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kathys/Desktop/"/>
    </mc:Choice>
  </mc:AlternateContent>
  <xr:revisionPtr revIDLastSave="0" documentId="8_{04623421-60B0-094B-9F93-1B460937057B}" xr6:coauthVersionLast="36" xr6:coauthVersionMax="36" xr10:uidLastSave="{00000000-0000-0000-0000-000000000000}"/>
  <bookViews>
    <workbookView xWindow="1920" yWindow="1940" windowWidth="45120" windowHeight="28040" activeTab="1" xr2:uid="{00000000-000D-0000-FFFF-FFFF00000000}"/>
  </bookViews>
  <sheets>
    <sheet name="Export Summary" sheetId="1" r:id="rId1"/>
    <sheet name="Waterfall" sheetId="2" r:id="rId2"/>
    <sheet name="Net Changes - Table 1" sheetId="3" r:id="rId3"/>
    <sheet name="Net Changes - Parameters" sheetId="4" r:id="rId4"/>
    <sheet name="Net Changes - Ecology by Geogra" sheetId="5" r:id="rId5"/>
    <sheet name="Net Changes - ERI Faculty Honor" sheetId="6" r:id="rId6"/>
    <sheet name="Sum by discipline - Table 1" sheetId="7" r:id="rId7"/>
    <sheet name="Sum by discipline - Table 1-1" sheetId="8" r:id="rId8"/>
  </sheets>
  <calcPr calcId="181029"/>
</workbook>
</file>

<file path=xl/calcChain.xml><?xml version="1.0" encoding="utf-8"?>
<calcChain xmlns="http://schemas.openxmlformats.org/spreadsheetml/2006/main">
  <c r="BW134" i="2" l="1"/>
  <c r="BX134" i="2"/>
  <c r="BY134" i="2"/>
  <c r="BZ134" i="2"/>
  <c r="BW135" i="2"/>
  <c r="BX135" i="2"/>
  <c r="BY135" i="2"/>
  <c r="BZ135" i="2"/>
  <c r="BW136" i="2"/>
  <c r="BX136" i="2"/>
  <c r="BY136" i="2"/>
  <c r="BZ136" i="2"/>
  <c r="BX133" i="2"/>
  <c r="BY133" i="2"/>
  <c r="BZ133" i="2"/>
  <c r="BW133" i="2"/>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E14" i="7"/>
  <c r="H14" i="7" s="1"/>
  <c r="K14" i="7" s="1"/>
  <c r="D14" i="7"/>
  <c r="C14" i="7"/>
  <c r="B14" i="7"/>
  <c r="B13" i="7"/>
  <c r="B12" i="7"/>
  <c r="B11" i="7"/>
  <c r="B10" i="7"/>
  <c r="B9" i="7"/>
  <c r="B8" i="7"/>
  <c r="B7" i="7"/>
  <c r="B6" i="7"/>
  <c r="B5" i="7"/>
  <c r="B4" i="7"/>
  <c r="B3" i="7"/>
  <c r="E1" i="3"/>
  <c r="D1" i="3"/>
  <c r="C1" i="3"/>
  <c r="J132" i="2"/>
  <c r="I132" i="2"/>
  <c r="H132" i="2"/>
  <c r="A132" i="2"/>
  <c r="J131" i="2"/>
  <c r="I131" i="2"/>
  <c r="A131" i="2"/>
  <c r="J130" i="2"/>
  <c r="I130" i="2"/>
  <c r="A130" i="2"/>
  <c r="J129" i="2"/>
  <c r="I129" i="2"/>
  <c r="H129" i="2"/>
  <c r="A129" i="2"/>
  <c r="J128" i="2"/>
  <c r="I128" i="2"/>
  <c r="H128" i="2"/>
  <c r="BX128" i="2" s="1"/>
  <c r="A128" i="2"/>
  <c r="J127" i="2"/>
  <c r="I127" i="2"/>
  <c r="H127" i="2"/>
  <c r="A127" i="2"/>
  <c r="J126" i="2"/>
  <c r="I126" i="2"/>
  <c r="BZ126" i="2" s="1"/>
  <c r="A126" i="2"/>
  <c r="J125" i="2"/>
  <c r="I125" i="2"/>
  <c r="A125" i="2"/>
  <c r="J124" i="2"/>
  <c r="I124" i="2"/>
  <c r="A124" i="2"/>
  <c r="J123" i="2"/>
  <c r="I123" i="2"/>
  <c r="H123" i="2"/>
  <c r="BX123" i="2" s="1"/>
  <c r="A123" i="2"/>
  <c r="J122" i="2"/>
  <c r="I122" i="2"/>
  <c r="BZ122" i="2" s="1"/>
  <c r="A122" i="2"/>
  <c r="J121" i="2"/>
  <c r="E28" i="7" s="1"/>
  <c r="I121" i="2"/>
  <c r="D28" i="7" s="1"/>
  <c r="H121" i="2"/>
  <c r="C28" i="7" s="1"/>
  <c r="A121" i="2"/>
  <c r="J120" i="2"/>
  <c r="I120" i="2"/>
  <c r="H120" i="2"/>
  <c r="BX120" i="2" s="1"/>
  <c r="A120" i="2"/>
  <c r="J119" i="2"/>
  <c r="I119" i="2"/>
  <c r="A119" i="2"/>
  <c r="J118" i="2"/>
  <c r="I118" i="2"/>
  <c r="BZ118" i="2" s="1"/>
  <c r="A118" i="2"/>
  <c r="J117" i="2"/>
  <c r="I117" i="2"/>
  <c r="A117" i="2"/>
  <c r="J116" i="2"/>
  <c r="I116" i="2"/>
  <c r="H116" i="2"/>
  <c r="BX116" i="2" s="1"/>
  <c r="A116" i="2"/>
  <c r="J115" i="2"/>
  <c r="I115" i="2"/>
  <c r="A115" i="2"/>
  <c r="J114" i="2"/>
  <c r="I114" i="2"/>
  <c r="A114" i="2"/>
  <c r="J113" i="2"/>
  <c r="I113" i="2"/>
  <c r="H113" i="2"/>
  <c r="BX113" i="2" s="1"/>
  <c r="A113" i="2"/>
  <c r="J112" i="2"/>
  <c r="I112" i="2"/>
  <c r="BZ112" i="2" s="1"/>
  <c r="A112" i="2"/>
  <c r="J111" i="2"/>
  <c r="I111" i="2"/>
  <c r="A111" i="2"/>
  <c r="J110" i="2"/>
  <c r="I110" i="2"/>
  <c r="A110" i="2"/>
  <c r="J109" i="2"/>
  <c r="I109" i="2"/>
  <c r="H109" i="2"/>
  <c r="BY109" i="2" s="1"/>
  <c r="A109" i="2"/>
  <c r="J108" i="2"/>
  <c r="I108" i="2"/>
  <c r="A108" i="2"/>
  <c r="J107" i="2"/>
  <c r="I107" i="2"/>
  <c r="BZ107" i="2" s="1"/>
  <c r="A107" i="2"/>
  <c r="J106" i="2"/>
  <c r="I106" i="2"/>
  <c r="A106" i="2"/>
  <c r="J105" i="2"/>
  <c r="I105" i="2"/>
  <c r="BZ105" i="2" s="1"/>
  <c r="H105" i="2"/>
  <c r="A105" i="2"/>
  <c r="J104" i="2"/>
  <c r="I104" i="2"/>
  <c r="A104" i="2"/>
  <c r="J103" i="2"/>
  <c r="I103" i="2"/>
  <c r="A103" i="2"/>
  <c r="J102" i="2"/>
  <c r="I102" i="2"/>
  <c r="A102" i="2"/>
  <c r="J101" i="2"/>
  <c r="E46" i="7" s="1"/>
  <c r="I101" i="2"/>
  <c r="D46" i="7" s="1"/>
  <c r="A101" i="2"/>
  <c r="J100" i="2"/>
  <c r="I100" i="2"/>
  <c r="H100" i="2"/>
  <c r="BX100" i="2" s="1"/>
  <c r="A100" i="2"/>
  <c r="J99" i="2"/>
  <c r="I99" i="2"/>
  <c r="BZ99" i="2" s="1"/>
  <c r="A99" i="2"/>
  <c r="J98" i="2"/>
  <c r="I98" i="2"/>
  <c r="H98" i="2"/>
  <c r="BX98" i="2" s="1"/>
  <c r="A98" i="2"/>
  <c r="J97" i="2"/>
  <c r="I97" i="2"/>
  <c r="BZ97" i="2" s="1"/>
  <c r="A97" i="2"/>
  <c r="J96" i="2"/>
  <c r="E45" i="7" s="1"/>
  <c r="H45" i="7" s="1"/>
  <c r="I96" i="2"/>
  <c r="A96" i="2"/>
  <c r="J95" i="2"/>
  <c r="I95" i="2"/>
  <c r="H95" i="2"/>
  <c r="A95" i="2"/>
  <c r="J94" i="2"/>
  <c r="I94" i="2"/>
  <c r="A94" i="2"/>
  <c r="J93" i="2"/>
  <c r="I93" i="2"/>
  <c r="A93" i="2"/>
  <c r="J92" i="2"/>
  <c r="I92" i="2"/>
  <c r="A92" i="2"/>
  <c r="J91" i="2"/>
  <c r="I91" i="2"/>
  <c r="A91" i="2"/>
  <c r="J90" i="2"/>
  <c r="I90" i="2"/>
  <c r="BZ90" i="2" s="1"/>
  <c r="A90" i="2"/>
  <c r="J89" i="2"/>
  <c r="E39" i="7" s="1"/>
  <c r="I89" i="2"/>
  <c r="D39" i="7" s="1"/>
  <c r="H89" i="2"/>
  <c r="C39" i="7" s="1"/>
  <c r="A89" i="2"/>
  <c r="J88" i="2"/>
  <c r="I88" i="2"/>
  <c r="H88" i="2"/>
  <c r="BX88" i="2" s="1"/>
  <c r="A88" i="2"/>
  <c r="J87" i="2"/>
  <c r="I87" i="2"/>
  <c r="A87" i="2"/>
  <c r="J86" i="2"/>
  <c r="I86" i="2"/>
  <c r="A86" i="2"/>
  <c r="J85" i="2"/>
  <c r="I85" i="2"/>
  <c r="A85" i="2"/>
  <c r="J84" i="2"/>
  <c r="I84" i="2"/>
  <c r="A84" i="2"/>
  <c r="J83" i="2"/>
  <c r="I83" i="2"/>
  <c r="A83" i="2"/>
  <c r="J82" i="2"/>
  <c r="I82" i="2"/>
  <c r="A82" i="2"/>
  <c r="J81" i="2"/>
  <c r="I81" i="2"/>
  <c r="BZ81" i="2" s="1"/>
  <c r="A81" i="2"/>
  <c r="J80" i="2"/>
  <c r="I80" i="2"/>
  <c r="A80" i="2"/>
  <c r="J79" i="2"/>
  <c r="I79" i="2"/>
  <c r="A79" i="2"/>
  <c r="J78" i="2"/>
  <c r="I78" i="2"/>
  <c r="A78" i="2"/>
  <c r="J77" i="2"/>
  <c r="I77" i="2"/>
  <c r="A77" i="2"/>
  <c r="J76" i="2"/>
  <c r="I76" i="2"/>
  <c r="H76" i="2"/>
  <c r="A76" i="2"/>
  <c r="J75" i="2"/>
  <c r="I75" i="2"/>
  <c r="A75" i="2"/>
  <c r="J74" i="2"/>
  <c r="I74" i="2"/>
  <c r="H74" i="2"/>
  <c r="A74" i="2"/>
  <c r="J73" i="2"/>
  <c r="I73" i="2"/>
  <c r="BZ73" i="2" s="1"/>
  <c r="A73" i="2"/>
  <c r="J72" i="2"/>
  <c r="I72" i="2"/>
  <c r="A72" i="2"/>
  <c r="J71" i="2"/>
  <c r="I71" i="2"/>
  <c r="A71" i="2"/>
  <c r="J70" i="2"/>
  <c r="I70" i="2"/>
  <c r="BZ70" i="2" s="1"/>
  <c r="A70" i="2"/>
  <c r="J69" i="2"/>
  <c r="I69" i="2"/>
  <c r="H69" i="2"/>
  <c r="BX69" i="2" s="1"/>
  <c r="A69" i="2"/>
  <c r="J68" i="2"/>
  <c r="I68" i="2"/>
  <c r="BZ68" i="2" s="1"/>
  <c r="A68" i="2"/>
  <c r="J67" i="2"/>
  <c r="I67" i="2"/>
  <c r="BZ67" i="2" s="1"/>
  <c r="H67" i="2"/>
  <c r="A67" i="2"/>
  <c r="J66" i="2"/>
  <c r="I66" i="2"/>
  <c r="H66" i="2"/>
  <c r="A66" i="2"/>
  <c r="J65" i="2"/>
  <c r="I65" i="2"/>
  <c r="H65" i="2"/>
  <c r="BW65" i="2" s="1"/>
  <c r="A65" i="2"/>
  <c r="J64" i="2"/>
  <c r="I64" i="2"/>
  <c r="H64" i="2"/>
  <c r="BX64" i="2" s="1"/>
  <c r="A64" i="2"/>
  <c r="J63" i="2"/>
  <c r="I63" i="2"/>
  <c r="BZ63" i="2" s="1"/>
  <c r="H63" i="2"/>
  <c r="A63" i="2"/>
  <c r="J62" i="2"/>
  <c r="I62" i="2"/>
  <c r="H62" i="2"/>
  <c r="A62" i="2"/>
  <c r="J61" i="2"/>
  <c r="I61" i="2"/>
  <c r="H61" i="2"/>
  <c r="BY61" i="2" s="1"/>
  <c r="A61" i="2"/>
  <c r="J60" i="2"/>
  <c r="I60" i="2"/>
  <c r="H60" i="2"/>
  <c r="A60" i="2"/>
  <c r="J59" i="2"/>
  <c r="I59" i="2"/>
  <c r="H59" i="2"/>
  <c r="A59" i="2"/>
  <c r="J58" i="2"/>
  <c r="I58" i="2"/>
  <c r="H58" i="2"/>
  <c r="BY58" i="2" s="1"/>
  <c r="A58" i="2"/>
  <c r="J57" i="2"/>
  <c r="I57" i="2"/>
  <c r="BZ57" i="2" s="1"/>
  <c r="H57" i="2"/>
  <c r="A57" i="2"/>
  <c r="J56" i="2"/>
  <c r="I56" i="2"/>
  <c r="H56" i="2"/>
  <c r="BX56" i="2" s="1"/>
  <c r="A56" i="2"/>
  <c r="J55" i="2"/>
  <c r="I55" i="2"/>
  <c r="H55" i="2"/>
  <c r="BX55" i="2" s="1"/>
  <c r="A55" i="2"/>
  <c r="J54" i="2"/>
  <c r="I54" i="2"/>
  <c r="H54" i="2"/>
  <c r="A54" i="2"/>
  <c r="J53" i="2"/>
  <c r="I53" i="2"/>
  <c r="H53" i="2"/>
  <c r="BY53" i="2" s="1"/>
  <c r="A53" i="2"/>
  <c r="J52" i="2"/>
  <c r="I52" i="2"/>
  <c r="H52" i="2"/>
  <c r="BX52" i="2" s="1"/>
  <c r="A52" i="2"/>
  <c r="J51" i="2"/>
  <c r="I51" i="2"/>
  <c r="H51" i="2"/>
  <c r="BX51" i="2" s="1"/>
  <c r="A51" i="2"/>
  <c r="J50" i="2"/>
  <c r="I50" i="2"/>
  <c r="BZ50" i="2" s="1"/>
  <c r="H50" i="2"/>
  <c r="A50" i="2"/>
  <c r="J49" i="2"/>
  <c r="I49" i="2"/>
  <c r="H49" i="2"/>
  <c r="A49" i="2"/>
  <c r="J48" i="2"/>
  <c r="I48" i="2"/>
  <c r="H48" i="2"/>
  <c r="A48" i="2"/>
  <c r="J47" i="2"/>
  <c r="I47" i="2"/>
  <c r="H47" i="2"/>
  <c r="BY47" i="2" s="1"/>
  <c r="A47" i="2"/>
  <c r="J46" i="2"/>
  <c r="I46" i="2"/>
  <c r="H46" i="2"/>
  <c r="A46" i="2"/>
  <c r="J45" i="2"/>
  <c r="I45" i="2"/>
  <c r="BZ45" i="2" s="1"/>
  <c r="H45" i="2"/>
  <c r="BY45" i="2" s="1"/>
  <c r="A45" i="2"/>
  <c r="J44" i="2"/>
  <c r="I44" i="2"/>
  <c r="H44" i="2"/>
  <c r="BY44" i="2" s="1"/>
  <c r="A44" i="2"/>
  <c r="J43" i="2"/>
  <c r="I43" i="2"/>
  <c r="H43" i="2"/>
  <c r="BY43" i="2" s="1"/>
  <c r="A43" i="2"/>
  <c r="J42" i="2"/>
  <c r="I42" i="2"/>
  <c r="H42" i="2"/>
  <c r="A42" i="2"/>
  <c r="J41" i="2"/>
  <c r="I41" i="2"/>
  <c r="H41" i="2"/>
  <c r="BX41" i="2" s="1"/>
  <c r="A41" i="2"/>
  <c r="J40" i="2"/>
  <c r="I40" i="2"/>
  <c r="H40" i="2"/>
  <c r="BX40" i="2" s="1"/>
  <c r="A40" i="2"/>
  <c r="J39" i="2"/>
  <c r="I39" i="2"/>
  <c r="H39" i="2"/>
  <c r="BX39" i="2" s="1"/>
  <c r="A39" i="2"/>
  <c r="J38" i="2"/>
  <c r="E33" i="7" s="1"/>
  <c r="I38" i="2"/>
  <c r="D33" i="7" s="1"/>
  <c r="H38" i="2"/>
  <c r="C33" i="7" s="1"/>
  <c r="A38" i="2"/>
  <c r="J37" i="2"/>
  <c r="I37" i="2"/>
  <c r="H37" i="2"/>
  <c r="A37" i="2"/>
  <c r="J36" i="2"/>
  <c r="I36" i="2"/>
  <c r="H36" i="2"/>
  <c r="BX36" i="2" s="1"/>
  <c r="A36" i="2"/>
  <c r="J35" i="2"/>
  <c r="I35" i="2"/>
  <c r="H35" i="2"/>
  <c r="BY35" i="2" s="1"/>
  <c r="A35" i="2"/>
  <c r="J34" i="2"/>
  <c r="I34" i="2"/>
  <c r="H34" i="2"/>
  <c r="A34" i="2"/>
  <c r="J33" i="2"/>
  <c r="I33" i="2"/>
  <c r="H33" i="2"/>
  <c r="A33" i="2"/>
  <c r="J32" i="2"/>
  <c r="I32" i="2"/>
  <c r="BZ32" i="2" s="1"/>
  <c r="H32" i="2"/>
  <c r="A32" i="2"/>
  <c r="J31" i="2"/>
  <c r="I31" i="2"/>
  <c r="H31" i="2"/>
  <c r="BX31" i="2" s="1"/>
  <c r="A31" i="2"/>
  <c r="J30" i="2"/>
  <c r="I30" i="2"/>
  <c r="H30" i="2"/>
  <c r="A30" i="2"/>
  <c r="J29" i="2"/>
  <c r="I29" i="2"/>
  <c r="H29" i="2"/>
  <c r="A29" i="2"/>
  <c r="J28" i="2"/>
  <c r="E54" i="7" s="1"/>
  <c r="I28" i="2"/>
  <c r="D54" i="7" s="1"/>
  <c r="H28" i="2"/>
  <c r="C54" i="7" s="1"/>
  <c r="A28" i="2"/>
  <c r="J27" i="2"/>
  <c r="I27" i="2"/>
  <c r="H27" i="2"/>
  <c r="BX27" i="2" s="1"/>
  <c r="A27" i="2"/>
  <c r="J26" i="2"/>
  <c r="I26" i="2"/>
  <c r="BZ26" i="2" s="1"/>
  <c r="H26" i="2"/>
  <c r="A26" i="2"/>
  <c r="J25" i="2"/>
  <c r="I25" i="2"/>
  <c r="H25" i="2"/>
  <c r="A25" i="2"/>
  <c r="J24" i="2"/>
  <c r="I24" i="2"/>
  <c r="H24" i="2"/>
  <c r="BY24" i="2" s="1"/>
  <c r="A24" i="2"/>
  <c r="J23" i="2"/>
  <c r="I23" i="2"/>
  <c r="H23" i="2"/>
  <c r="A23" i="2"/>
  <c r="J22" i="2"/>
  <c r="E49" i="7" s="1"/>
  <c r="I22" i="2"/>
  <c r="D49" i="7" s="1"/>
  <c r="H22" i="2"/>
  <c r="A22" i="2"/>
  <c r="J21" i="2"/>
  <c r="I21" i="2"/>
  <c r="H21" i="2"/>
  <c r="A21" i="2"/>
  <c r="J20" i="2"/>
  <c r="I20" i="2"/>
  <c r="BZ20" i="2" s="1"/>
  <c r="H20" i="2"/>
  <c r="BX20" i="2" s="1"/>
  <c r="A20" i="2"/>
  <c r="J19" i="2"/>
  <c r="I19" i="2"/>
  <c r="BW19" i="2" s="1"/>
  <c r="H19" i="2"/>
  <c r="BX19" i="2" s="1"/>
  <c r="A19" i="2"/>
  <c r="J18" i="2"/>
  <c r="I18" i="2"/>
  <c r="H18" i="2"/>
  <c r="A18" i="2"/>
  <c r="J17" i="2"/>
  <c r="I17" i="2"/>
  <c r="H17" i="2"/>
  <c r="A17" i="2"/>
  <c r="J16" i="2"/>
  <c r="I16" i="2"/>
  <c r="H16" i="2"/>
  <c r="A16" i="2"/>
  <c r="J15" i="2"/>
  <c r="I15" i="2"/>
  <c r="H15" i="2"/>
  <c r="BY15" i="2" s="1"/>
  <c r="A15" i="2"/>
  <c r="J14" i="2"/>
  <c r="I14" i="2"/>
  <c r="H14" i="2"/>
  <c r="BY14" i="2" s="1"/>
  <c r="A14" i="2"/>
  <c r="J13" i="2"/>
  <c r="I13" i="2"/>
  <c r="H13" i="2"/>
  <c r="A13" i="2"/>
  <c r="J12" i="2"/>
  <c r="I12" i="2"/>
  <c r="H12" i="2"/>
  <c r="A12" i="2"/>
  <c r="J11" i="2"/>
  <c r="I11" i="2"/>
  <c r="H11" i="2"/>
  <c r="BX11" i="2" s="1"/>
  <c r="A11" i="2"/>
  <c r="J10" i="2"/>
  <c r="I10" i="2"/>
  <c r="H10" i="2"/>
  <c r="A10" i="2"/>
  <c r="J9" i="2"/>
  <c r="I9" i="2"/>
  <c r="H9" i="2"/>
  <c r="A9" i="2"/>
  <c r="J8" i="2"/>
  <c r="I8" i="2"/>
  <c r="BZ8" i="2" s="1"/>
  <c r="H8" i="2"/>
  <c r="BY8" i="2" s="1"/>
  <c r="A8" i="2"/>
  <c r="J7" i="2"/>
  <c r="I7" i="2"/>
  <c r="H7" i="2"/>
  <c r="BX7" i="2" s="1"/>
  <c r="A7" i="2"/>
  <c r="J6" i="2"/>
  <c r="I6" i="2"/>
  <c r="H6" i="2"/>
  <c r="A6" i="2"/>
  <c r="J5" i="2"/>
  <c r="I5" i="2"/>
  <c r="H5" i="2"/>
  <c r="BY5" i="2" s="1"/>
  <c r="A5" i="2"/>
  <c r="J4" i="2"/>
  <c r="I4" i="2"/>
  <c r="BZ4" i="2" s="1"/>
  <c r="H4" i="2"/>
  <c r="A4" i="2"/>
  <c r="J3" i="2"/>
  <c r="I3" i="2"/>
  <c r="H3" i="2"/>
  <c r="BX3" i="2" s="1"/>
  <c r="A3" i="2"/>
  <c r="J2" i="2"/>
  <c r="I2" i="2"/>
  <c r="H2" i="2"/>
  <c r="A2" i="2"/>
  <c r="BX61" i="2" l="1"/>
  <c r="BW23" i="2"/>
  <c r="BY26" i="2"/>
  <c r="BW105" i="2"/>
  <c r="U136" i="2"/>
  <c r="E50" i="7"/>
  <c r="G50" i="7" s="1"/>
  <c r="D50" i="7"/>
  <c r="BZ91" i="2"/>
  <c r="D41" i="7"/>
  <c r="BZ24" i="2"/>
  <c r="D32" i="7"/>
  <c r="BZ36" i="2"/>
  <c r="BY54" i="2"/>
  <c r="BW57" i="2"/>
  <c r="BZ106" i="2"/>
  <c r="BY132" i="2"/>
  <c r="BZ79" i="2"/>
  <c r="BZ48" i="2"/>
  <c r="BX4" i="2"/>
  <c r="BZ130" i="2"/>
  <c r="BZ34" i="2"/>
  <c r="BZ49" i="2"/>
  <c r="BZ55" i="2"/>
  <c r="U135" i="2"/>
  <c r="BW132" i="2"/>
  <c r="BW29" i="2"/>
  <c r="BZ41" i="2"/>
  <c r="BW74" i="2"/>
  <c r="BZ47" i="2"/>
  <c r="BZ53" i="2"/>
  <c r="U53" i="2" s="1"/>
  <c r="BY59" i="2"/>
  <c r="U133" i="2"/>
  <c r="BW129" i="2"/>
  <c r="BY49" i="2"/>
  <c r="BW21" i="2"/>
  <c r="BW32" i="2"/>
  <c r="BW44" i="2"/>
  <c r="BW61" i="2"/>
  <c r="BZ92" i="2"/>
  <c r="BW13" i="2"/>
  <c r="BZ44" i="2"/>
  <c r="BW49" i="2"/>
  <c r="BY74" i="2"/>
  <c r="BW35" i="2"/>
  <c r="BW27" i="2"/>
  <c r="BW113" i="2"/>
  <c r="BZ110" i="2"/>
  <c r="BZ124" i="2"/>
  <c r="BZ56" i="2"/>
  <c r="BZ14" i="2"/>
  <c r="BY3" i="2"/>
  <c r="BZ83" i="2"/>
  <c r="D37" i="7"/>
  <c r="BY12" i="2"/>
  <c r="C7" i="7"/>
  <c r="BY129" i="2"/>
  <c r="BZ77" i="2"/>
  <c r="BX45" i="2"/>
  <c r="BW48" i="2"/>
  <c r="BY63" i="2"/>
  <c r="BZ94" i="2"/>
  <c r="BY123" i="2"/>
  <c r="BW28" i="2"/>
  <c r="BZ66" i="2"/>
  <c r="BY76" i="2"/>
  <c r="BZ98" i="2"/>
  <c r="BY127" i="2"/>
  <c r="BY2" i="2"/>
  <c r="BY4" i="2"/>
  <c r="BY10" i="2"/>
  <c r="BX23" i="2"/>
  <c r="BW31" i="2"/>
  <c r="BY48" i="2"/>
  <c r="BZ58" i="2"/>
  <c r="BZ61" i="2"/>
  <c r="BY95" i="2"/>
  <c r="BY105" i="2"/>
  <c r="E13" i="7"/>
  <c r="H13" i="7" s="1"/>
  <c r="E4" i="7"/>
  <c r="H4" i="7" s="1"/>
  <c r="C3" i="7"/>
  <c r="BW36" i="2"/>
  <c r="BW53" i="2"/>
  <c r="E18" i="7"/>
  <c r="BZ51" i="2"/>
  <c r="BX53" i="2"/>
  <c r="BZ95" i="2"/>
  <c r="D51" i="7"/>
  <c r="K51" i="7" s="1"/>
  <c r="F28" i="7"/>
  <c r="BW41" i="2"/>
  <c r="BW39" i="2"/>
  <c r="BZ13" i="2"/>
  <c r="BZ64" i="2"/>
  <c r="BZ5" i="2"/>
  <c r="D21" i="7"/>
  <c r="C50" i="7"/>
  <c r="J50" i="7" s="1"/>
  <c r="BZ37" i="2"/>
  <c r="BZ59" i="2"/>
  <c r="BZ74" i="2"/>
  <c r="BZ102" i="2"/>
  <c r="BX105" i="2"/>
  <c r="BZ131" i="2"/>
  <c r="BX49" i="2"/>
  <c r="BX74" i="2"/>
  <c r="BZ119" i="2"/>
  <c r="BW17" i="2"/>
  <c r="BW25" i="2"/>
  <c r="BY52" i="2"/>
  <c r="BY60" i="2"/>
  <c r="BX89" i="2"/>
  <c r="BZ113" i="2"/>
  <c r="BZ43" i="2"/>
  <c r="BW45" i="2"/>
  <c r="U45" i="2" s="1"/>
  <c r="BX57" i="2"/>
  <c r="D53" i="7"/>
  <c r="BX65" i="2"/>
  <c r="BZ72" i="2"/>
  <c r="U134" i="2"/>
  <c r="BW37" i="2"/>
  <c r="E37" i="7"/>
  <c r="G37" i="7" s="1"/>
  <c r="B4" i="5"/>
  <c r="BZ17" i="2"/>
  <c r="BZ21" i="2"/>
  <c r="BZ25" i="2"/>
  <c r="BZ29" i="2"/>
  <c r="BZ33" i="2"/>
  <c r="BY40" i="2"/>
  <c r="BW56" i="2"/>
  <c r="BX60" i="2"/>
  <c r="BW64" i="2"/>
  <c r="BZ78" i="2"/>
  <c r="BZ82" i="2"/>
  <c r="BZ86" i="2"/>
  <c r="BX95" i="2"/>
  <c r="BW9" i="2"/>
  <c r="C4" i="5"/>
  <c r="BY42" i="2"/>
  <c r="BY50" i="2"/>
  <c r="BW52" i="2"/>
  <c r="BZ54" i="2"/>
  <c r="D52" i="7"/>
  <c r="BZ75" i="2"/>
  <c r="BW89" i="2"/>
  <c r="D13" i="7"/>
  <c r="BY34" i="2"/>
  <c r="BW40" i="2"/>
  <c r="BZ42" i="2"/>
  <c r="BX44" i="2"/>
  <c r="U44" i="2" s="1"/>
  <c r="D18" i="7"/>
  <c r="BX48" i="2"/>
  <c r="BZ60" i="2"/>
  <c r="BW67" i="2"/>
  <c r="D48" i="7"/>
  <c r="BZ108" i="2"/>
  <c r="BZ111" i="2"/>
  <c r="BZ114" i="2"/>
  <c r="BW33" i="2"/>
  <c r="E51" i="7"/>
  <c r="BW20" i="2"/>
  <c r="BW12" i="2"/>
  <c r="BX16" i="2"/>
  <c r="BX24" i="2"/>
  <c r="BZ40" i="2"/>
  <c r="BX132" i="2"/>
  <c r="BW60" i="2"/>
  <c r="BY36" i="2"/>
  <c r="BX67" i="2"/>
  <c r="BZ115" i="2"/>
  <c r="BW127" i="2"/>
  <c r="BX129" i="2"/>
  <c r="BW5" i="2"/>
  <c r="BZ9" i="2"/>
  <c r="BW16" i="2"/>
  <c r="BW24" i="2"/>
  <c r="U24" i="2" s="1"/>
  <c r="D6" i="7"/>
  <c r="E6" i="7"/>
  <c r="H6" i="7" s="1"/>
  <c r="BX12" i="2"/>
  <c r="BY16" i="2"/>
  <c r="BY20" i="2"/>
  <c r="C3" i="5"/>
  <c r="BX8" i="2"/>
  <c r="BZ16" i="2"/>
  <c r="BZ28" i="2"/>
  <c r="C4" i="7"/>
  <c r="E30" i="7"/>
  <c r="H30" i="7" s="1"/>
  <c r="BX59" i="2"/>
  <c r="BY67" i="2"/>
  <c r="BX76" i="2"/>
  <c r="BZ88" i="2"/>
  <c r="BW121" i="2"/>
  <c r="BZ127" i="2"/>
  <c r="BZ52" i="2"/>
  <c r="E41" i="7"/>
  <c r="H41" i="7" s="1"/>
  <c r="BX28" i="2"/>
  <c r="BX32" i="2"/>
  <c r="BW8" i="2"/>
  <c r="U8" i="2" s="1"/>
  <c r="BY28" i="2"/>
  <c r="BY32" i="2"/>
  <c r="BW4" i="2"/>
  <c r="U4" i="2" s="1"/>
  <c r="BZ12" i="2"/>
  <c r="BZ19" i="2"/>
  <c r="BZ23" i="2"/>
  <c r="BZ27" i="2"/>
  <c r="BZ35" i="2"/>
  <c r="BZ39" i="2"/>
  <c r="BW43" i="2"/>
  <c r="BX63" i="2"/>
  <c r="BZ103" i="2"/>
  <c r="BW109" i="2"/>
  <c r="BY113" i="2"/>
  <c r="BY116" i="2"/>
  <c r="BX121" i="2"/>
  <c r="BX127" i="2"/>
  <c r="E2" i="3"/>
  <c r="BW15" i="2"/>
  <c r="BY17" i="2"/>
  <c r="BY25" i="2"/>
  <c r="BY37" i="2"/>
  <c r="BZ85" i="2"/>
  <c r="BY98" i="2"/>
  <c r="BX109" i="2"/>
  <c r="E22" i="7"/>
  <c r="H22" i="7" s="1"/>
  <c r="E32" i="7"/>
  <c r="H32" i="7" s="1"/>
  <c r="BY56" i="2"/>
  <c r="E53" i="7"/>
  <c r="H53" i="7" s="1"/>
  <c r="BY64" i="2"/>
  <c r="BY66" i="2"/>
  <c r="BZ71" i="2"/>
  <c r="BW98" i="2"/>
  <c r="BY120" i="2"/>
  <c r="F54" i="7"/>
  <c r="K50" i="7"/>
  <c r="D4" i="7"/>
  <c r="H39" i="7"/>
  <c r="G39" i="7"/>
  <c r="BZ109" i="2"/>
  <c r="C5" i="7"/>
  <c r="D26" i="7"/>
  <c r="D38" i="7"/>
  <c r="D20" i="7"/>
  <c r="E48" i="7"/>
  <c r="BZ87" i="2"/>
  <c r="BZ117" i="2"/>
  <c r="BZ129" i="2"/>
  <c r="J14" i="7"/>
  <c r="E38" i="7"/>
  <c r="E20" i="7"/>
  <c r="BW3" i="2"/>
  <c r="K33" i="7"/>
  <c r="F33" i="7"/>
  <c r="BW47" i="2"/>
  <c r="BW51" i="2"/>
  <c r="BW55" i="2"/>
  <c r="BW59" i="2"/>
  <c r="BW63" i="2"/>
  <c r="D8" i="7"/>
  <c r="D16" i="7"/>
  <c r="D17" i="7"/>
  <c r="D25" i="7"/>
  <c r="BX15" i="2"/>
  <c r="BX35" i="2"/>
  <c r="G33" i="7"/>
  <c r="BX43" i="2"/>
  <c r="H18" i="7"/>
  <c r="BX47" i="2"/>
  <c r="E52" i="7"/>
  <c r="E15" i="7"/>
  <c r="E26" i="7"/>
  <c r="BY7" i="2"/>
  <c r="BY19" i="2"/>
  <c r="C22" i="7"/>
  <c r="BY23" i="2"/>
  <c r="U23" i="2" s="1"/>
  <c r="BY27" i="2"/>
  <c r="U27" i="2" s="1"/>
  <c r="BY31" i="2"/>
  <c r="BY39" i="2"/>
  <c r="BY51" i="2"/>
  <c r="BY55" i="2"/>
  <c r="BW66" i="2"/>
  <c r="BZ80" i="2"/>
  <c r="BY88" i="2"/>
  <c r="BZ93" i="2"/>
  <c r="D34" i="7"/>
  <c r="D35" i="7"/>
  <c r="BZ100" i="2"/>
  <c r="E44" i="7"/>
  <c r="BZ120" i="2"/>
  <c r="BW120" i="2"/>
  <c r="BZ125" i="2"/>
  <c r="BZ132" i="2"/>
  <c r="D3" i="6"/>
  <c r="E16" i="7"/>
  <c r="D3" i="5"/>
  <c r="E17" i="7"/>
  <c r="E25" i="7"/>
  <c r="E10" i="7"/>
  <c r="D5" i="5"/>
  <c r="E29" i="7"/>
  <c r="E11" i="7"/>
  <c r="BY11" i="2"/>
  <c r="BW2" i="2"/>
  <c r="BZ3" i="2"/>
  <c r="BW6" i="2"/>
  <c r="BZ7" i="2"/>
  <c r="BW10" i="2"/>
  <c r="BZ11" i="2"/>
  <c r="D23" i="7"/>
  <c r="D24" i="7"/>
  <c r="BW14" i="2"/>
  <c r="BZ15" i="2"/>
  <c r="BW18" i="2"/>
  <c r="D22" i="7"/>
  <c r="D15" i="7"/>
  <c r="BW22" i="2"/>
  <c r="BW26" i="2"/>
  <c r="D3" i="7"/>
  <c r="BW30" i="2"/>
  <c r="BZ31" i="2"/>
  <c r="BW34" i="2"/>
  <c r="BW38" i="2"/>
  <c r="D36" i="7"/>
  <c r="BW42" i="2"/>
  <c r="BW46" i="2"/>
  <c r="BW50" i="2"/>
  <c r="BW54" i="2"/>
  <c r="D30" i="7"/>
  <c r="BW58" i="2"/>
  <c r="D19" i="7"/>
  <c r="BW62" i="2"/>
  <c r="BZ65" i="2"/>
  <c r="BX66" i="2"/>
  <c r="E34" i="7"/>
  <c r="E12" i="7"/>
  <c r="C27" i="7"/>
  <c r="BW7" i="2"/>
  <c r="G49" i="7"/>
  <c r="BX2" i="2"/>
  <c r="BX6" i="2"/>
  <c r="BX10" i="2"/>
  <c r="E23" i="7"/>
  <c r="E24" i="7"/>
  <c r="BX14" i="2"/>
  <c r="BX18" i="2"/>
  <c r="BX22" i="2"/>
  <c r="BX26" i="2"/>
  <c r="E3" i="7"/>
  <c r="BX30" i="2"/>
  <c r="BX34" i="2"/>
  <c r="BX38" i="2"/>
  <c r="E36" i="7"/>
  <c r="BX42" i="2"/>
  <c r="BX46" i="2"/>
  <c r="BX50" i="2"/>
  <c r="BX54" i="2"/>
  <c r="BX58" i="2"/>
  <c r="E19" i="7"/>
  <c r="BX62" i="2"/>
  <c r="D12" i="7"/>
  <c r="D10" i="7"/>
  <c r="C5" i="5"/>
  <c r="D29" i="7"/>
  <c r="D11" i="7"/>
  <c r="BY6" i="2"/>
  <c r="C3" i="6"/>
  <c r="BY18" i="2"/>
  <c r="BY22" i="2"/>
  <c r="C47" i="7"/>
  <c r="BY30" i="2"/>
  <c r="BY38" i="2"/>
  <c r="BY46" i="2"/>
  <c r="C53" i="7"/>
  <c r="BY62" i="2"/>
  <c r="BY69" i="2"/>
  <c r="D45" i="7"/>
  <c r="K45" i="7" s="1"/>
  <c r="BZ96" i="2"/>
  <c r="BY128" i="2"/>
  <c r="H124" i="2"/>
  <c r="C44" i="7" s="1"/>
  <c r="H112" i="2"/>
  <c r="H108" i="2"/>
  <c r="C36" i="7" s="1"/>
  <c r="H104" i="2"/>
  <c r="H96" i="2"/>
  <c r="H92" i="2"/>
  <c r="C43" i="7" s="1"/>
  <c r="H84" i="2"/>
  <c r="H80" i="2"/>
  <c r="C13" i="7" s="1"/>
  <c r="F13" i="7" s="1"/>
  <c r="H72" i="2"/>
  <c r="H68" i="2"/>
  <c r="H125" i="2"/>
  <c r="H117" i="2"/>
  <c r="H101" i="2"/>
  <c r="H97" i="2"/>
  <c r="H93" i="2"/>
  <c r="H85" i="2"/>
  <c r="H81" i="2"/>
  <c r="H77" i="2"/>
  <c r="H73" i="2"/>
  <c r="H130" i="2"/>
  <c r="H126" i="2"/>
  <c r="H122" i="2"/>
  <c r="H118" i="2"/>
  <c r="H114" i="2"/>
  <c r="H110" i="2"/>
  <c r="H106" i="2"/>
  <c r="H102" i="2"/>
  <c r="C23" i="7" s="1"/>
  <c r="H94" i="2"/>
  <c r="H90" i="2"/>
  <c r="H86" i="2"/>
  <c r="H82" i="2"/>
  <c r="C6" i="7" s="1"/>
  <c r="H78" i="2"/>
  <c r="H70" i="2"/>
  <c r="C16" i="7" s="1"/>
  <c r="H131" i="2"/>
  <c r="H119" i="2"/>
  <c r="H115" i="2"/>
  <c r="H111" i="2"/>
  <c r="H107" i="2"/>
  <c r="H103" i="2"/>
  <c r="H99" i="2"/>
  <c r="H91" i="2"/>
  <c r="H87" i="2"/>
  <c r="H83" i="2"/>
  <c r="H79" i="2"/>
  <c r="H75" i="2"/>
  <c r="H71" i="2"/>
  <c r="D2" i="3"/>
  <c r="D42" i="7"/>
  <c r="E7" i="3"/>
  <c r="E8" i="3" s="1"/>
  <c r="BZ22" i="2"/>
  <c r="D40" i="7"/>
  <c r="D47" i="7"/>
  <c r="BZ30" i="2"/>
  <c r="D5" i="7"/>
  <c r="D7" i="7"/>
  <c r="F7" i="7" s="1"/>
  <c r="BZ38" i="2"/>
  <c r="BZ46" i="2"/>
  <c r="BZ62" i="2"/>
  <c r="D31" i="7"/>
  <c r="BZ69" i="2"/>
  <c r="BZ128" i="2"/>
  <c r="BW128" i="2"/>
  <c r="E8" i="7"/>
  <c r="K49" i="7"/>
  <c r="E42" i="7"/>
  <c r="BZ2" i="2"/>
  <c r="BZ6" i="2"/>
  <c r="BZ18" i="2"/>
  <c r="E43" i="7"/>
  <c r="BX5" i="2"/>
  <c r="U5" i="2" s="1"/>
  <c r="E3" i="6"/>
  <c r="E21" i="7"/>
  <c r="BX9" i="2"/>
  <c r="BX13" i="2"/>
  <c r="E27" i="7"/>
  <c r="E9" i="7"/>
  <c r="D4" i="5"/>
  <c r="BX17" i="2"/>
  <c r="U17" i="2" s="1"/>
  <c r="BX21" i="2"/>
  <c r="E40" i="7"/>
  <c r="E47" i="7"/>
  <c r="BX25" i="2"/>
  <c r="H54" i="7"/>
  <c r="G54" i="7"/>
  <c r="BX29" i="2"/>
  <c r="E5" i="7"/>
  <c r="E7" i="7"/>
  <c r="BX33" i="2"/>
  <c r="BX37" i="2"/>
  <c r="U37" i="2" s="1"/>
  <c r="E31" i="7"/>
  <c r="H46" i="7"/>
  <c r="G46" i="7"/>
  <c r="BZ116" i="2"/>
  <c r="BW116" i="2"/>
  <c r="BZ123" i="2"/>
  <c r="BW123" i="2"/>
  <c r="U123" i="2" s="1"/>
  <c r="BW11" i="2"/>
  <c r="D43" i="7"/>
  <c r="BZ10" i="2"/>
  <c r="D27" i="7"/>
  <c r="D9" i="7"/>
  <c r="C26" i="7"/>
  <c r="BY9" i="2"/>
  <c r="BY13" i="2"/>
  <c r="BY21" i="2"/>
  <c r="BY29" i="2"/>
  <c r="BY33" i="2"/>
  <c r="BY41" i="2"/>
  <c r="U41" i="2" s="1"/>
  <c r="BY57" i="2"/>
  <c r="U57" i="2" s="1"/>
  <c r="BY65" i="2"/>
  <c r="BW69" i="2"/>
  <c r="BZ76" i="2"/>
  <c r="BZ84" i="2"/>
  <c r="F39" i="7"/>
  <c r="BZ104" i="2"/>
  <c r="H28" i="7"/>
  <c r="G28" i="7"/>
  <c r="E35" i="7"/>
  <c r="BY89" i="2"/>
  <c r="BY121" i="2"/>
  <c r="D44" i="7"/>
  <c r="BW76" i="2"/>
  <c r="BW88" i="2"/>
  <c r="BZ89" i="2"/>
  <c r="BW100" i="2"/>
  <c r="BZ101" i="2"/>
  <c r="BZ121" i="2"/>
  <c r="BY100" i="2"/>
  <c r="BW95" i="2"/>
  <c r="U95" i="2" s="1"/>
  <c r="E4" i="5" l="1"/>
  <c r="H37" i="7"/>
  <c r="F53" i="7"/>
  <c r="F22" i="7"/>
  <c r="U7" i="2"/>
  <c r="U31" i="2"/>
  <c r="U127" i="2"/>
  <c r="U34" i="2"/>
  <c r="U48" i="2"/>
  <c r="G18" i="7"/>
  <c r="U105" i="2"/>
  <c r="C38" i="7"/>
  <c r="F38" i="7" s="1"/>
  <c r="U98" i="2"/>
  <c r="F4" i="5"/>
  <c r="B5" i="5"/>
  <c r="C12" i="7"/>
  <c r="F50" i="7"/>
  <c r="U20" i="2"/>
  <c r="C20" i="7"/>
  <c r="U132" i="2"/>
  <c r="U67" i="2"/>
  <c r="U74" i="2"/>
  <c r="U52" i="2"/>
  <c r="U49" i="2"/>
  <c r="U65" i="2"/>
  <c r="U113" i="2"/>
  <c r="U56" i="2"/>
  <c r="U40" i="2"/>
  <c r="C29" i="7"/>
  <c r="F29" i="7" s="1"/>
  <c r="C21" i="7"/>
  <c r="F21" i="7" s="1"/>
  <c r="U12" i="2"/>
  <c r="U61" i="2"/>
  <c r="U32" i="2"/>
  <c r="U43" i="2"/>
  <c r="U88" i="2"/>
  <c r="U21" i="2"/>
  <c r="U33" i="2"/>
  <c r="U69" i="2"/>
  <c r="U129" i="2"/>
  <c r="U36" i="2"/>
  <c r="G13" i="7"/>
  <c r="G30" i="7"/>
  <c r="G6" i="7"/>
  <c r="U16" i="2"/>
  <c r="U28" i="2"/>
  <c r="G51" i="7"/>
  <c r="U15" i="2"/>
  <c r="G32" i="7"/>
  <c r="F3" i="7"/>
  <c r="U109" i="2"/>
  <c r="F43" i="7"/>
  <c r="U13" i="2"/>
  <c r="C18" i="7"/>
  <c r="F18" i="7" s="1"/>
  <c r="U39" i="2"/>
  <c r="U63" i="2"/>
  <c r="U121" i="2"/>
  <c r="U89" i="2"/>
  <c r="U11" i="2"/>
  <c r="U29" i="2"/>
  <c r="C32" i="7"/>
  <c r="F32" i="7" s="1"/>
  <c r="U59" i="2"/>
  <c r="F4" i="7"/>
  <c r="F6" i="7"/>
  <c r="U38" i="2"/>
  <c r="U55" i="2"/>
  <c r="C10" i="7"/>
  <c r="F10" i="7" s="1"/>
  <c r="C9" i="7"/>
  <c r="F9" i="7" s="1"/>
  <c r="U128" i="2"/>
  <c r="U9" i="2"/>
  <c r="C41" i="7"/>
  <c r="F41" i="7" s="1"/>
  <c r="C52" i="7"/>
  <c r="F52" i="7" s="1"/>
  <c r="U25" i="2"/>
  <c r="U35" i="2"/>
  <c r="U47" i="2"/>
  <c r="G41" i="7"/>
  <c r="U62" i="2"/>
  <c r="U19" i="2"/>
  <c r="U60" i="2"/>
  <c r="U64" i="2"/>
  <c r="E5" i="5"/>
  <c r="F12" i="7"/>
  <c r="J53" i="7"/>
  <c r="F27" i="7"/>
  <c r="BY106" i="2"/>
  <c r="BW106" i="2"/>
  <c r="BX106" i="2"/>
  <c r="F23" i="7"/>
  <c r="H26" i="7"/>
  <c r="G26" i="7"/>
  <c r="K6" i="7"/>
  <c r="J6" i="7"/>
  <c r="H48" i="7"/>
  <c r="G48" i="7"/>
  <c r="U76" i="2"/>
  <c r="U116" i="2"/>
  <c r="K54" i="7"/>
  <c r="J54" i="7"/>
  <c r="H8" i="7"/>
  <c r="G8" i="7"/>
  <c r="F5" i="7"/>
  <c r="BY115" i="2"/>
  <c r="BW115" i="2"/>
  <c r="BX115" i="2"/>
  <c r="BY114" i="2"/>
  <c r="BW114" i="2"/>
  <c r="BX114" i="2"/>
  <c r="BY117" i="2"/>
  <c r="BX117" i="2"/>
  <c r="BW117" i="2"/>
  <c r="H25" i="7"/>
  <c r="G25" i="7"/>
  <c r="H15" i="7"/>
  <c r="G15" i="7"/>
  <c r="K30" i="7"/>
  <c r="BY111" i="2"/>
  <c r="BW111" i="2"/>
  <c r="BX111" i="2"/>
  <c r="BY118" i="2"/>
  <c r="BW118" i="2"/>
  <c r="BX118" i="2"/>
  <c r="BY125" i="2"/>
  <c r="BX125" i="2"/>
  <c r="BW125" i="2"/>
  <c r="H19" i="7"/>
  <c r="G19" i="7"/>
  <c r="H3" i="7"/>
  <c r="G3" i="7"/>
  <c r="U30" i="2"/>
  <c r="U10" i="2"/>
  <c r="H17" i="7"/>
  <c r="G17" i="7"/>
  <c r="BY97" i="2"/>
  <c r="BX97" i="2"/>
  <c r="BW97" i="2"/>
  <c r="BY110" i="2"/>
  <c r="BW110" i="2"/>
  <c r="BX110" i="2"/>
  <c r="F44" i="7"/>
  <c r="BY71" i="2"/>
  <c r="BW71" i="2"/>
  <c r="BX71" i="2"/>
  <c r="BY131" i="2"/>
  <c r="BW131" i="2"/>
  <c r="BX131" i="2"/>
  <c r="BY122" i="2"/>
  <c r="BW122" i="2"/>
  <c r="BX122" i="2"/>
  <c r="BY68" i="2"/>
  <c r="BW68" i="2"/>
  <c r="BX68" i="2"/>
  <c r="C34" i="7"/>
  <c r="F34" i="7" s="1"/>
  <c r="U3" i="2"/>
  <c r="C49" i="7"/>
  <c r="J39" i="7"/>
  <c r="K39" i="7"/>
  <c r="G22" i="7"/>
  <c r="K13" i="7"/>
  <c r="J13" i="7"/>
  <c r="H40" i="7"/>
  <c r="G40" i="7"/>
  <c r="BY75" i="2"/>
  <c r="BW75" i="2"/>
  <c r="BX75" i="2"/>
  <c r="BY126" i="2"/>
  <c r="BW126" i="2"/>
  <c r="BX126" i="2"/>
  <c r="C25" i="7"/>
  <c r="F25" i="7" s="1"/>
  <c r="U58" i="2"/>
  <c r="U26" i="2"/>
  <c r="U6" i="2"/>
  <c r="G16" i="7"/>
  <c r="H16" i="7"/>
  <c r="H52" i="7"/>
  <c r="G52" i="7"/>
  <c r="F16" i="7"/>
  <c r="H20" i="7"/>
  <c r="G20" i="7"/>
  <c r="F20" i="7"/>
  <c r="K22" i="7"/>
  <c r="J22" i="7"/>
  <c r="H34" i="7"/>
  <c r="G34" i="7"/>
  <c r="K46" i="7"/>
  <c r="BY70" i="2"/>
  <c r="BX70" i="2"/>
  <c r="BW70" i="2"/>
  <c r="BY72" i="2"/>
  <c r="BW72" i="2"/>
  <c r="BX72" i="2"/>
  <c r="G31" i="7"/>
  <c r="H31" i="7"/>
  <c r="H43" i="7"/>
  <c r="G43" i="7"/>
  <c r="BY79" i="2"/>
  <c r="BW79" i="2"/>
  <c r="BX79" i="2"/>
  <c r="BY78" i="2"/>
  <c r="BW78" i="2"/>
  <c r="BX78" i="2"/>
  <c r="BY130" i="2"/>
  <c r="BW130" i="2"/>
  <c r="BX130" i="2"/>
  <c r="BY80" i="2"/>
  <c r="BW80" i="2"/>
  <c r="BX80" i="2"/>
  <c r="C17" i="7"/>
  <c r="F17" i="7" s="1"/>
  <c r="U22" i="2"/>
  <c r="H38" i="7"/>
  <c r="G38" i="7"/>
  <c r="C46" i="7"/>
  <c r="J46" i="7" s="1"/>
  <c r="BY101" i="2"/>
  <c r="BW101" i="2"/>
  <c r="BX101" i="2"/>
  <c r="H35" i="7"/>
  <c r="G35" i="7"/>
  <c r="BY83" i="2"/>
  <c r="BW83" i="2"/>
  <c r="BX83" i="2"/>
  <c r="BY82" i="2"/>
  <c r="BW82" i="2"/>
  <c r="BX82" i="2"/>
  <c r="BY73" i="2"/>
  <c r="BX73" i="2"/>
  <c r="BW73" i="2"/>
  <c r="BY84" i="2"/>
  <c r="BW84" i="2"/>
  <c r="BX84" i="2"/>
  <c r="B3" i="5"/>
  <c r="F3" i="5" s="1"/>
  <c r="U54" i="2"/>
  <c r="U2" i="2"/>
  <c r="C15" i="7"/>
  <c r="F15" i="7" s="1"/>
  <c r="F26" i="7"/>
  <c r="BY107" i="2"/>
  <c r="BW107" i="2"/>
  <c r="BX107" i="2"/>
  <c r="BY112" i="2"/>
  <c r="BW112" i="2"/>
  <c r="BX112" i="2"/>
  <c r="H47" i="7"/>
  <c r="J47" i="7" s="1"/>
  <c r="G47" i="7"/>
  <c r="BY87" i="2"/>
  <c r="C48" i="7"/>
  <c r="F48" i="7" s="1"/>
  <c r="BW87" i="2"/>
  <c r="BX87" i="2"/>
  <c r="BY86" i="2"/>
  <c r="BW86" i="2"/>
  <c r="BX86" i="2"/>
  <c r="BY77" i="2"/>
  <c r="BX77" i="2"/>
  <c r="BW77" i="2"/>
  <c r="BY92" i="2"/>
  <c r="BW92" i="2"/>
  <c r="BX92" i="2"/>
  <c r="H24" i="7"/>
  <c r="G24" i="7"/>
  <c r="C8" i="7"/>
  <c r="F8" i="7" s="1"/>
  <c r="U50" i="2"/>
  <c r="U66" i="2"/>
  <c r="G4" i="7"/>
  <c r="K41" i="7"/>
  <c r="BY124" i="2"/>
  <c r="BW124" i="2"/>
  <c r="BX124" i="2"/>
  <c r="K32" i="7"/>
  <c r="H21" i="7"/>
  <c r="G21" i="7"/>
  <c r="C35" i="7"/>
  <c r="F35" i="7" s="1"/>
  <c r="C2" i="3"/>
  <c r="C3" i="3"/>
  <c r="G9" i="7"/>
  <c r="H9" i="7"/>
  <c r="BY91" i="2"/>
  <c r="BW91" i="2"/>
  <c r="BX91" i="2"/>
  <c r="BY90" i="2"/>
  <c r="BW90" i="2"/>
  <c r="BX90" i="2"/>
  <c r="BY81" i="2"/>
  <c r="BW81" i="2"/>
  <c r="BX81" i="2"/>
  <c r="C45" i="7"/>
  <c r="F45" i="7" s="1"/>
  <c r="BY96" i="2"/>
  <c r="BW96" i="2"/>
  <c r="BX96" i="2"/>
  <c r="G36" i="7"/>
  <c r="H36" i="7"/>
  <c r="G23" i="7"/>
  <c r="H23" i="7"/>
  <c r="U46" i="2"/>
  <c r="U18" i="2"/>
  <c r="C37" i="7"/>
  <c r="F37" i="7" s="1"/>
  <c r="C19" i="7"/>
  <c r="F19" i="7" s="1"/>
  <c r="K4" i="7"/>
  <c r="J4" i="7"/>
  <c r="K37" i="7"/>
  <c r="H44" i="7"/>
  <c r="J44" i="7" s="1"/>
  <c r="G44" i="7"/>
  <c r="BY119" i="2"/>
  <c r="BW119" i="2"/>
  <c r="BX119" i="2"/>
  <c r="H7" i="7"/>
  <c r="G7" i="7"/>
  <c r="BY99" i="2"/>
  <c r="BW99" i="2"/>
  <c r="U99" i="2" s="1"/>
  <c r="BX99" i="2"/>
  <c r="BY94" i="2"/>
  <c r="BW94" i="2"/>
  <c r="BX94" i="2"/>
  <c r="BY85" i="2"/>
  <c r="BX85" i="2"/>
  <c r="BW85" i="2"/>
  <c r="BY104" i="2"/>
  <c r="BW104" i="2"/>
  <c r="BX104" i="2"/>
  <c r="F5" i="5"/>
  <c r="H12" i="7"/>
  <c r="J12" i="7" s="1"/>
  <c r="G12" i="7"/>
  <c r="U42" i="2"/>
  <c r="H11" i="7"/>
  <c r="G11" i="7"/>
  <c r="C30" i="7"/>
  <c r="F30" i="7" s="1"/>
  <c r="C24" i="7"/>
  <c r="F24" i="7" s="1"/>
  <c r="H10" i="7"/>
  <c r="G10" i="7"/>
  <c r="C4" i="3"/>
  <c r="G27" i="7"/>
  <c r="H27" i="7"/>
  <c r="G42" i="7"/>
  <c r="H42" i="7"/>
  <c r="U100" i="2"/>
  <c r="K28" i="7"/>
  <c r="J28" i="7"/>
  <c r="C42" i="7"/>
  <c r="F42" i="7" s="1"/>
  <c r="G5" i="7"/>
  <c r="H5" i="7"/>
  <c r="C11" i="7"/>
  <c r="F11" i="7" s="1"/>
  <c r="BY103" i="2"/>
  <c r="BW103" i="2"/>
  <c r="BX103" i="2"/>
  <c r="BY102" i="2"/>
  <c r="BW102" i="2"/>
  <c r="C51" i="7"/>
  <c r="BX102" i="2"/>
  <c r="BY93" i="2"/>
  <c r="BX93" i="2"/>
  <c r="BW93" i="2"/>
  <c r="BY108" i="2"/>
  <c r="BW108" i="2"/>
  <c r="BX108" i="2"/>
  <c r="C31" i="7"/>
  <c r="F31" i="7" s="1"/>
  <c r="C40" i="7"/>
  <c r="F36" i="7"/>
  <c r="U14" i="2"/>
  <c r="H29" i="7"/>
  <c r="G29" i="7"/>
  <c r="U120" i="2"/>
  <c r="U51" i="2"/>
  <c r="U85" i="2" l="1"/>
  <c r="U82" i="2"/>
  <c r="J41" i="7"/>
  <c r="J32" i="7"/>
  <c r="U87" i="2"/>
  <c r="U119" i="2"/>
  <c r="J18" i="7"/>
  <c r="U72" i="2"/>
  <c r="U71" i="2"/>
  <c r="U111" i="2"/>
  <c r="U96" i="2"/>
  <c r="U101" i="2"/>
  <c r="U126" i="2"/>
  <c r="U114" i="2"/>
  <c r="U81" i="2"/>
  <c r="U86" i="2"/>
  <c r="U107" i="2"/>
  <c r="U104" i="2"/>
  <c r="U115" i="2"/>
  <c r="U90" i="2"/>
  <c r="U93" i="2"/>
  <c r="U125" i="2"/>
  <c r="U83" i="2"/>
  <c r="U97" i="2"/>
  <c r="U106" i="2"/>
  <c r="J17" i="7"/>
  <c r="U73" i="2"/>
  <c r="U80" i="2"/>
  <c r="K43" i="7"/>
  <c r="J43" i="7"/>
  <c r="K34" i="7"/>
  <c r="J34" i="7"/>
  <c r="K10" i="7"/>
  <c r="J10" i="7"/>
  <c r="K23" i="7"/>
  <c r="J23" i="7"/>
  <c r="K31" i="7"/>
  <c r="J31" i="7"/>
  <c r="K21" i="7"/>
  <c r="J21" i="7"/>
  <c r="U68" i="2"/>
  <c r="K48" i="7"/>
  <c r="J48" i="7"/>
  <c r="K36" i="7"/>
  <c r="J36" i="7"/>
  <c r="U130" i="2"/>
  <c r="U110" i="2"/>
  <c r="K3" i="7"/>
  <c r="J3" i="7"/>
  <c r="J30" i="7"/>
  <c r="J35" i="7"/>
  <c r="K35" i="7"/>
  <c r="J37" i="7"/>
  <c r="U91" i="2"/>
  <c r="K20" i="7"/>
  <c r="J20" i="7"/>
  <c r="J49" i="7"/>
  <c r="F49" i="7"/>
  <c r="U122" i="2"/>
  <c r="J19" i="7"/>
  <c r="K7" i="7"/>
  <c r="J7" i="7"/>
  <c r="U108" i="2"/>
  <c r="K5" i="7"/>
  <c r="J5" i="7"/>
  <c r="U94" i="2"/>
  <c r="J51" i="7"/>
  <c r="F51" i="7"/>
  <c r="U124" i="2"/>
  <c r="K38" i="7"/>
  <c r="J38" i="7"/>
  <c r="U78" i="2"/>
  <c r="U70" i="2"/>
  <c r="K15" i="7"/>
  <c r="J15" i="7"/>
  <c r="K26" i="7"/>
  <c r="J26" i="7"/>
  <c r="K29" i="7"/>
  <c r="J29" i="7"/>
  <c r="U102" i="2"/>
  <c r="K42" i="7"/>
  <c r="J42" i="7"/>
  <c r="U92" i="2"/>
  <c r="U75" i="2"/>
  <c r="K24" i="7"/>
  <c r="J24" i="7"/>
  <c r="K11" i="7"/>
  <c r="J11" i="7"/>
  <c r="K9" i="7"/>
  <c r="J9" i="7"/>
  <c r="K52" i="7"/>
  <c r="J52" i="7"/>
  <c r="U131" i="2"/>
  <c r="K25" i="7"/>
  <c r="J25" i="7"/>
  <c r="K8" i="7"/>
  <c r="J8" i="7"/>
  <c r="K27" i="7"/>
  <c r="J27" i="7"/>
  <c r="U77" i="2"/>
  <c r="U79" i="2"/>
  <c r="K16" i="7"/>
  <c r="J16" i="7"/>
  <c r="U117" i="2"/>
  <c r="U103" i="2"/>
  <c r="C5" i="3"/>
  <c r="U112" i="2"/>
  <c r="U84" i="2"/>
  <c r="K40" i="7"/>
  <c r="J40" i="7"/>
  <c r="E3" i="5"/>
  <c r="U118" i="2"/>
</calcChain>
</file>

<file path=xl/sharedStrings.xml><?xml version="1.0" encoding="utf-8"?>
<sst xmlns="http://schemas.openxmlformats.org/spreadsheetml/2006/main" count="1630" uniqueCount="853">
  <si>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</si>
  <si>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</si>
  <si>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</si>
  <si>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</si>
  <si>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Waterfall</t>
  </si>
  <si>
    <t>Table 1</t>
  </si>
  <si>
    <t>Last Name</t>
  </si>
  <si>
    <r>
      <rPr>
        <b/>
        <sz val="11"/>
        <color indexed="8"/>
        <rFont val="Times New Roman"/>
      </rPr>
      <t>Name</t>
    </r>
  </si>
  <si>
    <t>Home Dept</t>
  </si>
  <si>
    <t>Areas of expertise from webpage</t>
  </si>
  <si>
    <t>Sub-Headings</t>
  </si>
  <si>
    <t>ERI Active</t>
  </si>
  <si>
    <t>Present 2013</t>
  </si>
  <si>
    <t>Present 2019</t>
  </si>
  <si>
    <t>Estimate 2025</t>
  </si>
  <si>
    <t>Start Year</t>
  </si>
  <si>
    <t>Depart Year</t>
  </si>
  <si>
    <t>AGU Fellow</t>
  </si>
  <si>
    <t>AMS Fellow</t>
  </si>
  <si>
    <t>ESA Fellow</t>
  </si>
  <si>
    <t>GSA Fellow</t>
  </si>
  <si>
    <t>AAAS</t>
  </si>
  <si>
    <t>NAS</t>
  </si>
  <si>
    <t>Headings</t>
  </si>
  <si>
    <t>Retirement Dates - start of Prof Emer. Appt</t>
  </si>
  <si>
    <t>Geophysics</t>
  </si>
  <si>
    <t>Tectonics</t>
  </si>
  <si>
    <t>Petrology/volcanology</t>
  </si>
  <si>
    <t>Paleobiology</t>
  </si>
  <si>
    <t xml:space="preserve">Sedimentary </t>
  </si>
  <si>
    <t>Terrestrial Ecology</t>
  </si>
  <si>
    <t>Aquatic Ecology</t>
  </si>
  <si>
    <t>Marine Ecology</t>
  </si>
  <si>
    <t xml:space="preserve">Community </t>
  </si>
  <si>
    <t>Population</t>
  </si>
  <si>
    <t>Spatial</t>
  </si>
  <si>
    <t>Behaviorial</t>
  </si>
  <si>
    <t>Ecosystem</t>
  </si>
  <si>
    <t>Landscape/Biogeography</t>
  </si>
  <si>
    <t>Conservation</t>
  </si>
  <si>
    <t>Evolutionary</t>
  </si>
  <si>
    <t>Ecophysiology</t>
  </si>
  <si>
    <t>Hydrology</t>
  </si>
  <si>
    <t>Geomorphology</t>
  </si>
  <si>
    <t>Biogeochemistry</t>
  </si>
  <si>
    <t>Soils</t>
  </si>
  <si>
    <t>Env Microbiology</t>
  </si>
  <si>
    <t>LULCC**</t>
  </si>
  <si>
    <t>Cryospheric Sci</t>
  </si>
  <si>
    <t>Limnology / Aquatic</t>
  </si>
  <si>
    <t>Land-Atmos</t>
  </si>
  <si>
    <t>Biological Oceanography</t>
  </si>
  <si>
    <t>Physical Oceanography</t>
  </si>
  <si>
    <t>Chemical Oceanography</t>
  </si>
  <si>
    <t>Marine Geology</t>
  </si>
  <si>
    <t>Atmospheric Science</t>
  </si>
  <si>
    <t>Climate Dynamics</t>
  </si>
  <si>
    <t>Paleo-climate</t>
  </si>
  <si>
    <t>GIScience</t>
  </si>
  <si>
    <t>Remote Sensing</t>
  </si>
  <si>
    <t>Env. History</t>
  </si>
  <si>
    <t>Env. Justice/Law</t>
  </si>
  <si>
    <t>Food Systems</t>
  </si>
  <si>
    <t>Env. Politics</t>
  </si>
  <si>
    <t>Env Econ</t>
  </si>
  <si>
    <t>Transportation</t>
  </si>
  <si>
    <t>Environmental Anthropology</t>
  </si>
  <si>
    <t>Env. Health &amp; Epidemiology</t>
  </si>
  <si>
    <t>Environmental Law</t>
  </si>
  <si>
    <t>Coupled Natural-Human Systems</t>
  </si>
  <si>
    <t>Urban Environment</t>
  </si>
  <si>
    <t>Industrial Ecology</t>
  </si>
  <si>
    <t>Cognition</t>
  </si>
  <si>
    <t>Evolution/Genetics</t>
  </si>
  <si>
    <t>Physiology/Development</t>
  </si>
  <si>
    <t>Materials</t>
  </si>
  <si>
    <t>DEL?</t>
  </si>
  <si>
    <t>Arrived from 2011-2017</t>
  </si>
  <si>
    <t>Departed from 2011-2017</t>
  </si>
  <si>
    <t>Departing from 2017-2023</t>
  </si>
  <si>
    <t>Sarah Anderson</t>
  </si>
  <si>
    <t>Bren</t>
  </si>
  <si>
    <t xml:space="preserve">Environmental Politics </t>
  </si>
  <si>
    <t>Environmental Politics</t>
  </si>
  <si>
    <t>x</t>
  </si>
  <si>
    <t>y</t>
  </si>
  <si>
    <t>Mark Buntaine</t>
  </si>
  <si>
    <t>International Relations and Environmental Policy</t>
  </si>
  <si>
    <t>Kyle C. Meng</t>
  </si>
  <si>
    <t>Environmental Economics; Climate Change</t>
  </si>
  <si>
    <t>Environmental Economics</t>
  </si>
  <si>
    <t>Christopher Costello</t>
  </si>
  <si>
    <t>Environmental economics - regulation and natural resource management under uncertainty</t>
  </si>
  <si>
    <t>Environmental Economics; Conservation</t>
  </si>
  <si>
    <t>Frank Davis</t>
  </si>
  <si>
    <t>Landscape Ecology, Conservation Planning</t>
  </si>
  <si>
    <t>Biogeography/Landscape Ecology; LULCC; Conservation</t>
  </si>
  <si>
    <t>Jeff Dozier</t>
  </si>
  <si>
    <t>Snow Hydrology, Earth System Science, Remote Sensing</t>
  </si>
  <si>
    <t>Cryospheric Sciences; Hydrology</t>
  </si>
  <si>
    <t>Thomas Dunne</t>
  </si>
  <si>
    <t>Geomorphology, Hydrology</t>
  </si>
  <si>
    <t>Geomorphology, hydrology</t>
  </si>
  <si>
    <t>James Frew</t>
  </si>
  <si>
    <t>Environmental Information Management, digital libraries, snow hydrology</t>
  </si>
  <si>
    <t>Steve Gaines</t>
  </si>
  <si>
    <t>Marine Science, Sustainable Fisheries</t>
  </si>
  <si>
    <t>Population Ecology; Community Ecology; Conservation; Marine Ecology</t>
  </si>
  <si>
    <t>Roland Geyer</t>
  </si>
  <si>
    <t>Industrial Ecology, Production and Operations Management</t>
  </si>
  <si>
    <t>Ben Halpern</t>
  </si>
  <si>
    <t>Marine ecology and conservation biology</t>
  </si>
  <si>
    <t>Landscape, Marine and Spatial Ecology; Conservation</t>
  </si>
  <si>
    <t>Patricia Holden</t>
  </si>
  <si>
    <t>Environmental Microbiology – soil science, water quality</t>
  </si>
  <si>
    <t>Soils; Env Microbiology</t>
  </si>
  <si>
    <t>Kelsey Jack</t>
  </si>
  <si>
    <t>Environment and Development Economics</t>
  </si>
  <si>
    <t>Scott Jasechko</t>
  </si>
  <si>
    <t>Freshwater Resources</t>
  </si>
  <si>
    <t>Hydrology, Water Resources</t>
  </si>
  <si>
    <t>Arturo Keller</t>
  </si>
  <si>
    <t>Fate &amp; Transport, Watershed Mgmt, Remediation, Pollution Prevention, nanotechnology</t>
  </si>
  <si>
    <t xml:space="preserve">Hydrology; Limnology/Aquatic Ecosystems </t>
  </si>
  <si>
    <t>Bruce Kendall</t>
  </si>
  <si>
    <t xml:space="preserve">Theoretical ecology, spatial ecology, </t>
  </si>
  <si>
    <t>Population &amp; Spatial Ecology</t>
  </si>
  <si>
    <t>Ashley Larsen</t>
  </si>
  <si>
    <t>Agricultural Ecology, Land Use, Landscape Ecology</t>
  </si>
  <si>
    <t>Landscape Ecology; LULLC; Food Systems</t>
  </si>
  <si>
    <t>Hunter Lenihan</t>
  </si>
  <si>
    <t>Applied Marine Ecology, Coastal Marine Resources Management</t>
  </si>
  <si>
    <t>Community Ecology; Conservation; Marine Ecology</t>
  </si>
  <si>
    <t>Gary Libecap</t>
  </si>
  <si>
    <t>Corporate Environmental Management</t>
  </si>
  <si>
    <t>John Melack</t>
  </si>
  <si>
    <t>Biology, Ecology, Limnology</t>
  </si>
  <si>
    <t>Limnology/Aquatic Ecosystems; Ecosystem Ecology; Hydrology;</t>
  </si>
  <si>
    <t>Andrew Plantinga</t>
  </si>
  <si>
    <t>Natural Resource Economics and Policy</t>
  </si>
  <si>
    <t>Matthew Potoski</t>
  </si>
  <si>
    <t>James Salzman</t>
  </si>
  <si>
    <t>Sangwon Suh</t>
  </si>
  <si>
    <t>Corporate Environmental Management, Industrial Ecology, Life Cycle Assessment</t>
  </si>
  <si>
    <t>Naomi Tague</t>
  </si>
  <si>
    <t>Hydrology and ecosystem processes, modeling eco-hydrologic systems as altered by land use and climate</t>
  </si>
  <si>
    <t>Ecosystem Ecology; Hydrology; LULCC</t>
  </si>
  <si>
    <t>David Tilman</t>
  </si>
  <si>
    <t>Ecology, Biodiversity, Ecosystem Functioning</t>
  </si>
  <si>
    <t>Population Ecology; Community Ecology; Conservation</t>
  </si>
  <si>
    <t>Galen Stucky</t>
  </si>
  <si>
    <t>Chemistry &amp; Biochemistry</t>
  </si>
  <si>
    <t>Inorganic Chemistry, Materials Chemistry</t>
  </si>
  <si>
    <t>Ralph Archuleta</t>
  </si>
  <si>
    <t>Earth Science</t>
  </si>
  <si>
    <t>Seismic Source Studies, Strong Motion Seismology</t>
  </si>
  <si>
    <t>Stanley Awramik</t>
  </si>
  <si>
    <t>Pre-Phanerozoic Biogeology</t>
  </si>
  <si>
    <t>Douglas Burbank</t>
  </si>
  <si>
    <t>Tectonic Geomorphology, Collisional Orogens, Sedimentation and Tectonics, Surface Processes</t>
  </si>
  <si>
    <t>Geomorphology; Tectonics; Cryospheric Sciences</t>
  </si>
  <si>
    <t>Cathy Busby</t>
  </si>
  <si>
    <t>Sedimentology and Stratigraphy of Active Margins</t>
  </si>
  <si>
    <t>Sedimentology, Tectonics; Volcanology</t>
  </si>
  <si>
    <t>Jordan Clark</t>
  </si>
  <si>
    <t>Hydrogeology, Aqueous Geochemistry</t>
  </si>
  <si>
    <t>Hydrology; Limnology</t>
  </si>
  <si>
    <t>John Cottle</t>
  </si>
  <si>
    <t>Tectonics and Geochronology</t>
  </si>
  <si>
    <t xml:space="preserve">Tectonics </t>
  </si>
  <si>
    <t>Zachary Eilon</t>
  </si>
  <si>
    <t>Seismology, Tectonics, Inverse Theory</t>
  </si>
  <si>
    <t>Phil Gans</t>
  </si>
  <si>
    <t>Structural geology, tectonics</t>
  </si>
  <si>
    <t>Bradley Hacker</t>
  </si>
  <si>
    <t>Metamorphic Petrology, Tectonics, Geochronology and Petrophysics</t>
  </si>
  <si>
    <t>Tectonics; Petrology</t>
  </si>
  <si>
    <t>Matthew Jackson</t>
  </si>
  <si>
    <t>Geochemistry and Igneous Petrology</t>
  </si>
  <si>
    <t>Volcanology; Petrology; Marine Geology</t>
  </si>
  <si>
    <t>Macelwane</t>
  </si>
  <si>
    <t>Chen Ji</t>
  </si>
  <si>
    <t>Seismology</t>
  </si>
  <si>
    <t>Edward Keller</t>
  </si>
  <si>
    <t>Earth Surface Processes, Environmental Geology</t>
  </si>
  <si>
    <t>Geomorphology; Hydrology</t>
  </si>
  <si>
    <t>David Lea</t>
  </si>
  <si>
    <t>Paleoclimatology, Paleoceanography, Marine Geochemistry, Global Climate Change</t>
  </si>
  <si>
    <t>Paleoclimate;  Chemical oceanography</t>
  </si>
  <si>
    <t>Lorraine Lisiecki</t>
  </si>
  <si>
    <t>Paleoclimate and Paleoceanography</t>
  </si>
  <si>
    <t>Paleoclimate</t>
  </si>
  <si>
    <t>Francis Macdonald</t>
  </si>
  <si>
    <t>Geology</t>
  </si>
  <si>
    <t>Tectonics, Paleobiology</t>
  </si>
  <si>
    <t>Robin Matoza</t>
  </si>
  <si>
    <t>Geophysics, seismology, and acoustics</t>
  </si>
  <si>
    <t>Kristin Morell</t>
  </si>
  <si>
    <t>Tectonic geomorphology and active tectonics.</t>
  </si>
  <si>
    <t>Tectonics, Geophysics</t>
  </si>
  <si>
    <t>Susannah Porter</t>
  </si>
  <si>
    <t>Precambrian and Cambrian Paleobiology, Early Eukaryote and Animal Evolution</t>
  </si>
  <si>
    <t>Paleobiology; Evolutionary Ecology</t>
  </si>
  <si>
    <t>Morgan Raven</t>
  </si>
  <si>
    <t>Organic Geochemistry, Geobiology</t>
  </si>
  <si>
    <t>Roberta Rudnick</t>
  </si>
  <si>
    <t>Geochemistry and Petrology</t>
  </si>
  <si>
    <t>Petrology</t>
  </si>
  <si>
    <t>Alexander Simms</t>
  </si>
  <si>
    <t>Sedimentology - depositional systems response to sea-level, climate, and tectonic changes</t>
  </si>
  <si>
    <t>Sedimentology, Paleoclimate</t>
  </si>
  <si>
    <t>Frank Spera</t>
  </si>
  <si>
    <t>Magma Dynamics, Properties of Magmas, Volcanology and Geomaterials</t>
  </si>
  <si>
    <t>Volcanology; Petrology</t>
  </si>
  <si>
    <t>Toshiro Tanimoto</t>
  </si>
  <si>
    <t>Seismology, Earth structure</t>
  </si>
  <si>
    <t>Bruce Tiffney</t>
  </si>
  <si>
    <t>Angiosperm paleo- &amp; neocarpology, land plant evolution, plant-animal interactions in the fossil record</t>
  </si>
  <si>
    <t>David Valentine</t>
  </si>
  <si>
    <t>Geochemistry, Microbiology, Marine Science</t>
  </si>
  <si>
    <t>Chemical Oceanography; Environmental Microbiology</t>
  </si>
  <si>
    <t>Syee Weldeab</t>
  </si>
  <si>
    <t>Paleoclimatology, Paleoceanography</t>
  </si>
  <si>
    <t>Andy Wyss</t>
  </si>
  <si>
    <t xml:space="preserve">Vertebrate Paleontology, Mammalian Systematics </t>
  </si>
  <si>
    <t>Cherie Briggs</t>
  </si>
  <si>
    <t>EEMB</t>
  </si>
  <si>
    <t>Dynamics of animal populations</t>
  </si>
  <si>
    <t>Population Ecology</t>
  </si>
  <si>
    <t>Mark Brzezinski</t>
  </si>
  <si>
    <t>Marine phytoplankton -  diatoms</t>
  </si>
  <si>
    <t>Deron Burkepile</t>
  </si>
  <si>
    <t>Coral Reef Ecology and Community Ecology</t>
  </si>
  <si>
    <t>Marine Ecology and Community Ecology</t>
  </si>
  <si>
    <t>Craig Carlson</t>
  </si>
  <si>
    <t>Biological oceanography – Marine microbial ecology, bacterioplankton, biogeochemical cycling</t>
  </si>
  <si>
    <t>Biological Oceanography; EnvMicrobiology</t>
  </si>
  <si>
    <t>Peter Collins</t>
  </si>
  <si>
    <t>Mechanisms regulating reproduction and development in vertebrate animal models</t>
  </si>
  <si>
    <t>Erika Eliason</t>
  </si>
  <si>
    <t>Fish Physiology</t>
  </si>
  <si>
    <t>Marine Ecology, Ecophysiology</t>
  </si>
  <si>
    <t>Scott Hodges</t>
  </si>
  <si>
    <t>Genetic basis of adaptation and speciation</t>
  </si>
  <si>
    <t>Evolution; Genetics</t>
  </si>
  <si>
    <t>Gretchen Hofmann</t>
  </si>
  <si>
    <t>Ecological physiology of marine organisms, in particular kelp, invertebrates and perciform fishes</t>
  </si>
  <si>
    <t>Ecophysiology; Marine Ecology</t>
  </si>
  <si>
    <t>Sally Holbrook</t>
  </si>
  <si>
    <t>Population dynamics and species interactions of marine species, mainly reef fishes</t>
  </si>
  <si>
    <t>Community &amp; Population Ecology; Marine Ecology</t>
  </si>
  <si>
    <t>Debora Iglesias-Rodriguez</t>
  </si>
  <si>
    <t xml:space="preserve">Biological Oceanography; Diversity and function in marine phytoplankton </t>
  </si>
  <si>
    <t>Biological Oceanography; Ecophysiology</t>
  </si>
  <si>
    <t>Susan J. Mazer</t>
  </si>
  <si>
    <t>Evolutionary biology</t>
  </si>
  <si>
    <t>Armand Kuris</t>
  </si>
  <si>
    <t>Infectious processes in ecosystems</t>
  </si>
  <si>
    <t>Community Ecology; Marine Ecology</t>
  </si>
  <si>
    <t>Jonathan Levine</t>
  </si>
  <si>
    <t>Niche and neutral controls over plant species coexistence</t>
  </si>
  <si>
    <t>Community Ecology</t>
  </si>
  <si>
    <t>Sally MacIntyre</t>
  </si>
  <si>
    <t>Physical-biological coupling; physical limnology and oceanography; tropical, temperate and arctic lakes</t>
  </si>
  <si>
    <t>Limnology/Aquatic Ecosystems; Biological &amp; Physical Oceanography</t>
  </si>
  <si>
    <t>Bruce Mahall</t>
  </si>
  <si>
    <t>Physiological plant ecology; controls of community structures and plant distribution</t>
  </si>
  <si>
    <t>Ecophysiology; Biogeography/Landscape Ecology</t>
  </si>
  <si>
    <t>Douglas McCauley</t>
  </si>
  <si>
    <t>Ecology of communities and ecosystems in a rapidly changing world</t>
  </si>
  <si>
    <t>Holly Moeller</t>
  </si>
  <si>
    <t>Roger Nisbet</t>
  </si>
  <si>
    <t>Theoretical ecology; population dynamics; dynamic energy budget theory</t>
  </si>
  <si>
    <t>Todd Oakley</t>
  </si>
  <si>
    <t>Evolutionary biology: Origins of vision and light interaction genes</t>
  </si>
  <si>
    <t>Ryoko Oono</t>
  </si>
  <si>
    <t>Evolutionary ecology focusing on plant-microbe interactions</t>
  </si>
  <si>
    <t>Evolutionary Ecology; Env Microbiology</t>
  </si>
  <si>
    <t>Stephen Proulx</t>
  </si>
  <si>
    <t>Evolution; Genetics; Biometry</t>
  </si>
  <si>
    <t>William Rice</t>
  </si>
  <si>
    <t>Alyson Santoro</t>
  </si>
  <si>
    <t>Microbial Oceanography</t>
  </si>
  <si>
    <t>Biological &amp; Chemical Oceanography</t>
  </si>
  <si>
    <t>Russell Schmitt</t>
  </si>
  <si>
    <t>Abundance and dynamics of populations; species composition and diversity of communities</t>
  </si>
  <si>
    <t>Community, Population &amp; Marine Ecology</t>
  </si>
  <si>
    <t>Adrian Stier</t>
  </si>
  <si>
    <t>Marine Coastal Ecologist</t>
  </si>
  <si>
    <t>Raul Suarez</t>
  </si>
  <si>
    <t>Metabolic biochemistry</t>
  </si>
  <si>
    <t>Samuel Sweet</t>
  </si>
  <si>
    <t>Vertebrate systematics and evolutionary morphology; herpetology</t>
  </si>
  <si>
    <t>Evolutionary Ecology; Paleobiology</t>
  </si>
  <si>
    <t>Thomas Turner</t>
  </si>
  <si>
    <t>Evolutionary Genetics</t>
  </si>
  <si>
    <t>Lizzie Wilbanks</t>
  </si>
  <si>
    <t>Bioinformatics</t>
  </si>
  <si>
    <t>Hillary Young</t>
  </si>
  <si>
    <t>Community ecology and human disturbance</t>
  </si>
  <si>
    <t>Community Ecology; Conservation</t>
  </si>
  <si>
    <t>Early Career ESA Fellow</t>
  </si>
  <si>
    <t>Carla D’Antonio</t>
  </si>
  <si>
    <t>EEMB / Env Studies</t>
  </si>
  <si>
    <t>Plant and ecosystem ecology, invasive species, species affects on ecosystem processes, restoration ecology.</t>
  </si>
  <si>
    <t>Community Ecology; Ecosystem Ecology; Conservation</t>
  </si>
  <si>
    <t>Halley Froelich</t>
  </si>
  <si>
    <t>Aquatic farming and Climate Change</t>
  </si>
  <si>
    <t>Food Systems, Marine Ecology, Conservation</t>
  </si>
  <si>
    <t>Josh Schimel</t>
  </si>
  <si>
    <t>Ecosystem ecology – Soil ecology; microbial controls of ecosystem processes; terrestrial biogeochemistry</t>
  </si>
  <si>
    <t>Soils; Ecosystem Ecology; Env Microbiology</t>
  </si>
  <si>
    <t>Peter Alagona</t>
  </si>
  <si>
    <t>Environmental Studies</t>
  </si>
  <si>
    <t>Environmental history, history of science, wildlife and endangered species, California</t>
  </si>
  <si>
    <t>Environmental History</t>
  </si>
  <si>
    <t>Don't print column</t>
  </si>
  <si>
    <t>David Cleveland</t>
  </si>
  <si>
    <t>Sustainable, small-scale agrifood systems: plant breeding, climate change, nutrition, food sovereignty.</t>
  </si>
  <si>
    <t>LULCC; Conservation</t>
  </si>
  <si>
    <t>Summer Gray</t>
  </si>
  <si>
    <t>Environment and Society, Infrastructure and Adaptation, Climate Justice Studies</t>
  </si>
  <si>
    <t>Environmental Justice, Environmental Politics</t>
  </si>
  <si>
    <t>Robert Heilmayr</t>
  </si>
  <si>
    <t>Environmental economics, Ecological economics, Land systems science</t>
  </si>
  <si>
    <t>David Pellow</t>
  </si>
  <si>
    <t>Environmental Justice, Social Change</t>
  </si>
  <si>
    <t>Debra Perrone</t>
  </si>
  <si>
    <t>Water Resources Engineering, Groundwater Science and Policy</t>
  </si>
  <si>
    <t>Hydrology, Coupled Natural Human Systems</t>
  </si>
  <si>
    <t>Simone Pulver</t>
  </si>
  <si>
    <t>Global environmental politics, organizational theory, and the sociology of development</t>
  </si>
  <si>
    <t>Susan Stonich</t>
  </si>
  <si>
    <t>Ecological anthropology and third world environmental problems</t>
  </si>
  <si>
    <t>Human Geography</t>
  </si>
  <si>
    <t>Robert Wilkinson</t>
  </si>
  <si>
    <t>Environmental policy, water and watershed policy, energy, climate change, urban environment.</t>
  </si>
  <si>
    <t>Barbara Harthorn</t>
  </si>
  <si>
    <t>Feminist Studies</t>
  </si>
  <si>
    <t>Nanomaterials and Environmental Risk Perception</t>
  </si>
  <si>
    <t>Bodo Bookhagen</t>
  </si>
  <si>
    <t>Geography</t>
  </si>
  <si>
    <t>Geomorphology – remote sensing, hydrology, cosmogenic isotopes, climate change</t>
  </si>
  <si>
    <t>Leila Carvalho</t>
  </si>
  <si>
    <t>Atmospheric science – Regional and large-scale climate variability; scaling processes in geophysics</t>
  </si>
  <si>
    <t>Climate; Atmospheric Science</t>
  </si>
  <si>
    <t>Susan Cassels</t>
  </si>
  <si>
    <t>Epidemiology &amp; mathematical modeling; social network analysis; infectious disease epidemiology</t>
  </si>
  <si>
    <t>Oliver Chadwick</t>
  </si>
  <si>
    <t>Biogeosciences; soil science</t>
  </si>
  <si>
    <t>Soils; Geomorphology</t>
  </si>
  <si>
    <t>Liz Chrastil</t>
  </si>
  <si>
    <t>Cognitive and Behavioral Geography, Human-Environment Relations</t>
  </si>
  <si>
    <t>Vena Chu</t>
  </si>
  <si>
    <t>Remote sensing, Cryosphere, Arctic climate change</t>
  </si>
  <si>
    <t>Richard Church</t>
  </si>
  <si>
    <t>Geographic Information Science, Transportation</t>
  </si>
  <si>
    <t>Transportation; Human Geography; GIScience</t>
  </si>
  <si>
    <t>Keith Clarke</t>
  </si>
  <si>
    <t>Geographic Information Science; Cartography</t>
  </si>
  <si>
    <t>GIScience; LULCC; Human Geography</t>
  </si>
  <si>
    <t>Helen Couclelis</t>
  </si>
  <si>
    <t>Cognitive and Behavioral Geography, Geographic Information Science, Human-Environment Relations</t>
  </si>
  <si>
    <t>Human Geography; Cognition</t>
  </si>
  <si>
    <t>Timothy DeVries</t>
  </si>
  <si>
    <t>Global ocean modeling; cycling of carbon and nutrients</t>
  </si>
  <si>
    <t>Biological, Chemical &amp; Physical Oceanography; Paleoclimate</t>
  </si>
  <si>
    <t>Tommy Dickey</t>
  </si>
  <si>
    <t>Optical and physical oceanography; ocean instrumentation</t>
  </si>
  <si>
    <t>Biological &amp; Physical Oceanography</t>
  </si>
  <si>
    <t>Qinghua Ding</t>
  </si>
  <si>
    <t>Climate  Dynamics</t>
  </si>
  <si>
    <t>Vamsi Ganti</t>
  </si>
  <si>
    <t>Fluvial Geomorphology</t>
  </si>
  <si>
    <t>Hydrology, Geomorphology</t>
  </si>
  <si>
    <t>Catherine Gautier</t>
  </si>
  <si>
    <t>Climate science – atmospheric science, radiation, climate change, education</t>
  </si>
  <si>
    <t>Kostas Goulias</t>
  </si>
  <si>
    <t>GIScience; Transportation; Human Geography</t>
  </si>
  <si>
    <t>Krzysztof Janowicz</t>
  </si>
  <si>
    <t>Geographic Information Science</t>
  </si>
  <si>
    <t>Charles Jones</t>
  </si>
  <si>
    <t>Atmospheric science – Regional and large-scale climate variability and modeling, air-sea interaction</t>
  </si>
  <si>
    <t>Jennifer King</t>
  </si>
  <si>
    <t>Terrestrial biogeochemistry; Soil Science</t>
  </si>
  <si>
    <t>Soils; Ecosystem Ecology</t>
  </si>
  <si>
    <t>Werner Kuhn</t>
  </si>
  <si>
    <t>Phaedon Kyriakidis</t>
  </si>
  <si>
    <t xml:space="preserve">Geographic Information Science; geostatistics </t>
  </si>
  <si>
    <t>Hugo Loaiciga</t>
  </si>
  <si>
    <t>Groundwater hydrology; water resources</t>
  </si>
  <si>
    <t>David Lopez-Carr</t>
  </si>
  <si>
    <t>Human-Environment Relations; Demography &amp; migration</t>
  </si>
  <si>
    <t>Joseph McFadden</t>
  </si>
  <si>
    <t>Land-use and land-cover change, biosphere-atmosphere interactions, Earth system science, urban ecology</t>
  </si>
  <si>
    <t>LULCC; Land-atmosphere interaction; Ecosystems Ecology, Ecophysiology</t>
  </si>
  <si>
    <t>Joel Michaelsen</t>
  </si>
  <si>
    <t>Climatology, meteorology, and statistics</t>
  </si>
  <si>
    <t>Dan Montello</t>
  </si>
  <si>
    <t>Alan Murray</t>
  </si>
  <si>
    <t>GIS/Transport</t>
  </si>
  <si>
    <t>GIScience; Transportaion; Human Geography</t>
  </si>
  <si>
    <t>Nick Nidzieko</t>
  </si>
  <si>
    <t>Estuarine and Coastal Processes</t>
  </si>
  <si>
    <t>Physical Oceanography and Marine Ecology</t>
  </si>
  <si>
    <t>Martin Raubal</t>
  </si>
  <si>
    <t>Cognitive Engineering for Geospatial Services, Cognitive semantic interoperability</t>
  </si>
  <si>
    <t>Dar Roberts</t>
  </si>
  <si>
    <t>Terrestrial ecosystems – Remote sensing of vegetation, geology, ecology, and ecophysiology</t>
  </si>
  <si>
    <t>Landscape Ecology; Ecophysiology; LULCC</t>
  </si>
  <si>
    <t>David Siegel</t>
  </si>
  <si>
    <t>Interdisciplinary marine science; global biogeochemistry; coastal processes; spatial ecology</t>
  </si>
  <si>
    <t>Biological &amp; Physical Oceanography; Marine &amp; Spatial Ecology</t>
  </si>
  <si>
    <t>Stuart Sweeney</t>
  </si>
  <si>
    <t>Human-Environment Relations; spatial econometrics</t>
  </si>
  <si>
    <t>Libe Washburn</t>
  </si>
  <si>
    <t>Coastal circulation, mesoscale processes, air-sea interaction, and interdisciplinary oceanography</t>
  </si>
  <si>
    <t>Kelly Caylor</t>
  </si>
  <si>
    <t>Geography/Bren/ ERI</t>
  </si>
  <si>
    <t>Ecohydrology</t>
  </si>
  <si>
    <t xml:space="preserve">Hydrology; Ecosystem Ecology; Human-Environment; Food Systems; </t>
  </si>
  <si>
    <t>Jean Carlson</t>
  </si>
  <si>
    <t>Physics</t>
  </si>
  <si>
    <t>Robustness, tradeoffs, and feedback in complex, highly connected systems.</t>
  </si>
  <si>
    <t>Net Changes</t>
  </si>
  <si>
    <t>Net Changes - Table 1</t>
  </si>
  <si>
    <t>Total Earth &amp; Environmental Faculty</t>
  </si>
  <si>
    <t>2013 to 2019</t>
  </si>
  <si>
    <t>New Earth &amp; Environmental Faculty</t>
  </si>
  <si>
    <t>Earth &amp; Environmental Faculty Separations</t>
  </si>
  <si>
    <t>Net Change, 
2013 to 2019</t>
  </si>
  <si>
    <t>2019 to 2025</t>
  </si>
  <si>
    <t>Approved Hires 
(cf. Table X)</t>
  </si>
  <si>
    <t>Expected Retirements</t>
  </si>
  <si>
    <t>Net Change, 
2013 to 2025</t>
  </si>
  <si>
    <t>Parameters</t>
  </si>
  <si>
    <t>Net Changes - Parameters</t>
  </si>
  <si>
    <t>Current Year</t>
  </si>
  <si>
    <t>Planning Window</t>
  </si>
  <si>
    <t>Ecology by Geographic Focus</t>
  </si>
  <si>
    <t>Net Changes - Ecology by Geogra</t>
  </si>
  <si>
    <t>Ecology</t>
  </si>
  <si>
    <t>Change 2011-2023</t>
  </si>
  <si>
    <t>Change 2017-2023</t>
  </si>
  <si>
    <t>Terrestrial</t>
  </si>
  <si>
    <t>Aquatic</t>
  </si>
  <si>
    <t>Marine</t>
  </si>
  <si>
    <t>ERI Faculty Honors &amp; Awards</t>
  </si>
  <si>
    <t>Net Changes - ERI Faculty Honor</t>
  </si>
  <si>
    <t>Total ERI-Related</t>
  </si>
  <si>
    <t>National Academy Members</t>
  </si>
  <si>
    <t>ESA Fellows</t>
  </si>
  <si>
    <t>AGU Fellows</t>
  </si>
  <si>
    <t>AAAS Fellows</t>
  </si>
  <si>
    <t>Sum by discipline</t>
  </si>
  <si>
    <t>Sum by discipline - Table 1</t>
  </si>
  <si>
    <t>Category</t>
  </si>
  <si>
    <t>Sub-Category</t>
  </si>
  <si>
    <t>%Change 2013-2019</t>
  </si>
  <si>
    <t>% Change, 2013-2025</t>
  </si>
  <si>
    <t>Approved Searches*</t>
  </si>
  <si>
    <t>Ratio Compared to 2023 (incl. approved)</t>
  </si>
  <si>
    <t>N/A</t>
  </si>
  <si>
    <t>Land Surface Processes</t>
  </si>
  <si>
    <t>Marine / Ocean Science</t>
  </si>
  <si>
    <t>Climate</t>
  </si>
  <si>
    <t>Spatial Science</t>
  </si>
  <si>
    <t>Human Enviroment</t>
  </si>
  <si>
    <t xml:space="preserve">Biological Sciences*** </t>
  </si>
  <si>
    <t>Table 1-1</t>
  </si>
  <si>
    <t>Sum by discipline - Table 1-1</t>
  </si>
  <si>
    <t>indicates expected loss of at least 1/2 faculty research interests bewteen 2011 and 2023 (counting approved on-going searches)</t>
  </si>
  <si>
    <t>indicates expected loss of 2/3'rds or more of faculty research interests bewteen 2011 and 2023 (counting approved on-going searches)</t>
  </si>
  <si>
    <t>***These areas of research are not addressed in the ERI Plan</t>
  </si>
  <si>
    <t>Ranjit Deshmukh</t>
  </si>
  <si>
    <t>Chandra Krintz</t>
  </si>
  <si>
    <t>Michelle O'Malley</t>
  </si>
  <si>
    <t>Samantha Stevenson</t>
  </si>
  <si>
    <t>Deshmukh</t>
  </si>
  <si>
    <t>Krintz</t>
  </si>
  <si>
    <t>O'Malley</t>
  </si>
  <si>
    <t>Stevenson</t>
  </si>
  <si>
    <t>Computer Science</t>
  </si>
  <si>
    <t>Chemical Engineering</t>
  </si>
  <si>
    <t>Bren School</t>
  </si>
  <si>
    <t>Energy systems and policy analysis; electricity sector planning, operations, and markets; geospatial analysis of energy resources; energy access in developing regions</t>
  </si>
  <si>
    <t>Climate Modeling, Drought, Oceanography, Climate Dynamics</t>
  </si>
  <si>
    <t>Climate; Hydrology, Oceanography</t>
  </si>
  <si>
    <t>Programming systems, cloud computing and services, and the Internet of Things (IoT)</t>
  </si>
  <si>
    <t>Bioengineering
Energy, Efficiency &amp; Sustainability</t>
  </si>
  <si>
    <t>Presidential Early Career Award for Scientists and Engineers (PECASE); American Chemical Society Rising Star Award; NSF CAREER Award</t>
  </si>
  <si>
    <t>Y</t>
  </si>
  <si>
    <t>Thru 12/31/17</t>
  </si>
  <si>
    <t>Through 6/30/16</t>
  </si>
  <si>
    <t>Proposal Co-I 2019</t>
  </si>
  <si>
    <t>N</t>
  </si>
  <si>
    <t>Through 2016</t>
  </si>
  <si>
    <t>Through 2017</t>
  </si>
  <si>
    <t>He's 82, is he waiting two more years?</t>
  </si>
  <si>
    <t>Thru 2014</t>
  </si>
  <si>
    <t>Has Donor funds, not really active</t>
  </si>
  <si>
    <t>Thru 2018</t>
  </si>
  <si>
    <t>Co-I on Suh proposal</t>
  </si>
  <si>
    <t>Thru 7/31/19</t>
  </si>
  <si>
    <t>Thru 2008</t>
  </si>
  <si>
    <t>Co-I thru 2012</t>
  </si>
  <si>
    <t>Co-I thru 2019</t>
  </si>
  <si>
    <t>Co-I thru 2014</t>
  </si>
  <si>
    <t>Co-I 2016 proposal</t>
  </si>
  <si>
    <t>Co-I 2017 proposal</t>
  </si>
  <si>
    <t>Thru 1/31/17</t>
  </si>
  <si>
    <t>Thru 2012</t>
  </si>
  <si>
    <t>Co-I on Devries propoal</t>
  </si>
  <si>
    <t>Co-I on Nelson proposal</t>
  </si>
  <si>
    <t>Co-I on two proposals 2010</t>
  </si>
  <si>
    <t>Grant thru 2013, 1 proposal 2015</t>
  </si>
  <si>
    <t>NCOS</t>
  </si>
  <si>
    <t>Co-I on proposal 2016</t>
  </si>
  <si>
    <t>Edward (Ned) Bair</t>
  </si>
  <si>
    <t>ERI</t>
  </si>
  <si>
    <t>NH HI ESS CS</t>
  </si>
  <si>
    <t>Associate Researcher</t>
  </si>
  <si>
    <t>Caryl Beccera</t>
  </si>
  <si>
    <t>Soil microbial ecologist utilizing geochemical, molecular, and microbiological techniques</t>
  </si>
  <si>
    <t>ESS</t>
  </si>
  <si>
    <t>Inactive; Moved to Cal State University, Channel Islands.</t>
  </si>
  <si>
    <t>Postdoctoral Scholar</t>
  </si>
  <si>
    <t>Tom Bell</t>
  </si>
  <si>
    <t>Marine science - interaction between biotic and abiotic environment and coastal marine foundation species (giant kelp, coral, seagrass). Remote sensing.</t>
  </si>
  <si>
    <t>ESS CS</t>
  </si>
  <si>
    <t>Project Scientist</t>
  </si>
  <si>
    <t>Joseph Blankinship</t>
  </si>
  <si>
    <t>Soil ecology, biogeochemistry, and health; ecosysetem responses to climate change.</t>
  </si>
  <si>
    <t>ESS HI</t>
  </si>
  <si>
    <t>Assistant Researcher</t>
  </si>
  <si>
    <t>Carol Blanchette</t>
  </si>
  <si>
    <t>NRS</t>
  </si>
  <si>
    <t>Marine and community ecology</t>
  </si>
  <si>
    <t>Research Biologist &amp; Valentine Eastern Sierra Reserve, NRS</t>
  </si>
  <si>
    <t>Derek Booth</t>
  </si>
  <si>
    <t>ERI and Bren</t>
  </si>
  <si>
    <t>Environmental Geomorphology</t>
  </si>
  <si>
    <t>ESS HI CS</t>
  </si>
  <si>
    <t>Active</t>
  </si>
  <si>
    <t>Researcher and Adjunct Professor</t>
  </si>
  <si>
    <t>Erin Bray</t>
  </si>
  <si>
    <t>River Systems, Hydrology, Fluvial Geomorphology</t>
  </si>
  <si>
    <t>Postdoctoral Fellow</t>
  </si>
  <si>
    <t>Mariah Carbone</t>
  </si>
  <si>
    <t>NCEAS</t>
  </si>
  <si>
    <t>Earth system science, climate change, global change ecology, terrestrial biogeochemical cycling, isotopes (mainly 14C), biosphere-atmosphere exchanges of carbon, water, and energy, plant-soil interactions, partitioning respiration</t>
  </si>
  <si>
    <t>Brian Clarke</t>
  </si>
  <si>
    <t>Cartography – GIS - modeling land use change</t>
  </si>
  <si>
    <t>Mary Collins</t>
  </si>
  <si>
    <t>Environmental sociology focused on environmental inequality</t>
  </si>
  <si>
    <t>Jorge Crempien</t>
  </si>
  <si>
    <t>Earthquake seismology, from the understanding of the physical process based on seismic and geodetic records, to the simulation of soil movement caused by earthquakes</t>
  </si>
  <si>
    <t>EE NH</t>
  </si>
  <si>
    <t>Duane DeVecchio</t>
  </si>
  <si>
    <t>ERI and Arizona State University</t>
  </si>
  <si>
    <t>Structural geology and geomorphology</t>
  </si>
  <si>
    <t>Jenifer Dugan</t>
  </si>
  <si>
    <t>MSI</t>
  </si>
  <si>
    <t>Coastal marine ecologist with broad interests in community and population dynamics</t>
  </si>
  <si>
    <t>Christopher Evelyn</t>
  </si>
  <si>
    <t>Conservation Biology, Ecology and Evolution; Species Diversity; Reptiales; Amphibians.</t>
  </si>
  <si>
    <t>Erica Fleishman</t>
  </si>
  <si>
    <t>ERI / UCD</t>
  </si>
  <si>
    <t>Ecosystem-based Management</t>
  </si>
  <si>
    <t>HI</t>
  </si>
  <si>
    <t>Active but left UCSB (final grant being utilized)</t>
  </si>
  <si>
    <t>Researcher</t>
  </si>
  <si>
    <t>Joan Florsheim</t>
  </si>
  <si>
    <t>Fluvial geomorphology and earth surface processes</t>
  </si>
  <si>
    <t>NH  HI  ESS</t>
  </si>
  <si>
    <t>Active/Retired</t>
  </si>
  <si>
    <t>Helene Gardner</t>
  </si>
  <si>
    <t>Environmental Toxicology, Environmental Chemistry, Air Quality and Pollution</t>
  </si>
  <si>
    <t>Lecturer</t>
  </si>
  <si>
    <t>Lee Hannah</t>
  </si>
  <si>
    <t>Climate Change Biology and Conservation Biology</t>
  </si>
  <si>
    <t>HI ESS</t>
  </si>
  <si>
    <t>William Haskell</t>
  </si>
  <si>
    <t xml:space="preserve">ERI </t>
  </si>
  <si>
    <t>Marine biogeochemistry, Biological production, Carbon export; Physiochemical dynamics; Autonomous platforms</t>
  </si>
  <si>
    <t>Paul Hegarty</t>
  </si>
  <si>
    <t>Monitoring how earthquakes affect ground movement and soil stability</t>
  </si>
  <si>
    <t>NH</t>
  </si>
  <si>
    <t>Sr. Development Engineer</t>
  </si>
  <si>
    <t>Laura Hess</t>
  </si>
  <si>
    <t>Wetlands; Spatial variability of the deforestation along the Amazon</t>
  </si>
  <si>
    <t>Peter Homyak</t>
  </si>
  <si>
    <t>Ecosystem &amp; Soil Microbial Processes</t>
  </si>
  <si>
    <t>Greg Husak</t>
  </si>
  <si>
    <t>Cropped area estimation, developing rainfall monitoring tools to better capture crop conditions, and the synthesis of a variety of indicators to estimate crop production conditions for a finite area</t>
  </si>
  <si>
    <t>ESS NH CS</t>
  </si>
  <si>
    <t>Assistant Researcher, Geography</t>
  </si>
  <si>
    <t>Greg Janée</t>
  </si>
  <si>
    <t>Environmental Information Management, digital libraries</t>
  </si>
  <si>
    <t>CS</t>
  </si>
  <si>
    <t>Specialist</t>
  </si>
  <si>
    <t>Carrie Kappel</t>
  </si>
  <si>
    <t>Marine Conservation Biology; community ecology, ocean and coastal management</t>
  </si>
  <si>
    <t>Associate Project Scientist</t>
  </si>
  <si>
    <t>Dawn Kellett</t>
  </si>
  <si>
    <t>Tectonics, Geochronology, Thermochronology</t>
  </si>
  <si>
    <t>Roland Knapp</t>
  </si>
  <si>
    <t>Herpetologist; examining how natural and anthropogenic factors influence the structure and function of aquatic ecosystems</t>
  </si>
  <si>
    <t>Research Biologist</t>
  </si>
  <si>
    <t>Tihomir Kostadinov</t>
  </si>
  <si>
    <t>Earth System Science focusing on ocean optics and ocean color remote sensing. Development of bio-optical algorithms and the study of ocean ecology and biogeography using ocean color satellites</t>
  </si>
  <si>
    <t>Assistant Specialist</t>
  </si>
  <si>
    <t>Andrew Kylander-Clark</t>
  </si>
  <si>
    <t>Deep-time tectonics and Earth evolution</t>
  </si>
  <si>
    <t>Assistant Project Scientist</t>
  </si>
  <si>
    <t>Daniel Lavallee</t>
  </si>
  <si>
    <t>Statistic of source and ground motion, nonlinear propagation of wave, stochastic models, scaling</t>
  </si>
  <si>
    <t>NH CS</t>
  </si>
  <si>
    <t>Ira Leifer</t>
  </si>
  <si>
    <t>Bubble chemico-hydronamics, breaking wave bubble plume, and marine hydrocarbon seep bubble visualization and modeling, hydrocarbon seep geochemistry, oil droplet hydrodynamics, turbulence visualization and digital particle imaging velocimetry (DPIV) and methane seep bubble visualization and modeling.</t>
  </si>
  <si>
    <t xml:space="preserve">ESS NH HI </t>
  </si>
  <si>
    <t>Andrew MacDonald</t>
  </si>
  <si>
    <t>Disease ecologist focused on coupled natural-human system feedbacks and land use change as drivers of mosquito-borne disease, with an emphasis on malaria in the Amazon basin</t>
  </si>
  <si>
    <t>ESS HI NH</t>
  </si>
  <si>
    <t>Stéphane Maritorena</t>
  </si>
  <si>
    <t>Marine optics, bio-optical modeling, ocean color algorithm development and remote sensing</t>
  </si>
  <si>
    <t>Marc Mayes</t>
  </si>
  <si>
    <t>Land use and climate change effects on terrestrial ecosystems, including carbon, nutrient and water cycling, with a focus on semi-arid developing landscapes in sub-Saharan Africa</t>
  </si>
  <si>
    <t>Associate Specialist</t>
  </si>
  <si>
    <t>Jay Means</t>
  </si>
  <si>
    <t>Trace analytical chemistry, environmental chemistry, and environmental toxicology</t>
  </si>
  <si>
    <t>Katrina Michaelides</t>
  </si>
  <si>
    <t>Surface water flow generation and its interaction with the land surface</t>
  </si>
  <si>
    <t>Robert Miller</t>
  </si>
  <si>
    <t>MSI and ERI</t>
  </si>
  <si>
    <t>Benthic subtidal ecology; community ecology; primary producers in marine ecosystems</t>
  </si>
  <si>
    <t>ESS, HI</t>
  </si>
  <si>
    <t>Nicole Molinari</t>
  </si>
  <si>
    <t>Controls of species diversity</t>
  </si>
  <si>
    <t>Inactive (submitted proposal 2014)</t>
  </si>
  <si>
    <t>Noah Molotch</t>
  </si>
  <si>
    <t>Surface water and snow hydrology; remote sensing; ecohydrology</t>
  </si>
  <si>
    <t>Active - primary institution is University of Colorado at Boulder</t>
  </si>
  <si>
    <t>Max Moritz</t>
  </si>
  <si>
    <t>UC ANR</t>
  </si>
  <si>
    <t>Understanding the dynamics of fire regimes at relatively broad scales and applying this information in ecosystem management</t>
  </si>
  <si>
    <t>Jan Myers</t>
  </si>
  <si>
    <t>CCBER</t>
  </si>
  <si>
    <t>K-12 Education</t>
  </si>
  <si>
    <t>Academic Coordinator</t>
  </si>
  <si>
    <t>Norman Nelson</t>
  </si>
  <si>
    <t>Ocean optics – cycling of organic matter in the ocean, primary productivity, UV photochemistry and photobiology, ocean color remote sensing, and planktonic community structure</t>
  </si>
  <si>
    <t>Ryan Niemeyer</t>
  </si>
  <si>
    <t>Impacts of forest thinning in the dry forests of the Pacific Northwest on streamflow and tree-drought resilience</t>
  </si>
  <si>
    <t>Jesse Norris</t>
  </si>
  <si>
    <t>Precipitation, climatology, meteorology, climate dynamics, numerical modeling, atmospheric science, climate change.</t>
  </si>
  <si>
    <t>J. Carter Ohlmann</t>
  </si>
  <si>
    <t>ERI and MSI</t>
  </si>
  <si>
    <t xml:space="preserve">Physical oceanography – Lagrangian methods, coastal oceanography </t>
  </si>
  <si>
    <t>Uta Passow</t>
  </si>
  <si>
    <t>Function of the biological carbon pumps and the
drivers of carbon cycling in the ocean</t>
  </si>
  <si>
    <t>Active/Retired; primary Memorial University St John's, NL, Canada</t>
  </si>
  <si>
    <t>Margarita Portnykh</t>
  </si>
  <si>
    <t>Intersection of Environmental and Natural Resource Economics, and Health Economics.</t>
  </si>
  <si>
    <t>Inactive; Moved to Carnegie Mellon University</t>
  </si>
  <si>
    <t>Daniel Reed</t>
  </si>
  <si>
    <t>Ecology of coastal marine ecosystems </t>
  </si>
  <si>
    <t>Current Co-I</t>
  </si>
  <si>
    <t>Leigh Ann Riedman</t>
  </si>
  <si>
    <t>Neoproterozoic Paleontology</t>
  </si>
  <si>
    <t>EE</t>
  </si>
  <si>
    <t>Matthew Rioux</t>
  </si>
  <si>
    <t>ERI, LSOE Earth Science</t>
  </si>
  <si>
    <t>Radiogenic Isotope Geochemistry</t>
  </si>
  <si>
    <t>Karl Rittger</t>
  </si>
  <si>
    <t>Terrestrial Hydrosphere focused on the processes controlling hydrologic fluxes in cold regions and within the greater Earth system</t>
  </si>
  <si>
    <t>Leonel Romero</t>
  </si>
  <si>
    <t>Upper ocean dynamics, coastal processes, surface wave dynamics, air-sea interaction, wave-current interaction, ocean mixing</t>
  </si>
  <si>
    <t>Dylan Rood</t>
  </si>
  <si>
    <t xml:space="preserve">Terrestrial climate records, earthquake fault slip rates, erosion rates and landscape evolution, and seismic hazards </t>
  </si>
  <si>
    <t>NH ESS EE HI</t>
  </si>
  <si>
    <t>Sandra Seale</t>
  </si>
  <si>
    <t>Strong-motion seismology, earthquake site effects</t>
  </si>
  <si>
    <t>NH EE</t>
  </si>
  <si>
    <t>Katja Seltmann</t>
  </si>
  <si>
    <t>CCBER and ERI</t>
  </si>
  <si>
    <t>Biodiversity informatics, entomology, natural history collections</t>
  </si>
  <si>
    <t>ESS EE</t>
  </si>
  <si>
    <t>Katherine Esau Director of CCBER; Associate Researcher</t>
  </si>
  <si>
    <t>Jiancheng Shi</t>
  </si>
  <si>
    <t>Modeling of the microwave signature of snow and soil, image processing and analysis, and inversion model developments for retrieving physical parameters from remote sensing data</t>
  </si>
  <si>
    <t>Thiago Silva</t>
  </si>
  <si>
    <t>ERI and Brazilian National Institute for Space Research (INPE)</t>
  </si>
  <si>
    <t>Biology, Ecology, Limnology- ecosystem processes on floodplains of the Amazon basin</t>
  </si>
  <si>
    <t xml:space="preserve">HI ESS </t>
  </si>
  <si>
    <t>Rachel Simons</t>
  </si>
  <si>
    <t>Hydrodynamic and transport modeling</t>
  </si>
  <si>
    <t>Michael Singer</t>
  </si>
  <si>
    <t>Flood-based erosion and sedimentation, stochastic processes, downstream fining, geochemical tracers, channel and floodplain morphology in large rivers</t>
  </si>
  <si>
    <t>HI NH ESS</t>
  </si>
  <si>
    <t>Tom Smith</t>
  </si>
  <si>
    <t>Community ecology studying high elevation lake communities in California's Sierra Nevada</t>
  </si>
  <si>
    <t>Christopher Sorlien</t>
  </si>
  <si>
    <t>Faulting and folding; seismic reflection data; paleoclimate</t>
  </si>
  <si>
    <t>Jamison Steidl</t>
  </si>
  <si>
    <t>Site Response, Strong Ground Motion, Engineering Seismology, Borehole Seismology, Earthquake Source Mechanics and Dynamics</t>
  </si>
  <si>
    <t xml:space="preserve">NH HI EE </t>
  </si>
  <si>
    <t>Andrea Stith</t>
  </si>
  <si>
    <t>Office of Research</t>
  </si>
  <si>
    <t>Research Development</t>
  </si>
  <si>
    <t>Inactive. One campus project ended 7/31/19</t>
  </si>
  <si>
    <t>Director of Research Development</t>
  </si>
  <si>
    <t>Lisa Stratton</t>
  </si>
  <si>
    <t>Ecosystem Management</t>
  </si>
  <si>
    <t>Principal Museum Scientist</t>
  </si>
  <si>
    <t>Jennifer Thorsch</t>
  </si>
  <si>
    <t>Plant science, collection management, K-12 education</t>
  </si>
  <si>
    <t>Claudia Tyler</t>
  </si>
  <si>
    <t>GGSE</t>
  </si>
  <si>
    <t>Community dynamics in oak woodlands</t>
  </si>
  <si>
    <t>LSOE</t>
  </si>
  <si>
    <t>Greg Wahlert</t>
  </si>
  <si>
    <t>Plant systematics, collections management.</t>
  </si>
  <si>
    <t xml:space="preserve">CCBER; Assistant Researcher </t>
  </si>
  <si>
    <t>Marion Wittmann</t>
  </si>
  <si>
    <t>Wildlife Conservation, Ecosystem Ecology, Conservation Biology, Invasive Species, Climate Change, Biodiversity, Water Quality, Natural Resource Management</t>
  </si>
  <si>
    <t>Executive Director, Natural Reserve System UCSB</t>
  </si>
  <si>
    <t>Bair</t>
  </si>
  <si>
    <t>Beccera</t>
  </si>
  <si>
    <t>Bell</t>
  </si>
  <si>
    <t>Blankinship</t>
  </si>
  <si>
    <t>Blanchette</t>
  </si>
  <si>
    <t>Booth</t>
  </si>
  <si>
    <t>Bray</t>
  </si>
  <si>
    <t>Carbone</t>
  </si>
  <si>
    <t>Collins</t>
  </si>
  <si>
    <t>Clarke</t>
  </si>
  <si>
    <t>Crempien</t>
  </si>
  <si>
    <t>DeVecchio</t>
  </si>
  <si>
    <t>Dugan</t>
  </si>
  <si>
    <t>Evelyn</t>
  </si>
  <si>
    <t>Fleishman</t>
  </si>
  <si>
    <t>Florsheim</t>
  </si>
  <si>
    <t>Gardner</t>
  </si>
  <si>
    <t>Hannah</t>
  </si>
  <si>
    <t>Haskell</t>
  </si>
  <si>
    <t>Hegarty</t>
  </si>
  <si>
    <t>Hess</t>
  </si>
  <si>
    <t>Homyak</t>
  </si>
  <si>
    <t>Husak</t>
  </si>
  <si>
    <t>Janee</t>
  </si>
  <si>
    <t>Kappel</t>
  </si>
  <si>
    <t>Kellett</t>
  </si>
  <si>
    <t>Knapp</t>
  </si>
  <si>
    <t>Kostadinov</t>
  </si>
  <si>
    <t>Kylander-Clark</t>
  </si>
  <si>
    <t>Lavallee</t>
  </si>
  <si>
    <t>Leifer</t>
  </si>
  <si>
    <t>MacDonald</t>
  </si>
  <si>
    <t>Maritorena</t>
  </si>
  <si>
    <t>Mayes</t>
  </si>
  <si>
    <t>Means</t>
  </si>
  <si>
    <t>Michaelides</t>
  </si>
  <si>
    <t>Miller</t>
  </si>
  <si>
    <t>Molinari</t>
  </si>
  <si>
    <t>Molotch</t>
  </si>
  <si>
    <t>Moritz</t>
  </si>
  <si>
    <t>Myers</t>
  </si>
  <si>
    <t>Nelso</t>
  </si>
  <si>
    <t>Niemeyer</t>
  </si>
  <si>
    <t>Norris</t>
  </si>
  <si>
    <t>Ohlmann</t>
  </si>
  <si>
    <t>Passow</t>
  </si>
  <si>
    <t>Portnykh</t>
  </si>
  <si>
    <t>Reed</t>
  </si>
  <si>
    <t>Riedman</t>
  </si>
  <si>
    <t>Rioux</t>
  </si>
  <si>
    <t>Rittger</t>
  </si>
  <si>
    <t>Romero</t>
  </si>
  <si>
    <t>Rood</t>
  </si>
  <si>
    <t>Seale</t>
  </si>
  <si>
    <t>Seltmann</t>
  </si>
  <si>
    <t>Shi</t>
  </si>
  <si>
    <t>Silva</t>
  </si>
  <si>
    <t>Simons</t>
  </si>
  <si>
    <t>Singer</t>
  </si>
  <si>
    <t>Smith</t>
  </si>
  <si>
    <t>Srlien</t>
  </si>
  <si>
    <t>Steidl</t>
  </si>
  <si>
    <t>Stith</t>
  </si>
  <si>
    <t>Stratton</t>
  </si>
  <si>
    <t>Thorsch</t>
  </si>
  <si>
    <t>Tyler</t>
  </si>
  <si>
    <t>Wahlert</t>
  </si>
  <si>
    <t>Witmann</t>
  </si>
  <si>
    <t>Joint Appt with JPL</t>
  </si>
  <si>
    <t>Active in ERI during review period</t>
  </si>
  <si>
    <t>Thru 2018 (1 grant) GSR asked to use ERI</t>
  </si>
  <si>
    <t>Awards/Notes</t>
  </si>
  <si>
    <t>Postdoctoral Scholar - only funds received were from Summer Sessions thru 2-17</t>
  </si>
  <si>
    <t>Thru 2/17 Inactive, moved to University of Arizona</t>
  </si>
  <si>
    <t>Thru 12/15, Inactive PI; Moved to CSUN</t>
  </si>
  <si>
    <t>Had appointment but last proposal 2013; Inactive; Moved to Northern Arizona University</t>
  </si>
  <si>
    <t>Last award ended 8/16; Inactive PI; Moved to Universität Potsdam · Institut für Geowissenschaften</t>
  </si>
  <si>
    <t>Last proposal 2016; Inactive; Moved to University of Maryland</t>
  </si>
  <si>
    <t>Co-I thru 6/19; Inactive; Moved to School of Engineering of the Pontifical Catholic University</t>
  </si>
  <si>
    <t>Last award emded 1/17; Inactive PI; Primary Appointment at Arizona State</t>
  </si>
  <si>
    <t>Inactive; Co-I on Proposal in 2016.</t>
  </si>
  <si>
    <r>
      <t xml:space="preserve">Last award (co-I) ended 6/30/18; Inactive; Moved to Center for Research and Advanced Studies of the National Polytechnic Institute.  </t>
    </r>
    <r>
      <rPr>
        <b/>
        <sz val="11"/>
        <color rgb="FF000000"/>
        <rFont val="Times New Roman"/>
      </rPr>
      <t>Note:  Back collaborating with Katja</t>
    </r>
  </si>
  <si>
    <t>Currently Inactive; Submitted in 2017</t>
  </si>
  <si>
    <t>Active but primarily donor funds; last grant ended in 2012</t>
  </si>
  <si>
    <t>Inactive; Moved to MBARI; Submitted one proposal as co-I 2017</t>
  </si>
  <si>
    <t>Active PI; IPA USGS; In staff series.  Three IPAs received. Not through OR.</t>
  </si>
  <si>
    <t>Inactive; Moved to UC Riverside; Award ended 5/18</t>
  </si>
  <si>
    <t>Inactive; Co-I on one award (closed 7/19).</t>
  </si>
  <si>
    <t>Inctive Co-I; Digital Library Collaborator. Has not had award since 2012</t>
  </si>
  <si>
    <t>Inactive; Submitted 1 proposal in 2016</t>
  </si>
  <si>
    <t>Inactive; Moved to Geological Survey of Canada; Co-I on award that ended in 2016</t>
  </si>
  <si>
    <t>Inactive; Moved to California State University, San Marcos; Submitted 2 proposals in 2016</t>
  </si>
  <si>
    <t>Inactive Co-I on four awards; last one ended 2/19</t>
  </si>
  <si>
    <t>Inactive, Retired; Last award ended in 2012; Submitted proposals thru 2014</t>
  </si>
  <si>
    <t>Inactive; Left to establish company; Last award ended in 2014</t>
  </si>
  <si>
    <t>Active; Co-I on FOG; submitted 1 proposal</t>
  </si>
  <si>
    <t>Active; Submited proposal 2019</t>
  </si>
  <si>
    <t>Inactive Co-I; On CEIN thru 2016</t>
  </si>
  <si>
    <t>Inactive PI; Primary appointment with University of Bristol; Submitted in 2015 &amp; 2016</t>
  </si>
  <si>
    <t>Inactive; Moved to UCLA; submitted as co-I in 2016</t>
  </si>
  <si>
    <t>Active; Award pending</t>
  </si>
  <si>
    <t>Inactive PI; Primary appointment at Imperial College London; last award ended 9/18</t>
  </si>
  <si>
    <t>Inactive, left UCSB; last grant ended 6/13; Had FOG through 7/15.</t>
  </si>
  <si>
    <t>Inactive; Moved to State Key Lab, Beijing Normal University, Last Extramural ended in 2014</t>
  </si>
  <si>
    <t>Inactive Co-I; primary appointment in INPE; Co-I through 1/19</t>
  </si>
  <si>
    <t>Active; Co-I through 2016; Submitted in 2019, has campus funding.</t>
  </si>
  <si>
    <t>Active; Co-I on four proposals in 2019</t>
  </si>
  <si>
    <t>Retired; last award ended in 2018</t>
  </si>
  <si>
    <t>Active; Last proposal in 2018; Has donor funds</t>
  </si>
  <si>
    <t>Inactive; last proposal 2018; last funding ended 5/16.</t>
  </si>
  <si>
    <t>Active; 4 Coastal Fund awards; Extramural as Co-I in 2018</t>
  </si>
  <si>
    <t xml:space="preserve">ESS </t>
  </si>
  <si>
    <t xml:space="preserve">EE </t>
  </si>
  <si>
    <t>EE ESS</t>
  </si>
  <si>
    <t>ESS NH</t>
  </si>
  <si>
    <t>ESS EE HI</t>
  </si>
  <si>
    <t>EE HI</t>
  </si>
  <si>
    <t>EE ESS HI</t>
  </si>
  <si>
    <t>EE ESS NH</t>
  </si>
  <si>
    <t>5 AREAS FROM LAST REVIEW</t>
  </si>
  <si>
    <t>Systems and Synthetic Biology</t>
  </si>
  <si>
    <t xml:space="preserve">HI </t>
  </si>
  <si>
    <t>HI CS</t>
  </si>
  <si>
    <t>CS HI</t>
  </si>
  <si>
    <t>CS  HI</t>
  </si>
  <si>
    <t xml:space="preserve">ESS HI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</si>
</sst>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indexed="8"/>
      <name val="Calibri"/>
    </font>
    <font>
      <sz val="14"/>
      <color indexed="8"/>
      <name val="Calibri"/>
      <family val="2"/>
    </font>
    <font>
      <u/>
      <sz val="12"/>
      <color indexed="11"/>
      <name val="Calibri"/>
      <family val="2"/>
    </font>
    <font>
      <sz val="15"/>
      <color indexed="8"/>
      <name val="Calibri"/>
      <family val="2"/>
    </font>
    <font>
      <b/>
      <sz val="11"/>
      <color indexed="8"/>
      <name val="Times New Roman"/>
    </font>
    <font>
      <b/>
      <sz val="12"/>
      <color indexed="8"/>
      <name val="Calibri"/>
      <family val="2"/>
    </font>
    <font>
      <sz val="11"/>
      <color indexed="8"/>
      <name val="Times New Roman"/>
    </font>
    <font>
      <b/>
      <i/>
      <sz val="12"/>
      <color indexed="8"/>
      <name val="Calibri"/>
      <family val="2"/>
    </font>
    <font>
      <i/>
      <sz val="12"/>
      <color indexed="8"/>
      <name val="Calibri"/>
      <family val="2"/>
    </font>
    <font>
      <b/>
      <sz val="12"/>
      <color indexed="33"/>
      <name val="Calibri"/>
      <family val="2"/>
    </font>
    <font>
      <b/>
      <sz val="12"/>
      <color indexed="37"/>
      <name val="Calibri"/>
      <family val="2"/>
    </font>
    <font>
      <b/>
      <sz val="12"/>
      <color indexed="38"/>
      <name val="Calibri"/>
      <family val="2"/>
    </font>
    <font>
      <b/>
      <sz val="12"/>
      <color indexed="39"/>
      <name val="Calibri"/>
      <family val="2"/>
    </font>
    <font>
      <sz val="12"/>
      <color indexed="8"/>
      <name val="Calibri"/>
      <family val="2"/>
    </font>
    <font>
      <b/>
      <sz val="11"/>
      <color rgb="FF000000"/>
      <name val="Times New Roman"/>
    </font>
  </fonts>
  <fills count="2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2"/>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40"/>
        <bgColor auto="1"/>
      </patternFill>
    </fill>
    <fill>
      <patternFill patternType="solid">
        <fgColor theme="8" tint="0.79998168889431442"/>
        <bgColor indexed="64"/>
      </patternFill>
    </fill>
    <fill>
      <patternFill patternType="solid">
        <fgColor rgb="FFFFFF00"/>
        <bgColor indexed="64"/>
      </patternFill>
    </fill>
  </fills>
  <borders count="9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thick">
        <color indexed="14"/>
      </right>
      <top style="thin">
        <color indexed="12"/>
      </top>
      <bottom style="thin">
        <color indexed="12"/>
      </bottom>
      <diagonal/>
    </border>
    <border>
      <left style="thick">
        <color indexed="14"/>
      </left>
      <right style="thin">
        <color indexed="12"/>
      </right>
      <top style="thick">
        <color indexed="14"/>
      </top>
      <bottom style="thin">
        <color indexed="12"/>
      </bottom>
      <diagonal/>
    </border>
    <border>
      <left style="thin">
        <color indexed="12"/>
      </left>
      <right style="thick">
        <color indexed="14"/>
      </right>
      <top style="thick">
        <color indexed="14"/>
      </top>
      <bottom style="thin">
        <color indexed="12"/>
      </bottom>
      <diagonal/>
    </border>
    <border>
      <left style="thick">
        <color indexed="14"/>
      </left>
      <right style="thin">
        <color indexed="12"/>
      </right>
      <top style="thin">
        <color indexed="12"/>
      </top>
      <bottom style="thin">
        <color indexed="12"/>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style="thin">
        <color indexed="12"/>
      </top>
      <bottom style="medium">
        <color indexed="12"/>
      </bottom>
      <diagonal/>
    </border>
    <border>
      <left style="thick">
        <color indexed="14"/>
      </left>
      <right style="thin">
        <color indexed="12"/>
      </right>
      <top style="thin">
        <color indexed="12"/>
      </top>
      <bottom style="thick">
        <color indexed="14"/>
      </bottom>
      <diagonal/>
    </border>
    <border>
      <left style="thin">
        <color indexed="12"/>
      </left>
      <right style="thick">
        <color indexed="14"/>
      </right>
      <top style="thin">
        <color indexed="12"/>
      </top>
      <bottom style="thick">
        <color indexed="14"/>
      </bottom>
      <diagonal/>
    </border>
    <border>
      <left style="thin">
        <color indexed="26"/>
      </left>
      <right style="thin">
        <color indexed="27"/>
      </right>
      <top style="thin">
        <color indexed="26"/>
      </top>
      <bottom style="thin">
        <color indexed="26"/>
      </bottom>
      <diagonal/>
    </border>
    <border>
      <left style="thin">
        <color indexed="27"/>
      </left>
      <right style="thin">
        <color indexed="27"/>
      </right>
      <top style="thin">
        <color indexed="26"/>
      </top>
      <bottom style="thin">
        <color indexed="26"/>
      </bottom>
      <diagonal/>
    </border>
    <border>
      <left style="thin">
        <color indexed="27"/>
      </left>
      <right style="thin">
        <color indexed="26"/>
      </right>
      <top style="thin">
        <color indexed="26"/>
      </top>
      <bottom style="thin">
        <color indexed="26"/>
      </bottom>
      <diagonal/>
    </border>
    <border>
      <left style="thin">
        <color indexed="26"/>
      </left>
      <right style="thin">
        <color indexed="27"/>
      </right>
      <top style="thin">
        <color indexed="26"/>
      </top>
      <bottom style="medium">
        <color indexed="8"/>
      </bottom>
      <diagonal/>
    </border>
    <border>
      <left style="thin">
        <color indexed="27"/>
      </left>
      <right style="thin">
        <color indexed="26"/>
      </right>
      <top style="thin">
        <color indexed="26"/>
      </top>
      <bottom style="medium">
        <color indexed="8"/>
      </bottom>
      <diagonal/>
    </border>
    <border>
      <left style="thin">
        <color indexed="27"/>
      </left>
      <right style="thin">
        <color indexed="27"/>
      </right>
      <top style="thin">
        <color indexed="26"/>
      </top>
      <bottom style="medium">
        <color indexed="8"/>
      </bottom>
      <diagonal/>
    </border>
    <border>
      <left style="thin">
        <color indexed="26"/>
      </left>
      <right style="thin">
        <color indexed="8"/>
      </right>
      <top style="medium">
        <color indexed="8"/>
      </top>
      <bottom style="thin">
        <color indexed="27"/>
      </bottom>
      <diagonal/>
    </border>
    <border>
      <left style="thin">
        <color indexed="8"/>
      </left>
      <right style="thin">
        <color indexed="26"/>
      </right>
      <top style="medium">
        <color indexed="8"/>
      </top>
      <bottom style="thin">
        <color indexed="8"/>
      </bottom>
      <diagonal/>
    </border>
    <border>
      <left style="thin">
        <color indexed="26"/>
      </left>
      <right style="thin">
        <color indexed="27"/>
      </right>
      <top style="medium">
        <color indexed="8"/>
      </top>
      <bottom style="thin">
        <color indexed="8"/>
      </bottom>
      <diagonal/>
    </border>
    <border>
      <left style="thin">
        <color indexed="27"/>
      </left>
      <right style="medium">
        <color indexed="8"/>
      </right>
      <top style="medium">
        <color indexed="8"/>
      </top>
      <bottom style="thin">
        <color indexed="8"/>
      </bottom>
      <diagonal/>
    </border>
    <border>
      <left style="medium">
        <color indexed="8"/>
      </left>
      <right style="thin">
        <color indexed="26"/>
      </right>
      <top style="medium">
        <color indexed="8"/>
      </top>
      <bottom style="thin">
        <color indexed="27"/>
      </bottom>
      <diagonal/>
    </border>
    <border>
      <left style="thin">
        <color indexed="26"/>
      </left>
      <right style="thin">
        <color indexed="8"/>
      </right>
      <top style="thin">
        <color indexed="27"/>
      </top>
      <bottom style="thin">
        <color indexed="27"/>
      </bottom>
      <diagonal/>
    </border>
    <border>
      <left style="thin">
        <color indexed="8"/>
      </left>
      <right style="thin">
        <color indexed="26"/>
      </right>
      <top style="thin">
        <color indexed="8"/>
      </top>
      <bottom style="thin">
        <color indexed="8"/>
      </bottom>
      <diagonal/>
    </border>
    <border>
      <left style="thin">
        <color indexed="26"/>
      </left>
      <right style="thin">
        <color indexed="27"/>
      </right>
      <top style="thin">
        <color indexed="8"/>
      </top>
      <bottom style="thin">
        <color indexed="8"/>
      </bottom>
      <diagonal/>
    </border>
    <border>
      <left style="thin">
        <color indexed="27"/>
      </left>
      <right style="medium">
        <color indexed="8"/>
      </right>
      <top style="thin">
        <color indexed="8"/>
      </top>
      <bottom style="thin">
        <color indexed="8"/>
      </bottom>
      <diagonal/>
    </border>
    <border>
      <left style="medium">
        <color indexed="8"/>
      </left>
      <right style="thin">
        <color indexed="26"/>
      </right>
      <top style="thin">
        <color indexed="27"/>
      </top>
      <bottom style="thin">
        <color indexed="27"/>
      </bottom>
      <diagonal/>
    </border>
    <border>
      <left style="thin">
        <color indexed="26"/>
      </left>
      <right style="thin">
        <color indexed="8"/>
      </right>
      <top style="thin">
        <color indexed="27"/>
      </top>
      <bottom style="medium">
        <color indexed="8"/>
      </bottom>
      <diagonal/>
    </border>
    <border>
      <left style="thin">
        <color indexed="8"/>
      </left>
      <right style="thin">
        <color indexed="26"/>
      </right>
      <top style="thin">
        <color indexed="8"/>
      </top>
      <bottom style="medium">
        <color indexed="8"/>
      </bottom>
      <diagonal/>
    </border>
    <border>
      <left style="thin">
        <color indexed="26"/>
      </left>
      <right style="thin">
        <color indexed="27"/>
      </right>
      <top style="thin">
        <color indexed="8"/>
      </top>
      <bottom style="medium">
        <color indexed="8"/>
      </bottom>
      <diagonal/>
    </border>
    <border>
      <left style="thin">
        <color indexed="27"/>
      </left>
      <right style="medium">
        <color indexed="8"/>
      </right>
      <top style="thin">
        <color indexed="8"/>
      </top>
      <bottom style="medium">
        <color indexed="8"/>
      </bottom>
      <diagonal/>
    </border>
    <border>
      <left style="medium">
        <color indexed="8"/>
      </left>
      <right style="thin">
        <color indexed="26"/>
      </right>
      <top style="thin">
        <color indexed="27"/>
      </top>
      <bottom style="medium">
        <color indexed="8"/>
      </bottom>
      <diagonal/>
    </border>
    <border>
      <left style="thin">
        <color indexed="26"/>
      </left>
      <right style="medium">
        <color indexed="8"/>
      </right>
      <top style="medium">
        <color indexed="8"/>
      </top>
      <bottom style="thin">
        <color indexed="27"/>
      </bottom>
      <diagonal/>
    </border>
    <border>
      <left style="thin">
        <color indexed="26"/>
      </left>
      <right style="thin">
        <color indexed="27"/>
      </right>
      <top style="medium">
        <color indexed="8"/>
      </top>
      <bottom style="thin">
        <color indexed="27"/>
      </bottom>
      <diagonal/>
    </border>
    <border>
      <left style="thin">
        <color indexed="27"/>
      </left>
      <right style="thin">
        <color indexed="27"/>
      </right>
      <top style="medium">
        <color indexed="8"/>
      </top>
      <bottom style="thin">
        <color indexed="27"/>
      </bottom>
      <diagonal/>
    </border>
    <border>
      <left style="thin">
        <color indexed="27"/>
      </left>
      <right style="medium">
        <color indexed="8"/>
      </right>
      <top style="medium">
        <color indexed="8"/>
      </top>
      <bottom style="thin">
        <color indexed="27"/>
      </bottom>
      <diagonal/>
    </border>
    <border>
      <left style="thin">
        <color indexed="26"/>
      </left>
      <right style="medium">
        <color indexed="8"/>
      </right>
      <top style="thin">
        <color indexed="27"/>
      </top>
      <bottom style="thin">
        <color indexed="26"/>
      </bottom>
      <diagonal/>
    </border>
    <border>
      <left style="medium">
        <color indexed="8"/>
      </left>
      <right style="thin">
        <color indexed="26"/>
      </right>
      <top style="thin">
        <color indexed="27"/>
      </top>
      <bottom style="thin">
        <color indexed="26"/>
      </bottom>
      <diagonal/>
    </border>
    <border>
      <left style="thin">
        <color indexed="26"/>
      </left>
      <right style="thin">
        <color indexed="27"/>
      </right>
      <top style="thin">
        <color indexed="27"/>
      </top>
      <bottom style="thin">
        <color indexed="26"/>
      </bottom>
      <diagonal/>
    </border>
    <border>
      <left style="thin">
        <color indexed="27"/>
      </left>
      <right style="thin">
        <color indexed="27"/>
      </right>
      <top style="thin">
        <color indexed="27"/>
      </top>
      <bottom style="thin">
        <color indexed="26"/>
      </bottom>
      <diagonal/>
    </border>
    <border>
      <left style="thin">
        <color indexed="27"/>
      </left>
      <right style="medium">
        <color indexed="8"/>
      </right>
      <top style="thin">
        <color indexed="27"/>
      </top>
      <bottom style="thin">
        <color indexed="26"/>
      </bottom>
      <diagonal/>
    </border>
    <border>
      <left style="thin">
        <color indexed="27"/>
      </left>
      <right style="medium">
        <color indexed="8"/>
      </right>
      <top style="thin">
        <color indexed="26"/>
      </top>
      <bottom style="thin">
        <color indexed="27"/>
      </bottom>
      <diagonal/>
    </border>
    <border>
      <left style="medium">
        <color indexed="8"/>
      </left>
      <right style="thin">
        <color indexed="26"/>
      </right>
      <top style="thin">
        <color indexed="26"/>
      </top>
      <bottom style="medium">
        <color indexed="8"/>
      </bottom>
      <diagonal/>
    </border>
    <border>
      <left style="thin">
        <color indexed="27"/>
      </left>
      <right style="medium">
        <color indexed="8"/>
      </right>
      <top style="thin">
        <color indexed="26"/>
      </top>
      <bottom style="medium">
        <color indexed="8"/>
      </bottom>
      <diagonal/>
    </border>
    <border>
      <left style="thin">
        <color indexed="27"/>
      </left>
      <right style="thin">
        <color indexed="26"/>
      </right>
      <top style="thin">
        <color indexed="26"/>
      </top>
      <bottom style="thin">
        <color indexed="27"/>
      </bottom>
      <diagonal/>
    </border>
    <border>
      <left style="thin">
        <color indexed="26"/>
      </left>
      <right style="thin">
        <color indexed="27"/>
      </right>
      <top style="thin">
        <color indexed="26"/>
      </top>
      <bottom style="thin">
        <color indexed="27"/>
      </bottom>
      <diagonal/>
    </border>
    <border>
      <left style="thin">
        <color indexed="27"/>
      </left>
      <right style="thin">
        <color indexed="26"/>
      </right>
      <top style="thin">
        <color indexed="27"/>
      </top>
      <bottom style="thin">
        <color indexed="27"/>
      </bottom>
      <diagonal/>
    </border>
    <border>
      <left style="thin">
        <color indexed="26"/>
      </left>
      <right style="thin">
        <color indexed="27"/>
      </right>
      <top style="thin">
        <color indexed="27"/>
      </top>
      <bottom style="thin">
        <color indexed="27"/>
      </bottom>
      <diagonal/>
    </border>
    <border>
      <left style="thin">
        <color indexed="27"/>
      </left>
      <right style="thin">
        <color indexed="8"/>
      </right>
      <top style="thin">
        <color indexed="27"/>
      </top>
      <bottom style="thin">
        <color indexed="26"/>
      </bottom>
      <diagonal/>
    </border>
    <border>
      <left style="thin">
        <color indexed="8"/>
      </left>
      <right style="thin">
        <color indexed="8"/>
      </right>
      <top style="thin">
        <color indexed="8"/>
      </top>
      <bottom style="medium">
        <color indexed="8"/>
      </bottom>
      <diagonal/>
    </border>
    <border>
      <left style="thin">
        <color indexed="27"/>
      </left>
      <right style="thin">
        <color indexed="27"/>
      </right>
      <top style="thin">
        <color indexed="27"/>
      </top>
      <bottom style="thin">
        <color indexed="27"/>
      </bottom>
      <diagonal/>
    </border>
    <border>
      <left style="thin">
        <color indexed="27"/>
      </left>
      <right style="thin">
        <color indexed="27"/>
      </right>
      <top style="thin">
        <color indexed="26"/>
      </top>
      <bottom style="thin">
        <color indexed="27"/>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12"/>
      </bottom>
      <diagonal/>
    </border>
    <border>
      <left style="medium">
        <color indexed="8"/>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12"/>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26"/>
      </bottom>
      <diagonal/>
    </border>
    <border>
      <left style="thin">
        <color indexed="26"/>
      </left>
      <right style="thin">
        <color indexed="26"/>
      </right>
      <top style="thin">
        <color indexed="26"/>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12"/>
      </right>
      <top style="thin">
        <color indexed="8"/>
      </top>
      <bottom style="medium">
        <color indexed="8"/>
      </bottom>
      <diagonal/>
    </border>
    <border>
      <left/>
      <right/>
      <top/>
      <bottom style="thin">
        <color indexed="12"/>
      </bottom>
      <diagonal/>
    </border>
    <border>
      <left/>
      <right/>
      <top style="thin">
        <color indexed="12"/>
      </top>
      <bottom style="thin">
        <color indexed="12"/>
      </bottom>
      <diagonal/>
    </border>
    <border>
      <left/>
      <right/>
      <top style="thin">
        <color indexed="12"/>
      </top>
      <bottom/>
      <diagonal/>
    </border>
    <border>
      <left style="medium">
        <color indexed="12"/>
      </left>
      <right/>
      <top/>
      <bottom style="thin">
        <color indexed="12"/>
      </bottom>
      <diagonal/>
    </border>
    <border>
      <left style="medium">
        <color indexed="12"/>
      </left>
      <right/>
      <top style="thin">
        <color indexed="12"/>
      </top>
      <bottom style="thin">
        <color indexed="12"/>
      </bottom>
      <diagonal/>
    </border>
    <border>
      <left style="medium">
        <color indexed="12"/>
      </left>
      <right/>
      <top style="thin">
        <color indexed="12"/>
      </top>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64"/>
      </left>
      <right style="thin">
        <color indexed="64"/>
      </right>
      <top style="thin">
        <color indexed="64"/>
      </top>
      <bottom/>
      <diagonal/>
    </border>
    <border>
      <left style="thin">
        <color indexed="12"/>
      </left>
      <right/>
      <top style="thin">
        <color indexed="12"/>
      </top>
      <bottom style="thick">
        <color indexed="14"/>
      </bottom>
      <diagonal/>
    </border>
  </borders>
  <cellStyleXfs count="1">
    <xf numFmtId="0" fontId="0" fillId="0" borderId="0" applyNumberFormat="0" applyFill="0" applyBorder="0" applyProtection="0"/>
  </cellStyleXfs>
  <cellXfs count="287">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4" fillId="0" borderId="1"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49" fontId="4" fillId="4" borderId="4" xfId="0" applyNumberFormat="1" applyFont="1" applyFill="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49" fontId="5" fillId="4"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49" fontId="5" fillId="9" borderId="1" xfId="0" applyNumberFormat="1" applyFont="1" applyFill="1" applyBorder="1" applyAlignment="1">
      <alignment horizontal="center" vertical="center" wrapText="1"/>
    </xf>
    <xf numFmtId="49" fontId="5" fillId="10" borderId="1" xfId="0" applyNumberFormat="1"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11" borderId="1" xfId="0" applyNumberFormat="1" applyFont="1" applyFill="1" applyBorder="1" applyAlignment="1">
      <alignment horizontal="center" vertical="center" wrapText="1"/>
    </xf>
    <xf numFmtId="49" fontId="5" fillId="12" borderId="1" xfId="0" applyNumberFormat="1" applyFont="1" applyFill="1" applyBorder="1" applyAlignment="1">
      <alignment horizontal="center" vertical="center" wrapText="1"/>
    </xf>
    <xf numFmtId="49" fontId="5" fillId="12" borderId="2" xfId="0" applyNumberFormat="1" applyFont="1" applyFill="1" applyBorder="1" applyAlignment="1">
      <alignment horizontal="center" vertical="center" wrapText="1"/>
    </xf>
    <xf numFmtId="49" fontId="5" fillId="0" borderId="4"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6" fillId="0" borderId="9" xfId="0" applyNumberFormat="1" applyFont="1" applyBorder="1" applyAlignment="1">
      <alignment horizontal="center" vertical="center" wrapText="1"/>
    </xf>
    <xf numFmtId="49" fontId="6" fillId="4" borderId="4" xfId="0" applyNumberFormat="1"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0" fontId="6" fillId="0" borderId="8"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0" fillId="4" borderId="1" xfId="0" applyNumberFormat="1"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NumberFormat="1" applyFont="1" applyFill="1" applyBorder="1" applyAlignment="1">
      <alignment horizontal="center" vertical="center" wrapText="1"/>
    </xf>
    <xf numFmtId="0" fontId="0" fillId="4" borderId="2" xfId="0" applyNumberFormat="1" applyFont="1" applyFill="1" applyBorder="1" applyAlignment="1">
      <alignment horizontal="center" vertical="center"/>
    </xf>
    <xf numFmtId="0" fontId="0" fillId="0" borderId="4" xfId="0" applyNumberFormat="1" applyFont="1" applyBorder="1" applyAlignment="1">
      <alignment horizontal="center" vertical="center"/>
    </xf>
    <xf numFmtId="0" fontId="0" fillId="0" borderId="1" xfId="0" applyNumberFormat="1" applyFont="1" applyBorder="1" applyAlignment="1">
      <alignment horizontal="center" vertical="center"/>
    </xf>
    <xf numFmtId="0" fontId="6" fillId="0" borderId="9" xfId="0" applyFont="1" applyBorder="1" applyAlignment="1">
      <alignment horizontal="center" vertical="center" wrapText="1"/>
    </xf>
    <xf numFmtId="49" fontId="6" fillId="4" borderId="1" xfId="0" applyNumberFormat="1"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 xfId="0" applyNumberFormat="1" applyFont="1" applyFill="1" applyBorder="1" applyAlignment="1">
      <alignment horizontal="center" vertical="center" wrapText="1"/>
    </xf>
    <xf numFmtId="0" fontId="6" fillId="0" borderId="8" xfId="0" applyFont="1" applyBorder="1" applyAlignment="1">
      <alignment horizontal="center" vertical="center" wrapText="1"/>
    </xf>
    <xf numFmtId="0" fontId="6" fillId="0" borderId="5" xfId="0" applyNumberFormat="1" applyFont="1" applyBorder="1" applyAlignment="1">
      <alignment horizontal="center" vertical="center" wrapText="1"/>
    </xf>
    <xf numFmtId="14" fontId="0" fillId="4" borderId="1" xfId="0" applyNumberFormat="1" applyFont="1" applyFill="1" applyBorder="1" applyAlignment="1">
      <alignment horizontal="center" vertical="center" wrapText="1"/>
    </xf>
    <xf numFmtId="0" fontId="6" fillId="0" borderId="2" xfId="0" applyFont="1" applyBorder="1" applyAlignment="1">
      <alignment horizontal="center" vertical="center" wrapText="1"/>
    </xf>
    <xf numFmtId="49" fontId="6" fillId="4" borderId="9"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17" fontId="0" fillId="4" borderId="1"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6" fillId="4" borderId="9" xfId="0" applyFont="1" applyFill="1" applyBorder="1" applyAlignment="1">
      <alignment horizontal="center" vertical="center" wrapText="1"/>
    </xf>
    <xf numFmtId="0" fontId="6" fillId="4" borderId="8" xfId="0" applyNumberFormat="1"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0" fontId="0" fillId="4" borderId="8" xfId="0" applyFont="1" applyFill="1" applyBorder="1" applyAlignment="1"/>
    <xf numFmtId="49" fontId="6" fillId="0" borderId="10"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0" xfId="0" applyNumberFormat="1" applyFont="1" applyAlignment="1"/>
    <xf numFmtId="0" fontId="5" fillId="0" borderId="14" xfId="0" applyNumberFormat="1" applyFont="1" applyBorder="1" applyAlignment="1">
      <alignment horizontal="center" vertical="center"/>
    </xf>
    <xf numFmtId="0" fontId="5" fillId="0" borderId="15" xfId="0" applyNumberFormat="1" applyFont="1" applyBorder="1" applyAlignment="1">
      <alignment horizontal="center" vertical="center"/>
    </xf>
    <xf numFmtId="0" fontId="0" fillId="0" borderId="16" xfId="0" applyFont="1" applyBorder="1" applyAlignment="1">
      <alignment vertical="center"/>
    </xf>
    <xf numFmtId="49" fontId="5" fillId="0" borderId="17" xfId="0" applyNumberFormat="1" applyFont="1" applyBorder="1" applyAlignment="1">
      <alignment horizontal="right" vertical="center" wrapText="1"/>
    </xf>
    <xf numFmtId="0" fontId="0" fillId="0" borderId="16" xfId="0" applyNumberFormat="1" applyFont="1" applyBorder="1" applyAlignment="1">
      <alignment horizontal="center" vertical="center"/>
    </xf>
    <xf numFmtId="0" fontId="0" fillId="0" borderId="18" xfId="0" applyNumberFormat="1" applyFont="1" applyBorder="1" applyAlignment="1">
      <alignment horizontal="center" vertical="center"/>
    </xf>
    <xf numFmtId="0" fontId="0" fillId="0" borderId="17" xfId="0" applyNumberFormat="1" applyFont="1" applyBorder="1" applyAlignment="1">
      <alignment horizontal="center" vertical="center"/>
    </xf>
    <xf numFmtId="49" fontId="0" fillId="0" borderId="20" xfId="0" applyNumberFormat="1" applyFont="1" applyBorder="1" applyAlignment="1">
      <alignment horizontal="center" vertical="center" wrapText="1"/>
    </xf>
    <xf numFmtId="49" fontId="0" fillId="0" borderId="25" xfId="0" applyNumberFormat="1" applyFont="1" applyBorder="1" applyAlignment="1">
      <alignment horizontal="center" vertical="center" wrapText="1"/>
    </xf>
    <xf numFmtId="49" fontId="7" fillId="0" borderId="30" xfId="0" applyNumberFormat="1" applyFont="1" applyBorder="1" applyAlignment="1">
      <alignment horizontal="right" vertical="center" wrapText="1"/>
    </xf>
    <xf numFmtId="0" fontId="0" fillId="0" borderId="37" xfId="0" applyNumberFormat="1" applyFont="1" applyBorder="1" applyAlignment="1">
      <alignment horizontal="center" vertical="center"/>
    </xf>
    <xf numFmtId="0" fontId="0" fillId="0" borderId="42" xfId="0" applyNumberFormat="1" applyFont="1" applyBorder="1" applyAlignment="1">
      <alignment horizontal="center" vertical="center"/>
    </xf>
    <xf numFmtId="0" fontId="7" fillId="0" borderId="45" xfId="0" applyNumberFormat="1" applyFont="1" applyBorder="1" applyAlignment="1">
      <alignment horizontal="center" vertical="center"/>
    </xf>
    <xf numFmtId="0" fontId="0" fillId="0" borderId="0" xfId="0" applyNumberFormat="1" applyFont="1" applyAlignment="1"/>
    <xf numFmtId="0" fontId="0" fillId="13" borderId="41" xfId="0" applyFont="1" applyFill="1" applyBorder="1" applyAlignment="1"/>
    <xf numFmtId="49" fontId="0" fillId="14" borderId="46" xfId="0" applyNumberFormat="1" applyFont="1" applyFill="1" applyBorder="1" applyAlignment="1"/>
    <xf numFmtId="0" fontId="0" fillId="0" borderId="47" xfId="0" applyNumberFormat="1" applyFont="1" applyBorder="1" applyAlignment="1"/>
    <xf numFmtId="49" fontId="0" fillId="14" borderId="48" xfId="0" applyNumberFormat="1" applyFont="1" applyFill="1" applyBorder="1" applyAlignment="1"/>
    <xf numFmtId="0" fontId="0" fillId="0" borderId="49" xfId="0" applyNumberFormat="1" applyFont="1" applyBorder="1" applyAlignment="1"/>
    <xf numFmtId="0" fontId="0" fillId="0" borderId="0" xfId="0" applyNumberFormat="1" applyFont="1" applyAlignment="1"/>
    <xf numFmtId="49" fontId="5" fillId="13" borderId="50" xfId="0" applyNumberFormat="1" applyFont="1" applyFill="1" applyBorder="1" applyAlignment="1">
      <alignment wrapText="1"/>
    </xf>
    <xf numFmtId="0" fontId="0" fillId="13" borderId="51" xfId="0" applyNumberFormat="1" applyFont="1" applyFill="1" applyBorder="1" applyAlignment="1">
      <alignment wrapText="1"/>
    </xf>
    <xf numFmtId="0" fontId="5" fillId="13" borderId="51" xfId="0" applyNumberFormat="1" applyFont="1" applyFill="1" applyBorder="1" applyAlignment="1">
      <alignment horizontal="right" wrapText="1"/>
    </xf>
    <xf numFmtId="49" fontId="5" fillId="13" borderId="51" xfId="0" applyNumberFormat="1" applyFont="1" applyFill="1" applyBorder="1" applyAlignment="1">
      <alignment horizontal="right" wrapText="1"/>
    </xf>
    <xf numFmtId="0" fontId="0" fillId="0" borderId="35" xfId="0" applyNumberFormat="1" applyFont="1" applyBorder="1" applyAlignment="1"/>
    <xf numFmtId="0" fontId="0" fillId="0" borderId="36" xfId="0" applyNumberFormat="1" applyFont="1" applyBorder="1" applyAlignment="1"/>
    <xf numFmtId="2" fontId="0" fillId="0" borderId="36" xfId="0" applyNumberFormat="1" applyFont="1" applyBorder="1" applyAlignment="1"/>
    <xf numFmtId="0" fontId="0" fillId="0" borderId="52" xfId="0" applyNumberFormat="1" applyFont="1" applyBorder="1" applyAlignment="1"/>
    <xf numFmtId="2" fontId="0" fillId="0" borderId="52" xfId="0" applyNumberFormat="1" applyFont="1" applyBorder="1" applyAlignment="1"/>
    <xf numFmtId="0" fontId="0" fillId="0" borderId="0" xfId="0" applyNumberFormat="1" applyFont="1" applyAlignment="1"/>
    <xf numFmtId="49" fontId="0" fillId="13" borderId="41" xfId="0" applyNumberFormat="1" applyFont="1" applyFill="1" applyBorder="1" applyAlignment="1"/>
    <xf numFmtId="0" fontId="0" fillId="13" borderId="41" xfId="0" applyNumberFormat="1" applyFont="1" applyFill="1" applyBorder="1" applyAlignment="1"/>
    <xf numFmtId="49" fontId="0" fillId="14" borderId="53" xfId="0" applyNumberFormat="1" applyFont="1" applyFill="1" applyBorder="1" applyAlignment="1"/>
    <xf numFmtId="0" fontId="0" fillId="14" borderId="46" xfId="0" applyNumberFormat="1" applyFont="1" applyFill="1" applyBorder="1" applyAlignment="1"/>
    <xf numFmtId="0" fontId="0" fillId="0" borderId="53" xfId="0" applyNumberFormat="1" applyFont="1" applyBorder="1" applyAlignment="1"/>
    <xf numFmtId="49" fontId="0" fillId="14" borderId="52" xfId="0" applyNumberFormat="1" applyFont="1" applyFill="1" applyBorder="1" applyAlignment="1"/>
    <xf numFmtId="0" fontId="0" fillId="14" borderId="48" xfId="0" applyFont="1" applyFill="1" applyBorder="1" applyAlignment="1"/>
    <xf numFmtId="0" fontId="0" fillId="0" borderId="49" xfId="0" applyFont="1" applyBorder="1" applyAlignment="1"/>
    <xf numFmtId="0" fontId="0" fillId="0" borderId="52" xfId="0" applyFont="1" applyBorder="1" applyAlignment="1"/>
    <xf numFmtId="0" fontId="0" fillId="0" borderId="0" xfId="0" applyNumberFormat="1" applyFont="1" applyAlignment="1"/>
    <xf numFmtId="49" fontId="0" fillId="15" borderId="55" xfId="0" applyNumberFormat="1" applyFont="1" applyFill="1" applyBorder="1" applyAlignment="1">
      <alignment horizontal="center" wrapText="1"/>
    </xf>
    <xf numFmtId="2" fontId="5" fillId="4" borderId="58" xfId="0" applyNumberFormat="1" applyFont="1" applyFill="1" applyBorder="1" applyAlignment="1">
      <alignment horizontal="center" wrapText="1"/>
    </xf>
    <xf numFmtId="0" fontId="0" fillId="13" borderId="51" xfId="0" applyNumberFormat="1" applyFont="1" applyFill="1" applyBorder="1" applyAlignment="1">
      <alignment horizontal="center"/>
    </xf>
    <xf numFmtId="0" fontId="0" fillId="13" borderId="60" xfId="0" applyNumberFormat="1" applyFont="1" applyFill="1" applyBorder="1" applyAlignment="1">
      <alignment horizontal="center"/>
    </xf>
    <xf numFmtId="49" fontId="0" fillId="4" borderId="55" xfId="0" applyNumberFormat="1" applyFont="1" applyFill="1" applyBorder="1" applyAlignment="1">
      <alignment horizontal="left" wrapText="1"/>
    </xf>
    <xf numFmtId="0" fontId="0" fillId="4" borderId="55" xfId="0" applyNumberFormat="1" applyFont="1" applyFill="1" applyBorder="1" applyAlignment="1"/>
    <xf numFmtId="9" fontId="0" fillId="4" borderId="55" xfId="0" applyNumberFormat="1" applyFont="1" applyFill="1" applyBorder="1" applyAlignment="1"/>
    <xf numFmtId="0" fontId="0" fillId="0" borderId="55" xfId="0" applyFont="1" applyBorder="1" applyAlignment="1"/>
    <xf numFmtId="2" fontId="0" fillId="4" borderId="55" xfId="0" applyNumberFormat="1" applyFont="1" applyFill="1" applyBorder="1" applyAlignment="1"/>
    <xf numFmtId="2" fontId="0" fillId="4" borderId="58" xfId="0" applyNumberFormat="1" applyFont="1" applyFill="1" applyBorder="1" applyAlignment="1"/>
    <xf numFmtId="49" fontId="0" fillId="4" borderId="63" xfId="0" applyNumberFormat="1" applyFont="1" applyFill="1" applyBorder="1" applyAlignment="1">
      <alignment horizontal="left" wrapText="1"/>
    </xf>
    <xf numFmtId="0" fontId="0" fillId="4" borderId="63" xfId="0" applyNumberFormat="1" applyFont="1" applyFill="1" applyBorder="1" applyAlignment="1"/>
    <xf numFmtId="9" fontId="0" fillId="4" borderId="63" xfId="0" applyNumberFormat="1" applyFont="1" applyFill="1" applyBorder="1" applyAlignment="1"/>
    <xf numFmtId="0" fontId="8" fillId="0" borderId="63" xfId="0" applyNumberFormat="1" applyFont="1" applyBorder="1" applyAlignment="1"/>
    <xf numFmtId="2" fontId="0" fillId="0" borderId="63" xfId="0" applyNumberFormat="1" applyFont="1" applyBorder="1" applyAlignment="1"/>
    <xf numFmtId="2" fontId="0" fillId="0" borderId="64" xfId="0" applyNumberFormat="1" applyFont="1" applyBorder="1" applyAlignment="1"/>
    <xf numFmtId="0" fontId="0" fillId="0" borderId="63" xfId="0" applyFont="1" applyBorder="1" applyAlignment="1"/>
    <xf numFmtId="0" fontId="0" fillId="0" borderId="63" xfId="0" applyNumberFormat="1" applyFont="1" applyBorder="1" applyAlignment="1"/>
    <xf numFmtId="0" fontId="0" fillId="4" borderId="63" xfId="0" applyNumberFormat="1" applyFont="1" applyFill="1" applyBorder="1" applyAlignment="1">
      <alignment horizontal="right"/>
    </xf>
    <xf numFmtId="0" fontId="0" fillId="16" borderId="63" xfId="0" applyFont="1" applyFill="1" applyBorder="1" applyAlignment="1"/>
    <xf numFmtId="2" fontId="0" fillId="16" borderId="63" xfId="0" applyNumberFormat="1" applyFont="1" applyFill="1" applyBorder="1" applyAlignment="1"/>
    <xf numFmtId="2" fontId="0" fillId="16" borderId="64" xfId="0" applyNumberFormat="1" applyFont="1" applyFill="1" applyBorder="1" applyAlignment="1"/>
    <xf numFmtId="49" fontId="0" fillId="4" borderId="51" xfId="0" applyNumberFormat="1" applyFont="1" applyFill="1" applyBorder="1" applyAlignment="1">
      <alignment horizontal="left" wrapText="1"/>
    </xf>
    <xf numFmtId="0" fontId="0" fillId="4" borderId="51" xfId="0" applyNumberFormat="1" applyFont="1" applyFill="1" applyBorder="1" applyAlignment="1"/>
    <xf numFmtId="9" fontId="0" fillId="4" borderId="51" xfId="0" applyNumberFormat="1" applyFont="1" applyFill="1" applyBorder="1" applyAlignment="1"/>
    <xf numFmtId="0" fontId="0" fillId="16" borderId="51" xfId="0" applyFont="1" applyFill="1" applyBorder="1" applyAlignment="1"/>
    <xf numFmtId="2" fontId="0" fillId="16" borderId="51" xfId="0" applyNumberFormat="1" applyFont="1" applyFill="1" applyBorder="1" applyAlignment="1"/>
    <xf numFmtId="2" fontId="0" fillId="16" borderId="60" xfId="0" applyNumberFormat="1" applyFont="1" applyFill="1" applyBorder="1" applyAlignment="1"/>
    <xf numFmtId="2" fontId="0" fillId="0" borderId="55" xfId="0" applyNumberFormat="1" applyFont="1" applyBorder="1" applyAlignment="1"/>
    <xf numFmtId="2" fontId="0" fillId="0" borderId="58" xfId="0" applyNumberFormat="1" applyFont="1" applyBorder="1" applyAlignment="1"/>
    <xf numFmtId="2" fontId="0" fillId="4" borderId="63" xfId="0" applyNumberFormat="1" applyFont="1" applyFill="1" applyBorder="1" applyAlignment="1"/>
    <xf numFmtId="2" fontId="0" fillId="4" borderId="64" xfId="0" applyNumberFormat="1" applyFont="1" applyFill="1" applyBorder="1" applyAlignment="1"/>
    <xf numFmtId="49" fontId="0" fillId="4" borderId="63" xfId="0" applyNumberFormat="1" applyFont="1" applyFill="1" applyBorder="1" applyAlignment="1">
      <alignment horizontal="right"/>
    </xf>
    <xf numFmtId="0" fontId="9" fillId="17" borderId="63" xfId="0" applyFont="1" applyFill="1" applyBorder="1" applyAlignment="1"/>
    <xf numFmtId="2" fontId="9" fillId="17" borderId="63" xfId="0" applyNumberFormat="1" applyFont="1" applyFill="1" applyBorder="1" applyAlignment="1"/>
    <xf numFmtId="2" fontId="9" fillId="17" borderId="64" xfId="0" applyNumberFormat="1" applyFont="1" applyFill="1" applyBorder="1" applyAlignment="1"/>
    <xf numFmtId="0" fontId="0" fillId="18" borderId="63" xfId="0" applyFont="1" applyFill="1" applyBorder="1" applyAlignment="1"/>
    <xf numFmtId="2" fontId="0" fillId="18" borderId="63" xfId="0" applyNumberFormat="1" applyFont="1" applyFill="1" applyBorder="1" applyAlignment="1"/>
    <xf numFmtId="2" fontId="0" fillId="18" borderId="64" xfId="0" applyNumberFormat="1" applyFont="1" applyFill="1" applyBorder="1" applyAlignment="1"/>
    <xf numFmtId="2" fontId="0" fillId="4" borderId="51" xfId="0" applyNumberFormat="1" applyFont="1" applyFill="1" applyBorder="1" applyAlignment="1"/>
    <xf numFmtId="0" fontId="8" fillId="0" borderId="63" xfId="0" applyFont="1" applyBorder="1" applyAlignment="1"/>
    <xf numFmtId="2" fontId="0" fillId="4" borderId="67" xfId="0" applyNumberFormat="1" applyFont="1" applyFill="1" applyBorder="1" applyAlignment="1"/>
    <xf numFmtId="0" fontId="8" fillId="0" borderId="51" xfId="0" applyFont="1" applyBorder="1" applyAlignment="1"/>
    <xf numFmtId="2" fontId="0" fillId="4" borderId="60" xfId="0" applyNumberFormat="1" applyFont="1" applyFill="1" applyBorder="1" applyAlignment="1"/>
    <xf numFmtId="0" fontId="0" fillId="4" borderId="55" xfId="0" applyNumberFormat="1" applyFont="1" applyFill="1" applyBorder="1" applyAlignment="1">
      <alignment horizontal="right"/>
    </xf>
    <xf numFmtId="0" fontId="8" fillId="16" borderId="55" xfId="0" applyNumberFormat="1" applyFont="1" applyFill="1" applyBorder="1" applyAlignment="1"/>
    <xf numFmtId="2" fontId="0" fillId="16" borderId="55" xfId="0" applyNumberFormat="1" applyFont="1" applyFill="1" applyBorder="1" applyAlignment="1"/>
    <xf numFmtId="2" fontId="0" fillId="16" borderId="58" xfId="0" applyNumberFormat="1" applyFont="1" applyFill="1" applyBorder="1" applyAlignment="1"/>
    <xf numFmtId="0" fontId="8" fillId="19" borderId="63" xfId="0" applyNumberFormat="1" applyFont="1" applyFill="1" applyBorder="1" applyAlignment="1"/>
    <xf numFmtId="2" fontId="0" fillId="19" borderId="63" xfId="0" applyNumberFormat="1" applyFont="1" applyFill="1" applyBorder="1" applyAlignment="1"/>
    <xf numFmtId="2" fontId="0" fillId="19" borderId="64" xfId="0" applyNumberFormat="1" applyFont="1" applyFill="1" applyBorder="1" applyAlignment="1"/>
    <xf numFmtId="0" fontId="10" fillId="16" borderId="63" xfId="0" applyFont="1" applyFill="1" applyBorder="1" applyAlignment="1"/>
    <xf numFmtId="2" fontId="10" fillId="16" borderId="63" xfId="0" applyNumberFormat="1" applyFont="1" applyFill="1" applyBorder="1" applyAlignment="1"/>
    <xf numFmtId="2" fontId="10" fillId="16" borderId="64" xfId="0" applyNumberFormat="1" applyFont="1" applyFill="1" applyBorder="1" applyAlignment="1"/>
    <xf numFmtId="0" fontId="0" fillId="4" borderId="51" xfId="0" applyNumberFormat="1" applyFont="1" applyFill="1" applyBorder="1" applyAlignment="1">
      <alignment horizontal="right"/>
    </xf>
    <xf numFmtId="0" fontId="0" fillId="0" borderId="51" xfId="0" applyFont="1" applyBorder="1" applyAlignment="1"/>
    <xf numFmtId="2" fontId="0" fillId="0" borderId="51" xfId="0" applyNumberFormat="1" applyFont="1" applyBorder="1" applyAlignment="1"/>
    <xf numFmtId="2" fontId="0" fillId="0" borderId="60" xfId="0" applyNumberFormat="1" applyFont="1" applyBorder="1" applyAlignment="1"/>
    <xf numFmtId="0" fontId="0" fillId="4" borderId="68" xfId="0" applyNumberFormat="1" applyFont="1" applyFill="1" applyBorder="1" applyAlignment="1"/>
    <xf numFmtId="9" fontId="0" fillId="4" borderId="68" xfId="0" applyNumberFormat="1" applyFont="1" applyFill="1" applyBorder="1" applyAlignment="1"/>
    <xf numFmtId="0" fontId="0" fillId="4" borderId="25" xfId="0" applyNumberFormat="1" applyFont="1" applyFill="1" applyBorder="1" applyAlignment="1"/>
    <xf numFmtId="0" fontId="0" fillId="4" borderId="69" xfId="0" applyNumberFormat="1" applyFont="1" applyFill="1" applyBorder="1" applyAlignment="1"/>
    <xf numFmtId="9" fontId="0" fillId="4" borderId="69" xfId="0" applyNumberFormat="1" applyFont="1" applyFill="1" applyBorder="1" applyAlignment="1"/>
    <xf numFmtId="0" fontId="11" fillId="16" borderId="63" xfId="0" applyFont="1" applyFill="1" applyBorder="1" applyAlignment="1"/>
    <xf numFmtId="2" fontId="11" fillId="16" borderId="63" xfId="0" applyNumberFormat="1" applyFont="1" applyFill="1" applyBorder="1" applyAlignment="1"/>
    <xf numFmtId="2" fontId="11" fillId="16" borderId="64" xfId="0" applyNumberFormat="1" applyFont="1" applyFill="1" applyBorder="1" applyAlignment="1"/>
    <xf numFmtId="0" fontId="12" fillId="20" borderId="63" xfId="0" applyFont="1" applyFill="1" applyBorder="1" applyAlignment="1"/>
    <xf numFmtId="2" fontId="12" fillId="20" borderId="63" xfId="0" applyNumberFormat="1" applyFont="1" applyFill="1" applyBorder="1" applyAlignment="1"/>
    <xf numFmtId="2" fontId="12" fillId="20" borderId="64" xfId="0" applyNumberFormat="1" applyFont="1" applyFill="1" applyBorder="1" applyAlignment="1"/>
    <xf numFmtId="0" fontId="0" fillId="4" borderId="63" xfId="0" applyFont="1" applyFill="1" applyBorder="1" applyAlignment="1">
      <alignment horizontal="right"/>
    </xf>
    <xf numFmtId="0" fontId="0" fillId="4" borderId="51" xfId="0" applyFont="1" applyFill="1" applyBorder="1" applyAlignment="1">
      <alignment horizontal="right"/>
    </xf>
    <xf numFmtId="0" fontId="10" fillId="16" borderId="51" xfId="0" applyFont="1" applyFill="1" applyBorder="1" applyAlignment="1"/>
    <xf numFmtId="2" fontId="10" fillId="16" borderId="51" xfId="0" applyNumberFormat="1" applyFont="1" applyFill="1" applyBorder="1" applyAlignment="1"/>
    <xf numFmtId="2" fontId="10" fillId="16" borderId="60" xfId="0" applyNumberFormat="1" applyFont="1" applyFill="1" applyBorder="1" applyAlignment="1"/>
    <xf numFmtId="0" fontId="0" fillId="0" borderId="0" xfId="0" applyNumberFormat="1" applyFont="1" applyAlignment="1"/>
    <xf numFmtId="49" fontId="6" fillId="21" borderId="1" xfId="0" applyNumberFormat="1" applyFont="1" applyFill="1" applyBorder="1" applyAlignment="1">
      <alignment horizontal="center" vertical="center" wrapText="1"/>
    </xf>
    <xf numFmtId="49" fontId="6" fillId="21" borderId="2" xfId="0" applyNumberFormat="1" applyFont="1" applyFill="1" applyBorder="1" applyAlignment="1">
      <alignment horizontal="center" vertical="center" wrapText="1"/>
    </xf>
    <xf numFmtId="49" fontId="6" fillId="21" borderId="10" xfId="0" applyNumberFormat="1" applyFont="1" applyFill="1" applyBorder="1" applyAlignment="1">
      <alignment horizontal="center" vertical="center" wrapText="1"/>
    </xf>
    <xf numFmtId="49" fontId="6" fillId="21" borderId="4" xfId="0" applyNumberFormat="1" applyFont="1" applyFill="1" applyBorder="1" applyAlignment="1">
      <alignment horizontal="center" vertical="center" wrapText="1"/>
    </xf>
    <xf numFmtId="49" fontId="6" fillId="21" borderId="5" xfId="0" applyNumberFormat="1" applyFont="1" applyFill="1" applyBorder="1" applyAlignment="1">
      <alignment horizontal="center" vertical="center" wrapText="1"/>
    </xf>
    <xf numFmtId="0" fontId="6" fillId="21" borderId="11" xfId="0" applyFont="1" applyFill="1" applyBorder="1" applyAlignment="1">
      <alignment horizontal="center" vertical="center" wrapText="1"/>
    </xf>
    <xf numFmtId="0" fontId="6" fillId="21" borderId="12" xfId="0" applyFont="1" applyFill="1" applyBorder="1" applyAlignment="1">
      <alignment horizontal="center" vertical="center" wrapText="1"/>
    </xf>
    <xf numFmtId="0" fontId="0" fillId="21" borderId="0" xfId="0" applyNumberFormat="1" applyFont="1" applyFill="1" applyAlignment="1"/>
    <xf numFmtId="0" fontId="0" fillId="21" borderId="0" xfId="0" applyFont="1" applyFill="1" applyAlignment="1"/>
    <xf numFmtId="0" fontId="0" fillId="0" borderId="0" xfId="0" applyFont="1" applyAlignment="1"/>
    <xf numFmtId="0" fontId="6" fillId="21" borderId="83" xfId="0" applyFont="1" applyFill="1" applyBorder="1" applyAlignment="1">
      <alignment horizontal="center" vertical="center" wrapText="1"/>
    </xf>
    <xf numFmtId="49" fontId="4" fillId="21" borderId="81" xfId="0" applyNumberFormat="1" applyFont="1" applyFill="1" applyBorder="1" applyAlignment="1">
      <alignment horizontal="center" vertical="center" wrapText="1"/>
    </xf>
    <xf numFmtId="0" fontId="6" fillId="21" borderId="82" xfId="0" applyFont="1" applyFill="1" applyBorder="1" applyAlignment="1">
      <alignment horizontal="center" vertical="center" wrapText="1"/>
    </xf>
    <xf numFmtId="0" fontId="6" fillId="21" borderId="82" xfId="0" applyNumberFormat="1" applyFont="1" applyFill="1" applyBorder="1" applyAlignment="1">
      <alignment horizontal="center" vertical="center" wrapText="1"/>
    </xf>
    <xf numFmtId="0" fontId="6" fillId="22" borderId="5" xfId="0" applyNumberFormat="1" applyFont="1" applyFill="1" applyBorder="1" applyAlignment="1">
      <alignment horizontal="center" vertical="center" wrapText="1"/>
    </xf>
    <xf numFmtId="14" fontId="0" fillId="0" borderId="1" xfId="0" applyNumberFormat="1" applyFont="1" applyFill="1" applyBorder="1" applyAlignment="1">
      <alignment horizontal="center" vertical="center" wrapText="1"/>
    </xf>
    <xf numFmtId="49" fontId="6" fillId="21" borderId="86" xfId="0" applyNumberFormat="1" applyFont="1" applyFill="1" applyBorder="1" applyAlignment="1">
      <alignment horizontal="center" vertical="center" wrapText="1"/>
    </xf>
    <xf numFmtId="49" fontId="4" fillId="21" borderId="84" xfId="0" applyNumberFormat="1" applyFont="1" applyFill="1" applyBorder="1" applyAlignment="1">
      <alignment horizontal="center" vertical="center" wrapText="1"/>
    </xf>
    <xf numFmtId="49" fontId="6" fillId="21" borderId="85" xfId="0" applyNumberFormat="1" applyFont="1" applyFill="1" applyBorder="1" applyAlignment="1">
      <alignment horizontal="center" vertical="center" wrapText="1"/>
    </xf>
    <xf numFmtId="0" fontId="6" fillId="21" borderId="85" xfId="0" applyFont="1" applyFill="1" applyBorder="1" applyAlignment="1">
      <alignment horizontal="center" vertical="center" wrapText="1"/>
    </xf>
    <xf numFmtId="0" fontId="0" fillId="0" borderId="0" xfId="0" applyNumberFormat="1" applyFont="1" applyFill="1" applyAlignment="1"/>
    <xf numFmtId="0" fontId="6" fillId="21" borderId="0" xfId="0" applyFont="1" applyFill="1" applyBorder="1" applyAlignment="1">
      <alignment horizontal="center" vertical="center" wrapText="1"/>
    </xf>
    <xf numFmtId="0" fontId="6" fillId="4" borderId="88" xfId="0" applyNumberFormat="1" applyFont="1" applyFill="1" applyBorder="1" applyAlignment="1">
      <alignment horizontal="center" vertical="center" wrapText="1"/>
    </xf>
    <xf numFmtId="0" fontId="0" fillId="4" borderId="88" xfId="0" applyNumberFormat="1" applyFont="1" applyFill="1" applyBorder="1" applyAlignment="1">
      <alignment horizontal="center" vertical="center"/>
    </xf>
    <xf numFmtId="0" fontId="6" fillId="21" borderId="87" xfId="0" applyFont="1" applyFill="1" applyBorder="1" applyAlignment="1">
      <alignment horizontal="center" vertical="center" wrapText="1"/>
    </xf>
    <xf numFmtId="0" fontId="6" fillId="21" borderId="87" xfId="0" applyNumberFormat="1" applyFont="1" applyFill="1" applyBorder="1" applyAlignment="1">
      <alignment horizontal="center" vertical="center" wrapText="1"/>
    </xf>
    <xf numFmtId="0" fontId="13" fillId="22" borderId="87" xfId="0" applyFont="1" applyFill="1" applyBorder="1" applyAlignment="1">
      <alignment horizontal="center" vertical="center" wrapText="1"/>
    </xf>
    <xf numFmtId="49" fontId="5" fillId="4" borderId="88" xfId="0" applyNumberFormat="1" applyFont="1" applyFill="1" applyBorder="1" applyAlignment="1">
      <alignment horizontal="center" vertical="center"/>
    </xf>
    <xf numFmtId="0" fontId="0" fillId="4" borderId="88" xfId="0" applyFont="1" applyFill="1" applyBorder="1" applyAlignment="1">
      <alignment horizontal="left" vertical="center"/>
    </xf>
    <xf numFmtId="49" fontId="5" fillId="4" borderId="87" xfId="0" applyNumberFormat="1" applyFont="1" applyFill="1" applyBorder="1" applyAlignment="1">
      <alignment horizontal="center" vertical="center"/>
    </xf>
    <xf numFmtId="0" fontId="0" fillId="4" borderId="87" xfId="0" applyFont="1" applyFill="1" applyBorder="1" applyAlignment="1">
      <alignment horizontal="center" vertical="center"/>
    </xf>
    <xf numFmtId="0" fontId="6" fillId="4" borderId="87" xfId="0" applyFont="1" applyFill="1" applyBorder="1" applyAlignment="1">
      <alignment horizontal="center" vertical="center" wrapText="1"/>
    </xf>
    <xf numFmtId="49" fontId="6" fillId="4" borderId="87" xfId="0" applyNumberFormat="1" applyFont="1" applyFill="1" applyBorder="1" applyAlignment="1">
      <alignment horizontal="center" vertical="center" wrapText="1"/>
    </xf>
    <xf numFmtId="0" fontId="0" fillId="21" borderId="87" xfId="0" applyFont="1" applyFill="1" applyBorder="1" applyAlignment="1">
      <alignment horizontal="center" vertical="center"/>
    </xf>
    <xf numFmtId="0" fontId="13" fillId="21" borderId="87" xfId="0" applyFont="1" applyFill="1" applyBorder="1" applyAlignment="1">
      <alignment horizontal="center" vertical="center" wrapText="1"/>
    </xf>
    <xf numFmtId="0" fontId="6" fillId="22" borderId="87" xfId="0" applyFont="1" applyFill="1" applyBorder="1" applyAlignment="1">
      <alignment horizontal="center" vertical="center" wrapText="1"/>
    </xf>
    <xf numFmtId="0" fontId="6" fillId="0" borderId="89" xfId="0" applyFont="1" applyBorder="1" applyAlignment="1">
      <alignment horizontal="center" vertical="center" wrapText="1"/>
    </xf>
    <xf numFmtId="0" fontId="0" fillId="4" borderId="90" xfId="0" applyFont="1" applyFill="1" applyBorder="1" applyAlignment="1">
      <alignment horizontal="center" vertical="center"/>
    </xf>
    <xf numFmtId="0" fontId="6" fillId="21" borderId="8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xf>
    <xf numFmtId="0" fontId="6" fillId="0" borderId="91" xfId="0" applyFont="1" applyBorder="1" applyAlignment="1">
      <alignment horizontal="center" vertical="center" wrapText="1"/>
    </xf>
    <xf numFmtId="0" fontId="6" fillId="21" borderId="90" xfId="0" applyFont="1" applyFill="1" applyBorder="1" applyAlignment="1">
      <alignment horizontal="center" vertical="center" wrapText="1"/>
    </xf>
    <xf numFmtId="0" fontId="0" fillId="0" borderId="0" xfId="0" applyFont="1" applyAlignment="1">
      <alignment horizontal="left" wrapText="1"/>
    </xf>
    <xf numFmtId="0" fontId="0" fillId="0" borderId="0" xfId="0" applyFont="1" applyAlignment="1"/>
    <xf numFmtId="0" fontId="0" fillId="0" borderId="23" xfId="0" applyFont="1" applyBorder="1" applyAlignment="1">
      <alignment horizontal="center" vertical="center"/>
    </xf>
    <xf numFmtId="0" fontId="0" fillId="0" borderId="28" xfId="0" applyFont="1" applyBorder="1" applyAlignment="1"/>
    <xf numFmtId="0" fontId="0" fillId="0" borderId="33" xfId="0" applyFont="1" applyBorder="1" applyAlignment="1"/>
    <xf numFmtId="0" fontId="0" fillId="0" borderId="13" xfId="0" applyFont="1" applyBorder="1" applyAlignment="1">
      <alignment vertical="center"/>
    </xf>
    <xf numFmtId="0" fontId="0" fillId="13" borderId="14" xfId="0" applyFont="1" applyFill="1" applyBorder="1" applyAlignment="1"/>
    <xf numFmtId="49" fontId="0" fillId="0" borderId="35" xfId="0" applyNumberFormat="1" applyFont="1" applyBorder="1" applyAlignment="1">
      <alignment horizontal="center" vertical="center" wrapText="1"/>
    </xf>
    <xf numFmtId="0" fontId="0" fillId="0" borderId="36" xfId="0" applyFont="1" applyBorder="1" applyAlignment="1"/>
    <xf numFmtId="49" fontId="0" fillId="0" borderId="40" xfId="0" applyNumberFormat="1" applyFont="1" applyBorder="1" applyAlignment="1">
      <alignment horizontal="center" vertical="center" wrapText="1"/>
    </xf>
    <xf numFmtId="0" fontId="0" fillId="0" borderId="41" xfId="0" applyFont="1" applyBorder="1" applyAlignment="1"/>
    <xf numFmtId="49" fontId="5" fillId="0" borderId="23" xfId="0" applyNumberFormat="1" applyFont="1" applyBorder="1" applyAlignment="1">
      <alignment horizontal="center" vertical="center"/>
    </xf>
    <xf numFmtId="0" fontId="0" fillId="14" borderId="39" xfId="0" applyFont="1" applyFill="1" applyBorder="1" applyAlignment="1"/>
    <xf numFmtId="0" fontId="0" fillId="14" borderId="44" xfId="0" applyFont="1" applyFill="1" applyBorder="1" applyAlignment="1"/>
    <xf numFmtId="49" fontId="7" fillId="0" borderId="16" xfId="0" applyNumberFormat="1" applyFont="1" applyBorder="1" applyAlignment="1">
      <alignment horizontal="right" vertical="center" wrapText="1"/>
    </xf>
    <xf numFmtId="0" fontId="0" fillId="0" borderId="18" xfId="0" applyFont="1" applyBorder="1" applyAlignment="1"/>
    <xf numFmtId="0" fontId="0" fillId="0" borderId="34" xfId="0" applyFont="1" applyBorder="1" applyAlignment="1">
      <alignment horizontal="center" vertical="center"/>
    </xf>
    <xf numFmtId="0" fontId="0" fillId="14" borderId="38" xfId="0" applyFont="1" applyFill="1" applyBorder="1" applyAlignment="1"/>
    <xf numFmtId="0" fontId="0" fillId="14" borderId="43" xfId="0" applyFont="1" applyFill="1" applyBorder="1" applyAlignment="1"/>
    <xf numFmtId="49" fontId="5" fillId="0" borderId="19" xfId="0" applyNumberFormat="1" applyFont="1" applyBorder="1" applyAlignment="1">
      <alignment horizontal="center" vertical="center"/>
    </xf>
    <xf numFmtId="0" fontId="0" fillId="14" borderId="24" xfId="0" applyFont="1" applyFill="1" applyBorder="1" applyAlignment="1"/>
    <xf numFmtId="0" fontId="0" fillId="14" borderId="29" xfId="0" applyFont="1" applyFill="1" applyBorder="1" applyAlignment="1"/>
    <xf numFmtId="0" fontId="0" fillId="0" borderId="21" xfId="0" applyNumberFormat="1" applyFont="1" applyBorder="1" applyAlignment="1">
      <alignment horizontal="center" vertical="center"/>
    </xf>
    <xf numFmtId="0" fontId="0" fillId="0" borderId="22" xfId="0" applyFont="1" applyBorder="1" applyAlignment="1"/>
    <xf numFmtId="0" fontId="0" fillId="0" borderId="26" xfId="0" applyNumberFormat="1" applyFont="1" applyBorder="1" applyAlignment="1">
      <alignment horizontal="center" vertical="center"/>
    </xf>
    <xf numFmtId="0" fontId="0" fillId="0" borderId="27" xfId="0" applyFont="1" applyBorder="1" applyAlignment="1"/>
    <xf numFmtId="0" fontId="7" fillId="0" borderId="31" xfId="0" applyNumberFormat="1" applyFont="1" applyBorder="1" applyAlignment="1">
      <alignment horizontal="center" vertical="center"/>
    </xf>
    <xf numFmtId="0" fontId="0" fillId="0" borderId="32" xfId="0" applyFont="1" applyBorder="1" applyAlignment="1"/>
    <xf numFmtId="0" fontId="3" fillId="0" borderId="0" xfId="0" applyFont="1" applyAlignment="1">
      <alignment horizontal="center" vertical="center"/>
    </xf>
    <xf numFmtId="49" fontId="5" fillId="15" borderId="55" xfId="0" applyNumberFormat="1" applyFont="1" applyFill="1" applyBorder="1" applyAlignment="1">
      <alignment horizontal="left" wrapText="1"/>
    </xf>
    <xf numFmtId="0" fontId="0" fillId="13" borderId="51" xfId="0" applyFont="1" applyFill="1" applyBorder="1" applyAlignment="1"/>
    <xf numFmtId="49" fontId="5" fillId="15" borderId="54" xfId="0" applyNumberFormat="1" applyFont="1" applyFill="1" applyBorder="1" applyAlignment="1">
      <alignment wrapText="1"/>
    </xf>
    <xf numFmtId="0" fontId="0" fillId="13" borderId="59" xfId="0" applyFont="1" applyFill="1" applyBorder="1" applyAlignment="1"/>
    <xf numFmtId="49" fontId="5" fillId="15" borderId="55" xfId="0" applyNumberFormat="1" applyFont="1" applyFill="1" applyBorder="1" applyAlignment="1">
      <alignment horizontal="right" wrapText="1"/>
    </xf>
    <xf numFmtId="49" fontId="5" fillId="15" borderId="58" xfId="0" applyNumberFormat="1" applyFont="1" applyFill="1" applyBorder="1" applyAlignment="1">
      <alignment horizontal="right" wrapText="1"/>
    </xf>
    <xf numFmtId="0" fontId="0" fillId="13" borderId="60" xfId="0" applyFont="1" applyFill="1" applyBorder="1" applyAlignment="1"/>
    <xf numFmtId="49" fontId="5" fillId="4" borderId="61" xfId="0" applyNumberFormat="1" applyFont="1" applyFill="1" applyBorder="1" applyAlignment="1">
      <alignment horizontal="left" vertical="top" wrapText="1"/>
    </xf>
    <xf numFmtId="0" fontId="0" fillId="14" borderId="62" xfId="0" applyFont="1" applyFill="1" applyBorder="1" applyAlignment="1"/>
    <xf numFmtId="0" fontId="0" fillId="14" borderId="65" xfId="0" applyFont="1" applyFill="1" applyBorder="1" applyAlignment="1"/>
    <xf numFmtId="0" fontId="0" fillId="14" borderId="66" xfId="0" applyFont="1" applyFill="1" applyBorder="1" applyAlignment="1"/>
    <xf numFmtId="0" fontId="5" fillId="15" borderId="54" xfId="0" applyNumberFormat="1" applyFont="1" applyFill="1" applyBorder="1" applyAlignment="1">
      <alignment horizontal="center" wrapText="1"/>
    </xf>
    <xf numFmtId="49" fontId="5" fillId="15" borderId="55" xfId="0" applyNumberFormat="1" applyFont="1" applyFill="1" applyBorder="1" applyAlignment="1">
      <alignment horizontal="center" wrapText="1"/>
    </xf>
    <xf numFmtId="0" fontId="5" fillId="15" borderId="57" xfId="0" applyNumberFormat="1" applyFont="1" applyFill="1" applyBorder="1" applyAlignment="1">
      <alignment horizontal="right" wrapText="1"/>
    </xf>
    <xf numFmtId="0" fontId="5" fillId="15" borderId="56" xfId="0" applyNumberFormat="1" applyFont="1" applyFill="1" applyBorder="1" applyAlignment="1">
      <alignment wrapText="1"/>
    </xf>
    <xf numFmtId="0" fontId="5" fillId="15" borderId="55" xfId="0" applyNumberFormat="1" applyFont="1" applyFill="1" applyBorder="1" applyAlignment="1">
      <alignment wrapText="1"/>
    </xf>
    <xf numFmtId="0" fontId="5" fillId="4" borderId="62" xfId="0" applyFont="1" applyFill="1" applyBorder="1" applyAlignment="1">
      <alignment horizontal="left" vertical="top" wrapText="1"/>
    </xf>
    <xf numFmtId="0" fontId="5" fillId="4" borderId="65" xfId="0" applyFont="1" applyFill="1" applyBorder="1" applyAlignment="1">
      <alignment horizontal="left" vertical="top" wrapText="1"/>
    </xf>
    <xf numFmtId="49" fontId="5" fillId="4" borderId="61" xfId="0" applyNumberFormat="1" applyFont="1" applyFill="1" applyBorder="1" applyAlignment="1">
      <alignment vertical="top" wrapText="1"/>
    </xf>
    <xf numFmtId="0" fontId="5" fillId="4" borderId="62" xfId="0" applyFont="1" applyFill="1" applyBorder="1" applyAlignment="1">
      <alignment vertical="top"/>
    </xf>
    <xf numFmtId="0" fontId="5" fillId="4" borderId="65" xfId="0" applyFont="1" applyFill="1" applyBorder="1" applyAlignment="1">
      <alignment vertical="top"/>
    </xf>
    <xf numFmtId="0" fontId="5" fillId="4" borderId="66" xfId="0" applyFont="1" applyFill="1" applyBorder="1" applyAlignment="1">
      <alignment horizontal="left" vertical="top"/>
    </xf>
    <xf numFmtId="0" fontId="5" fillId="4" borderId="62" xfId="0" applyFont="1" applyFill="1" applyBorder="1" applyAlignment="1">
      <alignment horizontal="left" vertical="top"/>
    </xf>
    <xf numFmtId="0" fontId="5" fillId="4" borderId="65" xfId="0" applyFont="1" applyFill="1" applyBorder="1" applyAlignment="1">
      <alignment horizontal="left" vertical="top"/>
    </xf>
    <xf numFmtId="49" fontId="5" fillId="4" borderId="66" xfId="0" applyNumberFormat="1" applyFont="1" applyFill="1" applyBorder="1" applyAlignment="1">
      <alignment vertical="top" wrapText="1"/>
    </xf>
    <xf numFmtId="49" fontId="0" fillId="0" borderId="79" xfId="0" applyNumberFormat="1" applyFont="1" applyBorder="1" applyAlignment="1"/>
    <xf numFmtId="0" fontId="0" fillId="0" borderId="79" xfId="0" applyFont="1" applyBorder="1" applyAlignment="1"/>
    <xf numFmtId="0" fontId="0" fillId="0" borderId="80" xfId="0" applyFont="1" applyBorder="1" applyAlignment="1"/>
    <xf numFmtId="0" fontId="0" fillId="0" borderId="76" xfId="0" applyFont="1" applyBorder="1" applyAlignment="1"/>
    <xf numFmtId="0" fontId="0" fillId="0" borderId="77" xfId="0" applyFont="1" applyBorder="1" applyAlignment="1"/>
    <xf numFmtId="0" fontId="0" fillId="0" borderId="78" xfId="0" applyFont="1" applyBorder="1" applyAlignment="1"/>
    <xf numFmtId="49" fontId="10" fillId="16" borderId="73" xfId="0" applyNumberFormat="1" applyFont="1" applyFill="1" applyBorder="1" applyAlignment="1"/>
    <xf numFmtId="0" fontId="10" fillId="16" borderId="74" xfId="0" applyFont="1" applyFill="1" applyBorder="1" applyAlignment="1"/>
    <xf numFmtId="0" fontId="10" fillId="16" borderId="75" xfId="0" applyFont="1" applyFill="1" applyBorder="1" applyAlignment="1"/>
    <xf numFmtId="49" fontId="0" fillId="16" borderId="70" xfId="0" applyNumberFormat="1" applyFont="1" applyFill="1" applyBorder="1" applyAlignment="1"/>
    <xf numFmtId="0" fontId="0" fillId="16" borderId="71" xfId="0" applyFont="1" applyFill="1" applyBorder="1" applyAlignment="1"/>
    <xf numFmtId="0" fontId="0" fillId="16" borderId="72" xfId="0" applyFont="1" applyFill="1" applyBorder="1" applyAlignment="1"/>
    <xf numFmtId="49" fontId="6" fillId="22" borderId="10"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cellXfs>
  <cellStyles count="1">
    <cellStyle name="Normal" xfId="0" builtinId="0"/>
  </cellStyles>
  <dxfs count="7">
    <dxf>
      <font>
        <color rgb="FF000000"/>
      </font>
      <fill>
        <patternFill patternType="solid">
          <fgColor indexed="23"/>
          <bgColor indexed="24"/>
        </patternFill>
      </fill>
    </dxf>
    <dxf>
      <font>
        <color rgb="FF000000"/>
      </font>
      <fill>
        <patternFill patternType="solid">
          <fgColor indexed="23"/>
          <bgColor indexed="31"/>
        </patternFill>
      </fill>
    </dxf>
    <dxf>
      <font>
        <color rgb="FF000000"/>
      </font>
      <fill>
        <patternFill patternType="solid">
          <fgColor indexed="23"/>
          <bgColor indexed="25"/>
        </patternFill>
      </fill>
    </dxf>
    <dxf>
      <font>
        <color rgb="FF000000"/>
      </font>
      <fill>
        <patternFill patternType="solid">
          <fgColor indexed="23"/>
          <bgColor indexed="25"/>
        </patternFill>
      </fill>
    </dxf>
    <dxf>
      <font>
        <color rgb="FF000000"/>
      </font>
      <fill>
        <patternFill patternType="solid">
          <fgColor indexed="23"/>
          <bgColor indexed="24"/>
        </patternFill>
      </fill>
    </dxf>
    <dxf>
      <font>
        <color rgb="FF000000"/>
      </font>
      <fill>
        <patternFill patternType="solid">
          <fgColor indexed="23"/>
          <bgColor indexed="25"/>
        </patternFill>
      </fill>
    </dxf>
    <dxf>
      <font>
        <color rgb="FF000000"/>
      </font>
      <fill>
        <patternFill patternType="solid">
          <fgColor indexed="23"/>
          <bgColor indexed="24"/>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15151"/>
      <rgbColor rgb="FFECE0CA"/>
      <rgbColor rgb="FFDDEAD3"/>
      <rgbColor rgb="FFD0EDFF"/>
      <rgbColor rgb="FFD8E0FF"/>
      <rgbColor rgb="FFFFD3D5"/>
      <rgbColor rgb="FFF8FF8C"/>
      <rgbColor rgb="FFC4FFD5"/>
      <rgbColor rgb="FFF5E4FF"/>
      <rgbColor rgb="00000000"/>
      <rgbColor rgb="E5AFE489"/>
      <rgbColor rgb="E5FF9781"/>
      <rgbColor rgb="FF3F3F3F"/>
      <rgbColor rgb="FFA5A5A5"/>
      <rgbColor rgb="FFBDC0BF"/>
      <rgbColor rgb="FFDBDBDB"/>
      <rgbColor rgb="FFBFC0BF"/>
      <rgbColor rgb="E5FFFC98"/>
      <rgbColor rgb="FFFFFF00"/>
      <rgbColor rgb="FFFF2600"/>
      <rgbColor rgb="FFFEFE54"/>
      <rgbColor rgb="FFBBEDA7"/>
      <rgbColor rgb="FFFEFE53"/>
      <rgbColor rgb="FFFF0000"/>
      <rgbColor rgb="FFE83323"/>
      <rgbColor rgb="FFE73324"/>
      <rgbColor rgb="FFFEFD54"/>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workbookViewId="0"/>
  </sheetViews>
  <sheetFormatPr baseColWidth="10" defaultColWidth="10" defaultRowHeight="13" customHeight="1"/>
  <cols>
    <col min="1" max="1" width="2" customWidth="1"/>
    <col min="2" max="4" width="28" customWidth="1"/>
  </cols>
  <sheetData>
    <row r="3" spans="2:4" ht="50" customHeight="1">
      <c r="B3" s="219" t="s">
        <v>0</v>
      </c>
      <c r="C3" s="220"/>
      <c r="D3" s="220"/>
    </row>
    <row r="7" spans="2:4" ht="19">
      <c r="B7" s="1" t="s">
        <v>1</v>
      </c>
      <c r="C7" s="1" t="s">
        <v>2</v>
      </c>
      <c r="D7" s="1" t="s">
        <v>3</v>
      </c>
    </row>
    <row r="9" spans="2:4" ht="16">
      <c r="B9" s="2" t="s">
        <v>4</v>
      </c>
      <c r="C9" s="2"/>
      <c r="D9" s="2"/>
    </row>
    <row r="10" spans="2:4" ht="16">
      <c r="B10" s="3"/>
      <c r="C10" s="3" t="s">
        <v>5</v>
      </c>
      <c r="D10" s="4" t="s">
        <v>4</v>
      </c>
    </row>
    <row r="11" spans="2:4" ht="16">
      <c r="B11" s="2" t="s">
        <v>424</v>
      </c>
      <c r="C11" s="2"/>
      <c r="D11" s="2"/>
    </row>
    <row r="12" spans="2:4" ht="16">
      <c r="B12" s="3"/>
      <c r="C12" s="3" t="s">
        <v>5</v>
      </c>
      <c r="D12" s="4" t="s">
        <v>425</v>
      </c>
    </row>
    <row r="13" spans="2:4" ht="16">
      <c r="B13" s="3"/>
      <c r="C13" s="3" t="s">
        <v>435</v>
      </c>
      <c r="D13" s="4" t="s">
        <v>436</v>
      </c>
    </row>
    <row r="14" spans="2:4" ht="16">
      <c r="B14" s="3"/>
      <c r="C14" s="3" t="s">
        <v>439</v>
      </c>
      <c r="D14" s="4" t="s">
        <v>440</v>
      </c>
    </row>
    <row r="15" spans="2:4" ht="16">
      <c r="B15" s="3"/>
      <c r="C15" s="3" t="s">
        <v>447</v>
      </c>
      <c r="D15" s="4" t="s">
        <v>448</v>
      </c>
    </row>
    <row r="16" spans="2:4" ht="16">
      <c r="B16" s="2" t="s">
        <v>454</v>
      </c>
      <c r="C16" s="2"/>
      <c r="D16" s="2"/>
    </row>
    <row r="17" spans="2:4" ht="16">
      <c r="B17" s="3"/>
      <c r="C17" s="3" t="s">
        <v>5</v>
      </c>
      <c r="D17" s="4" t="s">
        <v>455</v>
      </c>
    </row>
    <row r="18" spans="2:4" ht="16">
      <c r="B18" s="3"/>
      <c r="C18" s="3" t="s">
        <v>469</v>
      </c>
      <c r="D18" s="4" t="s">
        <v>470</v>
      </c>
    </row>
  </sheetData>
  <mergeCells count="1">
    <mergeCell ref="B3:D3"/>
  </mergeCells>
  <hyperlinks>
    <hyperlink ref="D10" location="'Waterfall'!R1C1" display="Waterfall" xr:uid="{00000000-0004-0000-0000-000000000000}"/>
    <hyperlink ref="D12" location="'Net Changes - Table 1'!R1C1" display="Net Changes - Table 1" xr:uid="{00000000-0004-0000-0000-000001000000}"/>
    <hyperlink ref="D13" location="'Net Changes - Parameters'!R2C1" display="Net Changes - Parameters" xr:uid="{00000000-0004-0000-0000-000002000000}"/>
    <hyperlink ref="D14" location="'Net Changes - Ecology by Geogra'!R2C1" display="Net Changes - Ecology by Geogra" xr:uid="{00000000-0004-0000-0000-000003000000}"/>
    <hyperlink ref="D15" location="'Net Changes - ERI Faculty Honor'!R2C1" display="Net Changes - ERI Faculty Honor" xr:uid="{00000000-0004-0000-0000-000004000000}"/>
    <hyperlink ref="D17" location="'Sum by discipline - Table 1'!R1C1" display="Sum by discipline - Table 1" xr:uid="{00000000-0004-0000-0000-000005000000}"/>
    <hyperlink ref="D18" location="'Sum by discipline - Table 1-1'!R1C1" display="Sum by discipline - Table 1-1"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04"/>
  <sheetViews>
    <sheetView showGridLines="0" tabSelected="1" workbookViewId="0">
      <pane xSplit="5" ySplit="1" topLeftCell="F109" activePane="bottomRight" state="frozen"/>
      <selection pane="topRight"/>
      <selection pane="bottomLeft"/>
      <selection pane="bottomRight" activeCell="G137" sqref="G137"/>
    </sheetView>
  </sheetViews>
  <sheetFormatPr baseColWidth="10" defaultColWidth="12.5" defaultRowHeight="16" customHeight="1"/>
  <cols>
    <col min="1" max="1" width="14.33203125" style="5" customWidth="1"/>
    <col min="2" max="2" width="16.5" style="5" customWidth="1"/>
    <col min="3" max="3" width="14.33203125" style="5" customWidth="1"/>
    <col min="4" max="4" width="29" style="5" customWidth="1"/>
    <col min="5" max="5" width="14.33203125" style="5" customWidth="1"/>
    <col min="6" max="6" width="7.83203125" style="5" customWidth="1"/>
    <col min="7" max="7" width="10" style="176" customWidth="1"/>
    <col min="8" max="8" width="7.83203125" style="5" customWidth="1"/>
    <col min="9" max="9" width="9" style="5" customWidth="1"/>
    <col min="10" max="10" width="8.5" style="5" customWidth="1"/>
    <col min="11" max="11" width="5.33203125" style="5" customWidth="1"/>
    <col min="12" max="12" width="6.83203125" style="5" customWidth="1"/>
    <col min="13" max="13" width="13" style="197" customWidth="1"/>
    <col min="14" max="19" width="12.6640625" style="5" customWidth="1"/>
    <col min="20" max="20" width="6.1640625" style="5" customWidth="1"/>
    <col min="21" max="22" width="12.6640625" style="5" customWidth="1"/>
    <col min="23" max="23" width="11.5" style="5" customWidth="1"/>
    <col min="24" max="24" width="10.6640625" style="5" customWidth="1"/>
    <col min="25" max="25" width="14" style="5" customWidth="1"/>
    <col min="26" max="26" width="14.1640625" style="5" customWidth="1"/>
    <col min="27" max="27" width="13" style="5" customWidth="1"/>
    <col min="28" max="31" width="12.33203125" style="5" customWidth="1"/>
    <col min="32" max="32" width="10.33203125" style="5" customWidth="1"/>
    <col min="33" max="33" width="7" style="5" customWidth="1"/>
    <col min="34" max="34" width="10.83203125" style="5" customWidth="1"/>
    <col min="35" max="35" width="10.1640625" style="5" customWidth="1"/>
    <col min="36" max="36" width="13.33203125" style="5" customWidth="1"/>
    <col min="37" max="37" width="12.6640625" style="5" customWidth="1"/>
    <col min="38" max="38" width="12" style="5" customWidth="1"/>
    <col min="39" max="39" width="14" style="5" customWidth="1"/>
    <col min="40" max="40" width="12.1640625" style="5" customWidth="1"/>
    <col min="41" max="41" width="16" style="5" customWidth="1"/>
    <col min="42" max="42" width="16.83203125" style="5" customWidth="1"/>
    <col min="43" max="43" width="6" style="5" customWidth="1"/>
    <col min="44" max="44" width="13.5" style="5" customWidth="1"/>
    <col min="45" max="45" width="9.83203125" style="5" customWidth="1"/>
    <col min="46" max="46" width="12" style="5" customWidth="1"/>
    <col min="47" max="47" width="12.33203125" style="5" customWidth="1"/>
    <col min="48" max="48" width="12.1640625" style="5" customWidth="1"/>
    <col min="49" max="49" width="9.33203125" style="5" customWidth="1"/>
    <col min="50" max="50" width="15.83203125" style="5" customWidth="1"/>
    <col min="51" max="51" width="14.33203125" style="5" customWidth="1"/>
    <col min="52" max="52" width="15" style="5" customWidth="1"/>
    <col min="53" max="53" width="11" style="5" customWidth="1"/>
    <col min="54" max="54" width="14.1640625" style="5" customWidth="1"/>
    <col min="55" max="56" width="10.6640625" style="5" customWidth="1"/>
    <col min="57" max="57" width="10" style="5" customWidth="1"/>
    <col min="58" max="58" width="8.6640625" style="5" customWidth="1"/>
    <col min="59" max="59" width="7.6640625" style="5" customWidth="1"/>
    <col min="60" max="60" width="8.33203125" style="5" customWidth="1"/>
    <col min="61" max="61" width="9" style="5" customWidth="1"/>
    <col min="62" max="62" width="8.5" style="5" customWidth="1"/>
    <col min="63" max="63" width="5.83203125" style="5" customWidth="1"/>
    <col min="64" max="64" width="14.5" style="5" customWidth="1"/>
    <col min="65" max="65" width="14.83203125" style="5" customWidth="1"/>
    <col min="66" max="66" width="14" style="5" customWidth="1"/>
    <col min="67" max="68" width="15.1640625" style="5" customWidth="1"/>
    <col min="69" max="69" width="14.33203125" style="5" customWidth="1"/>
    <col min="70" max="70" width="10" style="5" customWidth="1"/>
    <col min="71" max="71" width="10.5" style="5" customWidth="1"/>
    <col min="72" max="72" width="11.83203125" style="5" customWidth="1"/>
    <col min="73" max="73" width="14" style="5" customWidth="1"/>
    <col min="74" max="74" width="10.5" style="5" customWidth="1"/>
    <col min="75" max="75" width="5.83203125" style="5" customWidth="1"/>
    <col min="76" max="76" width="13.6640625" style="5" customWidth="1"/>
    <col min="77" max="78" width="15.1640625" style="5" customWidth="1"/>
    <col min="79" max="258" width="12.5" style="5" customWidth="1"/>
  </cols>
  <sheetData>
    <row r="1" spans="1:78" ht="81" customHeight="1">
      <c r="A1" s="6" t="s">
        <v>6</v>
      </c>
      <c r="B1" s="6" t="s">
        <v>7</v>
      </c>
      <c r="C1" s="6" t="s">
        <v>8</v>
      </c>
      <c r="D1" s="6" t="s">
        <v>9</v>
      </c>
      <c r="E1" s="7" t="s">
        <v>10</v>
      </c>
      <c r="F1" s="8" t="s">
        <v>11</v>
      </c>
      <c r="G1" s="194" t="s">
        <v>846</v>
      </c>
      <c r="H1" s="9" t="s">
        <v>12</v>
      </c>
      <c r="I1" s="6" t="s">
        <v>13</v>
      </c>
      <c r="J1" s="10" t="s">
        <v>14</v>
      </c>
      <c r="K1" s="11" t="s">
        <v>15</v>
      </c>
      <c r="L1" s="12" t="s">
        <v>16</v>
      </c>
      <c r="M1" s="188" t="s">
        <v>796</v>
      </c>
      <c r="N1" s="206" t="s">
        <v>798</v>
      </c>
      <c r="O1" s="204" t="s">
        <v>17</v>
      </c>
      <c r="P1" s="13" t="s">
        <v>18</v>
      </c>
      <c r="Q1" s="13" t="s">
        <v>19</v>
      </c>
      <c r="R1" s="13" t="s">
        <v>20</v>
      </c>
      <c r="S1" s="13" t="s">
        <v>21</v>
      </c>
      <c r="T1" s="13" t="s">
        <v>22</v>
      </c>
      <c r="U1" s="14" t="s">
        <v>23</v>
      </c>
      <c r="V1" s="14" t="s">
        <v>24</v>
      </c>
      <c r="W1" s="15" t="s">
        <v>25</v>
      </c>
      <c r="X1" s="15" t="s">
        <v>26</v>
      </c>
      <c r="Y1" s="15" t="s">
        <v>27</v>
      </c>
      <c r="Z1" s="15" t="s">
        <v>28</v>
      </c>
      <c r="AA1" s="15" t="s">
        <v>29</v>
      </c>
      <c r="AB1" s="16" t="s">
        <v>30</v>
      </c>
      <c r="AC1" s="16" t="s">
        <v>31</v>
      </c>
      <c r="AD1" s="16" t="s">
        <v>32</v>
      </c>
      <c r="AE1" s="17" t="s">
        <v>33</v>
      </c>
      <c r="AF1" s="17" t="s">
        <v>34</v>
      </c>
      <c r="AG1" s="17" t="s">
        <v>35</v>
      </c>
      <c r="AH1" s="17" t="s">
        <v>36</v>
      </c>
      <c r="AI1" s="17" t="s">
        <v>37</v>
      </c>
      <c r="AJ1" s="16" t="s">
        <v>38</v>
      </c>
      <c r="AK1" s="17" t="s">
        <v>39</v>
      </c>
      <c r="AL1" s="17" t="s">
        <v>40</v>
      </c>
      <c r="AM1" s="17" t="s">
        <v>41</v>
      </c>
      <c r="AN1" s="18" t="s">
        <v>42</v>
      </c>
      <c r="AO1" s="18" t="s">
        <v>43</v>
      </c>
      <c r="AP1" s="18" t="s">
        <v>44</v>
      </c>
      <c r="AQ1" s="18" t="s">
        <v>45</v>
      </c>
      <c r="AR1" s="18" t="s">
        <v>46</v>
      </c>
      <c r="AS1" s="18" t="s">
        <v>47</v>
      </c>
      <c r="AT1" s="18" t="s">
        <v>48</v>
      </c>
      <c r="AU1" s="18" t="s">
        <v>49</v>
      </c>
      <c r="AV1" s="18" t="s">
        <v>50</v>
      </c>
      <c r="AW1" s="19" t="s">
        <v>32</v>
      </c>
      <c r="AX1" s="19" t="s">
        <v>51</v>
      </c>
      <c r="AY1" s="19" t="s">
        <v>52</v>
      </c>
      <c r="AZ1" s="19" t="s">
        <v>53</v>
      </c>
      <c r="BA1" s="19" t="s">
        <v>54</v>
      </c>
      <c r="BB1" s="20" t="s">
        <v>55</v>
      </c>
      <c r="BC1" s="20" t="s">
        <v>56</v>
      </c>
      <c r="BD1" s="20" t="s">
        <v>57</v>
      </c>
      <c r="BE1" s="21" t="s">
        <v>58</v>
      </c>
      <c r="BF1" s="22" t="s">
        <v>59</v>
      </c>
      <c r="BG1" s="23" t="s">
        <v>60</v>
      </c>
      <c r="BH1" s="23" t="s">
        <v>61</v>
      </c>
      <c r="BI1" s="23" t="s">
        <v>62</v>
      </c>
      <c r="BJ1" s="23" t="s">
        <v>63</v>
      </c>
      <c r="BK1" s="23" t="s">
        <v>64</v>
      </c>
      <c r="BL1" s="23" t="s">
        <v>65</v>
      </c>
      <c r="BM1" s="23" t="s">
        <v>66</v>
      </c>
      <c r="BN1" s="23" t="s">
        <v>67</v>
      </c>
      <c r="BO1" s="23" t="s">
        <v>68</v>
      </c>
      <c r="BP1" s="23" t="s">
        <v>69</v>
      </c>
      <c r="BQ1" s="23" t="s">
        <v>70</v>
      </c>
      <c r="BR1" s="23" t="s">
        <v>71</v>
      </c>
      <c r="BS1" s="23" t="s">
        <v>72</v>
      </c>
      <c r="BT1" s="24" t="s">
        <v>73</v>
      </c>
      <c r="BU1" s="24" t="s">
        <v>74</v>
      </c>
      <c r="BV1" s="25" t="s">
        <v>75</v>
      </c>
      <c r="BW1" s="8" t="s">
        <v>76</v>
      </c>
      <c r="BX1" s="26" t="s">
        <v>77</v>
      </c>
      <c r="BY1" s="27" t="s">
        <v>78</v>
      </c>
      <c r="BZ1" s="27" t="s">
        <v>79</v>
      </c>
    </row>
    <row r="2" spans="1:78" ht="26.5" customHeight="1">
      <c r="A2" s="28" t="str">
        <f t="shared" ref="A2:A33" si="0">RIGHT($B2,LEN($B2)-FIND(" ",$B2))</f>
        <v>Anderson</v>
      </c>
      <c r="B2" s="28" t="s">
        <v>80</v>
      </c>
      <c r="C2" s="28" t="s">
        <v>81</v>
      </c>
      <c r="D2" s="28" t="s">
        <v>82</v>
      </c>
      <c r="E2" s="29" t="s">
        <v>83</v>
      </c>
      <c r="F2" s="30" t="s">
        <v>84</v>
      </c>
      <c r="G2" s="195" t="s">
        <v>569</v>
      </c>
      <c r="H2" s="31" t="str">
        <f>IF(K2,IF(K2&lt;='Net Changes - Table 1'!$C$1,"y","x"),IF(L2,IF(L2&lt;'Net Changes - Table 1'!C$1,"x","y"),"y"))</f>
        <v>y</v>
      </c>
      <c r="I2" s="28" t="str">
        <f>IF(L2,IF(L2&lt;='Net Changes - Table 1'!$D$1,"x","y"),"y")</f>
        <v>y</v>
      </c>
      <c r="J2" s="32" t="str">
        <f>IF(L2,IF(L2&lt;='Net Changes - Table 1'!$E$1,"x","y"),"y")</f>
        <v>y</v>
      </c>
      <c r="K2" s="33">
        <v>2007</v>
      </c>
      <c r="L2" s="34"/>
      <c r="M2" s="189" t="s">
        <v>491</v>
      </c>
      <c r="N2" s="207"/>
      <c r="O2" s="200" t="b">
        <v>0</v>
      </c>
      <c r="P2" s="35" t="b">
        <v>0</v>
      </c>
      <c r="Q2" s="35" t="b">
        <v>0</v>
      </c>
      <c r="R2" s="35" t="b">
        <v>0</v>
      </c>
      <c r="S2" s="35" t="b">
        <v>0</v>
      </c>
      <c r="T2" s="35" t="b">
        <v>0</v>
      </c>
      <c r="U2" s="35">
        <f t="shared" ref="U2:U33" si="1">COUNTIF(W2:BZ2,"TRUE")</f>
        <v>1</v>
      </c>
      <c r="V2" s="36"/>
      <c r="W2" s="35" t="b">
        <v>0</v>
      </c>
      <c r="X2" s="35" t="b">
        <v>0</v>
      </c>
      <c r="Y2" s="35" t="b">
        <v>0</v>
      </c>
      <c r="Z2" s="35" t="b">
        <v>0</v>
      </c>
      <c r="AA2" s="35" t="b">
        <v>0</v>
      </c>
      <c r="AB2" s="35" t="b">
        <v>0</v>
      </c>
      <c r="AC2" s="35" t="b">
        <v>0</v>
      </c>
      <c r="AD2" s="35" t="b">
        <v>0</v>
      </c>
      <c r="AE2" s="35" t="b">
        <v>0</v>
      </c>
      <c r="AF2" s="35" t="b">
        <v>0</v>
      </c>
      <c r="AG2" s="35" t="b">
        <v>0</v>
      </c>
      <c r="AH2" s="35" t="b">
        <v>0</v>
      </c>
      <c r="AI2" s="35" t="b">
        <v>0</v>
      </c>
      <c r="AJ2" s="37" t="b">
        <v>0</v>
      </c>
      <c r="AK2" s="35" t="b">
        <v>0</v>
      </c>
      <c r="AL2" s="35" t="b">
        <v>0</v>
      </c>
      <c r="AM2" s="35" t="b">
        <v>0</v>
      </c>
      <c r="AN2" s="35" t="b">
        <v>0</v>
      </c>
      <c r="AO2" s="35" t="b">
        <v>0</v>
      </c>
      <c r="AP2" s="35" t="b">
        <v>0</v>
      </c>
      <c r="AQ2" s="35" t="b">
        <v>0</v>
      </c>
      <c r="AR2" s="35" t="b">
        <v>0</v>
      </c>
      <c r="AS2" s="35" t="b">
        <v>0</v>
      </c>
      <c r="AT2" s="35" t="b">
        <v>0</v>
      </c>
      <c r="AU2" s="35" t="b">
        <v>0</v>
      </c>
      <c r="AV2" s="35" t="b">
        <v>0</v>
      </c>
      <c r="AW2" s="35" t="b">
        <v>0</v>
      </c>
      <c r="AX2" s="35" t="b">
        <v>0</v>
      </c>
      <c r="AY2" s="35" t="b">
        <v>0</v>
      </c>
      <c r="AZ2" s="35" t="b">
        <v>0</v>
      </c>
      <c r="BA2" s="35" t="b">
        <v>0</v>
      </c>
      <c r="BB2" s="37" t="b">
        <v>0</v>
      </c>
      <c r="BC2" s="37" t="b">
        <v>0</v>
      </c>
      <c r="BD2" s="37" t="b">
        <v>0</v>
      </c>
      <c r="BE2" s="35" t="b">
        <v>0</v>
      </c>
      <c r="BF2" s="35" t="b">
        <v>0</v>
      </c>
      <c r="BG2" s="35" t="b">
        <v>0</v>
      </c>
      <c r="BH2" s="35" t="b">
        <v>0</v>
      </c>
      <c r="BI2" s="35" t="b">
        <v>0</v>
      </c>
      <c r="BJ2" s="35" t="b">
        <v>1</v>
      </c>
      <c r="BK2" s="35" t="b">
        <v>0</v>
      </c>
      <c r="BL2" s="35" t="b">
        <v>0</v>
      </c>
      <c r="BM2" s="35" t="b">
        <v>0</v>
      </c>
      <c r="BN2" s="35" t="b">
        <v>0</v>
      </c>
      <c r="BO2" s="35" t="b">
        <v>0</v>
      </c>
      <c r="BP2" s="35" t="b">
        <v>0</v>
      </c>
      <c r="BQ2" s="35" t="b">
        <v>0</v>
      </c>
      <c r="BR2" s="35" t="b">
        <v>0</v>
      </c>
      <c r="BS2" s="35" t="b">
        <v>0</v>
      </c>
      <c r="BT2" s="35" t="b">
        <v>0</v>
      </c>
      <c r="BU2" s="35" t="b">
        <v>0</v>
      </c>
      <c r="BV2" s="38" t="b">
        <v>0</v>
      </c>
      <c r="BW2" s="30" t="str">
        <f t="shared" ref="BW2:BW33" si="2">IF(COUNTIF(H2:J2,"x")=3,"Y","N")</f>
        <v>N</v>
      </c>
      <c r="BX2" s="39">
        <f t="shared" ref="BX2:BX33" si="3">IF(H2="x",IF(I2="y",1,0),0)</f>
        <v>0</v>
      </c>
      <c r="BY2" s="40">
        <f t="shared" ref="BY2:BY33" si="4">IF(H2="y",IF(I2="x",1,0),0)</f>
        <v>0</v>
      </c>
      <c r="BZ2" s="40">
        <f t="shared" ref="BZ2:BZ33" si="5">IF(I2="y",IF(J2="x",1,0),0)</f>
        <v>0</v>
      </c>
    </row>
    <row r="3" spans="1:78" ht="26.5" customHeight="1">
      <c r="A3" s="28" t="str">
        <f t="shared" si="0"/>
        <v>Buntaine</v>
      </c>
      <c r="B3" s="28" t="s">
        <v>86</v>
      </c>
      <c r="C3" s="28" t="s">
        <v>81</v>
      </c>
      <c r="D3" s="28" t="s">
        <v>87</v>
      </c>
      <c r="E3" s="29" t="s">
        <v>83</v>
      </c>
      <c r="F3" s="41" t="s">
        <v>84</v>
      </c>
      <c r="G3" s="196" t="s">
        <v>569</v>
      </c>
      <c r="H3" s="31" t="str">
        <f>IF(K3,IF(K3&lt;='Net Changes - Table 1'!$C$1,"y","x"),IF(L3,IF(L3&lt;'Net Changes - Table 1'!C$1,"x","y"),"y"))</f>
        <v>y</v>
      </c>
      <c r="I3" s="42" t="str">
        <f>IF(L3,IF(L3&lt;='Net Changes - Table 1'!$D$1,"x","y"),"y")</f>
        <v>y</v>
      </c>
      <c r="J3" s="32" t="str">
        <f>IF(L3,IF(L3&lt;='Net Changes - Table 1'!$E$1,"x","y"),"y")</f>
        <v>y</v>
      </c>
      <c r="K3" s="33">
        <v>2013</v>
      </c>
      <c r="L3" s="34"/>
      <c r="M3" s="189" t="s">
        <v>491</v>
      </c>
      <c r="N3" s="208"/>
      <c r="O3" s="199" t="b">
        <v>0</v>
      </c>
      <c r="P3" s="44" t="b">
        <v>0</v>
      </c>
      <c r="Q3" s="44" t="b">
        <v>0</v>
      </c>
      <c r="R3" s="44" t="b">
        <v>0</v>
      </c>
      <c r="S3" s="44" t="b">
        <v>0</v>
      </c>
      <c r="T3" s="44" t="b">
        <v>0</v>
      </c>
      <c r="U3" s="35">
        <f t="shared" si="1"/>
        <v>1</v>
      </c>
      <c r="V3" s="36"/>
      <c r="W3" s="35" t="b">
        <v>0</v>
      </c>
      <c r="X3" s="35" t="b">
        <v>0</v>
      </c>
      <c r="Y3" s="35" t="b">
        <v>0</v>
      </c>
      <c r="Z3" s="35" t="b">
        <v>0</v>
      </c>
      <c r="AA3" s="35" t="b">
        <v>0</v>
      </c>
      <c r="AB3" s="35" t="b">
        <v>0</v>
      </c>
      <c r="AC3" s="35" t="b">
        <v>0</v>
      </c>
      <c r="AD3" s="35" t="b">
        <v>0</v>
      </c>
      <c r="AE3" s="35" t="b">
        <v>0</v>
      </c>
      <c r="AF3" s="35" t="b">
        <v>0</v>
      </c>
      <c r="AG3" s="35" t="b">
        <v>0</v>
      </c>
      <c r="AH3" s="35" t="b">
        <v>0</v>
      </c>
      <c r="AI3" s="35" t="b">
        <v>0</v>
      </c>
      <c r="AJ3" s="37" t="b">
        <v>0</v>
      </c>
      <c r="AK3" s="35" t="b">
        <v>0</v>
      </c>
      <c r="AL3" s="35" t="b">
        <v>0</v>
      </c>
      <c r="AM3" s="35" t="b">
        <v>0</v>
      </c>
      <c r="AN3" s="35" t="b">
        <v>0</v>
      </c>
      <c r="AO3" s="35" t="b">
        <v>0</v>
      </c>
      <c r="AP3" s="35" t="b">
        <v>0</v>
      </c>
      <c r="AQ3" s="35" t="b">
        <v>0</v>
      </c>
      <c r="AR3" s="35" t="b">
        <v>0</v>
      </c>
      <c r="AS3" s="35" t="b">
        <v>0</v>
      </c>
      <c r="AT3" s="35" t="b">
        <v>0</v>
      </c>
      <c r="AU3" s="35" t="b">
        <v>0</v>
      </c>
      <c r="AV3" s="35" t="b">
        <v>0</v>
      </c>
      <c r="AW3" s="35" t="b">
        <v>0</v>
      </c>
      <c r="AX3" s="35" t="b">
        <v>0</v>
      </c>
      <c r="AY3" s="35" t="b">
        <v>0</v>
      </c>
      <c r="AZ3" s="35" t="b">
        <v>0</v>
      </c>
      <c r="BA3" s="35" t="b">
        <v>0</v>
      </c>
      <c r="BB3" s="37" t="b">
        <v>0</v>
      </c>
      <c r="BC3" s="37" t="b">
        <v>0</v>
      </c>
      <c r="BD3" s="37" t="b">
        <v>0</v>
      </c>
      <c r="BE3" s="35" t="b">
        <v>0</v>
      </c>
      <c r="BF3" s="35" t="b">
        <v>0</v>
      </c>
      <c r="BG3" s="35" t="b">
        <v>0</v>
      </c>
      <c r="BH3" s="35" t="b">
        <v>0</v>
      </c>
      <c r="BI3" s="35" t="b">
        <v>0</v>
      </c>
      <c r="BJ3" s="35" t="b">
        <v>1</v>
      </c>
      <c r="BK3" s="35" t="b">
        <v>0</v>
      </c>
      <c r="BL3" s="35" t="b">
        <v>0</v>
      </c>
      <c r="BM3" s="35" t="b">
        <v>0</v>
      </c>
      <c r="BN3" s="35" t="b">
        <v>0</v>
      </c>
      <c r="BO3" s="35" t="b">
        <v>0</v>
      </c>
      <c r="BP3" s="35" t="b">
        <v>0</v>
      </c>
      <c r="BQ3" s="35" t="b">
        <v>0</v>
      </c>
      <c r="BR3" s="35" t="b">
        <v>0</v>
      </c>
      <c r="BS3" s="35" t="b">
        <v>0</v>
      </c>
      <c r="BT3" s="35" t="b">
        <v>0</v>
      </c>
      <c r="BU3" s="35" t="b">
        <v>0</v>
      </c>
      <c r="BV3" s="38" t="b">
        <v>0</v>
      </c>
      <c r="BW3" s="30" t="str">
        <f t="shared" si="2"/>
        <v>N</v>
      </c>
      <c r="BX3" s="39">
        <f t="shared" si="3"/>
        <v>0</v>
      </c>
      <c r="BY3" s="40">
        <f t="shared" si="4"/>
        <v>0</v>
      </c>
      <c r="BZ3" s="40">
        <f t="shared" si="5"/>
        <v>0</v>
      </c>
    </row>
    <row r="4" spans="1:78" ht="26.5" customHeight="1">
      <c r="A4" s="28" t="str">
        <f t="shared" si="0"/>
        <v>C. Meng</v>
      </c>
      <c r="B4" s="28" t="s">
        <v>88</v>
      </c>
      <c r="C4" s="28" t="s">
        <v>81</v>
      </c>
      <c r="D4" s="28" t="s">
        <v>89</v>
      </c>
      <c r="E4" s="29" t="s">
        <v>90</v>
      </c>
      <c r="F4" s="41" t="s">
        <v>84</v>
      </c>
      <c r="G4" s="196" t="s">
        <v>569</v>
      </c>
      <c r="H4" s="31" t="str">
        <f>IF(K4,IF(K4&lt;='Net Changes - Table 1'!$C$1,"y","x"),IF(L4,IF(L4&lt;'Net Changes - Table 1'!C$1,"x","y"),"y"))</f>
        <v>x</v>
      </c>
      <c r="I4" s="28" t="str">
        <f>IF(L4,IF(L4&lt;='Net Changes - Table 1'!$D$1,"x","y"),"y")</f>
        <v>y</v>
      </c>
      <c r="J4" s="32" t="str">
        <f>IF(L4,IF(L4&lt;='Net Changes - Table 1'!$E$1,"x","y"),"y")</f>
        <v>y</v>
      </c>
      <c r="K4" s="33">
        <v>2014</v>
      </c>
      <c r="L4" s="34"/>
      <c r="M4" s="189" t="s">
        <v>491</v>
      </c>
      <c r="N4" s="201" t="s">
        <v>492</v>
      </c>
      <c r="O4" s="199" t="b">
        <v>0</v>
      </c>
      <c r="P4" s="44" t="b">
        <v>0</v>
      </c>
      <c r="Q4" s="44" t="b">
        <v>0</v>
      </c>
      <c r="R4" s="44" t="b">
        <v>0</v>
      </c>
      <c r="S4" s="44" t="b">
        <v>0</v>
      </c>
      <c r="T4" s="44" t="b">
        <v>0</v>
      </c>
      <c r="U4" s="35">
        <f t="shared" si="1"/>
        <v>1</v>
      </c>
      <c r="V4" s="36"/>
      <c r="W4" s="35" t="b">
        <v>0</v>
      </c>
      <c r="X4" s="35" t="b">
        <v>0</v>
      </c>
      <c r="Y4" s="35" t="b">
        <v>0</v>
      </c>
      <c r="Z4" s="35" t="b">
        <v>0</v>
      </c>
      <c r="AA4" s="35" t="b">
        <v>0</v>
      </c>
      <c r="AB4" s="35" t="b">
        <v>0</v>
      </c>
      <c r="AC4" s="35" t="b">
        <v>0</v>
      </c>
      <c r="AD4" s="35" t="b">
        <v>0</v>
      </c>
      <c r="AE4" s="35" t="b">
        <v>0</v>
      </c>
      <c r="AF4" s="35" t="b">
        <v>0</v>
      </c>
      <c r="AG4" s="35" t="b">
        <v>0</v>
      </c>
      <c r="AH4" s="35" t="b">
        <v>0</v>
      </c>
      <c r="AI4" s="35" t="b">
        <v>0</v>
      </c>
      <c r="AJ4" s="37" t="b">
        <v>0</v>
      </c>
      <c r="AK4" s="35" t="b">
        <v>0</v>
      </c>
      <c r="AL4" s="35" t="b">
        <v>0</v>
      </c>
      <c r="AM4" s="35" t="b">
        <v>0</v>
      </c>
      <c r="AN4" s="35" t="b">
        <v>0</v>
      </c>
      <c r="AO4" s="35" t="b">
        <v>0</v>
      </c>
      <c r="AP4" s="35" t="b">
        <v>0</v>
      </c>
      <c r="AQ4" s="35" t="b">
        <v>0</v>
      </c>
      <c r="AR4" s="35" t="b">
        <v>0</v>
      </c>
      <c r="AS4" s="35" t="b">
        <v>0</v>
      </c>
      <c r="AT4" s="35" t="b">
        <v>0</v>
      </c>
      <c r="AU4" s="35" t="b">
        <v>0</v>
      </c>
      <c r="AV4" s="35" t="b">
        <v>0</v>
      </c>
      <c r="AW4" s="35" t="b">
        <v>0</v>
      </c>
      <c r="AX4" s="35" t="b">
        <v>0</v>
      </c>
      <c r="AY4" s="35" t="b">
        <v>0</v>
      </c>
      <c r="AZ4" s="35" t="b">
        <v>0</v>
      </c>
      <c r="BA4" s="35" t="b">
        <v>0</v>
      </c>
      <c r="BB4" s="37" t="b">
        <v>0</v>
      </c>
      <c r="BC4" s="37" t="b">
        <v>0</v>
      </c>
      <c r="BD4" s="37" t="b">
        <v>0</v>
      </c>
      <c r="BE4" s="35" t="b">
        <v>0</v>
      </c>
      <c r="BF4" s="35" t="b">
        <v>0</v>
      </c>
      <c r="BG4" s="35" t="b">
        <v>0</v>
      </c>
      <c r="BH4" s="35" t="b">
        <v>0</v>
      </c>
      <c r="BI4" s="35" t="b">
        <v>0</v>
      </c>
      <c r="BJ4" s="35" t="b">
        <v>0</v>
      </c>
      <c r="BK4" s="35" t="b">
        <v>1</v>
      </c>
      <c r="BL4" s="35" t="b">
        <v>0</v>
      </c>
      <c r="BM4" s="35" t="b">
        <v>0</v>
      </c>
      <c r="BN4" s="35" t="b">
        <v>0</v>
      </c>
      <c r="BO4" s="35" t="b">
        <v>0</v>
      </c>
      <c r="BP4" s="35" t="b">
        <v>0</v>
      </c>
      <c r="BQ4" s="35" t="b">
        <v>0</v>
      </c>
      <c r="BR4" s="35" t="b">
        <v>0</v>
      </c>
      <c r="BS4" s="35" t="b">
        <v>0</v>
      </c>
      <c r="BT4" s="35" t="b">
        <v>0</v>
      </c>
      <c r="BU4" s="35" t="b">
        <v>0</v>
      </c>
      <c r="BV4" s="38" t="b">
        <v>0</v>
      </c>
      <c r="BW4" s="30" t="str">
        <f t="shared" si="2"/>
        <v>N</v>
      </c>
      <c r="BX4" s="39">
        <f t="shared" si="3"/>
        <v>1</v>
      </c>
      <c r="BY4" s="40">
        <f t="shared" si="4"/>
        <v>0</v>
      </c>
      <c r="BZ4" s="40">
        <f t="shared" si="5"/>
        <v>0</v>
      </c>
    </row>
    <row r="5" spans="1:78" ht="48">
      <c r="A5" s="28" t="str">
        <f t="shared" si="0"/>
        <v>Costello</v>
      </c>
      <c r="B5" s="28" t="s">
        <v>91</v>
      </c>
      <c r="C5" s="28" t="s">
        <v>81</v>
      </c>
      <c r="D5" s="28" t="s">
        <v>92</v>
      </c>
      <c r="E5" s="29" t="s">
        <v>93</v>
      </c>
      <c r="F5" s="30" t="s">
        <v>84</v>
      </c>
      <c r="G5" s="195" t="s">
        <v>569</v>
      </c>
      <c r="H5" s="31" t="str">
        <f>IF(K5,IF(K5&lt;='Net Changes - Table 1'!$C$1,"y","x"),IF(L5,IF(L5&lt;'Net Changes - Table 1'!C$1,"x","y"),"y"))</f>
        <v>y</v>
      </c>
      <c r="I5" s="28" t="str">
        <f>IF(L5,IF(L5&lt;='Net Changes - Table 1'!$D$1,"x","y"),"y")</f>
        <v>y</v>
      </c>
      <c r="J5" s="32" t="str">
        <f>IF(L5,IF(L5&lt;='Net Changes - Table 1'!$E$1,"x","y"),"y")</f>
        <v>y</v>
      </c>
      <c r="K5" s="45"/>
      <c r="L5" s="34"/>
      <c r="M5" s="189" t="s">
        <v>491</v>
      </c>
      <c r="N5" s="201" t="s">
        <v>492</v>
      </c>
      <c r="O5" s="200" t="b">
        <v>0</v>
      </c>
      <c r="P5" s="35" t="b">
        <v>0</v>
      </c>
      <c r="Q5" s="35" t="b">
        <v>0</v>
      </c>
      <c r="R5" s="35" t="b">
        <v>0</v>
      </c>
      <c r="S5" s="35" t="b">
        <v>0</v>
      </c>
      <c r="T5" s="35" t="b">
        <v>0</v>
      </c>
      <c r="U5" s="35">
        <f t="shared" si="1"/>
        <v>1</v>
      </c>
      <c r="V5" s="36"/>
      <c r="W5" s="35" t="b">
        <v>0</v>
      </c>
      <c r="X5" s="35" t="b">
        <v>0</v>
      </c>
      <c r="Y5" s="35" t="b">
        <v>0</v>
      </c>
      <c r="Z5" s="35" t="b">
        <v>0</v>
      </c>
      <c r="AA5" s="35" t="b">
        <v>0</v>
      </c>
      <c r="AB5" s="35" t="b">
        <v>0</v>
      </c>
      <c r="AC5" s="35" t="b">
        <v>0</v>
      </c>
      <c r="AD5" s="35" t="b">
        <v>0</v>
      </c>
      <c r="AE5" s="35" t="b">
        <v>0</v>
      </c>
      <c r="AF5" s="35" t="b">
        <v>0</v>
      </c>
      <c r="AG5" s="35" t="b">
        <v>0</v>
      </c>
      <c r="AH5" s="35" t="b">
        <v>0</v>
      </c>
      <c r="AI5" s="35" t="b">
        <v>0</v>
      </c>
      <c r="AJ5" s="37" t="b">
        <v>0</v>
      </c>
      <c r="AK5" s="35" t="b">
        <v>0</v>
      </c>
      <c r="AL5" s="35" t="b">
        <v>0</v>
      </c>
      <c r="AM5" s="35" t="b">
        <v>0</v>
      </c>
      <c r="AN5" s="35" t="b">
        <v>0</v>
      </c>
      <c r="AO5" s="35" t="b">
        <v>0</v>
      </c>
      <c r="AP5" s="35" t="b">
        <v>0</v>
      </c>
      <c r="AQ5" s="35" t="b">
        <v>0</v>
      </c>
      <c r="AR5" s="35" t="b">
        <v>0</v>
      </c>
      <c r="AS5" s="35" t="b">
        <v>0</v>
      </c>
      <c r="AT5" s="35" t="b">
        <v>0</v>
      </c>
      <c r="AU5" s="35" t="b">
        <v>0</v>
      </c>
      <c r="AV5" s="35" t="b">
        <v>0</v>
      </c>
      <c r="AW5" s="35" t="b">
        <v>0</v>
      </c>
      <c r="AX5" s="35" t="b">
        <v>0</v>
      </c>
      <c r="AY5" s="35" t="b">
        <v>0</v>
      </c>
      <c r="AZ5" s="35" t="b">
        <v>0</v>
      </c>
      <c r="BA5" s="35" t="b">
        <v>0</v>
      </c>
      <c r="BB5" s="37" t="b">
        <v>0</v>
      </c>
      <c r="BC5" s="37" t="b">
        <v>0</v>
      </c>
      <c r="BD5" s="37" t="b">
        <v>0</v>
      </c>
      <c r="BE5" s="35" t="b">
        <v>0</v>
      </c>
      <c r="BF5" s="35" t="b">
        <v>0</v>
      </c>
      <c r="BG5" s="35" t="b">
        <v>0</v>
      </c>
      <c r="BH5" s="35" t="b">
        <v>0</v>
      </c>
      <c r="BI5" s="35" t="b">
        <v>0</v>
      </c>
      <c r="BJ5" s="35" t="b">
        <v>0</v>
      </c>
      <c r="BK5" s="35" t="b">
        <v>1</v>
      </c>
      <c r="BL5" s="35" t="b">
        <v>0</v>
      </c>
      <c r="BM5" s="35" t="b">
        <v>0</v>
      </c>
      <c r="BN5" s="35" t="b">
        <v>0</v>
      </c>
      <c r="BO5" s="35" t="b">
        <v>0</v>
      </c>
      <c r="BP5" s="35" t="b">
        <v>0</v>
      </c>
      <c r="BQ5" s="35" t="b">
        <v>0</v>
      </c>
      <c r="BR5" s="35" t="b">
        <v>0</v>
      </c>
      <c r="BS5" s="35" t="b">
        <v>0</v>
      </c>
      <c r="BT5" s="35" t="b">
        <v>0</v>
      </c>
      <c r="BU5" s="35" t="b">
        <v>0</v>
      </c>
      <c r="BV5" s="38" t="b">
        <v>0</v>
      </c>
      <c r="BW5" s="30" t="str">
        <f t="shared" si="2"/>
        <v>N</v>
      </c>
      <c r="BX5" s="39">
        <f t="shared" si="3"/>
        <v>0</v>
      </c>
      <c r="BY5" s="40">
        <f t="shared" si="4"/>
        <v>0</v>
      </c>
      <c r="BZ5" s="40">
        <f t="shared" si="5"/>
        <v>0</v>
      </c>
    </row>
    <row r="6" spans="1:78" ht="80">
      <c r="A6" s="28" t="str">
        <f t="shared" si="0"/>
        <v>Davis</v>
      </c>
      <c r="B6" s="28" t="s">
        <v>94</v>
      </c>
      <c r="C6" s="28" t="s">
        <v>81</v>
      </c>
      <c r="D6" s="28" t="s">
        <v>95</v>
      </c>
      <c r="E6" s="29" t="s">
        <v>96</v>
      </c>
      <c r="F6" s="30" t="s">
        <v>84</v>
      </c>
      <c r="G6" s="195" t="s">
        <v>542</v>
      </c>
      <c r="H6" s="31" t="str">
        <f>IF(K6,IF(K6&lt;='Net Changes - Table 1'!$C$1,"y","x"),IF(L6,IF(L6&lt;'Net Changes - Table 1'!C$1,"x","y"),"y"))</f>
        <v>y</v>
      </c>
      <c r="I6" s="28" t="str">
        <f>IF(L6,IF(L6&lt;='Net Changes - Table 1'!$D$1,"x","y"),"y")</f>
        <v>y</v>
      </c>
      <c r="J6" s="32" t="str">
        <f>IF(L6,IF(L6&lt;='Net Changes - Table 1'!$E$1,"x","y"),"y")</f>
        <v>x</v>
      </c>
      <c r="K6" s="45"/>
      <c r="L6" s="46">
        <v>2023</v>
      </c>
      <c r="M6" s="190" t="s">
        <v>491</v>
      </c>
      <c r="N6" s="207"/>
      <c r="O6" s="200" t="b">
        <v>0</v>
      </c>
      <c r="P6" s="35" t="b">
        <v>0</v>
      </c>
      <c r="Q6" s="35" t="b">
        <v>1</v>
      </c>
      <c r="R6" s="35" t="b">
        <v>0</v>
      </c>
      <c r="S6" s="35" t="b">
        <v>1</v>
      </c>
      <c r="T6" s="35" t="b">
        <v>0</v>
      </c>
      <c r="U6" s="35">
        <f t="shared" si="1"/>
        <v>4</v>
      </c>
      <c r="V6" s="36"/>
      <c r="W6" s="35" t="b">
        <v>0</v>
      </c>
      <c r="X6" s="35" t="b">
        <v>0</v>
      </c>
      <c r="Y6" s="35" t="b">
        <v>0</v>
      </c>
      <c r="Z6" s="35" t="b">
        <v>0</v>
      </c>
      <c r="AA6" s="35" t="b">
        <v>0</v>
      </c>
      <c r="AB6" s="35" t="b">
        <v>1</v>
      </c>
      <c r="AC6" s="35" t="b">
        <v>0</v>
      </c>
      <c r="AD6" s="35" t="b">
        <v>0</v>
      </c>
      <c r="AE6" s="35" t="b">
        <v>0</v>
      </c>
      <c r="AF6" s="35" t="b">
        <v>0</v>
      </c>
      <c r="AG6" s="35" t="b">
        <v>0</v>
      </c>
      <c r="AH6" s="35" t="b">
        <v>0</v>
      </c>
      <c r="AI6" s="35" t="b">
        <v>0</v>
      </c>
      <c r="AJ6" s="37" t="b">
        <v>1</v>
      </c>
      <c r="AK6" s="35" t="b">
        <v>1</v>
      </c>
      <c r="AL6" s="35" t="b">
        <v>0</v>
      </c>
      <c r="AM6" s="35" t="b">
        <v>0</v>
      </c>
      <c r="AN6" s="35" t="b">
        <v>0</v>
      </c>
      <c r="AO6" s="35" t="b">
        <v>0</v>
      </c>
      <c r="AP6" s="35" t="b">
        <v>0</v>
      </c>
      <c r="AQ6" s="35" t="b">
        <v>0</v>
      </c>
      <c r="AR6" s="35" t="b">
        <v>0</v>
      </c>
      <c r="AS6" s="35" t="b">
        <v>1</v>
      </c>
      <c r="AT6" s="35" t="b">
        <v>0</v>
      </c>
      <c r="AU6" s="35" t="b">
        <v>0</v>
      </c>
      <c r="AV6" s="35" t="b">
        <v>0</v>
      </c>
      <c r="AW6" s="35" t="b">
        <v>0</v>
      </c>
      <c r="AX6" s="35" t="b">
        <v>0</v>
      </c>
      <c r="AY6" s="35" t="b">
        <v>0</v>
      </c>
      <c r="AZ6" s="35" t="b">
        <v>0</v>
      </c>
      <c r="BA6" s="35" t="b">
        <v>0</v>
      </c>
      <c r="BB6" s="37" t="b">
        <v>0</v>
      </c>
      <c r="BC6" s="37" t="b">
        <v>0</v>
      </c>
      <c r="BD6" s="37" t="b">
        <v>0</v>
      </c>
      <c r="BE6" s="35" t="b">
        <v>0</v>
      </c>
      <c r="BF6" s="35" t="b">
        <v>0</v>
      </c>
      <c r="BG6" s="35" t="b">
        <v>0</v>
      </c>
      <c r="BH6" s="35" t="b">
        <v>0</v>
      </c>
      <c r="BI6" s="35" t="b">
        <v>0</v>
      </c>
      <c r="BJ6" s="35" t="b">
        <v>0</v>
      </c>
      <c r="BK6" s="35" t="b">
        <v>0</v>
      </c>
      <c r="BL6" s="35" t="b">
        <v>0</v>
      </c>
      <c r="BM6" s="35" t="b">
        <v>0</v>
      </c>
      <c r="BN6" s="35" t="b">
        <v>0</v>
      </c>
      <c r="BO6" s="35" t="b">
        <v>0</v>
      </c>
      <c r="BP6" s="35" t="b">
        <v>0</v>
      </c>
      <c r="BQ6" s="35" t="b">
        <v>0</v>
      </c>
      <c r="BR6" s="35" t="b">
        <v>0</v>
      </c>
      <c r="BS6" s="35" t="b">
        <v>0</v>
      </c>
      <c r="BT6" s="35" t="b">
        <v>0</v>
      </c>
      <c r="BU6" s="35" t="b">
        <v>0</v>
      </c>
      <c r="BV6" s="38" t="b">
        <v>0</v>
      </c>
      <c r="BW6" s="30" t="str">
        <f t="shared" si="2"/>
        <v>N</v>
      </c>
      <c r="BX6" s="39">
        <f t="shared" si="3"/>
        <v>0</v>
      </c>
      <c r="BY6" s="40">
        <f t="shared" si="4"/>
        <v>0</v>
      </c>
      <c r="BZ6" s="40">
        <f t="shared" si="5"/>
        <v>1</v>
      </c>
    </row>
    <row r="7" spans="1:78" ht="38.5" customHeight="1">
      <c r="A7" s="28" t="str">
        <f t="shared" si="0"/>
        <v>Dozier</v>
      </c>
      <c r="B7" s="28" t="s">
        <v>97</v>
      </c>
      <c r="C7" s="28" t="s">
        <v>81</v>
      </c>
      <c r="D7" s="28" t="s">
        <v>98</v>
      </c>
      <c r="E7" s="29" t="s">
        <v>99</v>
      </c>
      <c r="F7" s="30" t="s">
        <v>84</v>
      </c>
      <c r="G7" s="195" t="s">
        <v>542</v>
      </c>
      <c r="H7" s="31" t="str">
        <f>IF(K7,IF(K7&lt;='Net Changes - Table 1'!$C$1,"y","x"),IF(L7,IF(L7&lt;'Net Changes - Table 1'!C$1,"x","y"),"y"))</f>
        <v>y</v>
      </c>
      <c r="I7" s="28" t="str">
        <f>IF(L7,IF(L7&lt;='Net Changes - Table 1'!$D$1,"x","y"),"y")</f>
        <v>x</v>
      </c>
      <c r="J7" s="32" t="str">
        <f>IF(L7,IF(L7&lt;='Net Changes - Table 1'!$E$1,"x","y"),"y")</f>
        <v>x</v>
      </c>
      <c r="K7" s="45"/>
      <c r="L7" s="46">
        <v>2018</v>
      </c>
      <c r="M7" s="190" t="s">
        <v>491</v>
      </c>
      <c r="N7" s="207"/>
      <c r="O7" s="200" t="b">
        <v>1</v>
      </c>
      <c r="P7" s="35" t="b">
        <v>0</v>
      </c>
      <c r="Q7" s="35" t="b">
        <v>0</v>
      </c>
      <c r="R7" s="35" t="b">
        <v>0</v>
      </c>
      <c r="S7" s="35" t="b">
        <v>1</v>
      </c>
      <c r="T7" s="35" t="b">
        <v>0</v>
      </c>
      <c r="U7" s="35">
        <f t="shared" si="1"/>
        <v>3</v>
      </c>
      <c r="V7" s="47">
        <v>43282</v>
      </c>
      <c r="W7" s="35" t="b">
        <v>0</v>
      </c>
      <c r="X7" s="35" t="b">
        <v>0</v>
      </c>
      <c r="Y7" s="35" t="b">
        <v>0</v>
      </c>
      <c r="Z7" s="35" t="b">
        <v>0</v>
      </c>
      <c r="AA7" s="35" t="b">
        <v>0</v>
      </c>
      <c r="AB7" s="35" t="b">
        <v>0</v>
      </c>
      <c r="AC7" s="35" t="b">
        <v>0</v>
      </c>
      <c r="AD7" s="35" t="b">
        <v>0</v>
      </c>
      <c r="AE7" s="35" t="b">
        <v>0</v>
      </c>
      <c r="AF7" s="35" t="b">
        <v>0</v>
      </c>
      <c r="AG7" s="35" t="b">
        <v>0</v>
      </c>
      <c r="AH7" s="35" t="b">
        <v>0</v>
      </c>
      <c r="AI7" s="35" t="b">
        <v>0</v>
      </c>
      <c r="AJ7" s="37" t="b">
        <v>0</v>
      </c>
      <c r="AK7" s="35" t="b">
        <v>0</v>
      </c>
      <c r="AL7" s="35" t="b">
        <v>0</v>
      </c>
      <c r="AM7" s="35" t="b">
        <v>0</v>
      </c>
      <c r="AN7" s="35" t="b">
        <v>1</v>
      </c>
      <c r="AO7" s="35" t="b">
        <v>0</v>
      </c>
      <c r="AP7" s="35" t="b">
        <v>0</v>
      </c>
      <c r="AQ7" s="35" t="b">
        <v>0</v>
      </c>
      <c r="AR7" s="35" t="b">
        <v>0</v>
      </c>
      <c r="AS7" s="35" t="b">
        <v>0</v>
      </c>
      <c r="AT7" s="35" t="b">
        <v>1</v>
      </c>
      <c r="AU7" s="35" t="b">
        <v>0</v>
      </c>
      <c r="AV7" s="35" t="b">
        <v>0</v>
      </c>
      <c r="AW7" s="35" t="b">
        <v>0</v>
      </c>
      <c r="AX7" s="35" t="b">
        <v>0</v>
      </c>
      <c r="AY7" s="35" t="b">
        <v>0</v>
      </c>
      <c r="AZ7" s="35" t="b">
        <v>0</v>
      </c>
      <c r="BA7" s="35" t="b">
        <v>0</v>
      </c>
      <c r="BB7" s="37" t="b">
        <v>0</v>
      </c>
      <c r="BC7" s="37" t="b">
        <v>0</v>
      </c>
      <c r="BD7" s="37" t="b">
        <v>0</v>
      </c>
      <c r="BE7" s="35" t="b">
        <v>0</v>
      </c>
      <c r="BF7" s="35" t="b">
        <v>1</v>
      </c>
      <c r="BG7" s="35" t="b">
        <v>0</v>
      </c>
      <c r="BH7" s="35" t="b">
        <v>0</v>
      </c>
      <c r="BI7" s="35" t="b">
        <v>0</v>
      </c>
      <c r="BJ7" s="35" t="b">
        <v>0</v>
      </c>
      <c r="BK7" s="35" t="b">
        <v>0</v>
      </c>
      <c r="BL7" s="35" t="b">
        <v>0</v>
      </c>
      <c r="BM7" s="35" t="b">
        <v>0</v>
      </c>
      <c r="BN7" s="35" t="b">
        <v>0</v>
      </c>
      <c r="BO7" s="35" t="b">
        <v>0</v>
      </c>
      <c r="BP7" s="35" t="b">
        <v>0</v>
      </c>
      <c r="BQ7" s="35" t="b">
        <v>0</v>
      </c>
      <c r="BR7" s="35" t="b">
        <v>0</v>
      </c>
      <c r="BS7" s="35" t="b">
        <v>0</v>
      </c>
      <c r="BT7" s="35" t="b">
        <v>0</v>
      </c>
      <c r="BU7" s="35" t="b">
        <v>0</v>
      </c>
      <c r="BV7" s="38" t="b">
        <v>0</v>
      </c>
      <c r="BW7" s="30" t="str">
        <f t="shared" si="2"/>
        <v>N</v>
      </c>
      <c r="BX7" s="39">
        <f t="shared" si="3"/>
        <v>0</v>
      </c>
      <c r="BY7" s="40">
        <f t="shared" si="4"/>
        <v>1</v>
      </c>
      <c r="BZ7" s="40">
        <f t="shared" si="5"/>
        <v>0</v>
      </c>
    </row>
    <row r="8" spans="1:78" ht="32">
      <c r="A8" s="28" t="str">
        <f t="shared" si="0"/>
        <v>Dunne</v>
      </c>
      <c r="B8" s="28" t="s">
        <v>100</v>
      </c>
      <c r="C8" s="28" t="s">
        <v>81</v>
      </c>
      <c r="D8" s="28" t="s">
        <v>101</v>
      </c>
      <c r="E8" s="29" t="s">
        <v>102</v>
      </c>
      <c r="F8" s="30" t="s">
        <v>84</v>
      </c>
      <c r="G8" s="195" t="s">
        <v>838</v>
      </c>
      <c r="H8" s="31" t="str">
        <f>IF(K8,IF(K8&lt;='Net Changes - Table 1'!$C$1,"y","x"),IF(L8,IF(L8&lt;'Net Changes - Table 1'!C$1,"x","y"),"y"))</f>
        <v>y</v>
      </c>
      <c r="I8" s="28" t="str">
        <f>IF(L8,IF(L8&lt;='Net Changes - Table 1'!$D$1,"x","y"),"y")</f>
        <v>x</v>
      </c>
      <c r="J8" s="32" t="str">
        <f>IF(L8,IF(L8&lt;='Net Changes - Table 1'!$E$1,"x","y"),"y")</f>
        <v>x</v>
      </c>
      <c r="K8" s="45"/>
      <c r="L8" s="46">
        <v>2018</v>
      </c>
      <c r="M8" s="190" t="s">
        <v>491</v>
      </c>
      <c r="N8" s="207"/>
      <c r="O8" s="200" t="b">
        <v>1</v>
      </c>
      <c r="P8" s="35" t="b">
        <v>0</v>
      </c>
      <c r="Q8" s="35" t="b">
        <v>0</v>
      </c>
      <c r="R8" s="35" t="b">
        <v>0</v>
      </c>
      <c r="S8" s="35" t="b">
        <v>0</v>
      </c>
      <c r="T8" s="35" t="b">
        <v>1</v>
      </c>
      <c r="U8" s="35">
        <f t="shared" si="1"/>
        <v>2</v>
      </c>
      <c r="V8" s="47">
        <v>43282</v>
      </c>
      <c r="W8" s="35" t="b">
        <v>0</v>
      </c>
      <c r="X8" s="35" t="b">
        <v>0</v>
      </c>
      <c r="Y8" s="35" t="b">
        <v>0</v>
      </c>
      <c r="Z8" s="35" t="b">
        <v>0</v>
      </c>
      <c r="AA8" s="35" t="b">
        <v>0</v>
      </c>
      <c r="AB8" s="35" t="b">
        <v>0</v>
      </c>
      <c r="AC8" s="35" t="b">
        <v>0</v>
      </c>
      <c r="AD8" s="35" t="b">
        <v>0</v>
      </c>
      <c r="AE8" s="35" t="b">
        <v>0</v>
      </c>
      <c r="AF8" s="35" t="b">
        <v>0</v>
      </c>
      <c r="AG8" s="35" t="b">
        <v>0</v>
      </c>
      <c r="AH8" s="35" t="b">
        <v>0</v>
      </c>
      <c r="AI8" s="35" t="b">
        <v>0</v>
      </c>
      <c r="AJ8" s="37" t="b">
        <v>0</v>
      </c>
      <c r="AK8" s="35" t="b">
        <v>0</v>
      </c>
      <c r="AL8" s="35" t="b">
        <v>0</v>
      </c>
      <c r="AM8" s="35" t="b">
        <v>0</v>
      </c>
      <c r="AN8" s="35" t="b">
        <v>1</v>
      </c>
      <c r="AO8" s="35" t="b">
        <v>1</v>
      </c>
      <c r="AP8" s="35" t="b">
        <v>0</v>
      </c>
      <c r="AQ8" s="35" t="b">
        <v>0</v>
      </c>
      <c r="AR8" s="35" t="b">
        <v>0</v>
      </c>
      <c r="AS8" s="35" t="b">
        <v>0</v>
      </c>
      <c r="AT8" s="35" t="b">
        <v>0</v>
      </c>
      <c r="AU8" s="35" t="b">
        <v>0</v>
      </c>
      <c r="AV8" s="35" t="b">
        <v>0</v>
      </c>
      <c r="AW8" s="35" t="b">
        <v>0</v>
      </c>
      <c r="AX8" s="35" t="b">
        <v>0</v>
      </c>
      <c r="AY8" s="35" t="b">
        <v>0</v>
      </c>
      <c r="AZ8" s="35" t="b">
        <v>0</v>
      </c>
      <c r="BA8" s="35" t="b">
        <v>0</v>
      </c>
      <c r="BB8" s="37" t="b">
        <v>0</v>
      </c>
      <c r="BC8" s="37" t="b">
        <v>0</v>
      </c>
      <c r="BD8" s="37" t="b">
        <v>0</v>
      </c>
      <c r="BE8" s="35" t="b">
        <v>0</v>
      </c>
      <c r="BF8" s="35" t="b">
        <v>0</v>
      </c>
      <c r="BG8" s="35" t="b">
        <v>0</v>
      </c>
      <c r="BH8" s="35" t="b">
        <v>0</v>
      </c>
      <c r="BI8" s="35" t="b">
        <v>0</v>
      </c>
      <c r="BJ8" s="35" t="b">
        <v>0</v>
      </c>
      <c r="BK8" s="35" t="b">
        <v>0</v>
      </c>
      <c r="BL8" s="35" t="b">
        <v>0</v>
      </c>
      <c r="BM8" s="35" t="b">
        <v>0</v>
      </c>
      <c r="BN8" s="35" t="b">
        <v>0</v>
      </c>
      <c r="BO8" s="35" t="b">
        <v>0</v>
      </c>
      <c r="BP8" s="35" t="b">
        <v>0</v>
      </c>
      <c r="BQ8" s="35" t="b">
        <v>0</v>
      </c>
      <c r="BR8" s="35" t="b">
        <v>0</v>
      </c>
      <c r="BS8" s="35" t="b">
        <v>0</v>
      </c>
      <c r="BT8" s="35" t="b">
        <v>0</v>
      </c>
      <c r="BU8" s="35" t="b">
        <v>0</v>
      </c>
      <c r="BV8" s="38" t="b">
        <v>0</v>
      </c>
      <c r="BW8" s="30" t="str">
        <f t="shared" si="2"/>
        <v>N</v>
      </c>
      <c r="BX8" s="39">
        <f t="shared" si="3"/>
        <v>0</v>
      </c>
      <c r="BY8" s="40">
        <f t="shared" si="4"/>
        <v>1</v>
      </c>
      <c r="BZ8" s="40">
        <f t="shared" si="5"/>
        <v>0</v>
      </c>
    </row>
    <row r="9" spans="1:78" ht="38.5" customHeight="1">
      <c r="A9" s="28" t="str">
        <f t="shared" si="0"/>
        <v>Frew</v>
      </c>
      <c r="B9" s="28" t="s">
        <v>103</v>
      </c>
      <c r="C9" s="28" t="s">
        <v>81</v>
      </c>
      <c r="D9" s="28" t="s">
        <v>104</v>
      </c>
      <c r="E9" s="29" t="s">
        <v>58</v>
      </c>
      <c r="F9" s="30" t="s">
        <v>84</v>
      </c>
      <c r="G9" s="195" t="s">
        <v>599</v>
      </c>
      <c r="H9" s="31" t="str">
        <f>IF(K9,IF(K9&lt;='Net Changes - Table 1'!$C$1,"y","x"),IF(L9,IF(L9&lt;'Net Changes - Table 1'!C$1,"x","y"),"y"))</f>
        <v>y</v>
      </c>
      <c r="I9" s="28" t="str">
        <f>IF(L9,IF(L9&lt;='Net Changes - Table 1'!$D$1,"x","y"),"y")</f>
        <v>y</v>
      </c>
      <c r="J9" s="32" t="str">
        <f>IF(L9,IF(L9&lt;='Net Changes - Table 1'!$E$1,"x","y"),"y")</f>
        <v>y</v>
      </c>
      <c r="K9" s="33">
        <v>1997</v>
      </c>
      <c r="L9" s="34"/>
      <c r="M9" s="189" t="s">
        <v>491</v>
      </c>
      <c r="N9" s="207"/>
      <c r="O9" s="200" t="b">
        <v>0</v>
      </c>
      <c r="P9" s="35" t="b">
        <v>0</v>
      </c>
      <c r="Q9" s="35" t="b">
        <v>0</v>
      </c>
      <c r="R9" s="35" t="b">
        <v>0</v>
      </c>
      <c r="S9" s="35" t="b">
        <v>0</v>
      </c>
      <c r="T9" s="35" t="b">
        <v>0</v>
      </c>
      <c r="U9" s="35">
        <f t="shared" si="1"/>
        <v>1</v>
      </c>
      <c r="V9" s="36"/>
      <c r="W9" s="35" t="b">
        <v>0</v>
      </c>
      <c r="X9" s="35" t="b">
        <v>0</v>
      </c>
      <c r="Y9" s="35" t="b">
        <v>0</v>
      </c>
      <c r="Z9" s="35" t="b">
        <v>0</v>
      </c>
      <c r="AA9" s="35" t="b">
        <v>0</v>
      </c>
      <c r="AB9" s="35" t="b">
        <v>0</v>
      </c>
      <c r="AC9" s="35" t="b">
        <v>0</v>
      </c>
      <c r="AD9" s="35" t="b">
        <v>0</v>
      </c>
      <c r="AE9" s="35" t="b">
        <v>0</v>
      </c>
      <c r="AF9" s="35" t="b">
        <v>0</v>
      </c>
      <c r="AG9" s="35" t="b">
        <v>0</v>
      </c>
      <c r="AH9" s="35" t="b">
        <v>0</v>
      </c>
      <c r="AI9" s="35" t="b">
        <v>0</v>
      </c>
      <c r="AJ9" s="37" t="b">
        <v>0</v>
      </c>
      <c r="AK9" s="35" t="b">
        <v>0</v>
      </c>
      <c r="AL9" s="35" t="b">
        <v>0</v>
      </c>
      <c r="AM9" s="35" t="b">
        <v>0</v>
      </c>
      <c r="AN9" s="35" t="b">
        <v>0</v>
      </c>
      <c r="AO9" s="35" t="b">
        <v>0</v>
      </c>
      <c r="AP9" s="35" t="b">
        <v>0</v>
      </c>
      <c r="AQ9" s="35" t="b">
        <v>0</v>
      </c>
      <c r="AR9" s="35" t="b">
        <v>0</v>
      </c>
      <c r="AS9" s="35" t="b">
        <v>0</v>
      </c>
      <c r="AT9" s="35" t="b">
        <v>0</v>
      </c>
      <c r="AU9" s="35" t="b">
        <v>0</v>
      </c>
      <c r="AV9" s="35" t="b">
        <v>0</v>
      </c>
      <c r="AW9" s="35" t="b">
        <v>0</v>
      </c>
      <c r="AX9" s="35" t="b">
        <v>0</v>
      </c>
      <c r="AY9" s="35" t="b">
        <v>0</v>
      </c>
      <c r="AZ9" s="35" t="b">
        <v>0</v>
      </c>
      <c r="BA9" s="35" t="b">
        <v>0</v>
      </c>
      <c r="BB9" s="37" t="b">
        <v>0</v>
      </c>
      <c r="BC9" s="37" t="b">
        <v>0</v>
      </c>
      <c r="BD9" s="37" t="b">
        <v>0</v>
      </c>
      <c r="BE9" s="35" t="b">
        <v>1</v>
      </c>
      <c r="BF9" s="35" t="b">
        <v>0</v>
      </c>
      <c r="BG9" s="35" t="b">
        <v>0</v>
      </c>
      <c r="BH9" s="35" t="b">
        <v>0</v>
      </c>
      <c r="BI9" s="35" t="b">
        <v>0</v>
      </c>
      <c r="BJ9" s="35" t="b">
        <v>0</v>
      </c>
      <c r="BK9" s="35" t="b">
        <v>0</v>
      </c>
      <c r="BL9" s="35" t="b">
        <v>0</v>
      </c>
      <c r="BM9" s="35" t="b">
        <v>0</v>
      </c>
      <c r="BN9" s="35" t="b">
        <v>0</v>
      </c>
      <c r="BO9" s="35" t="b">
        <v>0</v>
      </c>
      <c r="BP9" s="35" t="b">
        <v>0</v>
      </c>
      <c r="BQ9" s="35" t="b">
        <v>0</v>
      </c>
      <c r="BR9" s="35" t="b">
        <v>0</v>
      </c>
      <c r="BS9" s="35" t="b">
        <v>0</v>
      </c>
      <c r="BT9" s="35" t="b">
        <v>0</v>
      </c>
      <c r="BU9" s="35" t="b">
        <v>0</v>
      </c>
      <c r="BV9" s="38" t="b">
        <v>0</v>
      </c>
      <c r="BW9" s="30" t="str">
        <f t="shared" si="2"/>
        <v>N</v>
      </c>
      <c r="BX9" s="39">
        <f t="shared" si="3"/>
        <v>0</v>
      </c>
      <c r="BY9" s="40">
        <f t="shared" si="4"/>
        <v>0</v>
      </c>
      <c r="BZ9" s="40">
        <f t="shared" si="5"/>
        <v>0</v>
      </c>
    </row>
    <row r="10" spans="1:78" ht="74.5" customHeight="1">
      <c r="A10" s="28" t="str">
        <f t="shared" si="0"/>
        <v>Gaines</v>
      </c>
      <c r="B10" s="28" t="s">
        <v>105</v>
      </c>
      <c r="C10" s="28" t="s">
        <v>81</v>
      </c>
      <c r="D10" s="28" t="s">
        <v>106</v>
      </c>
      <c r="E10" s="29" t="s">
        <v>107</v>
      </c>
      <c r="F10" s="30" t="s">
        <v>84</v>
      </c>
      <c r="G10" s="195" t="s">
        <v>533</v>
      </c>
      <c r="H10" s="31" t="str">
        <f>IF(K10,IF(K10&lt;='Net Changes - Table 1'!$C$1,"y","x"),IF(L10,IF(L10&lt;'Net Changes - Table 1'!C$1,"x","y"),"y"))</f>
        <v>y</v>
      </c>
      <c r="I10" s="28" t="str">
        <f>IF(L10,IF(L10&lt;='Net Changes - Table 1'!$D$1,"x","y"),"y")</f>
        <v>y</v>
      </c>
      <c r="J10" s="32" t="str">
        <f>IF(L10,IF(L10&lt;='Net Changes - Table 1'!$E$1,"x","y"),"y")</f>
        <v>y</v>
      </c>
      <c r="K10" s="45"/>
      <c r="L10" s="34"/>
      <c r="M10" s="189" t="s">
        <v>491</v>
      </c>
      <c r="N10" s="207"/>
      <c r="O10" s="200" t="b">
        <v>0</v>
      </c>
      <c r="P10" s="35" t="b">
        <v>0</v>
      </c>
      <c r="Q10" s="35" t="b">
        <v>0</v>
      </c>
      <c r="R10" s="35" t="b">
        <v>0</v>
      </c>
      <c r="S10" s="35" t="b">
        <v>0</v>
      </c>
      <c r="T10" s="35" t="b">
        <v>0</v>
      </c>
      <c r="U10" s="35">
        <f t="shared" si="1"/>
        <v>5</v>
      </c>
      <c r="V10" s="36"/>
      <c r="W10" s="35" t="b">
        <v>0</v>
      </c>
      <c r="X10" s="35" t="b">
        <v>0</v>
      </c>
      <c r="Y10" s="35" t="b">
        <v>0</v>
      </c>
      <c r="Z10" s="35" t="b">
        <v>0</v>
      </c>
      <c r="AA10" s="35" t="b">
        <v>0</v>
      </c>
      <c r="AB10" s="35" t="b">
        <v>0</v>
      </c>
      <c r="AC10" s="35" t="b">
        <v>0</v>
      </c>
      <c r="AD10" s="35" t="b">
        <v>1</v>
      </c>
      <c r="AE10" s="35" t="b">
        <v>1</v>
      </c>
      <c r="AF10" s="35" t="b">
        <v>1</v>
      </c>
      <c r="AG10" s="35" t="b">
        <v>0</v>
      </c>
      <c r="AH10" s="35" t="b">
        <v>0</v>
      </c>
      <c r="AI10" s="35" t="b">
        <v>0</v>
      </c>
      <c r="AJ10" s="37" t="b">
        <v>0</v>
      </c>
      <c r="AK10" s="35" t="b">
        <v>1</v>
      </c>
      <c r="AL10" s="35" t="b">
        <v>0</v>
      </c>
      <c r="AM10" s="35" t="b">
        <v>0</v>
      </c>
      <c r="AN10" s="35" t="b">
        <v>0</v>
      </c>
      <c r="AO10" s="35" t="b">
        <v>0</v>
      </c>
      <c r="AP10" s="35" t="b">
        <v>0</v>
      </c>
      <c r="AQ10" s="35" t="b">
        <v>0</v>
      </c>
      <c r="AR10" s="35" t="b">
        <v>0</v>
      </c>
      <c r="AS10" s="35" t="b">
        <v>0</v>
      </c>
      <c r="AT10" s="35" t="b">
        <v>0</v>
      </c>
      <c r="AU10" s="35" t="b">
        <v>0</v>
      </c>
      <c r="AV10" s="35" t="b">
        <v>0</v>
      </c>
      <c r="AW10" s="35" t="b">
        <v>1</v>
      </c>
      <c r="AX10" s="35" t="b">
        <v>0</v>
      </c>
      <c r="AY10" s="35" t="b">
        <v>0</v>
      </c>
      <c r="AZ10" s="35" t="b">
        <v>0</v>
      </c>
      <c r="BA10" s="35" t="b">
        <v>0</v>
      </c>
      <c r="BB10" s="37" t="b">
        <v>0</v>
      </c>
      <c r="BC10" s="37" t="b">
        <v>0</v>
      </c>
      <c r="BD10" s="37" t="b">
        <v>0</v>
      </c>
      <c r="BE10" s="35" t="b">
        <v>0</v>
      </c>
      <c r="BF10" s="35" t="b">
        <v>0</v>
      </c>
      <c r="BG10" s="35" t="b">
        <v>0</v>
      </c>
      <c r="BH10" s="35" t="b">
        <v>0</v>
      </c>
      <c r="BI10" s="35" t="b">
        <v>0</v>
      </c>
      <c r="BJ10" s="35" t="b">
        <v>0</v>
      </c>
      <c r="BK10" s="35" t="b">
        <v>0</v>
      </c>
      <c r="BL10" s="35" t="b">
        <v>0</v>
      </c>
      <c r="BM10" s="35" t="b">
        <v>0</v>
      </c>
      <c r="BN10" s="35" t="b">
        <v>0</v>
      </c>
      <c r="BO10" s="35" t="b">
        <v>0</v>
      </c>
      <c r="BP10" s="35" t="b">
        <v>0</v>
      </c>
      <c r="BQ10" s="35" t="b">
        <v>0</v>
      </c>
      <c r="BR10" s="35" t="b">
        <v>0</v>
      </c>
      <c r="BS10" s="35" t="b">
        <v>0</v>
      </c>
      <c r="BT10" s="35" t="b">
        <v>0</v>
      </c>
      <c r="BU10" s="35" t="b">
        <v>0</v>
      </c>
      <c r="BV10" s="38" t="b">
        <v>0</v>
      </c>
      <c r="BW10" s="30" t="str">
        <f t="shared" si="2"/>
        <v>N</v>
      </c>
      <c r="BX10" s="39">
        <f t="shared" si="3"/>
        <v>0</v>
      </c>
      <c r="BY10" s="40">
        <f t="shared" si="4"/>
        <v>0</v>
      </c>
      <c r="BZ10" s="40">
        <f t="shared" si="5"/>
        <v>0</v>
      </c>
    </row>
    <row r="11" spans="1:78" ht="32">
      <c r="A11" s="28" t="str">
        <f t="shared" si="0"/>
        <v>Geyer</v>
      </c>
      <c r="B11" s="28" t="s">
        <v>108</v>
      </c>
      <c r="C11" s="28" t="s">
        <v>81</v>
      </c>
      <c r="D11" s="28" t="s">
        <v>109</v>
      </c>
      <c r="E11" s="29" t="s">
        <v>71</v>
      </c>
      <c r="F11" s="30" t="s">
        <v>84</v>
      </c>
      <c r="G11" s="195" t="s">
        <v>569</v>
      </c>
      <c r="H11" s="31" t="str">
        <f>IF(K11,IF(K11&lt;='Net Changes - Table 1'!$C$1,"y","x"),IF(L11,IF(L11&lt;'Net Changes - Table 1'!C$1,"x","y"),"y"))</f>
        <v>y</v>
      </c>
      <c r="I11" s="28" t="str">
        <f>IF(L11,IF(L11&lt;='Net Changes - Table 1'!$D$1,"x","y"),"y")</f>
        <v>y</v>
      </c>
      <c r="J11" s="32" t="str">
        <f>IF(L11,IF(L11&lt;='Net Changes - Table 1'!$E$1,"x","y"),"y")</f>
        <v>y</v>
      </c>
      <c r="K11" s="33">
        <v>2003</v>
      </c>
      <c r="L11" s="34"/>
      <c r="M11" s="189" t="s">
        <v>491</v>
      </c>
      <c r="N11" s="201" t="s">
        <v>493</v>
      </c>
      <c r="O11" s="200" t="b">
        <v>0</v>
      </c>
      <c r="P11" s="35" t="b">
        <v>0</v>
      </c>
      <c r="Q11" s="35" t="b">
        <v>0</v>
      </c>
      <c r="R11" s="35" t="b">
        <v>0</v>
      </c>
      <c r="S11" s="35" t="b">
        <v>0</v>
      </c>
      <c r="T11" s="35" t="b">
        <v>0</v>
      </c>
      <c r="U11" s="35">
        <f t="shared" si="1"/>
        <v>1</v>
      </c>
      <c r="V11" s="36"/>
      <c r="W11" s="35" t="b">
        <v>0</v>
      </c>
      <c r="X11" s="35" t="b">
        <v>0</v>
      </c>
      <c r="Y11" s="35" t="b">
        <v>0</v>
      </c>
      <c r="Z11" s="35" t="b">
        <v>0</v>
      </c>
      <c r="AA11" s="35" t="b">
        <v>0</v>
      </c>
      <c r="AB11" s="35" t="b">
        <v>0</v>
      </c>
      <c r="AC11" s="35" t="b">
        <v>0</v>
      </c>
      <c r="AD11" s="35" t="b">
        <v>0</v>
      </c>
      <c r="AE11" s="35" t="b">
        <v>0</v>
      </c>
      <c r="AF11" s="35" t="b">
        <v>0</v>
      </c>
      <c r="AG11" s="35" t="b">
        <v>0</v>
      </c>
      <c r="AH11" s="35" t="b">
        <v>0</v>
      </c>
      <c r="AI11" s="35" t="b">
        <v>0</v>
      </c>
      <c r="AJ11" s="37" t="b">
        <v>0</v>
      </c>
      <c r="AK11" s="35" t="b">
        <v>0</v>
      </c>
      <c r="AL11" s="35" t="b">
        <v>0</v>
      </c>
      <c r="AM11" s="35" t="b">
        <v>0</v>
      </c>
      <c r="AN11" s="35" t="b">
        <v>0</v>
      </c>
      <c r="AO11" s="35" t="b">
        <v>0</v>
      </c>
      <c r="AP11" s="35" t="b">
        <v>0</v>
      </c>
      <c r="AQ11" s="35" t="b">
        <v>0</v>
      </c>
      <c r="AR11" s="35" t="b">
        <v>0</v>
      </c>
      <c r="AS11" s="35" t="b">
        <v>0</v>
      </c>
      <c r="AT11" s="35" t="b">
        <v>0</v>
      </c>
      <c r="AU11" s="35" t="b">
        <v>0</v>
      </c>
      <c r="AV11" s="35" t="b">
        <v>0</v>
      </c>
      <c r="AW11" s="35" t="b">
        <v>0</v>
      </c>
      <c r="AX11" s="35" t="b">
        <v>0</v>
      </c>
      <c r="AY11" s="35" t="b">
        <v>0</v>
      </c>
      <c r="AZ11" s="35" t="b">
        <v>0</v>
      </c>
      <c r="BA11" s="35" t="b">
        <v>0</v>
      </c>
      <c r="BB11" s="37" t="b">
        <v>0</v>
      </c>
      <c r="BC11" s="37" t="b">
        <v>0</v>
      </c>
      <c r="BD11" s="37" t="b">
        <v>0</v>
      </c>
      <c r="BE11" s="35" t="b">
        <v>0</v>
      </c>
      <c r="BF11" s="35" t="b">
        <v>0</v>
      </c>
      <c r="BG11" s="35" t="b">
        <v>0</v>
      </c>
      <c r="BH11" s="35" t="b">
        <v>0</v>
      </c>
      <c r="BI11" s="35" t="b">
        <v>0</v>
      </c>
      <c r="BJ11" s="35" t="b">
        <v>0</v>
      </c>
      <c r="BK11" s="35" t="b">
        <v>0</v>
      </c>
      <c r="BL11" s="35" t="b">
        <v>0</v>
      </c>
      <c r="BM11" s="35" t="b">
        <v>0</v>
      </c>
      <c r="BN11" s="35" t="b">
        <v>0</v>
      </c>
      <c r="BO11" s="35" t="b">
        <v>0</v>
      </c>
      <c r="BP11" s="35" t="b">
        <v>0</v>
      </c>
      <c r="BQ11" s="35" t="b">
        <v>0</v>
      </c>
      <c r="BR11" s="35" t="b">
        <v>1</v>
      </c>
      <c r="BS11" s="35" t="b">
        <v>0</v>
      </c>
      <c r="BT11" s="35" t="b">
        <v>0</v>
      </c>
      <c r="BU11" s="35" t="b">
        <v>0</v>
      </c>
      <c r="BV11" s="38" t="b">
        <v>0</v>
      </c>
      <c r="BW11" s="30" t="str">
        <f t="shared" si="2"/>
        <v>N</v>
      </c>
      <c r="BX11" s="39">
        <f t="shared" si="3"/>
        <v>0</v>
      </c>
      <c r="BY11" s="40">
        <f t="shared" si="4"/>
        <v>0</v>
      </c>
      <c r="BZ11" s="40">
        <f t="shared" si="5"/>
        <v>0</v>
      </c>
    </row>
    <row r="12" spans="1:78" ht="50.5" customHeight="1">
      <c r="A12" s="28" t="str">
        <f t="shared" si="0"/>
        <v>Halpern</v>
      </c>
      <c r="B12" s="28" t="s">
        <v>110</v>
      </c>
      <c r="C12" s="28" t="s">
        <v>81</v>
      </c>
      <c r="D12" s="28" t="s">
        <v>111</v>
      </c>
      <c r="E12" s="29" t="s">
        <v>112</v>
      </c>
      <c r="F12" s="30" t="s">
        <v>84</v>
      </c>
      <c r="G12" s="195" t="s">
        <v>533</v>
      </c>
      <c r="H12" s="31" t="str">
        <f>IF(K12,IF(K12&lt;='Net Changes - Table 1'!$C$1,"y","x"),IF(L12,IF(L12&lt;'Net Changes - Table 1'!C$1,"x","y"),"y"))</f>
        <v>y</v>
      </c>
      <c r="I12" s="28" t="str">
        <f>IF(L12,IF(L12&lt;='Net Changes - Table 1'!$D$1,"x","y"),"y")</f>
        <v>y</v>
      </c>
      <c r="J12" s="32" t="str">
        <f>IF(L12,IF(L12&lt;='Net Changes - Table 1'!$E$1,"x","y"),"y")</f>
        <v>y</v>
      </c>
      <c r="K12" s="33">
        <v>2013</v>
      </c>
      <c r="L12" s="34"/>
      <c r="M12" s="189" t="s">
        <v>491</v>
      </c>
      <c r="N12" s="201" t="s">
        <v>494</v>
      </c>
      <c r="O12" s="199" t="b">
        <v>0</v>
      </c>
      <c r="P12" s="44" t="b">
        <v>0</v>
      </c>
      <c r="Q12" s="44" t="b">
        <v>0</v>
      </c>
      <c r="R12" s="44" t="b">
        <v>0</v>
      </c>
      <c r="S12" s="44" t="b">
        <v>0</v>
      </c>
      <c r="T12" s="44" t="b">
        <v>0</v>
      </c>
      <c r="U12" s="35">
        <f t="shared" si="1"/>
        <v>4</v>
      </c>
      <c r="V12" s="36"/>
      <c r="W12" s="35" t="b">
        <v>0</v>
      </c>
      <c r="X12" s="35" t="b">
        <v>0</v>
      </c>
      <c r="Y12" s="35" t="b">
        <v>0</v>
      </c>
      <c r="Z12" s="35" t="b">
        <v>0</v>
      </c>
      <c r="AA12" s="35" t="b">
        <v>0</v>
      </c>
      <c r="AB12" s="35" t="b">
        <v>0</v>
      </c>
      <c r="AC12" s="35" t="b">
        <v>0</v>
      </c>
      <c r="AD12" s="35" t="b">
        <v>1</v>
      </c>
      <c r="AE12" s="35" t="b">
        <v>0</v>
      </c>
      <c r="AF12" s="35" t="b">
        <v>0</v>
      </c>
      <c r="AG12" s="35" t="b">
        <v>1</v>
      </c>
      <c r="AH12" s="35" t="b">
        <v>0</v>
      </c>
      <c r="AI12" s="35" t="b">
        <v>0</v>
      </c>
      <c r="AJ12" s="37" t="b">
        <v>0</v>
      </c>
      <c r="AK12" s="35" t="b">
        <v>1</v>
      </c>
      <c r="AL12" s="35" t="b">
        <v>0</v>
      </c>
      <c r="AM12" s="35" t="b">
        <v>0</v>
      </c>
      <c r="AN12" s="35" t="b">
        <v>0</v>
      </c>
      <c r="AO12" s="35" t="b">
        <v>0</v>
      </c>
      <c r="AP12" s="35" t="b">
        <v>0</v>
      </c>
      <c r="AQ12" s="35" t="b">
        <v>0</v>
      </c>
      <c r="AR12" s="35" t="b">
        <v>0</v>
      </c>
      <c r="AS12" s="35" t="b">
        <v>0</v>
      </c>
      <c r="AT12" s="35" t="b">
        <v>0</v>
      </c>
      <c r="AU12" s="35" t="b">
        <v>0</v>
      </c>
      <c r="AV12" s="35" t="b">
        <v>0</v>
      </c>
      <c r="AW12" s="35" t="b">
        <v>1</v>
      </c>
      <c r="AX12" s="35" t="b">
        <v>0</v>
      </c>
      <c r="AY12" s="35" t="b">
        <v>0</v>
      </c>
      <c r="AZ12" s="35" t="b">
        <v>0</v>
      </c>
      <c r="BA12" s="35" t="b">
        <v>0</v>
      </c>
      <c r="BB12" s="37" t="b">
        <v>0</v>
      </c>
      <c r="BC12" s="37" t="b">
        <v>0</v>
      </c>
      <c r="BD12" s="37" t="b">
        <v>0</v>
      </c>
      <c r="BE12" s="35" t="b">
        <v>0</v>
      </c>
      <c r="BF12" s="35" t="b">
        <v>0</v>
      </c>
      <c r="BG12" s="35" t="b">
        <v>0</v>
      </c>
      <c r="BH12" s="35" t="b">
        <v>0</v>
      </c>
      <c r="BI12" s="35" t="b">
        <v>0</v>
      </c>
      <c r="BJ12" s="35" t="b">
        <v>0</v>
      </c>
      <c r="BK12" s="35" t="b">
        <v>0</v>
      </c>
      <c r="BL12" s="35" t="b">
        <v>0</v>
      </c>
      <c r="BM12" s="35" t="b">
        <v>0</v>
      </c>
      <c r="BN12" s="35" t="b">
        <v>0</v>
      </c>
      <c r="BO12" s="35" t="b">
        <v>0</v>
      </c>
      <c r="BP12" s="35" t="b">
        <v>0</v>
      </c>
      <c r="BQ12" s="35" t="b">
        <v>0</v>
      </c>
      <c r="BR12" s="35" t="b">
        <v>0</v>
      </c>
      <c r="BS12" s="35" t="b">
        <v>0</v>
      </c>
      <c r="BT12" s="35" t="b">
        <v>0</v>
      </c>
      <c r="BU12" s="35" t="b">
        <v>0</v>
      </c>
      <c r="BV12" s="38" t="b">
        <v>0</v>
      </c>
      <c r="BW12" s="30" t="str">
        <f t="shared" si="2"/>
        <v>N</v>
      </c>
      <c r="BX12" s="39">
        <f t="shared" si="3"/>
        <v>0</v>
      </c>
      <c r="BY12" s="40">
        <f t="shared" si="4"/>
        <v>0</v>
      </c>
      <c r="BZ12" s="40">
        <f t="shared" si="5"/>
        <v>0</v>
      </c>
    </row>
    <row r="13" spans="1:78" ht="32">
      <c r="A13" s="28" t="str">
        <f t="shared" si="0"/>
        <v>Holden</v>
      </c>
      <c r="B13" s="28" t="s">
        <v>113</v>
      </c>
      <c r="C13" s="28" t="s">
        <v>81</v>
      </c>
      <c r="D13" s="28" t="s">
        <v>114</v>
      </c>
      <c r="E13" s="29" t="s">
        <v>115</v>
      </c>
      <c r="F13" s="30" t="s">
        <v>84</v>
      </c>
      <c r="G13" s="195" t="s">
        <v>533</v>
      </c>
      <c r="H13" s="31" t="str">
        <f>IF(K13,IF(K13&lt;='Net Changes - Table 1'!$C$1,"y","x"),IF(L13,IF(L13&lt;'Net Changes - Table 1'!C$1,"x","y"),"y"))</f>
        <v>y</v>
      </c>
      <c r="I13" s="28" t="str">
        <f>IF(L13,IF(L13&lt;='Net Changes - Table 1'!$D$1,"x","y"),"y")</f>
        <v>y</v>
      </c>
      <c r="J13" s="32" t="str">
        <f>IF(L13,IF(L13&lt;='Net Changes - Table 1'!$E$1,"x","y"),"y")</f>
        <v>y</v>
      </c>
      <c r="K13" s="45"/>
      <c r="L13" s="34"/>
      <c r="M13" s="189" t="s">
        <v>491</v>
      </c>
      <c r="N13" s="207"/>
      <c r="O13" s="200" t="b">
        <v>0</v>
      </c>
      <c r="P13" s="35" t="b">
        <v>0</v>
      </c>
      <c r="Q13" s="35" t="b">
        <v>0</v>
      </c>
      <c r="R13" s="35" t="b">
        <v>0</v>
      </c>
      <c r="S13" s="35" t="b">
        <v>0</v>
      </c>
      <c r="T13" s="35" t="b">
        <v>0</v>
      </c>
      <c r="U13" s="35">
        <f t="shared" si="1"/>
        <v>2</v>
      </c>
      <c r="V13" s="36"/>
      <c r="W13" s="35" t="b">
        <v>0</v>
      </c>
      <c r="X13" s="35" t="b">
        <v>0</v>
      </c>
      <c r="Y13" s="35" t="b">
        <v>0</v>
      </c>
      <c r="Z13" s="35" t="b">
        <v>0</v>
      </c>
      <c r="AA13" s="35" t="b">
        <v>0</v>
      </c>
      <c r="AB13" s="35" t="b">
        <v>0</v>
      </c>
      <c r="AC13" s="35" t="b">
        <v>0</v>
      </c>
      <c r="AD13" s="35" t="b">
        <v>0</v>
      </c>
      <c r="AE13" s="35" t="b">
        <v>0</v>
      </c>
      <c r="AF13" s="35" t="b">
        <v>0</v>
      </c>
      <c r="AG13" s="35" t="b">
        <v>0</v>
      </c>
      <c r="AH13" s="35" t="b">
        <v>0</v>
      </c>
      <c r="AI13" s="35" t="b">
        <v>0</v>
      </c>
      <c r="AJ13" s="37" t="b">
        <v>0</v>
      </c>
      <c r="AK13" s="35" t="b">
        <v>0</v>
      </c>
      <c r="AL13" s="35" t="b">
        <v>0</v>
      </c>
      <c r="AM13" s="35" t="b">
        <v>0</v>
      </c>
      <c r="AN13" s="35" t="b">
        <v>0</v>
      </c>
      <c r="AO13" s="35" t="b">
        <v>0</v>
      </c>
      <c r="AP13" s="35" t="b">
        <v>0</v>
      </c>
      <c r="AQ13" s="35" t="b">
        <v>1</v>
      </c>
      <c r="AR13" s="35" t="b">
        <v>1</v>
      </c>
      <c r="AS13" s="35" t="b">
        <v>0</v>
      </c>
      <c r="AT13" s="35" t="b">
        <v>0</v>
      </c>
      <c r="AU13" s="35" t="b">
        <v>0</v>
      </c>
      <c r="AV13" s="35" t="b">
        <v>0</v>
      </c>
      <c r="AW13" s="35" t="b">
        <v>0</v>
      </c>
      <c r="AX13" s="35" t="b">
        <v>0</v>
      </c>
      <c r="AY13" s="35" t="b">
        <v>0</v>
      </c>
      <c r="AZ13" s="35" t="b">
        <v>0</v>
      </c>
      <c r="BA13" s="35" t="b">
        <v>0</v>
      </c>
      <c r="BB13" s="37" t="b">
        <v>0</v>
      </c>
      <c r="BC13" s="37" t="b">
        <v>0</v>
      </c>
      <c r="BD13" s="37" t="b">
        <v>0</v>
      </c>
      <c r="BE13" s="35" t="b">
        <v>0</v>
      </c>
      <c r="BF13" s="35" t="b">
        <v>0</v>
      </c>
      <c r="BG13" s="35" t="b">
        <v>0</v>
      </c>
      <c r="BH13" s="35" t="b">
        <v>0</v>
      </c>
      <c r="BI13" s="35" t="b">
        <v>0</v>
      </c>
      <c r="BJ13" s="35" t="b">
        <v>0</v>
      </c>
      <c r="BK13" s="35" t="b">
        <v>0</v>
      </c>
      <c r="BL13" s="35" t="b">
        <v>0</v>
      </c>
      <c r="BM13" s="35" t="b">
        <v>0</v>
      </c>
      <c r="BN13" s="35" t="b">
        <v>0</v>
      </c>
      <c r="BO13" s="35" t="b">
        <v>0</v>
      </c>
      <c r="BP13" s="35" t="b">
        <v>0</v>
      </c>
      <c r="BQ13" s="35" t="b">
        <v>0</v>
      </c>
      <c r="BR13" s="35" t="b">
        <v>0</v>
      </c>
      <c r="BS13" s="35" t="b">
        <v>0</v>
      </c>
      <c r="BT13" s="35" t="b">
        <v>0</v>
      </c>
      <c r="BU13" s="35" t="b">
        <v>0</v>
      </c>
      <c r="BV13" s="38" t="b">
        <v>0</v>
      </c>
      <c r="BW13" s="30" t="str">
        <f t="shared" si="2"/>
        <v>N</v>
      </c>
      <c r="BX13" s="39">
        <f t="shared" si="3"/>
        <v>0</v>
      </c>
      <c r="BY13" s="40">
        <f t="shared" si="4"/>
        <v>0</v>
      </c>
      <c r="BZ13" s="40">
        <f t="shared" si="5"/>
        <v>0</v>
      </c>
    </row>
    <row r="14" spans="1:78" ht="26.5" customHeight="1">
      <c r="A14" s="28" t="str">
        <f t="shared" si="0"/>
        <v>Jack</v>
      </c>
      <c r="B14" s="28" t="s">
        <v>116</v>
      </c>
      <c r="C14" s="28" t="s">
        <v>81</v>
      </c>
      <c r="D14" s="28" t="s">
        <v>117</v>
      </c>
      <c r="E14" s="29" t="s">
        <v>90</v>
      </c>
      <c r="F14" s="41"/>
      <c r="G14" s="196" t="s">
        <v>569</v>
      </c>
      <c r="H14" s="31" t="str">
        <f>IF(K14,IF(K14&lt;='Net Changes - Table 1'!$C$1,"y","x"),IF(L14,IF(L14&lt;'Net Changes - Table 1'!C$1,"x","y"),"y"))</f>
        <v>x</v>
      </c>
      <c r="I14" s="28" t="str">
        <f>IF(L14,IF(L14&lt;='Net Changes - Table 1'!$D$1,"x","y"),"y")</f>
        <v>y</v>
      </c>
      <c r="J14" s="32" t="str">
        <f>IF(L14,IF(L14&lt;='Net Changes - Table 1'!$E$1,"x","y"),"y")</f>
        <v>y</v>
      </c>
      <c r="K14" s="33">
        <v>2018</v>
      </c>
      <c r="L14" s="34"/>
      <c r="M14" s="189" t="s">
        <v>495</v>
      </c>
      <c r="N14" s="208"/>
      <c r="O14" s="199" t="b">
        <v>0</v>
      </c>
      <c r="P14" s="44" t="b">
        <v>0</v>
      </c>
      <c r="Q14" s="44" t="b">
        <v>0</v>
      </c>
      <c r="R14" s="44" t="b">
        <v>0</v>
      </c>
      <c r="S14" s="44" t="b">
        <v>0</v>
      </c>
      <c r="T14" s="44" t="b">
        <v>0</v>
      </c>
      <c r="U14" s="35">
        <f t="shared" si="1"/>
        <v>1</v>
      </c>
      <c r="V14" s="36"/>
      <c r="W14" s="35" t="b">
        <v>0</v>
      </c>
      <c r="X14" s="35" t="b">
        <v>0</v>
      </c>
      <c r="Y14" s="35" t="b">
        <v>0</v>
      </c>
      <c r="Z14" s="35" t="b">
        <v>0</v>
      </c>
      <c r="AA14" s="35" t="b">
        <v>0</v>
      </c>
      <c r="AB14" s="35" t="b">
        <v>0</v>
      </c>
      <c r="AC14" s="35" t="b">
        <v>0</v>
      </c>
      <c r="AD14" s="35" t="b">
        <v>0</v>
      </c>
      <c r="AE14" s="35" t="b">
        <v>0</v>
      </c>
      <c r="AF14" s="35" t="b">
        <v>0</v>
      </c>
      <c r="AG14" s="35" t="b">
        <v>0</v>
      </c>
      <c r="AH14" s="35" t="b">
        <v>0</v>
      </c>
      <c r="AI14" s="35" t="b">
        <v>0</v>
      </c>
      <c r="AJ14" s="37" t="b">
        <v>0</v>
      </c>
      <c r="AK14" s="35" t="b">
        <v>0</v>
      </c>
      <c r="AL14" s="35" t="b">
        <v>0</v>
      </c>
      <c r="AM14" s="35" t="b">
        <v>0</v>
      </c>
      <c r="AN14" s="35" t="b">
        <v>0</v>
      </c>
      <c r="AO14" s="35" t="b">
        <v>0</v>
      </c>
      <c r="AP14" s="35" t="b">
        <v>0</v>
      </c>
      <c r="AQ14" s="35" t="b">
        <v>0</v>
      </c>
      <c r="AR14" s="35" t="b">
        <v>0</v>
      </c>
      <c r="AS14" s="35" t="b">
        <v>0</v>
      </c>
      <c r="AT14" s="35" t="b">
        <v>0</v>
      </c>
      <c r="AU14" s="35" t="b">
        <v>0</v>
      </c>
      <c r="AV14" s="35" t="b">
        <v>0</v>
      </c>
      <c r="AW14" s="35" t="b">
        <v>0</v>
      </c>
      <c r="AX14" s="35" t="b">
        <v>0</v>
      </c>
      <c r="AY14" s="35" t="b">
        <v>0</v>
      </c>
      <c r="AZ14" s="35" t="b">
        <v>0</v>
      </c>
      <c r="BA14" s="35" t="b">
        <v>0</v>
      </c>
      <c r="BB14" s="37" t="b">
        <v>0</v>
      </c>
      <c r="BC14" s="37" t="b">
        <v>0</v>
      </c>
      <c r="BD14" s="37" t="b">
        <v>0</v>
      </c>
      <c r="BE14" s="35" t="b">
        <v>0</v>
      </c>
      <c r="BF14" s="35" t="b">
        <v>0</v>
      </c>
      <c r="BG14" s="35" t="b">
        <v>0</v>
      </c>
      <c r="BH14" s="35" t="b">
        <v>0</v>
      </c>
      <c r="BI14" s="35" t="b">
        <v>0</v>
      </c>
      <c r="BJ14" s="35" t="b">
        <v>0</v>
      </c>
      <c r="BK14" s="35" t="b">
        <v>1</v>
      </c>
      <c r="BL14" s="35" t="b">
        <v>0</v>
      </c>
      <c r="BM14" s="35" t="b">
        <v>0</v>
      </c>
      <c r="BN14" s="35" t="b">
        <v>0</v>
      </c>
      <c r="BO14" s="35" t="b">
        <v>0</v>
      </c>
      <c r="BP14" s="35" t="b">
        <v>0</v>
      </c>
      <c r="BQ14" s="35" t="b">
        <v>0</v>
      </c>
      <c r="BR14" s="35" t="b">
        <v>0</v>
      </c>
      <c r="BS14" s="35" t="b">
        <v>0</v>
      </c>
      <c r="BT14" s="35" t="b">
        <v>0</v>
      </c>
      <c r="BU14" s="35" t="b">
        <v>0</v>
      </c>
      <c r="BV14" s="38" t="b">
        <v>0</v>
      </c>
      <c r="BW14" s="30" t="str">
        <f t="shared" si="2"/>
        <v>N</v>
      </c>
      <c r="BX14" s="39">
        <f t="shared" si="3"/>
        <v>1</v>
      </c>
      <c r="BY14" s="40">
        <f t="shared" si="4"/>
        <v>0</v>
      </c>
      <c r="BZ14" s="40">
        <f t="shared" si="5"/>
        <v>0</v>
      </c>
    </row>
    <row r="15" spans="1:78" ht="40" customHeight="1">
      <c r="A15" s="28" t="str">
        <f t="shared" si="0"/>
        <v>Jasechko</v>
      </c>
      <c r="B15" s="28" t="s">
        <v>118</v>
      </c>
      <c r="C15" s="28" t="s">
        <v>81</v>
      </c>
      <c r="D15" s="28" t="s">
        <v>119</v>
      </c>
      <c r="E15" s="29" t="s">
        <v>120</v>
      </c>
      <c r="F15" s="30" t="s">
        <v>84</v>
      </c>
      <c r="G15" s="195" t="s">
        <v>533</v>
      </c>
      <c r="H15" s="31" t="str">
        <f>IF(K15,IF(K15&lt;='Net Changes - Table 1'!$C$1,"y","x"),IF(L15,IF(L15&lt;'Net Changes - Table 1'!C$1,"x","y"),"y"))</f>
        <v>x</v>
      </c>
      <c r="I15" s="42" t="str">
        <f>IF(L15,IF(L15&lt;='Net Changes - Table 1'!$D$1,"x","y"),"y")</f>
        <v>y</v>
      </c>
      <c r="J15" s="32" t="str">
        <f>IF(L15,IF(L15&lt;='Net Changes - Table 1'!$E$1,"x","y"),"y")</f>
        <v>y</v>
      </c>
      <c r="K15" s="33">
        <v>2017</v>
      </c>
      <c r="L15" s="34"/>
      <c r="M15" s="189" t="s">
        <v>491</v>
      </c>
      <c r="N15" s="208"/>
      <c r="O15" s="199" t="b">
        <v>0</v>
      </c>
      <c r="P15" s="44" t="b">
        <v>0</v>
      </c>
      <c r="Q15" s="44" t="b">
        <v>0</v>
      </c>
      <c r="R15" s="44" t="b">
        <v>0</v>
      </c>
      <c r="S15" s="44" t="b">
        <v>0</v>
      </c>
      <c r="T15" s="44" t="b">
        <v>0</v>
      </c>
      <c r="U15" s="35">
        <f t="shared" si="1"/>
        <v>1</v>
      </c>
      <c r="V15" s="36"/>
      <c r="W15" s="35" t="b">
        <v>0</v>
      </c>
      <c r="X15" s="35" t="b">
        <v>0</v>
      </c>
      <c r="Y15" s="35" t="b">
        <v>0</v>
      </c>
      <c r="Z15" s="35" t="b">
        <v>0</v>
      </c>
      <c r="AA15" s="35" t="b">
        <v>0</v>
      </c>
      <c r="AB15" s="35" t="b">
        <v>0</v>
      </c>
      <c r="AC15" s="35" t="b">
        <v>0</v>
      </c>
      <c r="AD15" s="35" t="b">
        <v>0</v>
      </c>
      <c r="AE15" s="35" t="b">
        <v>0</v>
      </c>
      <c r="AF15" s="35" t="b">
        <v>0</v>
      </c>
      <c r="AG15" s="35" t="b">
        <v>0</v>
      </c>
      <c r="AH15" s="35" t="b">
        <v>0</v>
      </c>
      <c r="AI15" s="35" t="b">
        <v>0</v>
      </c>
      <c r="AJ15" s="37" t="b">
        <v>0</v>
      </c>
      <c r="AK15" s="35" t="b">
        <v>0</v>
      </c>
      <c r="AL15" s="35" t="b">
        <v>0</v>
      </c>
      <c r="AM15" s="35" t="b">
        <v>0</v>
      </c>
      <c r="AN15" s="35" t="b">
        <v>1</v>
      </c>
      <c r="AO15" s="35" t="b">
        <v>0</v>
      </c>
      <c r="AP15" s="35" t="b">
        <v>0</v>
      </c>
      <c r="AQ15" s="35" t="b">
        <v>0</v>
      </c>
      <c r="AR15" s="35" t="b">
        <v>0</v>
      </c>
      <c r="AS15" s="35" t="b">
        <v>0</v>
      </c>
      <c r="AT15" s="35" t="b">
        <v>0</v>
      </c>
      <c r="AU15" s="35" t="b">
        <v>0</v>
      </c>
      <c r="AV15" s="35" t="b">
        <v>0</v>
      </c>
      <c r="AW15" s="35" t="b">
        <v>0</v>
      </c>
      <c r="AX15" s="35" t="b">
        <v>0</v>
      </c>
      <c r="AY15" s="35" t="b">
        <v>0</v>
      </c>
      <c r="AZ15" s="35" t="b">
        <v>0</v>
      </c>
      <c r="BA15" s="35" t="b">
        <v>0</v>
      </c>
      <c r="BB15" s="37" t="b">
        <v>0</v>
      </c>
      <c r="BC15" s="37" t="b">
        <v>0</v>
      </c>
      <c r="BD15" s="37" t="b">
        <v>0</v>
      </c>
      <c r="BE15" s="35" t="b">
        <v>0</v>
      </c>
      <c r="BF15" s="35" t="b">
        <v>0</v>
      </c>
      <c r="BG15" s="35" t="b">
        <v>0</v>
      </c>
      <c r="BH15" s="35" t="b">
        <v>0</v>
      </c>
      <c r="BI15" s="35" t="b">
        <v>0</v>
      </c>
      <c r="BJ15" s="35" t="b">
        <v>0</v>
      </c>
      <c r="BK15" s="35" t="b">
        <v>0</v>
      </c>
      <c r="BL15" s="35" t="b">
        <v>0</v>
      </c>
      <c r="BM15" s="35" t="b">
        <v>0</v>
      </c>
      <c r="BN15" s="35" t="b">
        <v>0</v>
      </c>
      <c r="BO15" s="35" t="b">
        <v>0</v>
      </c>
      <c r="BP15" s="35" t="b">
        <v>0</v>
      </c>
      <c r="BQ15" s="35" t="b">
        <v>0</v>
      </c>
      <c r="BR15" s="35" t="b">
        <v>0</v>
      </c>
      <c r="BS15" s="35" t="b">
        <v>0</v>
      </c>
      <c r="BT15" s="35" t="b">
        <v>0</v>
      </c>
      <c r="BU15" s="35" t="b">
        <v>0</v>
      </c>
      <c r="BV15" s="38" t="b">
        <v>0</v>
      </c>
      <c r="BW15" s="30" t="str">
        <f t="shared" si="2"/>
        <v>N</v>
      </c>
      <c r="BX15" s="39">
        <f t="shared" si="3"/>
        <v>1</v>
      </c>
      <c r="BY15" s="40">
        <f t="shared" si="4"/>
        <v>0</v>
      </c>
      <c r="BZ15" s="40">
        <f t="shared" si="5"/>
        <v>0</v>
      </c>
    </row>
    <row r="16" spans="1:78" ht="50.5" customHeight="1">
      <c r="A16" s="28" t="str">
        <f t="shared" si="0"/>
        <v>Keller</v>
      </c>
      <c r="B16" s="28" t="s">
        <v>121</v>
      </c>
      <c r="C16" s="28" t="s">
        <v>81</v>
      </c>
      <c r="D16" s="28" t="s">
        <v>122</v>
      </c>
      <c r="E16" s="29" t="s">
        <v>123</v>
      </c>
      <c r="F16" s="30" t="s">
        <v>84</v>
      </c>
      <c r="G16" s="195" t="s">
        <v>533</v>
      </c>
      <c r="H16" s="31" t="str">
        <f>IF(K16,IF(K16&lt;='Net Changes - Table 1'!$C$1,"y","x"),IF(L16,IF(L16&lt;'Net Changes - Table 1'!C$1,"x","y"),"y"))</f>
        <v>y</v>
      </c>
      <c r="I16" s="28" t="str">
        <f>IF(L16,IF(L16&lt;='Net Changes - Table 1'!$D$1,"x","y"),"y")</f>
        <v>y</v>
      </c>
      <c r="J16" s="32" t="str">
        <f>IF(L16,IF(L16&lt;='Net Changes - Table 1'!$E$1,"x","y"),"y")</f>
        <v>y</v>
      </c>
      <c r="K16" s="45"/>
      <c r="L16" s="34"/>
      <c r="M16" s="189" t="s">
        <v>491</v>
      </c>
      <c r="N16" s="207"/>
      <c r="O16" s="200" t="b">
        <v>0</v>
      </c>
      <c r="P16" s="35" t="b">
        <v>0</v>
      </c>
      <c r="Q16" s="35" t="b">
        <v>0</v>
      </c>
      <c r="R16" s="35" t="b">
        <v>0</v>
      </c>
      <c r="S16" s="35" t="b">
        <v>0</v>
      </c>
      <c r="T16" s="35" t="b">
        <v>0</v>
      </c>
      <c r="U16" s="35">
        <f t="shared" si="1"/>
        <v>3</v>
      </c>
      <c r="V16" s="36"/>
      <c r="W16" s="35" t="b">
        <v>0</v>
      </c>
      <c r="X16" s="35" t="b">
        <v>0</v>
      </c>
      <c r="Y16" s="35" t="b">
        <v>0</v>
      </c>
      <c r="Z16" s="35" t="b">
        <v>0</v>
      </c>
      <c r="AA16" s="35" t="b">
        <v>0</v>
      </c>
      <c r="AB16" s="35" t="b">
        <v>0</v>
      </c>
      <c r="AC16" s="35" t="b">
        <v>1</v>
      </c>
      <c r="AD16" s="35" t="b">
        <v>0</v>
      </c>
      <c r="AE16" s="35" t="b">
        <v>0</v>
      </c>
      <c r="AF16" s="35" t="b">
        <v>0</v>
      </c>
      <c r="AG16" s="35" t="b">
        <v>0</v>
      </c>
      <c r="AH16" s="35" t="b">
        <v>0</v>
      </c>
      <c r="AI16" s="35" t="b">
        <v>0</v>
      </c>
      <c r="AJ16" s="37" t="b">
        <v>0</v>
      </c>
      <c r="AK16" s="35" t="b">
        <v>0</v>
      </c>
      <c r="AL16" s="35" t="b">
        <v>0</v>
      </c>
      <c r="AM16" s="35" t="b">
        <v>0</v>
      </c>
      <c r="AN16" s="35" t="b">
        <v>1</v>
      </c>
      <c r="AO16" s="35" t="b">
        <v>0</v>
      </c>
      <c r="AP16" s="35" t="b">
        <v>0</v>
      </c>
      <c r="AQ16" s="35" t="b">
        <v>0</v>
      </c>
      <c r="AR16" s="35" t="b">
        <v>0</v>
      </c>
      <c r="AS16" s="35" t="b">
        <v>0</v>
      </c>
      <c r="AT16" s="35" t="b">
        <v>0</v>
      </c>
      <c r="AU16" s="35" t="b">
        <v>1</v>
      </c>
      <c r="AV16" s="35" t="b">
        <v>0</v>
      </c>
      <c r="AW16" s="35" t="b">
        <v>0</v>
      </c>
      <c r="AX16" s="35" t="b">
        <v>0</v>
      </c>
      <c r="AY16" s="35" t="b">
        <v>0</v>
      </c>
      <c r="AZ16" s="35" t="b">
        <v>0</v>
      </c>
      <c r="BA16" s="35" t="b">
        <v>0</v>
      </c>
      <c r="BB16" s="37" t="b">
        <v>0</v>
      </c>
      <c r="BC16" s="37" t="b">
        <v>0</v>
      </c>
      <c r="BD16" s="37" t="b">
        <v>0</v>
      </c>
      <c r="BE16" s="35" t="b">
        <v>0</v>
      </c>
      <c r="BF16" s="35" t="b">
        <v>0</v>
      </c>
      <c r="BG16" s="35" t="b">
        <v>0</v>
      </c>
      <c r="BH16" s="35" t="b">
        <v>0</v>
      </c>
      <c r="BI16" s="35" t="b">
        <v>0</v>
      </c>
      <c r="BJ16" s="35" t="b">
        <v>0</v>
      </c>
      <c r="BK16" s="35" t="b">
        <v>0</v>
      </c>
      <c r="BL16" s="35" t="b">
        <v>0</v>
      </c>
      <c r="BM16" s="35" t="b">
        <v>0</v>
      </c>
      <c r="BN16" s="35" t="b">
        <v>0</v>
      </c>
      <c r="BO16" s="35" t="b">
        <v>0</v>
      </c>
      <c r="BP16" s="35" t="b">
        <v>0</v>
      </c>
      <c r="BQ16" s="35" t="b">
        <v>0</v>
      </c>
      <c r="BR16" s="35" t="b">
        <v>0</v>
      </c>
      <c r="BS16" s="35" t="b">
        <v>0</v>
      </c>
      <c r="BT16" s="35" t="b">
        <v>0</v>
      </c>
      <c r="BU16" s="35" t="b">
        <v>0</v>
      </c>
      <c r="BV16" s="38" t="b">
        <v>0</v>
      </c>
      <c r="BW16" s="30" t="str">
        <f t="shared" si="2"/>
        <v>N</v>
      </c>
      <c r="BX16" s="39">
        <f t="shared" si="3"/>
        <v>0</v>
      </c>
      <c r="BY16" s="40">
        <f t="shared" si="4"/>
        <v>0</v>
      </c>
      <c r="BZ16" s="40">
        <f t="shared" si="5"/>
        <v>0</v>
      </c>
    </row>
    <row r="17" spans="1:78" ht="32">
      <c r="A17" s="28" t="str">
        <f t="shared" si="0"/>
        <v>Kendall</v>
      </c>
      <c r="B17" s="28" t="s">
        <v>124</v>
      </c>
      <c r="C17" s="28" t="s">
        <v>81</v>
      </c>
      <c r="D17" s="28" t="s">
        <v>125</v>
      </c>
      <c r="E17" s="29" t="s">
        <v>126</v>
      </c>
      <c r="F17" s="30" t="s">
        <v>84</v>
      </c>
      <c r="G17" s="195" t="s">
        <v>533</v>
      </c>
      <c r="H17" s="31" t="str">
        <f>IF(K17,IF(K17&lt;='Net Changes - Table 1'!$C$1,"y","x"),IF(L17,IF(L17&lt;'Net Changes - Table 1'!C$1,"x","y"),"y"))</f>
        <v>y</v>
      </c>
      <c r="I17" s="28" t="str">
        <f>IF(L17,IF(L17&lt;='Net Changes - Table 1'!$D$1,"x","y"),"y")</f>
        <v>y</v>
      </c>
      <c r="J17" s="32" t="str">
        <f>IF(L17,IF(L17&lt;='Net Changes - Table 1'!$E$1,"x","y"),"y")</f>
        <v>y</v>
      </c>
      <c r="K17" s="45"/>
      <c r="L17" s="34"/>
      <c r="M17" s="189" t="s">
        <v>491</v>
      </c>
      <c r="N17" s="201" t="s">
        <v>496</v>
      </c>
      <c r="O17" s="200" t="b">
        <v>0</v>
      </c>
      <c r="P17" s="35" t="b">
        <v>0</v>
      </c>
      <c r="Q17" s="35" t="b">
        <v>0</v>
      </c>
      <c r="R17" s="35" t="b">
        <v>0</v>
      </c>
      <c r="S17" s="35" t="b">
        <v>0</v>
      </c>
      <c r="T17" s="35" t="b">
        <v>0</v>
      </c>
      <c r="U17" s="35">
        <f t="shared" si="1"/>
        <v>3</v>
      </c>
      <c r="V17" s="36"/>
      <c r="W17" s="35" t="b">
        <v>0</v>
      </c>
      <c r="X17" s="35" t="b">
        <v>0</v>
      </c>
      <c r="Y17" s="35" t="b">
        <v>0</v>
      </c>
      <c r="Z17" s="35" t="b">
        <v>0</v>
      </c>
      <c r="AA17" s="35" t="b">
        <v>0</v>
      </c>
      <c r="AB17" s="35" t="b">
        <v>1</v>
      </c>
      <c r="AC17" s="35" t="b">
        <v>0</v>
      </c>
      <c r="AD17" s="35" t="b">
        <v>0</v>
      </c>
      <c r="AE17" s="35" t="b">
        <v>0</v>
      </c>
      <c r="AF17" s="35" t="b">
        <v>1</v>
      </c>
      <c r="AG17" s="35" t="b">
        <v>1</v>
      </c>
      <c r="AH17" s="35" t="b">
        <v>0</v>
      </c>
      <c r="AI17" s="35" t="b">
        <v>0</v>
      </c>
      <c r="AJ17" s="37" t="b">
        <v>0</v>
      </c>
      <c r="AK17" s="35" t="b">
        <v>0</v>
      </c>
      <c r="AL17" s="35" t="b">
        <v>0</v>
      </c>
      <c r="AM17" s="35" t="b">
        <v>0</v>
      </c>
      <c r="AN17" s="35" t="b">
        <v>0</v>
      </c>
      <c r="AO17" s="35" t="b">
        <v>0</v>
      </c>
      <c r="AP17" s="35" t="b">
        <v>0</v>
      </c>
      <c r="AQ17" s="35" t="b">
        <v>0</v>
      </c>
      <c r="AR17" s="35" t="b">
        <v>0</v>
      </c>
      <c r="AS17" s="35" t="b">
        <v>0</v>
      </c>
      <c r="AT17" s="35" t="b">
        <v>0</v>
      </c>
      <c r="AU17" s="35" t="b">
        <v>0</v>
      </c>
      <c r="AV17" s="35" t="b">
        <v>0</v>
      </c>
      <c r="AW17" s="35" t="b">
        <v>0</v>
      </c>
      <c r="AX17" s="35" t="b">
        <v>0</v>
      </c>
      <c r="AY17" s="35" t="b">
        <v>0</v>
      </c>
      <c r="AZ17" s="35" t="b">
        <v>0</v>
      </c>
      <c r="BA17" s="35" t="b">
        <v>0</v>
      </c>
      <c r="BB17" s="37" t="b">
        <v>0</v>
      </c>
      <c r="BC17" s="37" t="b">
        <v>0</v>
      </c>
      <c r="BD17" s="37" t="b">
        <v>0</v>
      </c>
      <c r="BE17" s="35" t="b">
        <v>0</v>
      </c>
      <c r="BF17" s="35" t="b">
        <v>0</v>
      </c>
      <c r="BG17" s="35" t="b">
        <v>0</v>
      </c>
      <c r="BH17" s="35" t="b">
        <v>0</v>
      </c>
      <c r="BI17" s="35" t="b">
        <v>0</v>
      </c>
      <c r="BJ17" s="35" t="b">
        <v>0</v>
      </c>
      <c r="BK17" s="35" t="b">
        <v>0</v>
      </c>
      <c r="BL17" s="35" t="b">
        <v>0</v>
      </c>
      <c r="BM17" s="35" t="b">
        <v>0</v>
      </c>
      <c r="BN17" s="35" t="b">
        <v>0</v>
      </c>
      <c r="BO17" s="35" t="b">
        <v>0</v>
      </c>
      <c r="BP17" s="35" t="b">
        <v>0</v>
      </c>
      <c r="BQ17" s="35" t="b">
        <v>0</v>
      </c>
      <c r="BR17" s="35" t="b">
        <v>0</v>
      </c>
      <c r="BS17" s="35" t="b">
        <v>0</v>
      </c>
      <c r="BT17" s="35" t="b">
        <v>0</v>
      </c>
      <c r="BU17" s="35" t="b">
        <v>0</v>
      </c>
      <c r="BV17" s="38" t="b">
        <v>0</v>
      </c>
      <c r="BW17" s="30" t="str">
        <f t="shared" si="2"/>
        <v>N</v>
      </c>
      <c r="BX17" s="39">
        <f t="shared" si="3"/>
        <v>0</v>
      </c>
      <c r="BY17" s="40">
        <f t="shared" si="4"/>
        <v>0</v>
      </c>
      <c r="BZ17" s="40">
        <f t="shared" si="5"/>
        <v>0</v>
      </c>
    </row>
    <row r="18" spans="1:78" ht="50.5" customHeight="1">
      <c r="A18" s="28" t="str">
        <f t="shared" si="0"/>
        <v>Larsen</v>
      </c>
      <c r="B18" s="28" t="s">
        <v>127</v>
      </c>
      <c r="C18" s="28" t="s">
        <v>81</v>
      </c>
      <c r="D18" s="28" t="s">
        <v>128</v>
      </c>
      <c r="E18" s="29" t="s">
        <v>129</v>
      </c>
      <c r="F18" s="30" t="s">
        <v>84</v>
      </c>
      <c r="G18" s="195" t="s">
        <v>533</v>
      </c>
      <c r="H18" s="31" t="str">
        <f>IF(K18,IF(K18&lt;='Net Changes - Table 1'!$C$1,"y","x"),IF(L18,IF(L18&lt;'Net Changes - Table 1'!C$1,"x","y"),"y"))</f>
        <v>x</v>
      </c>
      <c r="I18" s="42" t="str">
        <f>IF(L18,IF(L18&lt;='Net Changes - Table 1'!$D$1,"x","y"),"y")</f>
        <v>y</v>
      </c>
      <c r="J18" s="32" t="str">
        <f>IF(L18,IF(L18&lt;='Net Changes - Table 1'!$E$1,"x","y"),"y")</f>
        <v>y</v>
      </c>
      <c r="K18" s="33">
        <v>2017</v>
      </c>
      <c r="L18" s="34"/>
      <c r="M18" s="189" t="s">
        <v>491</v>
      </c>
      <c r="N18" s="208"/>
      <c r="O18" s="199" t="b">
        <v>0</v>
      </c>
      <c r="P18" s="44" t="b">
        <v>0</v>
      </c>
      <c r="Q18" s="44" t="b">
        <v>0</v>
      </c>
      <c r="R18" s="44" t="b">
        <v>0</v>
      </c>
      <c r="S18" s="44" t="b">
        <v>0</v>
      </c>
      <c r="T18" s="44" t="b">
        <v>0</v>
      </c>
      <c r="U18" s="35">
        <f t="shared" si="1"/>
        <v>4</v>
      </c>
      <c r="V18" s="36"/>
      <c r="W18" s="35" t="b">
        <v>0</v>
      </c>
      <c r="X18" s="35" t="b">
        <v>0</v>
      </c>
      <c r="Y18" s="35" t="b">
        <v>0</v>
      </c>
      <c r="Z18" s="35" t="b">
        <v>0</v>
      </c>
      <c r="AA18" s="35" t="b">
        <v>0</v>
      </c>
      <c r="AB18" s="35" t="b">
        <v>1</v>
      </c>
      <c r="AC18" s="35" t="b">
        <v>0</v>
      </c>
      <c r="AD18" s="35" t="b">
        <v>0</v>
      </c>
      <c r="AE18" s="35" t="b">
        <v>0</v>
      </c>
      <c r="AF18" s="35" t="b">
        <v>0</v>
      </c>
      <c r="AG18" s="35" t="b">
        <v>0</v>
      </c>
      <c r="AH18" s="35" t="b">
        <v>0</v>
      </c>
      <c r="AI18" s="35" t="b">
        <v>0</v>
      </c>
      <c r="AJ18" s="37" t="b">
        <v>0</v>
      </c>
      <c r="AK18" s="35" t="b">
        <v>1</v>
      </c>
      <c r="AL18" s="35" t="b">
        <v>0</v>
      </c>
      <c r="AM18" s="35" t="b">
        <v>0</v>
      </c>
      <c r="AN18" s="35" t="b">
        <v>0</v>
      </c>
      <c r="AO18" s="35" t="b">
        <v>0</v>
      </c>
      <c r="AP18" s="35" t="b">
        <v>0</v>
      </c>
      <c r="AQ18" s="35" t="b">
        <v>0</v>
      </c>
      <c r="AR18" s="35" t="b">
        <v>0</v>
      </c>
      <c r="AS18" s="35" t="b">
        <v>1</v>
      </c>
      <c r="AT18" s="35" t="b">
        <v>0</v>
      </c>
      <c r="AU18" s="35" t="b">
        <v>0</v>
      </c>
      <c r="AV18" s="35" t="b">
        <v>0</v>
      </c>
      <c r="AW18" s="35" t="b">
        <v>0</v>
      </c>
      <c r="AX18" s="35" t="b">
        <v>0</v>
      </c>
      <c r="AY18" s="35" t="b">
        <v>0</v>
      </c>
      <c r="AZ18" s="35" t="b">
        <v>0</v>
      </c>
      <c r="BA18" s="35" t="b">
        <v>0</v>
      </c>
      <c r="BB18" s="37" t="b">
        <v>0</v>
      </c>
      <c r="BC18" s="37" t="b">
        <v>0</v>
      </c>
      <c r="BD18" s="37" t="b">
        <v>0</v>
      </c>
      <c r="BE18" s="35" t="b">
        <v>0</v>
      </c>
      <c r="BF18" s="35" t="b">
        <v>0</v>
      </c>
      <c r="BG18" s="35" t="b">
        <v>0</v>
      </c>
      <c r="BH18" s="35" t="b">
        <v>0</v>
      </c>
      <c r="BI18" s="35" t="b">
        <v>1</v>
      </c>
      <c r="BJ18" s="35" t="b">
        <v>0</v>
      </c>
      <c r="BK18" s="35" t="b">
        <v>0</v>
      </c>
      <c r="BL18" s="35" t="b">
        <v>0</v>
      </c>
      <c r="BM18" s="35" t="b">
        <v>0</v>
      </c>
      <c r="BN18" s="35" t="b">
        <v>0</v>
      </c>
      <c r="BO18" s="35" t="b">
        <v>0</v>
      </c>
      <c r="BP18" s="35" t="b">
        <v>0</v>
      </c>
      <c r="BQ18" s="35" t="b">
        <v>0</v>
      </c>
      <c r="BR18" s="35" t="b">
        <v>0</v>
      </c>
      <c r="BS18" s="35" t="b">
        <v>0</v>
      </c>
      <c r="BT18" s="35" t="b">
        <v>0</v>
      </c>
      <c r="BU18" s="35" t="b">
        <v>0</v>
      </c>
      <c r="BV18" s="38" t="b">
        <v>0</v>
      </c>
      <c r="BW18" s="30" t="str">
        <f t="shared" si="2"/>
        <v>N</v>
      </c>
      <c r="BX18" s="39">
        <f t="shared" si="3"/>
        <v>1</v>
      </c>
      <c r="BY18" s="40">
        <f t="shared" si="4"/>
        <v>0</v>
      </c>
      <c r="BZ18" s="40">
        <f t="shared" si="5"/>
        <v>0</v>
      </c>
    </row>
    <row r="19" spans="1:78" ht="50.5" customHeight="1">
      <c r="A19" s="28" t="str">
        <f t="shared" si="0"/>
        <v>Lenihan</v>
      </c>
      <c r="B19" s="28" t="s">
        <v>130</v>
      </c>
      <c r="C19" s="28" t="s">
        <v>81</v>
      </c>
      <c r="D19" s="28" t="s">
        <v>131</v>
      </c>
      <c r="E19" s="29" t="s">
        <v>132</v>
      </c>
      <c r="F19" s="30" t="s">
        <v>84</v>
      </c>
      <c r="G19" s="195" t="s">
        <v>533</v>
      </c>
      <c r="H19" s="31" t="str">
        <f>IF(K19,IF(K19&lt;='Net Changes - Table 1'!$C$1,"y","x"),IF(L19,IF(L19&lt;'Net Changes - Table 1'!C$1,"x","y"),"y"))</f>
        <v>y</v>
      </c>
      <c r="I19" s="28" t="str">
        <f>IF(L19,IF(L19&lt;='Net Changes - Table 1'!$D$1,"x","y"),"y")</f>
        <v>y</v>
      </c>
      <c r="J19" s="32" t="str">
        <f>IF(L19,IF(L19&lt;='Net Changes - Table 1'!$E$1,"x","y"),"y")</f>
        <v>y</v>
      </c>
      <c r="K19" s="45"/>
      <c r="L19" s="34"/>
      <c r="M19" s="189" t="s">
        <v>491</v>
      </c>
      <c r="N19" s="207"/>
      <c r="O19" s="200" t="b">
        <v>0</v>
      </c>
      <c r="P19" s="35" t="b">
        <v>0</v>
      </c>
      <c r="Q19" s="35" t="b">
        <v>0</v>
      </c>
      <c r="R19" s="35" t="b">
        <v>0</v>
      </c>
      <c r="S19" s="35" t="b">
        <v>0</v>
      </c>
      <c r="T19" s="35" t="b">
        <v>0</v>
      </c>
      <c r="U19" s="35">
        <f t="shared" si="1"/>
        <v>4</v>
      </c>
      <c r="V19" s="36"/>
      <c r="W19" s="35" t="b">
        <v>0</v>
      </c>
      <c r="X19" s="35" t="b">
        <v>0</v>
      </c>
      <c r="Y19" s="35" t="b">
        <v>0</v>
      </c>
      <c r="Z19" s="35" t="b">
        <v>0</v>
      </c>
      <c r="AA19" s="35" t="b">
        <v>0</v>
      </c>
      <c r="AB19" s="35" t="b">
        <v>0</v>
      </c>
      <c r="AC19" s="35" t="b">
        <v>0</v>
      </c>
      <c r="AD19" s="35" t="b">
        <v>1</v>
      </c>
      <c r="AE19" s="35" t="b">
        <v>1</v>
      </c>
      <c r="AF19" s="35" t="b">
        <v>0</v>
      </c>
      <c r="AG19" s="35" t="b">
        <v>0</v>
      </c>
      <c r="AH19" s="35" t="b">
        <v>0</v>
      </c>
      <c r="AI19" s="35" t="b">
        <v>0</v>
      </c>
      <c r="AJ19" s="37" t="b">
        <v>0</v>
      </c>
      <c r="AK19" s="35" t="b">
        <v>1</v>
      </c>
      <c r="AL19" s="35" t="b">
        <v>0</v>
      </c>
      <c r="AM19" s="35" t="b">
        <v>0</v>
      </c>
      <c r="AN19" s="35" t="b">
        <v>0</v>
      </c>
      <c r="AO19" s="35" t="b">
        <v>0</v>
      </c>
      <c r="AP19" s="35" t="b">
        <v>0</v>
      </c>
      <c r="AQ19" s="35" t="b">
        <v>0</v>
      </c>
      <c r="AR19" s="35" t="b">
        <v>0</v>
      </c>
      <c r="AS19" s="35" t="b">
        <v>0</v>
      </c>
      <c r="AT19" s="35" t="b">
        <v>0</v>
      </c>
      <c r="AU19" s="35" t="b">
        <v>0</v>
      </c>
      <c r="AV19" s="35" t="b">
        <v>0</v>
      </c>
      <c r="AW19" s="35" t="b">
        <v>1</v>
      </c>
      <c r="AX19" s="35" t="b">
        <v>0</v>
      </c>
      <c r="AY19" s="35" t="b">
        <v>0</v>
      </c>
      <c r="AZ19" s="35" t="b">
        <v>0</v>
      </c>
      <c r="BA19" s="35" t="b">
        <v>0</v>
      </c>
      <c r="BB19" s="37" t="b">
        <v>0</v>
      </c>
      <c r="BC19" s="37" t="b">
        <v>0</v>
      </c>
      <c r="BD19" s="37" t="b">
        <v>0</v>
      </c>
      <c r="BE19" s="35" t="b">
        <v>0</v>
      </c>
      <c r="BF19" s="35" t="b">
        <v>0</v>
      </c>
      <c r="BG19" s="35" t="b">
        <v>0</v>
      </c>
      <c r="BH19" s="35" t="b">
        <v>0</v>
      </c>
      <c r="BI19" s="35" t="b">
        <v>0</v>
      </c>
      <c r="BJ19" s="35" t="b">
        <v>0</v>
      </c>
      <c r="BK19" s="35" t="b">
        <v>0</v>
      </c>
      <c r="BL19" s="35" t="b">
        <v>0</v>
      </c>
      <c r="BM19" s="35" t="b">
        <v>0</v>
      </c>
      <c r="BN19" s="35" t="b">
        <v>0</v>
      </c>
      <c r="BO19" s="35" t="b">
        <v>0</v>
      </c>
      <c r="BP19" s="35" t="b">
        <v>0</v>
      </c>
      <c r="BQ19" s="35" t="b">
        <v>0</v>
      </c>
      <c r="BR19" s="35" t="b">
        <v>0</v>
      </c>
      <c r="BS19" s="35" t="b">
        <v>0</v>
      </c>
      <c r="BT19" s="35" t="b">
        <v>0</v>
      </c>
      <c r="BU19" s="35" t="b">
        <v>0</v>
      </c>
      <c r="BV19" s="38" t="b">
        <v>0</v>
      </c>
      <c r="BW19" s="30" t="str">
        <f t="shared" si="2"/>
        <v>N</v>
      </c>
      <c r="BX19" s="39">
        <f t="shared" si="3"/>
        <v>0</v>
      </c>
      <c r="BY19" s="40">
        <f t="shared" si="4"/>
        <v>0</v>
      </c>
      <c r="BZ19" s="40">
        <f t="shared" si="5"/>
        <v>0</v>
      </c>
    </row>
    <row r="20" spans="1:78" ht="26.5" customHeight="1">
      <c r="A20" s="28" t="str">
        <f t="shared" si="0"/>
        <v>Libecap</v>
      </c>
      <c r="B20" s="28" t="s">
        <v>133</v>
      </c>
      <c r="C20" s="28" t="s">
        <v>81</v>
      </c>
      <c r="D20" s="28" t="s">
        <v>134</v>
      </c>
      <c r="E20" s="29" t="s">
        <v>90</v>
      </c>
      <c r="F20" s="41" t="s">
        <v>84</v>
      </c>
      <c r="G20" s="196" t="s">
        <v>569</v>
      </c>
      <c r="H20" s="31" t="str">
        <f>IF(K20,IF(K20&lt;='Net Changes - Table 1'!$C$1,"y","x"),IF(L20,IF(L20&lt;'Net Changes - Table 1'!C$1,"x","y"),"y"))</f>
        <v>y</v>
      </c>
      <c r="I20" s="42" t="str">
        <f>IF(L20,IF(L20&lt;='Net Changes - Table 1'!$D$1,"x","y"),"y")</f>
        <v>x</v>
      </c>
      <c r="J20" s="32" t="str">
        <f>IF(L20,IF(L20&lt;='Net Changes - Table 1'!$E$1,"x","y"),"y")</f>
        <v>x</v>
      </c>
      <c r="K20" s="45"/>
      <c r="L20" s="46">
        <v>2019</v>
      </c>
      <c r="M20" s="190" t="s">
        <v>491</v>
      </c>
      <c r="N20" s="202" t="s">
        <v>497</v>
      </c>
      <c r="O20" s="200" t="b">
        <v>0</v>
      </c>
      <c r="P20" s="35" t="b">
        <v>0</v>
      </c>
      <c r="Q20" s="35" t="b">
        <v>0</v>
      </c>
      <c r="R20" s="35" t="b">
        <v>0</v>
      </c>
      <c r="S20" s="35" t="b">
        <v>0</v>
      </c>
      <c r="T20" s="35" t="b">
        <v>0</v>
      </c>
      <c r="U20" s="35">
        <f t="shared" si="1"/>
        <v>1</v>
      </c>
      <c r="V20" s="36"/>
      <c r="W20" s="35" t="b">
        <v>0</v>
      </c>
      <c r="X20" s="35" t="b">
        <v>0</v>
      </c>
      <c r="Y20" s="35" t="b">
        <v>0</v>
      </c>
      <c r="Z20" s="35" t="b">
        <v>0</v>
      </c>
      <c r="AA20" s="35" t="b">
        <v>0</v>
      </c>
      <c r="AB20" s="35" t="b">
        <v>0</v>
      </c>
      <c r="AC20" s="35" t="b">
        <v>0</v>
      </c>
      <c r="AD20" s="35" t="b">
        <v>0</v>
      </c>
      <c r="AE20" s="35" t="b">
        <v>0</v>
      </c>
      <c r="AF20" s="35" t="b">
        <v>0</v>
      </c>
      <c r="AG20" s="35" t="b">
        <v>0</v>
      </c>
      <c r="AH20" s="35" t="b">
        <v>0</v>
      </c>
      <c r="AI20" s="35" t="b">
        <v>0</v>
      </c>
      <c r="AJ20" s="37" t="b">
        <v>0</v>
      </c>
      <c r="AK20" s="35" t="b">
        <v>0</v>
      </c>
      <c r="AL20" s="35" t="b">
        <v>0</v>
      </c>
      <c r="AM20" s="35" t="b">
        <v>0</v>
      </c>
      <c r="AN20" s="35" t="b">
        <v>0</v>
      </c>
      <c r="AO20" s="35" t="b">
        <v>0</v>
      </c>
      <c r="AP20" s="35" t="b">
        <v>0</v>
      </c>
      <c r="AQ20" s="35" t="b">
        <v>0</v>
      </c>
      <c r="AR20" s="35" t="b">
        <v>0</v>
      </c>
      <c r="AS20" s="35" t="b">
        <v>0</v>
      </c>
      <c r="AT20" s="35" t="b">
        <v>0</v>
      </c>
      <c r="AU20" s="35" t="b">
        <v>0</v>
      </c>
      <c r="AV20" s="35" t="b">
        <v>0</v>
      </c>
      <c r="AW20" s="35" t="b">
        <v>0</v>
      </c>
      <c r="AX20" s="35" t="b">
        <v>0</v>
      </c>
      <c r="AY20" s="35" t="b">
        <v>0</v>
      </c>
      <c r="AZ20" s="35" t="b">
        <v>0</v>
      </c>
      <c r="BA20" s="35" t="b">
        <v>0</v>
      </c>
      <c r="BB20" s="37" t="b">
        <v>0</v>
      </c>
      <c r="BC20" s="37" t="b">
        <v>0</v>
      </c>
      <c r="BD20" s="37" t="b">
        <v>0</v>
      </c>
      <c r="BE20" s="35" t="b">
        <v>0</v>
      </c>
      <c r="BF20" s="35" t="b">
        <v>0</v>
      </c>
      <c r="BG20" s="35" t="b">
        <v>0</v>
      </c>
      <c r="BH20" s="35" t="b">
        <v>0</v>
      </c>
      <c r="BI20" s="35" t="b">
        <v>0</v>
      </c>
      <c r="BJ20" s="35" t="b">
        <v>0</v>
      </c>
      <c r="BK20" s="35" t="b">
        <v>1</v>
      </c>
      <c r="BL20" s="35" t="b">
        <v>0</v>
      </c>
      <c r="BM20" s="35" t="b">
        <v>0</v>
      </c>
      <c r="BN20" s="35" t="b">
        <v>0</v>
      </c>
      <c r="BO20" s="35" t="b">
        <v>0</v>
      </c>
      <c r="BP20" s="35" t="b">
        <v>0</v>
      </c>
      <c r="BQ20" s="35" t="b">
        <v>0</v>
      </c>
      <c r="BR20" s="35" t="b">
        <v>0</v>
      </c>
      <c r="BS20" s="35" t="b">
        <v>0</v>
      </c>
      <c r="BT20" s="35" t="b">
        <v>0</v>
      </c>
      <c r="BU20" s="35" t="b">
        <v>0</v>
      </c>
      <c r="BV20" s="38" t="b">
        <v>0</v>
      </c>
      <c r="BW20" s="30" t="str">
        <f t="shared" si="2"/>
        <v>N</v>
      </c>
      <c r="BX20" s="39">
        <f t="shared" si="3"/>
        <v>0</v>
      </c>
      <c r="BY20" s="40">
        <f t="shared" si="4"/>
        <v>1</v>
      </c>
      <c r="BZ20" s="40">
        <f t="shared" si="5"/>
        <v>0</v>
      </c>
    </row>
    <row r="21" spans="1:78" ht="74.5" customHeight="1">
      <c r="A21" s="28" t="str">
        <f t="shared" si="0"/>
        <v>Melack</v>
      </c>
      <c r="B21" s="28" t="s">
        <v>135</v>
      </c>
      <c r="C21" s="28" t="s">
        <v>81</v>
      </c>
      <c r="D21" s="28" t="s">
        <v>136</v>
      </c>
      <c r="E21" s="29" t="s">
        <v>137</v>
      </c>
      <c r="F21" s="30" t="s">
        <v>84</v>
      </c>
      <c r="G21" s="195" t="s">
        <v>533</v>
      </c>
      <c r="H21" s="31" t="str">
        <f>IF(K21,IF(K21&lt;='Net Changes - Table 1'!$C$1,"y","x"),IF(L21,IF(L21&lt;'Net Changes - Table 1'!C$1,"x","y"),"y"))</f>
        <v>y</v>
      </c>
      <c r="I21" s="28" t="str">
        <f>IF(L21,IF(L21&lt;='Net Changes - Table 1'!$D$1,"x","y"),"y")</f>
        <v>y</v>
      </c>
      <c r="J21" s="32" t="str">
        <f>IF(L21,IF(L21&lt;='Net Changes - Table 1'!$E$1,"x","y"),"y")</f>
        <v>x</v>
      </c>
      <c r="K21" s="45"/>
      <c r="L21" s="46">
        <v>2021</v>
      </c>
      <c r="M21" s="190" t="s">
        <v>491</v>
      </c>
      <c r="N21" s="207"/>
      <c r="O21" s="200" t="b">
        <v>1</v>
      </c>
      <c r="P21" s="35" t="b">
        <v>0</v>
      </c>
      <c r="Q21" s="35" t="b">
        <v>0</v>
      </c>
      <c r="R21" s="35" t="b">
        <v>0</v>
      </c>
      <c r="S21" s="35" t="b">
        <v>1</v>
      </c>
      <c r="T21" s="35" t="b">
        <v>0</v>
      </c>
      <c r="U21" s="35">
        <f t="shared" si="1"/>
        <v>4</v>
      </c>
      <c r="V21" s="36"/>
      <c r="W21" s="35" t="b">
        <v>0</v>
      </c>
      <c r="X21" s="35" t="b">
        <v>0</v>
      </c>
      <c r="Y21" s="35" t="b">
        <v>0</v>
      </c>
      <c r="Z21" s="35" t="b">
        <v>0</v>
      </c>
      <c r="AA21" s="35" t="b">
        <v>0</v>
      </c>
      <c r="AB21" s="35" t="b">
        <v>0</v>
      </c>
      <c r="AC21" s="35" t="b">
        <v>1</v>
      </c>
      <c r="AD21" s="35" t="b">
        <v>0</v>
      </c>
      <c r="AE21" s="35" t="b">
        <v>0</v>
      </c>
      <c r="AF21" s="35" t="b">
        <v>0</v>
      </c>
      <c r="AG21" s="35" t="b">
        <v>0</v>
      </c>
      <c r="AH21" s="35" t="b">
        <v>0</v>
      </c>
      <c r="AI21" s="35" t="b">
        <v>1</v>
      </c>
      <c r="AJ21" s="37" t="b">
        <v>0</v>
      </c>
      <c r="AK21" s="35" t="b">
        <v>0</v>
      </c>
      <c r="AL21" s="35" t="b">
        <v>0</v>
      </c>
      <c r="AM21" s="35" t="b">
        <v>0</v>
      </c>
      <c r="AN21" s="35" t="b">
        <v>1</v>
      </c>
      <c r="AO21" s="35" t="b">
        <v>0</v>
      </c>
      <c r="AP21" s="35" t="b">
        <v>1</v>
      </c>
      <c r="AQ21" s="35" t="b">
        <v>0</v>
      </c>
      <c r="AR21" s="35" t="b">
        <v>0</v>
      </c>
      <c r="AS21" s="35" t="b">
        <v>0</v>
      </c>
      <c r="AT21" s="35" t="b">
        <v>0</v>
      </c>
      <c r="AU21" s="35" t="b">
        <v>0</v>
      </c>
      <c r="AV21" s="35" t="b">
        <v>0</v>
      </c>
      <c r="AW21" s="35" t="b">
        <v>0</v>
      </c>
      <c r="AX21" s="35" t="b">
        <v>0</v>
      </c>
      <c r="AY21" s="35" t="b">
        <v>0</v>
      </c>
      <c r="AZ21" s="35" t="b">
        <v>0</v>
      </c>
      <c r="BA21" s="35" t="b">
        <v>0</v>
      </c>
      <c r="BB21" s="37" t="b">
        <v>0</v>
      </c>
      <c r="BC21" s="37" t="b">
        <v>0</v>
      </c>
      <c r="BD21" s="37" t="b">
        <v>0</v>
      </c>
      <c r="BE21" s="35" t="b">
        <v>0</v>
      </c>
      <c r="BF21" s="35" t="b">
        <v>0</v>
      </c>
      <c r="BG21" s="35" t="b">
        <v>0</v>
      </c>
      <c r="BH21" s="35" t="b">
        <v>0</v>
      </c>
      <c r="BI21" s="35" t="b">
        <v>0</v>
      </c>
      <c r="BJ21" s="35" t="b">
        <v>0</v>
      </c>
      <c r="BK21" s="35" t="b">
        <v>0</v>
      </c>
      <c r="BL21" s="35" t="b">
        <v>0</v>
      </c>
      <c r="BM21" s="35" t="b">
        <v>0</v>
      </c>
      <c r="BN21" s="35" t="b">
        <v>0</v>
      </c>
      <c r="BO21" s="35" t="b">
        <v>0</v>
      </c>
      <c r="BP21" s="35" t="b">
        <v>0</v>
      </c>
      <c r="BQ21" s="35" t="b">
        <v>0</v>
      </c>
      <c r="BR21" s="35" t="b">
        <v>0</v>
      </c>
      <c r="BS21" s="35" t="b">
        <v>0</v>
      </c>
      <c r="BT21" s="35" t="b">
        <v>0</v>
      </c>
      <c r="BU21" s="35" t="b">
        <v>0</v>
      </c>
      <c r="BV21" s="38" t="b">
        <v>0</v>
      </c>
      <c r="BW21" s="30" t="str">
        <f t="shared" si="2"/>
        <v>N</v>
      </c>
      <c r="BX21" s="39">
        <f t="shared" si="3"/>
        <v>0</v>
      </c>
      <c r="BY21" s="40">
        <f t="shared" si="4"/>
        <v>0</v>
      </c>
      <c r="BZ21" s="40">
        <f t="shared" si="5"/>
        <v>1</v>
      </c>
    </row>
    <row r="22" spans="1:78" ht="26.5" customHeight="1">
      <c r="A22" s="28" t="str">
        <f t="shared" si="0"/>
        <v>Plantinga</v>
      </c>
      <c r="B22" s="28" t="s">
        <v>138</v>
      </c>
      <c r="C22" s="28" t="s">
        <v>81</v>
      </c>
      <c r="D22" s="28" t="s">
        <v>139</v>
      </c>
      <c r="E22" s="29" t="s">
        <v>90</v>
      </c>
      <c r="F22" s="41" t="s">
        <v>84</v>
      </c>
      <c r="G22" s="196" t="s">
        <v>569</v>
      </c>
      <c r="H22" s="31" t="str">
        <f>IF(K22,IF(K22&lt;='Net Changes - Table 1'!$C$1,"y","x"),IF(L22,IF(L22&lt;'Net Changes - Table 1'!C$1,"x","y"),"y"))</f>
        <v>y</v>
      </c>
      <c r="I22" s="42" t="str">
        <f>IF(L22,IF(L22&lt;='Net Changes - Table 1'!$D$1,"x","y"),"y")</f>
        <v>y</v>
      </c>
      <c r="J22" s="32" t="str">
        <f>IF(L22,IF(L22&lt;='Net Changes - Table 1'!$E$1,"x","y"),"y")</f>
        <v>y</v>
      </c>
      <c r="K22" s="33">
        <v>2013</v>
      </c>
      <c r="L22" s="34"/>
      <c r="M22" s="189" t="s">
        <v>491</v>
      </c>
      <c r="N22" s="208"/>
      <c r="O22" s="199" t="b">
        <v>0</v>
      </c>
      <c r="P22" s="44" t="b">
        <v>0</v>
      </c>
      <c r="Q22" s="44" t="b">
        <v>0</v>
      </c>
      <c r="R22" s="44" t="b">
        <v>0</v>
      </c>
      <c r="S22" s="44" t="b">
        <v>0</v>
      </c>
      <c r="T22" s="44" t="b">
        <v>0</v>
      </c>
      <c r="U22" s="35">
        <f t="shared" si="1"/>
        <v>3</v>
      </c>
      <c r="V22" s="36"/>
      <c r="W22" s="35" t="b">
        <v>0</v>
      </c>
      <c r="X22" s="35" t="b">
        <v>0</v>
      </c>
      <c r="Y22" s="35" t="b">
        <v>0</v>
      </c>
      <c r="Z22" s="35" t="b">
        <v>0</v>
      </c>
      <c r="AA22" s="35" t="b">
        <v>0</v>
      </c>
      <c r="AB22" s="35" t="b">
        <v>0</v>
      </c>
      <c r="AC22" s="35" t="b">
        <v>0</v>
      </c>
      <c r="AD22" s="35" t="b">
        <v>0</v>
      </c>
      <c r="AE22" s="35" t="b">
        <v>0</v>
      </c>
      <c r="AF22" s="35" t="b">
        <v>0</v>
      </c>
      <c r="AG22" s="35" t="b">
        <v>0</v>
      </c>
      <c r="AH22" s="35" t="b">
        <v>0</v>
      </c>
      <c r="AI22" s="35" t="b">
        <v>0</v>
      </c>
      <c r="AJ22" s="37" t="b">
        <v>0</v>
      </c>
      <c r="AK22" s="35" t="b">
        <v>0</v>
      </c>
      <c r="AL22" s="35" t="b">
        <v>0</v>
      </c>
      <c r="AM22" s="35" t="b">
        <v>0</v>
      </c>
      <c r="AN22" s="35" t="b">
        <v>0</v>
      </c>
      <c r="AO22" s="35" t="b">
        <v>0</v>
      </c>
      <c r="AP22" s="35" t="b">
        <v>0</v>
      </c>
      <c r="AQ22" s="35" t="b">
        <v>0</v>
      </c>
      <c r="AR22" s="35" t="b">
        <v>0</v>
      </c>
      <c r="AS22" s="35" t="b">
        <v>1</v>
      </c>
      <c r="AT22" s="35" t="b">
        <v>0</v>
      </c>
      <c r="AU22" s="35" t="b">
        <v>0</v>
      </c>
      <c r="AV22" s="35" t="b">
        <v>0</v>
      </c>
      <c r="AW22" s="35" t="b">
        <v>0</v>
      </c>
      <c r="AX22" s="35" t="b">
        <v>0</v>
      </c>
      <c r="AY22" s="35" t="b">
        <v>0</v>
      </c>
      <c r="AZ22" s="35" t="b">
        <v>0</v>
      </c>
      <c r="BA22" s="35" t="b">
        <v>0</v>
      </c>
      <c r="BB22" s="37" t="b">
        <v>0</v>
      </c>
      <c r="BC22" s="37" t="b">
        <v>0</v>
      </c>
      <c r="BD22" s="37" t="b">
        <v>0</v>
      </c>
      <c r="BE22" s="35" t="b">
        <v>0</v>
      </c>
      <c r="BF22" s="35" t="b">
        <v>0</v>
      </c>
      <c r="BG22" s="35" t="b">
        <v>0</v>
      </c>
      <c r="BH22" s="35" t="b">
        <v>0</v>
      </c>
      <c r="BI22" s="35" t="b">
        <v>0</v>
      </c>
      <c r="BJ22" s="35" t="b">
        <v>0</v>
      </c>
      <c r="BK22" s="35" t="b">
        <v>1</v>
      </c>
      <c r="BL22" s="35" t="b">
        <v>0</v>
      </c>
      <c r="BM22" s="35" t="b">
        <v>0</v>
      </c>
      <c r="BN22" s="35" t="b">
        <v>0</v>
      </c>
      <c r="BO22" s="35" t="b">
        <v>0</v>
      </c>
      <c r="BP22" s="35" t="b">
        <v>0</v>
      </c>
      <c r="BQ22" s="35" t="b">
        <v>1</v>
      </c>
      <c r="BR22" s="35" t="b">
        <v>0</v>
      </c>
      <c r="BS22" s="35" t="b">
        <v>0</v>
      </c>
      <c r="BT22" s="35" t="b">
        <v>0</v>
      </c>
      <c r="BU22" s="35" t="b">
        <v>0</v>
      </c>
      <c r="BV22" s="38" t="b">
        <v>0</v>
      </c>
      <c r="BW22" s="30" t="str">
        <f t="shared" si="2"/>
        <v>N</v>
      </c>
      <c r="BX22" s="39">
        <f t="shared" si="3"/>
        <v>0</v>
      </c>
      <c r="BY22" s="40">
        <f t="shared" si="4"/>
        <v>0</v>
      </c>
      <c r="BZ22" s="40">
        <f t="shared" si="5"/>
        <v>0</v>
      </c>
    </row>
    <row r="23" spans="1:78" ht="26.5" customHeight="1">
      <c r="A23" s="28" t="str">
        <f t="shared" si="0"/>
        <v>Potoski</v>
      </c>
      <c r="B23" s="28" t="s">
        <v>140</v>
      </c>
      <c r="C23" s="28" t="s">
        <v>81</v>
      </c>
      <c r="D23" s="28" t="s">
        <v>134</v>
      </c>
      <c r="E23" s="29" t="s">
        <v>83</v>
      </c>
      <c r="F23" s="41"/>
      <c r="G23" s="196" t="s">
        <v>569</v>
      </c>
      <c r="H23" s="31" t="str">
        <f>IF(K23,IF(K23&lt;='Net Changes - Table 1'!$C$1,"y","x"),IF(L23,IF(L23&lt;'Net Changes - Table 1'!C$1,"x","y"),"y"))</f>
        <v>y</v>
      </c>
      <c r="I23" s="42" t="str">
        <f>IF(L23,IF(L23&lt;='Net Changes - Table 1'!$D$1,"x","y"),"y")</f>
        <v>y</v>
      </c>
      <c r="J23" s="32" t="str">
        <f>IF(L23,IF(L23&lt;='Net Changes - Table 1'!$E$1,"x","y"),"y")</f>
        <v>y</v>
      </c>
      <c r="K23" s="33">
        <v>2011</v>
      </c>
      <c r="L23" s="34"/>
      <c r="M23" s="189" t="s">
        <v>495</v>
      </c>
      <c r="N23" s="208"/>
      <c r="O23" s="199" t="b">
        <v>0</v>
      </c>
      <c r="P23" s="44" t="b">
        <v>0</v>
      </c>
      <c r="Q23" s="44" t="b">
        <v>0</v>
      </c>
      <c r="R23" s="44" t="b">
        <v>0</v>
      </c>
      <c r="S23" s="44" t="b">
        <v>0</v>
      </c>
      <c r="T23" s="44" t="b">
        <v>0</v>
      </c>
      <c r="U23" s="35">
        <f t="shared" si="1"/>
        <v>1</v>
      </c>
      <c r="V23" s="36"/>
      <c r="W23" s="35" t="b">
        <v>0</v>
      </c>
      <c r="X23" s="35" t="b">
        <v>0</v>
      </c>
      <c r="Y23" s="35" t="b">
        <v>0</v>
      </c>
      <c r="Z23" s="35" t="b">
        <v>0</v>
      </c>
      <c r="AA23" s="35" t="b">
        <v>0</v>
      </c>
      <c r="AB23" s="35" t="b">
        <v>0</v>
      </c>
      <c r="AC23" s="35" t="b">
        <v>0</v>
      </c>
      <c r="AD23" s="35" t="b">
        <v>0</v>
      </c>
      <c r="AE23" s="35" t="b">
        <v>0</v>
      </c>
      <c r="AF23" s="35" t="b">
        <v>0</v>
      </c>
      <c r="AG23" s="35" t="b">
        <v>0</v>
      </c>
      <c r="AH23" s="35" t="b">
        <v>0</v>
      </c>
      <c r="AI23" s="35" t="b">
        <v>0</v>
      </c>
      <c r="AJ23" s="37" t="b">
        <v>0</v>
      </c>
      <c r="AK23" s="35" t="b">
        <v>0</v>
      </c>
      <c r="AL23" s="35" t="b">
        <v>0</v>
      </c>
      <c r="AM23" s="35" t="b">
        <v>0</v>
      </c>
      <c r="AN23" s="35" t="b">
        <v>0</v>
      </c>
      <c r="AO23" s="35" t="b">
        <v>0</v>
      </c>
      <c r="AP23" s="35" t="b">
        <v>0</v>
      </c>
      <c r="AQ23" s="35" t="b">
        <v>0</v>
      </c>
      <c r="AR23" s="35" t="b">
        <v>0</v>
      </c>
      <c r="AS23" s="35" t="b">
        <v>0</v>
      </c>
      <c r="AT23" s="35" t="b">
        <v>0</v>
      </c>
      <c r="AU23" s="35" t="b">
        <v>0</v>
      </c>
      <c r="AV23" s="35" t="b">
        <v>0</v>
      </c>
      <c r="AW23" s="35" t="b">
        <v>0</v>
      </c>
      <c r="AX23" s="35" t="b">
        <v>0</v>
      </c>
      <c r="AY23" s="35" t="b">
        <v>0</v>
      </c>
      <c r="AZ23" s="35" t="b">
        <v>0</v>
      </c>
      <c r="BA23" s="35" t="b">
        <v>0</v>
      </c>
      <c r="BB23" s="37" t="b">
        <v>0</v>
      </c>
      <c r="BC23" s="37" t="b">
        <v>0</v>
      </c>
      <c r="BD23" s="37" t="b">
        <v>0</v>
      </c>
      <c r="BE23" s="35" t="b">
        <v>0</v>
      </c>
      <c r="BF23" s="35" t="b">
        <v>0</v>
      </c>
      <c r="BG23" s="35" t="b">
        <v>0</v>
      </c>
      <c r="BH23" s="35" t="b">
        <v>0</v>
      </c>
      <c r="BI23" s="35" t="b">
        <v>0</v>
      </c>
      <c r="BJ23" s="35" t="b">
        <v>1</v>
      </c>
      <c r="BK23" s="35" t="b">
        <v>0</v>
      </c>
      <c r="BL23" s="35" t="b">
        <v>0</v>
      </c>
      <c r="BM23" s="35" t="b">
        <v>0</v>
      </c>
      <c r="BN23" s="35" t="b">
        <v>0</v>
      </c>
      <c r="BO23" s="35" t="b">
        <v>0</v>
      </c>
      <c r="BP23" s="35" t="b">
        <v>0</v>
      </c>
      <c r="BQ23" s="35" t="b">
        <v>0</v>
      </c>
      <c r="BR23" s="35" t="b">
        <v>0</v>
      </c>
      <c r="BS23" s="35" t="b">
        <v>0</v>
      </c>
      <c r="BT23" s="35" t="b">
        <v>0</v>
      </c>
      <c r="BU23" s="35" t="b">
        <v>0</v>
      </c>
      <c r="BV23" s="38" t="b">
        <v>0</v>
      </c>
      <c r="BW23" s="30" t="str">
        <f t="shared" si="2"/>
        <v>N</v>
      </c>
      <c r="BX23" s="39">
        <f t="shared" si="3"/>
        <v>0</v>
      </c>
      <c r="BY23" s="40">
        <f t="shared" si="4"/>
        <v>0</v>
      </c>
      <c r="BZ23" s="40">
        <f t="shared" si="5"/>
        <v>0</v>
      </c>
    </row>
    <row r="24" spans="1:78" ht="26.5" customHeight="1">
      <c r="A24" s="28" t="str">
        <f t="shared" si="0"/>
        <v>Salzman</v>
      </c>
      <c r="B24" s="28" t="s">
        <v>141</v>
      </c>
      <c r="C24" s="28" t="s">
        <v>81</v>
      </c>
      <c r="D24" s="28" t="s">
        <v>68</v>
      </c>
      <c r="E24" s="29" t="s">
        <v>68</v>
      </c>
      <c r="F24" s="41"/>
      <c r="G24" s="196" t="s">
        <v>569</v>
      </c>
      <c r="H24" s="31" t="str">
        <f>IF(K24,IF(K24&lt;='Net Changes - Table 1'!$C$1,"y","x"),IF(L24,IF(L24&lt;'Net Changes - Table 1'!C$1,"x","y"),"y"))</f>
        <v>x</v>
      </c>
      <c r="I24" s="42" t="str">
        <f>IF(L24,IF(L24&lt;='Net Changes - Table 1'!$D$1,"x","y"),"y")</f>
        <v>y</v>
      </c>
      <c r="J24" s="32" t="str">
        <f>IF(L24,IF(L24&lt;='Net Changes - Table 1'!$E$1,"x","y"),"y")</f>
        <v>y</v>
      </c>
      <c r="K24" s="33">
        <v>2015</v>
      </c>
      <c r="L24" s="34"/>
      <c r="M24" s="189" t="s">
        <v>495</v>
      </c>
      <c r="N24" s="208"/>
      <c r="O24" s="199" t="b">
        <v>0</v>
      </c>
      <c r="P24" s="44" t="b">
        <v>0</v>
      </c>
      <c r="Q24" s="44" t="b">
        <v>0</v>
      </c>
      <c r="R24" s="44" t="b">
        <v>0</v>
      </c>
      <c r="S24" s="44" t="b">
        <v>0</v>
      </c>
      <c r="T24" s="44" t="b">
        <v>0</v>
      </c>
      <c r="U24" s="35">
        <f t="shared" si="1"/>
        <v>2</v>
      </c>
      <c r="V24" s="36"/>
      <c r="W24" s="35" t="b">
        <v>0</v>
      </c>
      <c r="X24" s="35" t="b">
        <v>0</v>
      </c>
      <c r="Y24" s="35" t="b">
        <v>0</v>
      </c>
      <c r="Z24" s="35" t="b">
        <v>0</v>
      </c>
      <c r="AA24" s="35" t="b">
        <v>0</v>
      </c>
      <c r="AB24" s="35" t="b">
        <v>0</v>
      </c>
      <c r="AC24" s="35" t="b">
        <v>0</v>
      </c>
      <c r="AD24" s="35" t="b">
        <v>0</v>
      </c>
      <c r="AE24" s="35" t="b">
        <v>0</v>
      </c>
      <c r="AF24" s="35" t="b">
        <v>0</v>
      </c>
      <c r="AG24" s="35" t="b">
        <v>0</v>
      </c>
      <c r="AH24" s="35" t="b">
        <v>0</v>
      </c>
      <c r="AI24" s="35" t="b">
        <v>0</v>
      </c>
      <c r="AJ24" s="37" t="b">
        <v>0</v>
      </c>
      <c r="AK24" s="35" t="b">
        <v>0</v>
      </c>
      <c r="AL24" s="35" t="b">
        <v>0</v>
      </c>
      <c r="AM24" s="35" t="b">
        <v>0</v>
      </c>
      <c r="AN24" s="35" t="b">
        <v>0</v>
      </c>
      <c r="AO24" s="35" t="b">
        <v>0</v>
      </c>
      <c r="AP24" s="35" t="b">
        <v>0</v>
      </c>
      <c r="AQ24" s="35" t="b">
        <v>0</v>
      </c>
      <c r="AR24" s="35" t="b">
        <v>0</v>
      </c>
      <c r="AS24" s="35" t="b">
        <v>0</v>
      </c>
      <c r="AT24" s="35" t="b">
        <v>0</v>
      </c>
      <c r="AU24" s="35" t="b">
        <v>0</v>
      </c>
      <c r="AV24" s="35" t="b">
        <v>0</v>
      </c>
      <c r="AW24" s="35" t="b">
        <v>0</v>
      </c>
      <c r="AX24" s="35" t="b">
        <v>0</v>
      </c>
      <c r="AY24" s="35" t="b">
        <v>0</v>
      </c>
      <c r="AZ24" s="35" t="b">
        <v>0</v>
      </c>
      <c r="BA24" s="35" t="b">
        <v>0</v>
      </c>
      <c r="BB24" s="37" t="b">
        <v>0</v>
      </c>
      <c r="BC24" s="37" t="b">
        <v>0</v>
      </c>
      <c r="BD24" s="37" t="b">
        <v>0</v>
      </c>
      <c r="BE24" s="35" t="b">
        <v>0</v>
      </c>
      <c r="BF24" s="35" t="b">
        <v>0</v>
      </c>
      <c r="BG24" s="35" t="b">
        <v>0</v>
      </c>
      <c r="BH24" s="35" t="b">
        <v>1</v>
      </c>
      <c r="BI24" s="35" t="b">
        <v>0</v>
      </c>
      <c r="BJ24" s="35" t="b">
        <v>0</v>
      </c>
      <c r="BK24" s="35" t="b">
        <v>0</v>
      </c>
      <c r="BL24" s="35" t="b">
        <v>0</v>
      </c>
      <c r="BM24" s="35" t="b">
        <v>0</v>
      </c>
      <c r="BN24" s="35" t="b">
        <v>0</v>
      </c>
      <c r="BO24" s="35" t="b">
        <v>1</v>
      </c>
      <c r="BP24" s="35" t="b">
        <v>0</v>
      </c>
      <c r="BQ24" s="35" t="b">
        <v>0</v>
      </c>
      <c r="BR24" s="35" t="b">
        <v>0</v>
      </c>
      <c r="BS24" s="35" t="b">
        <v>0</v>
      </c>
      <c r="BT24" s="35" t="b">
        <v>0</v>
      </c>
      <c r="BU24" s="35" t="b">
        <v>0</v>
      </c>
      <c r="BV24" s="38" t="b">
        <v>0</v>
      </c>
      <c r="BW24" s="30" t="str">
        <f t="shared" si="2"/>
        <v>N</v>
      </c>
      <c r="BX24" s="39">
        <f t="shared" si="3"/>
        <v>1</v>
      </c>
      <c r="BY24" s="40">
        <f t="shared" si="4"/>
        <v>0</v>
      </c>
      <c r="BZ24" s="40">
        <f t="shared" si="5"/>
        <v>0</v>
      </c>
    </row>
    <row r="25" spans="1:78" ht="38.5" customHeight="1">
      <c r="A25" s="28" t="str">
        <f t="shared" si="0"/>
        <v>Suh</v>
      </c>
      <c r="B25" s="28" t="s">
        <v>142</v>
      </c>
      <c r="C25" s="28" t="s">
        <v>81</v>
      </c>
      <c r="D25" s="28" t="s">
        <v>143</v>
      </c>
      <c r="E25" s="29" t="s">
        <v>71</v>
      </c>
      <c r="F25" s="30" t="s">
        <v>84</v>
      </c>
      <c r="G25" s="195" t="s">
        <v>569</v>
      </c>
      <c r="H25" s="31" t="str">
        <f>IF(K25,IF(K25&lt;='Net Changes - Table 1'!$C$1,"y","x"),IF(L25,IF(L25&lt;'Net Changes - Table 1'!C$1,"x","y"),"y"))</f>
        <v>y</v>
      </c>
      <c r="I25" s="28" t="str">
        <f>IF(L25,IF(L25&lt;='Net Changes - Table 1'!$D$1,"x","y"),"y")</f>
        <v>y</v>
      </c>
      <c r="J25" s="32" t="str">
        <f>IF(L25,IF(L25&lt;='Net Changes - Table 1'!$E$1,"x","y"),"y")</f>
        <v>y</v>
      </c>
      <c r="K25" s="33">
        <v>2011</v>
      </c>
      <c r="L25" s="34"/>
      <c r="M25" s="189" t="s">
        <v>491</v>
      </c>
      <c r="N25" s="207"/>
      <c r="O25" s="200" t="b">
        <v>0</v>
      </c>
      <c r="P25" s="35" t="b">
        <v>0</v>
      </c>
      <c r="Q25" s="35" t="b">
        <v>0</v>
      </c>
      <c r="R25" s="35" t="b">
        <v>0</v>
      </c>
      <c r="S25" s="35" t="b">
        <v>0</v>
      </c>
      <c r="T25" s="35" t="b">
        <v>0</v>
      </c>
      <c r="U25" s="35">
        <f t="shared" si="1"/>
        <v>1</v>
      </c>
      <c r="V25" s="36"/>
      <c r="W25" s="35" t="b">
        <v>0</v>
      </c>
      <c r="X25" s="35" t="b">
        <v>0</v>
      </c>
      <c r="Y25" s="35" t="b">
        <v>0</v>
      </c>
      <c r="Z25" s="35" t="b">
        <v>0</v>
      </c>
      <c r="AA25" s="35" t="b">
        <v>0</v>
      </c>
      <c r="AB25" s="35" t="b">
        <v>0</v>
      </c>
      <c r="AC25" s="35" t="b">
        <v>0</v>
      </c>
      <c r="AD25" s="35" t="b">
        <v>0</v>
      </c>
      <c r="AE25" s="35" t="b">
        <v>0</v>
      </c>
      <c r="AF25" s="35" t="b">
        <v>0</v>
      </c>
      <c r="AG25" s="35" t="b">
        <v>0</v>
      </c>
      <c r="AH25" s="35" t="b">
        <v>0</v>
      </c>
      <c r="AI25" s="35" t="b">
        <v>0</v>
      </c>
      <c r="AJ25" s="37" t="b">
        <v>0</v>
      </c>
      <c r="AK25" s="35" t="b">
        <v>0</v>
      </c>
      <c r="AL25" s="35" t="b">
        <v>0</v>
      </c>
      <c r="AM25" s="35" t="b">
        <v>0</v>
      </c>
      <c r="AN25" s="35" t="b">
        <v>0</v>
      </c>
      <c r="AO25" s="35" t="b">
        <v>0</v>
      </c>
      <c r="AP25" s="35" t="b">
        <v>0</v>
      </c>
      <c r="AQ25" s="35" t="b">
        <v>0</v>
      </c>
      <c r="AR25" s="35" t="b">
        <v>0</v>
      </c>
      <c r="AS25" s="35" t="b">
        <v>0</v>
      </c>
      <c r="AT25" s="35" t="b">
        <v>0</v>
      </c>
      <c r="AU25" s="35" t="b">
        <v>0</v>
      </c>
      <c r="AV25" s="35" t="b">
        <v>0</v>
      </c>
      <c r="AW25" s="35" t="b">
        <v>0</v>
      </c>
      <c r="AX25" s="35" t="b">
        <v>0</v>
      </c>
      <c r="AY25" s="35" t="b">
        <v>0</v>
      </c>
      <c r="AZ25" s="35" t="b">
        <v>0</v>
      </c>
      <c r="BA25" s="35" t="b">
        <v>0</v>
      </c>
      <c r="BB25" s="37" t="b">
        <v>0</v>
      </c>
      <c r="BC25" s="37" t="b">
        <v>0</v>
      </c>
      <c r="BD25" s="37" t="b">
        <v>0</v>
      </c>
      <c r="BE25" s="35" t="b">
        <v>0</v>
      </c>
      <c r="BF25" s="35" t="b">
        <v>0</v>
      </c>
      <c r="BG25" s="35" t="b">
        <v>0</v>
      </c>
      <c r="BH25" s="35" t="b">
        <v>0</v>
      </c>
      <c r="BI25" s="35" t="b">
        <v>0</v>
      </c>
      <c r="BJ25" s="35" t="b">
        <v>0</v>
      </c>
      <c r="BK25" s="35" t="b">
        <v>0</v>
      </c>
      <c r="BL25" s="35" t="b">
        <v>0</v>
      </c>
      <c r="BM25" s="35" t="b">
        <v>0</v>
      </c>
      <c r="BN25" s="35" t="b">
        <v>0</v>
      </c>
      <c r="BO25" s="35" t="b">
        <v>0</v>
      </c>
      <c r="BP25" s="35" t="b">
        <v>0</v>
      </c>
      <c r="BQ25" s="35" t="b">
        <v>0</v>
      </c>
      <c r="BR25" s="35" t="b">
        <v>1</v>
      </c>
      <c r="BS25" s="35" t="b">
        <v>0</v>
      </c>
      <c r="BT25" s="35" t="b">
        <v>0</v>
      </c>
      <c r="BU25" s="35" t="b">
        <v>0</v>
      </c>
      <c r="BV25" s="38" t="b">
        <v>0</v>
      </c>
      <c r="BW25" s="30" t="str">
        <f t="shared" si="2"/>
        <v>N</v>
      </c>
      <c r="BX25" s="39">
        <f t="shared" si="3"/>
        <v>0</v>
      </c>
      <c r="BY25" s="40">
        <f t="shared" si="4"/>
        <v>0</v>
      </c>
      <c r="BZ25" s="40">
        <f t="shared" si="5"/>
        <v>0</v>
      </c>
    </row>
    <row r="26" spans="1:78" ht="50.5" customHeight="1">
      <c r="A26" s="28" t="str">
        <f t="shared" si="0"/>
        <v>Tague</v>
      </c>
      <c r="B26" s="28" t="s">
        <v>144</v>
      </c>
      <c r="C26" s="28" t="s">
        <v>81</v>
      </c>
      <c r="D26" s="28" t="s">
        <v>145</v>
      </c>
      <c r="E26" s="29" t="s">
        <v>146</v>
      </c>
      <c r="F26" s="30" t="s">
        <v>84</v>
      </c>
      <c r="G26" s="195" t="s">
        <v>542</v>
      </c>
      <c r="H26" s="31" t="str">
        <f>IF(K26,IF(K26&lt;='Net Changes - Table 1'!$C$1,"y","x"),IF(L26,IF(L26&lt;'Net Changes - Table 1'!C$1,"x","y"),"y"))</f>
        <v>y</v>
      </c>
      <c r="I26" s="28" t="str">
        <f>IF(L26,IF(L26&lt;='Net Changes - Table 1'!$D$1,"x","y"),"y")</f>
        <v>y</v>
      </c>
      <c r="J26" s="32" t="str">
        <f>IF(L26,IF(L26&lt;='Net Changes - Table 1'!$E$1,"x","y"),"y")</f>
        <v>y</v>
      </c>
      <c r="K26" s="45"/>
      <c r="L26" s="34"/>
      <c r="M26" s="189" t="s">
        <v>491</v>
      </c>
      <c r="N26" s="207"/>
      <c r="O26" s="200" t="b">
        <v>0</v>
      </c>
      <c r="P26" s="35" t="b">
        <v>0</v>
      </c>
      <c r="Q26" s="35" t="b">
        <v>0</v>
      </c>
      <c r="R26" s="35" t="b">
        <v>0</v>
      </c>
      <c r="S26" s="35" t="b">
        <v>0</v>
      </c>
      <c r="T26" s="35" t="b">
        <v>0</v>
      </c>
      <c r="U26" s="35">
        <f t="shared" si="1"/>
        <v>3</v>
      </c>
      <c r="V26" s="36"/>
      <c r="W26" s="35" t="b">
        <v>0</v>
      </c>
      <c r="X26" s="35" t="b">
        <v>0</v>
      </c>
      <c r="Y26" s="35" t="b">
        <v>0</v>
      </c>
      <c r="Z26" s="35" t="b">
        <v>0</v>
      </c>
      <c r="AA26" s="35" t="b">
        <v>0</v>
      </c>
      <c r="AB26" s="35" t="b">
        <v>0</v>
      </c>
      <c r="AC26" s="35" t="b">
        <v>0</v>
      </c>
      <c r="AD26" s="35" t="b">
        <v>0</v>
      </c>
      <c r="AE26" s="35" t="b">
        <v>0</v>
      </c>
      <c r="AF26" s="35" t="b">
        <v>0</v>
      </c>
      <c r="AG26" s="35" t="b">
        <v>0</v>
      </c>
      <c r="AH26" s="35" t="b">
        <v>0</v>
      </c>
      <c r="AI26" s="35" t="b">
        <v>1</v>
      </c>
      <c r="AJ26" s="37" t="b">
        <v>0</v>
      </c>
      <c r="AK26" s="35" t="b">
        <v>0</v>
      </c>
      <c r="AL26" s="35" t="b">
        <v>0</v>
      </c>
      <c r="AM26" s="35" t="b">
        <v>0</v>
      </c>
      <c r="AN26" s="35" t="b">
        <v>1</v>
      </c>
      <c r="AO26" s="35" t="b">
        <v>0</v>
      </c>
      <c r="AP26" s="35" t="b">
        <v>0</v>
      </c>
      <c r="AQ26" s="35" t="b">
        <v>0</v>
      </c>
      <c r="AR26" s="35" t="b">
        <v>0</v>
      </c>
      <c r="AS26" s="35" t="b">
        <v>1</v>
      </c>
      <c r="AT26" s="35" t="b">
        <v>0</v>
      </c>
      <c r="AU26" s="35" t="b">
        <v>0</v>
      </c>
      <c r="AV26" s="35" t="b">
        <v>0</v>
      </c>
      <c r="AW26" s="35" t="b">
        <v>0</v>
      </c>
      <c r="AX26" s="35" t="b">
        <v>0</v>
      </c>
      <c r="AY26" s="35" t="b">
        <v>0</v>
      </c>
      <c r="AZ26" s="35" t="b">
        <v>0</v>
      </c>
      <c r="BA26" s="35" t="b">
        <v>0</v>
      </c>
      <c r="BB26" s="37" t="b">
        <v>0</v>
      </c>
      <c r="BC26" s="37" t="b">
        <v>0</v>
      </c>
      <c r="BD26" s="37" t="b">
        <v>0</v>
      </c>
      <c r="BE26" s="35" t="b">
        <v>0</v>
      </c>
      <c r="BF26" s="35" t="b">
        <v>0</v>
      </c>
      <c r="BG26" s="35" t="b">
        <v>0</v>
      </c>
      <c r="BH26" s="35" t="b">
        <v>0</v>
      </c>
      <c r="BI26" s="35" t="b">
        <v>0</v>
      </c>
      <c r="BJ26" s="35" t="b">
        <v>0</v>
      </c>
      <c r="BK26" s="35" t="b">
        <v>0</v>
      </c>
      <c r="BL26" s="35" t="b">
        <v>0</v>
      </c>
      <c r="BM26" s="35" t="b">
        <v>0</v>
      </c>
      <c r="BN26" s="35" t="b">
        <v>0</v>
      </c>
      <c r="BO26" s="35" t="b">
        <v>0</v>
      </c>
      <c r="BP26" s="35" t="b">
        <v>0</v>
      </c>
      <c r="BQ26" s="35" t="b">
        <v>0</v>
      </c>
      <c r="BR26" s="35" t="b">
        <v>0</v>
      </c>
      <c r="BS26" s="35" t="b">
        <v>0</v>
      </c>
      <c r="BT26" s="35" t="b">
        <v>0</v>
      </c>
      <c r="BU26" s="35" t="b">
        <v>0</v>
      </c>
      <c r="BV26" s="38" t="b">
        <v>0</v>
      </c>
      <c r="BW26" s="30" t="str">
        <f t="shared" si="2"/>
        <v>N</v>
      </c>
      <c r="BX26" s="39">
        <f t="shared" si="3"/>
        <v>0</v>
      </c>
      <c r="BY26" s="40">
        <f t="shared" si="4"/>
        <v>0</v>
      </c>
      <c r="BZ26" s="40">
        <f t="shared" si="5"/>
        <v>0</v>
      </c>
    </row>
    <row r="27" spans="1:78" ht="62.5" customHeight="1">
      <c r="A27" s="28" t="str">
        <f t="shared" si="0"/>
        <v>Tilman</v>
      </c>
      <c r="B27" s="28" t="s">
        <v>147</v>
      </c>
      <c r="C27" s="28" t="s">
        <v>81</v>
      </c>
      <c r="D27" s="28" t="s">
        <v>148</v>
      </c>
      <c r="E27" s="29" t="s">
        <v>149</v>
      </c>
      <c r="F27" s="30" t="s">
        <v>84</v>
      </c>
      <c r="G27" s="195" t="s">
        <v>533</v>
      </c>
      <c r="H27" s="31" t="str">
        <f>IF(K27,IF(K27&lt;='Net Changes - Table 1'!$C$1,"y","x"),IF(L27,IF(L27&lt;'Net Changes - Table 1'!C$1,"x","y"),"y"))</f>
        <v>y</v>
      </c>
      <c r="I27" s="28" t="str">
        <f>IF(L27,IF(L27&lt;='Net Changes - Table 1'!$D$1,"x","y"),"y")</f>
        <v>y</v>
      </c>
      <c r="J27" s="32" t="str">
        <f>IF(L27,IF(L27&lt;='Net Changes - Table 1'!$E$1,"x","y"),"y")</f>
        <v>x</v>
      </c>
      <c r="K27" s="45"/>
      <c r="L27" s="46">
        <v>2022</v>
      </c>
      <c r="M27" s="190" t="s">
        <v>491</v>
      </c>
      <c r="N27" s="207"/>
      <c r="O27" s="200" t="b">
        <v>0</v>
      </c>
      <c r="P27" s="35" t="b">
        <v>0</v>
      </c>
      <c r="Q27" s="35" t="b">
        <v>1</v>
      </c>
      <c r="R27" s="35" t="b">
        <v>0</v>
      </c>
      <c r="S27" s="35" t="b">
        <v>1</v>
      </c>
      <c r="T27" s="35" t="b">
        <v>1</v>
      </c>
      <c r="U27" s="35">
        <f t="shared" si="1"/>
        <v>5</v>
      </c>
      <c r="V27" s="36"/>
      <c r="W27" s="35" t="b">
        <v>0</v>
      </c>
      <c r="X27" s="35" t="b">
        <v>0</v>
      </c>
      <c r="Y27" s="35" t="b">
        <v>0</v>
      </c>
      <c r="Z27" s="35" t="b">
        <v>0</v>
      </c>
      <c r="AA27" s="35" t="b">
        <v>0</v>
      </c>
      <c r="AB27" s="35" t="b">
        <v>1</v>
      </c>
      <c r="AC27" s="35" t="b">
        <v>0</v>
      </c>
      <c r="AD27" s="35" t="b">
        <v>0</v>
      </c>
      <c r="AE27" s="35" t="b">
        <v>1</v>
      </c>
      <c r="AF27" s="35" t="b">
        <v>1</v>
      </c>
      <c r="AG27" s="35" t="b">
        <v>0</v>
      </c>
      <c r="AH27" s="35" t="b">
        <v>0</v>
      </c>
      <c r="AI27" s="35" t="b">
        <v>0</v>
      </c>
      <c r="AJ27" s="37" t="b">
        <v>0</v>
      </c>
      <c r="AK27" s="35" t="b">
        <v>0</v>
      </c>
      <c r="AL27" s="35" t="b">
        <v>0</v>
      </c>
      <c r="AM27" s="35" t="b">
        <v>0</v>
      </c>
      <c r="AN27" s="35" t="b">
        <v>0</v>
      </c>
      <c r="AO27" s="35" t="b">
        <v>0</v>
      </c>
      <c r="AP27" s="35" t="b">
        <v>1</v>
      </c>
      <c r="AQ27" s="35" t="b">
        <v>0</v>
      </c>
      <c r="AR27" s="35" t="b">
        <v>0</v>
      </c>
      <c r="AS27" s="35" t="b">
        <v>0</v>
      </c>
      <c r="AT27" s="35" t="b">
        <v>0</v>
      </c>
      <c r="AU27" s="35" t="b">
        <v>0</v>
      </c>
      <c r="AV27" s="35" t="b">
        <v>0</v>
      </c>
      <c r="AW27" s="35" t="b">
        <v>0</v>
      </c>
      <c r="AX27" s="35" t="b">
        <v>0</v>
      </c>
      <c r="AY27" s="35" t="b">
        <v>0</v>
      </c>
      <c r="AZ27" s="35" t="b">
        <v>0</v>
      </c>
      <c r="BA27" s="35" t="b">
        <v>0</v>
      </c>
      <c r="BB27" s="37" t="b">
        <v>0</v>
      </c>
      <c r="BC27" s="37" t="b">
        <v>0</v>
      </c>
      <c r="BD27" s="37" t="b">
        <v>0</v>
      </c>
      <c r="BE27" s="35" t="b">
        <v>0</v>
      </c>
      <c r="BF27" s="35" t="b">
        <v>0</v>
      </c>
      <c r="BG27" s="35" t="b">
        <v>0</v>
      </c>
      <c r="BH27" s="35" t="b">
        <v>0</v>
      </c>
      <c r="BI27" s="35" t="b">
        <v>1</v>
      </c>
      <c r="BJ27" s="35" t="b">
        <v>0</v>
      </c>
      <c r="BK27" s="35" t="b">
        <v>0</v>
      </c>
      <c r="BL27" s="35" t="b">
        <v>0</v>
      </c>
      <c r="BM27" s="35" t="b">
        <v>0</v>
      </c>
      <c r="BN27" s="35" t="b">
        <v>0</v>
      </c>
      <c r="BO27" s="35" t="b">
        <v>0</v>
      </c>
      <c r="BP27" s="35" t="b">
        <v>0</v>
      </c>
      <c r="BQ27" s="35" t="b">
        <v>0</v>
      </c>
      <c r="BR27" s="35" t="b">
        <v>0</v>
      </c>
      <c r="BS27" s="35" t="b">
        <v>0</v>
      </c>
      <c r="BT27" s="35" t="b">
        <v>0</v>
      </c>
      <c r="BU27" s="35" t="b">
        <v>0</v>
      </c>
      <c r="BV27" s="38" t="b">
        <v>0</v>
      </c>
      <c r="BW27" s="30" t="str">
        <f t="shared" si="2"/>
        <v>N</v>
      </c>
      <c r="BX27" s="39">
        <f t="shared" si="3"/>
        <v>0</v>
      </c>
      <c r="BY27" s="40">
        <f t="shared" si="4"/>
        <v>0</v>
      </c>
      <c r="BZ27" s="40">
        <f t="shared" si="5"/>
        <v>1</v>
      </c>
    </row>
    <row r="28" spans="1:78" ht="53" customHeight="1">
      <c r="A28" s="28" t="str">
        <f t="shared" si="0"/>
        <v>Stucky</v>
      </c>
      <c r="B28" s="28" t="s">
        <v>150</v>
      </c>
      <c r="C28" s="28" t="s">
        <v>151</v>
      </c>
      <c r="D28" s="28" t="s">
        <v>152</v>
      </c>
      <c r="E28" s="29" t="s">
        <v>75</v>
      </c>
      <c r="F28" s="30" t="s">
        <v>84</v>
      </c>
      <c r="G28" s="195" t="s">
        <v>569</v>
      </c>
      <c r="H28" s="31" t="str">
        <f>IF(K28,IF(K28&lt;='Net Changes - Table 1'!$C$1,"y","x"),IF(L28,IF(L28&lt;'Net Changes - Table 1'!C$1,"x","y"),"y"))</f>
        <v>y</v>
      </c>
      <c r="I28" s="42" t="str">
        <f>IF(L28,IF(L28&lt;='Net Changes - Table 1'!$D$1,"x","y"),"y")</f>
        <v>y</v>
      </c>
      <c r="J28" s="32" t="str">
        <f>IF(L28,IF(L28&lt;='Net Changes - Table 1'!$E$1,"x","y"),"y")</f>
        <v>x</v>
      </c>
      <c r="K28" s="45"/>
      <c r="L28" s="191">
        <v>2022</v>
      </c>
      <c r="M28" s="190" t="s">
        <v>491</v>
      </c>
      <c r="N28" s="203" t="s">
        <v>498</v>
      </c>
      <c r="O28" s="200" t="b">
        <v>0</v>
      </c>
      <c r="P28" s="35" t="b">
        <v>0</v>
      </c>
      <c r="Q28" s="35" t="b">
        <v>0</v>
      </c>
      <c r="R28" s="35" t="b">
        <v>0</v>
      </c>
      <c r="S28" s="35" t="b">
        <v>0</v>
      </c>
      <c r="T28" s="35" t="b">
        <v>0</v>
      </c>
      <c r="U28" s="35">
        <f t="shared" si="1"/>
        <v>1</v>
      </c>
      <c r="V28" s="36"/>
      <c r="W28" s="35" t="b">
        <v>0</v>
      </c>
      <c r="X28" s="35" t="b">
        <v>0</v>
      </c>
      <c r="Y28" s="35" t="b">
        <v>0</v>
      </c>
      <c r="Z28" s="35" t="b">
        <v>0</v>
      </c>
      <c r="AA28" s="35" t="b">
        <v>0</v>
      </c>
      <c r="AB28" s="35" t="b">
        <v>0</v>
      </c>
      <c r="AC28" s="35" t="b">
        <v>0</v>
      </c>
      <c r="AD28" s="35" t="b">
        <v>0</v>
      </c>
      <c r="AE28" s="35" t="b">
        <v>0</v>
      </c>
      <c r="AF28" s="35" t="b">
        <v>0</v>
      </c>
      <c r="AG28" s="35" t="b">
        <v>0</v>
      </c>
      <c r="AH28" s="35" t="b">
        <v>0</v>
      </c>
      <c r="AI28" s="35" t="b">
        <v>0</v>
      </c>
      <c r="AJ28" s="37" t="b">
        <v>0</v>
      </c>
      <c r="AK28" s="35" t="b">
        <v>0</v>
      </c>
      <c r="AL28" s="35" t="b">
        <v>0</v>
      </c>
      <c r="AM28" s="35" t="b">
        <v>0</v>
      </c>
      <c r="AN28" s="35" t="b">
        <v>0</v>
      </c>
      <c r="AO28" s="35" t="b">
        <v>0</v>
      </c>
      <c r="AP28" s="35" t="b">
        <v>0</v>
      </c>
      <c r="AQ28" s="35" t="b">
        <v>0</v>
      </c>
      <c r="AR28" s="35" t="b">
        <v>0</v>
      </c>
      <c r="AS28" s="35" t="b">
        <v>0</v>
      </c>
      <c r="AT28" s="35" t="b">
        <v>0</v>
      </c>
      <c r="AU28" s="35" t="b">
        <v>0</v>
      </c>
      <c r="AV28" s="35" t="b">
        <v>0</v>
      </c>
      <c r="AW28" s="35" t="b">
        <v>0</v>
      </c>
      <c r="AX28" s="35" t="b">
        <v>0</v>
      </c>
      <c r="AY28" s="35" t="b">
        <v>0</v>
      </c>
      <c r="AZ28" s="35" t="b">
        <v>0</v>
      </c>
      <c r="BA28" s="35" t="b">
        <v>0</v>
      </c>
      <c r="BB28" s="37" t="b">
        <v>0</v>
      </c>
      <c r="BC28" s="37" t="b">
        <v>0</v>
      </c>
      <c r="BD28" s="37" t="b">
        <v>0</v>
      </c>
      <c r="BE28" s="35" t="b">
        <v>0</v>
      </c>
      <c r="BF28" s="35" t="b">
        <v>0</v>
      </c>
      <c r="BG28" s="35" t="b">
        <v>0</v>
      </c>
      <c r="BH28" s="35" t="b">
        <v>0</v>
      </c>
      <c r="BI28" s="35" t="b">
        <v>0</v>
      </c>
      <c r="BJ28" s="35" t="b">
        <v>0</v>
      </c>
      <c r="BK28" s="35" t="b">
        <v>0</v>
      </c>
      <c r="BL28" s="35" t="b">
        <v>0</v>
      </c>
      <c r="BM28" s="35" t="b">
        <v>0</v>
      </c>
      <c r="BN28" s="35" t="b">
        <v>0</v>
      </c>
      <c r="BO28" s="35" t="b">
        <v>0</v>
      </c>
      <c r="BP28" s="35" t="b">
        <v>0</v>
      </c>
      <c r="BQ28" s="35" t="b">
        <v>0</v>
      </c>
      <c r="BR28" s="35" t="b">
        <v>0</v>
      </c>
      <c r="BS28" s="35" t="b">
        <v>0</v>
      </c>
      <c r="BT28" s="35" t="b">
        <v>0</v>
      </c>
      <c r="BU28" s="35" t="b">
        <v>0</v>
      </c>
      <c r="BV28" s="38" t="b">
        <v>1</v>
      </c>
      <c r="BW28" s="30" t="str">
        <f t="shared" si="2"/>
        <v>N</v>
      </c>
      <c r="BX28" s="39">
        <f t="shared" si="3"/>
        <v>0</v>
      </c>
      <c r="BY28" s="40">
        <f t="shared" si="4"/>
        <v>0</v>
      </c>
      <c r="BZ28" s="40">
        <f t="shared" si="5"/>
        <v>1</v>
      </c>
    </row>
    <row r="29" spans="1:78" ht="26.5" customHeight="1">
      <c r="A29" s="28" t="str">
        <f t="shared" si="0"/>
        <v>Archuleta</v>
      </c>
      <c r="B29" s="28" t="s">
        <v>153</v>
      </c>
      <c r="C29" s="28" t="s">
        <v>154</v>
      </c>
      <c r="D29" s="28" t="s">
        <v>155</v>
      </c>
      <c r="E29" s="29" t="s">
        <v>25</v>
      </c>
      <c r="F29" s="30" t="s">
        <v>84</v>
      </c>
      <c r="G29" s="195" t="s">
        <v>557</v>
      </c>
      <c r="H29" s="31" t="str">
        <f>IF(K29,IF(K29&lt;='Net Changes - Table 1'!$C$1,"y","x"),IF(L29,IF(L29&lt;'Net Changes - Table 1'!C$1,"x","y"),"y"))</f>
        <v>y</v>
      </c>
      <c r="I29" s="42" t="str">
        <f>IF(L29,IF(L29&lt;='Net Changes - Table 1'!$D$1,"x","y"),"y")</f>
        <v>x</v>
      </c>
      <c r="J29" s="32" t="str">
        <f>IF(L29,IF(L29&lt;='Net Changes - Table 1'!$E$1,"x","y"),"y")</f>
        <v>x</v>
      </c>
      <c r="K29" s="45"/>
      <c r="L29" s="46">
        <v>2014</v>
      </c>
      <c r="M29" s="190" t="s">
        <v>491</v>
      </c>
      <c r="N29" s="208"/>
      <c r="O29" s="199" t="b">
        <v>0</v>
      </c>
      <c r="P29" s="44" t="b">
        <v>0</v>
      </c>
      <c r="Q29" s="44" t="b">
        <v>0</v>
      </c>
      <c r="R29" s="44" t="b">
        <v>0</v>
      </c>
      <c r="S29" s="44" t="b">
        <v>0</v>
      </c>
      <c r="T29" s="44" t="b">
        <v>0</v>
      </c>
      <c r="U29" s="35">
        <f t="shared" si="1"/>
        <v>1</v>
      </c>
      <c r="V29" s="47">
        <v>41821</v>
      </c>
      <c r="W29" s="35" t="b">
        <v>1</v>
      </c>
      <c r="X29" s="35" t="b">
        <v>0</v>
      </c>
      <c r="Y29" s="35" t="b">
        <v>0</v>
      </c>
      <c r="Z29" s="35" t="b">
        <v>0</v>
      </c>
      <c r="AA29" s="35" t="b">
        <v>0</v>
      </c>
      <c r="AB29" s="35" t="b">
        <v>0</v>
      </c>
      <c r="AC29" s="35" t="b">
        <v>0</v>
      </c>
      <c r="AD29" s="35" t="b">
        <v>0</v>
      </c>
      <c r="AE29" s="35" t="b">
        <v>0</v>
      </c>
      <c r="AF29" s="35" t="b">
        <v>0</v>
      </c>
      <c r="AG29" s="35" t="b">
        <v>0</v>
      </c>
      <c r="AH29" s="35" t="b">
        <v>0</v>
      </c>
      <c r="AI29" s="35" t="b">
        <v>0</v>
      </c>
      <c r="AJ29" s="37" t="b">
        <v>0</v>
      </c>
      <c r="AK29" s="35" t="b">
        <v>0</v>
      </c>
      <c r="AL29" s="35" t="b">
        <v>0</v>
      </c>
      <c r="AM29" s="35" t="b">
        <v>0</v>
      </c>
      <c r="AN29" s="35" t="b">
        <v>0</v>
      </c>
      <c r="AO29" s="35" t="b">
        <v>0</v>
      </c>
      <c r="AP29" s="35" t="b">
        <v>0</v>
      </c>
      <c r="AQ29" s="35" t="b">
        <v>0</v>
      </c>
      <c r="AR29" s="35" t="b">
        <v>0</v>
      </c>
      <c r="AS29" s="35" t="b">
        <v>0</v>
      </c>
      <c r="AT29" s="35" t="b">
        <v>0</v>
      </c>
      <c r="AU29" s="35" t="b">
        <v>0</v>
      </c>
      <c r="AV29" s="35" t="b">
        <v>0</v>
      </c>
      <c r="AW29" s="35" t="b">
        <v>0</v>
      </c>
      <c r="AX29" s="35" t="b">
        <v>0</v>
      </c>
      <c r="AY29" s="35" t="b">
        <v>0</v>
      </c>
      <c r="AZ29" s="35" t="b">
        <v>0</v>
      </c>
      <c r="BA29" s="35" t="b">
        <v>0</v>
      </c>
      <c r="BB29" s="37" t="b">
        <v>0</v>
      </c>
      <c r="BC29" s="37" t="b">
        <v>0</v>
      </c>
      <c r="BD29" s="37" t="b">
        <v>0</v>
      </c>
      <c r="BE29" s="35" t="b">
        <v>0</v>
      </c>
      <c r="BF29" s="35" t="b">
        <v>0</v>
      </c>
      <c r="BG29" s="35" t="b">
        <v>0</v>
      </c>
      <c r="BH29" s="35" t="b">
        <v>0</v>
      </c>
      <c r="BI29" s="35" t="b">
        <v>0</v>
      </c>
      <c r="BJ29" s="35" t="b">
        <v>0</v>
      </c>
      <c r="BK29" s="35" t="b">
        <v>0</v>
      </c>
      <c r="BL29" s="35" t="b">
        <v>0</v>
      </c>
      <c r="BM29" s="35" t="b">
        <v>0</v>
      </c>
      <c r="BN29" s="35" t="b">
        <v>0</v>
      </c>
      <c r="BO29" s="35" t="b">
        <v>0</v>
      </c>
      <c r="BP29" s="35" t="b">
        <v>0</v>
      </c>
      <c r="BQ29" s="35" t="b">
        <v>0</v>
      </c>
      <c r="BR29" s="35" t="b">
        <v>0</v>
      </c>
      <c r="BS29" s="35" t="b">
        <v>0</v>
      </c>
      <c r="BT29" s="35" t="b">
        <v>0</v>
      </c>
      <c r="BU29" s="35" t="b">
        <v>0</v>
      </c>
      <c r="BV29" s="38" t="b">
        <v>0</v>
      </c>
      <c r="BW29" s="30" t="str">
        <f t="shared" si="2"/>
        <v>N</v>
      </c>
      <c r="BX29" s="39">
        <f t="shared" si="3"/>
        <v>0</v>
      </c>
      <c r="BY29" s="40">
        <f t="shared" si="4"/>
        <v>1</v>
      </c>
      <c r="BZ29" s="40">
        <f t="shared" si="5"/>
        <v>0</v>
      </c>
    </row>
    <row r="30" spans="1:78" ht="17" customHeight="1">
      <c r="A30" s="28" t="str">
        <f t="shared" si="0"/>
        <v>Awramik</v>
      </c>
      <c r="B30" s="28" t="s">
        <v>156</v>
      </c>
      <c r="C30" s="28" t="s">
        <v>154</v>
      </c>
      <c r="D30" s="28" t="s">
        <v>157</v>
      </c>
      <c r="E30" s="29" t="s">
        <v>28</v>
      </c>
      <c r="F30" s="30" t="s">
        <v>84</v>
      </c>
      <c r="G30" s="195" t="s">
        <v>839</v>
      </c>
      <c r="H30" s="31" t="str">
        <f>IF(K30,IF(K30&lt;='Net Changes - Table 1'!$C$1,"y","x"),IF(L30,IF(L30&lt;'Net Changes - Table 1'!C$1,"x","y"),"y"))</f>
        <v>y</v>
      </c>
      <c r="I30" s="42" t="str">
        <f>IF(L30,IF(L30&lt;='Net Changes - Table 1'!$D$1,"x","y"),"y")</f>
        <v>y</v>
      </c>
      <c r="J30" s="32" t="str">
        <f>IF(L30,IF(L30&lt;='Net Changes - Table 1'!$E$1,"x","y"),"y")</f>
        <v>x</v>
      </c>
      <c r="K30" s="45"/>
      <c r="L30" s="46">
        <v>2022</v>
      </c>
      <c r="M30" s="190" t="s">
        <v>491</v>
      </c>
      <c r="N30" s="207"/>
      <c r="O30" s="200" t="b">
        <v>0</v>
      </c>
      <c r="P30" s="35" t="b">
        <v>0</v>
      </c>
      <c r="Q30" s="35" t="b">
        <v>0</v>
      </c>
      <c r="R30" s="35" t="b">
        <v>1</v>
      </c>
      <c r="S30" s="35" t="b">
        <v>0</v>
      </c>
      <c r="T30" s="35" t="b">
        <v>0</v>
      </c>
      <c r="U30" s="35">
        <f t="shared" si="1"/>
        <v>1</v>
      </c>
      <c r="V30" s="36"/>
      <c r="W30" s="35" t="b">
        <v>0</v>
      </c>
      <c r="X30" s="35" t="b">
        <v>0</v>
      </c>
      <c r="Y30" s="35" t="b">
        <v>0</v>
      </c>
      <c r="Z30" s="35" t="b">
        <v>1</v>
      </c>
      <c r="AA30" s="35" t="b">
        <v>0</v>
      </c>
      <c r="AB30" s="35" t="b">
        <v>0</v>
      </c>
      <c r="AC30" s="35" t="b">
        <v>0</v>
      </c>
      <c r="AD30" s="35" t="b">
        <v>0</v>
      </c>
      <c r="AE30" s="35" t="b">
        <v>0</v>
      </c>
      <c r="AF30" s="35" t="b">
        <v>0</v>
      </c>
      <c r="AG30" s="35" t="b">
        <v>0</v>
      </c>
      <c r="AH30" s="35" t="b">
        <v>0</v>
      </c>
      <c r="AI30" s="35" t="b">
        <v>0</v>
      </c>
      <c r="AJ30" s="37" t="b">
        <v>0</v>
      </c>
      <c r="AK30" s="35" t="b">
        <v>0</v>
      </c>
      <c r="AL30" s="35" t="b">
        <v>0</v>
      </c>
      <c r="AM30" s="35" t="b">
        <v>0</v>
      </c>
      <c r="AN30" s="35" t="b">
        <v>0</v>
      </c>
      <c r="AO30" s="35" t="b">
        <v>0</v>
      </c>
      <c r="AP30" s="35" t="b">
        <v>0</v>
      </c>
      <c r="AQ30" s="35" t="b">
        <v>0</v>
      </c>
      <c r="AR30" s="35" t="b">
        <v>0</v>
      </c>
      <c r="AS30" s="35" t="b">
        <v>0</v>
      </c>
      <c r="AT30" s="35" t="b">
        <v>0</v>
      </c>
      <c r="AU30" s="35" t="b">
        <v>0</v>
      </c>
      <c r="AV30" s="35" t="b">
        <v>0</v>
      </c>
      <c r="AW30" s="35" t="b">
        <v>0</v>
      </c>
      <c r="AX30" s="35" t="b">
        <v>0</v>
      </c>
      <c r="AY30" s="35" t="b">
        <v>0</v>
      </c>
      <c r="AZ30" s="35" t="b">
        <v>0</v>
      </c>
      <c r="BA30" s="35" t="b">
        <v>0</v>
      </c>
      <c r="BB30" s="37" t="b">
        <v>0</v>
      </c>
      <c r="BC30" s="37" t="b">
        <v>0</v>
      </c>
      <c r="BD30" s="37" t="b">
        <v>0</v>
      </c>
      <c r="BE30" s="35" t="b">
        <v>0</v>
      </c>
      <c r="BF30" s="35" t="b">
        <v>0</v>
      </c>
      <c r="BG30" s="35" t="b">
        <v>0</v>
      </c>
      <c r="BH30" s="35" t="b">
        <v>0</v>
      </c>
      <c r="BI30" s="35" t="b">
        <v>0</v>
      </c>
      <c r="BJ30" s="35" t="b">
        <v>0</v>
      </c>
      <c r="BK30" s="35" t="b">
        <v>0</v>
      </c>
      <c r="BL30" s="35" t="b">
        <v>0</v>
      </c>
      <c r="BM30" s="35" t="b">
        <v>0</v>
      </c>
      <c r="BN30" s="35" t="b">
        <v>0</v>
      </c>
      <c r="BO30" s="35" t="b">
        <v>0</v>
      </c>
      <c r="BP30" s="35" t="b">
        <v>0</v>
      </c>
      <c r="BQ30" s="35" t="b">
        <v>0</v>
      </c>
      <c r="BR30" s="35" t="b">
        <v>0</v>
      </c>
      <c r="BS30" s="35" t="b">
        <v>0</v>
      </c>
      <c r="BT30" s="35" t="b">
        <v>0</v>
      </c>
      <c r="BU30" s="35" t="b">
        <v>0</v>
      </c>
      <c r="BV30" s="38" t="b">
        <v>0</v>
      </c>
      <c r="BW30" s="30" t="str">
        <f t="shared" si="2"/>
        <v>N</v>
      </c>
      <c r="BX30" s="39">
        <f t="shared" si="3"/>
        <v>0</v>
      </c>
      <c r="BY30" s="40">
        <f t="shared" si="4"/>
        <v>0</v>
      </c>
      <c r="BZ30" s="40">
        <f t="shared" si="5"/>
        <v>1</v>
      </c>
    </row>
    <row r="31" spans="1:78" ht="50.5" customHeight="1">
      <c r="A31" s="28" t="str">
        <f t="shared" si="0"/>
        <v>Burbank</v>
      </c>
      <c r="B31" s="28" t="s">
        <v>158</v>
      </c>
      <c r="C31" s="28" t="s">
        <v>154</v>
      </c>
      <c r="D31" s="28" t="s">
        <v>159</v>
      </c>
      <c r="E31" s="29" t="s">
        <v>160</v>
      </c>
      <c r="F31" s="30" t="s">
        <v>84</v>
      </c>
      <c r="G31" s="195" t="s">
        <v>557</v>
      </c>
      <c r="H31" s="31" t="str">
        <f>IF(K31,IF(K31&lt;='Net Changes - Table 1'!$C$1,"y","x"),IF(L31,IF(L31&lt;'Net Changes - Table 1'!C$1,"x","y"),"y"))</f>
        <v>y</v>
      </c>
      <c r="I31" s="42" t="str">
        <f>IF(L31,IF(L31&lt;='Net Changes - Table 1'!$D$1,"x","y"),"y")</f>
        <v>x</v>
      </c>
      <c r="J31" s="32" t="str">
        <f>IF(L31,IF(L31&lt;='Net Changes - Table 1'!$E$1,"x","y"),"y")</f>
        <v>x</v>
      </c>
      <c r="K31" s="45"/>
      <c r="L31" s="46">
        <v>2017</v>
      </c>
      <c r="M31" s="190" t="s">
        <v>491</v>
      </c>
      <c r="N31" s="203" t="s">
        <v>500</v>
      </c>
      <c r="O31" s="200" t="b">
        <v>1</v>
      </c>
      <c r="P31" s="35" t="b">
        <v>0</v>
      </c>
      <c r="Q31" s="35" t="b">
        <v>0</v>
      </c>
      <c r="R31" s="35" t="b">
        <v>1</v>
      </c>
      <c r="S31" s="35" t="b">
        <v>0</v>
      </c>
      <c r="T31" s="35" t="b">
        <v>0</v>
      </c>
      <c r="U31" s="35">
        <f t="shared" si="1"/>
        <v>3</v>
      </c>
      <c r="V31" s="192">
        <v>42917</v>
      </c>
      <c r="W31" s="35" t="b">
        <v>0</v>
      </c>
      <c r="X31" s="35" t="b">
        <v>1</v>
      </c>
      <c r="Y31" s="35" t="b">
        <v>0</v>
      </c>
      <c r="Z31" s="35" t="b">
        <v>0</v>
      </c>
      <c r="AA31" s="35" t="b">
        <v>0</v>
      </c>
      <c r="AB31" s="35" t="b">
        <v>0</v>
      </c>
      <c r="AC31" s="35" t="b">
        <v>0</v>
      </c>
      <c r="AD31" s="35" t="b">
        <v>0</v>
      </c>
      <c r="AE31" s="35" t="b">
        <v>0</v>
      </c>
      <c r="AF31" s="35" t="b">
        <v>0</v>
      </c>
      <c r="AG31" s="35" t="b">
        <v>0</v>
      </c>
      <c r="AH31" s="35" t="b">
        <v>0</v>
      </c>
      <c r="AI31" s="35" t="b">
        <v>0</v>
      </c>
      <c r="AJ31" s="37" t="b">
        <v>0</v>
      </c>
      <c r="AK31" s="35" t="b">
        <v>0</v>
      </c>
      <c r="AL31" s="35" t="b">
        <v>0</v>
      </c>
      <c r="AM31" s="35" t="b">
        <v>0</v>
      </c>
      <c r="AN31" s="35" t="b">
        <v>0</v>
      </c>
      <c r="AO31" s="35" t="b">
        <v>1</v>
      </c>
      <c r="AP31" s="35" t="b">
        <v>0</v>
      </c>
      <c r="AQ31" s="35" t="b">
        <v>0</v>
      </c>
      <c r="AR31" s="35" t="b">
        <v>0</v>
      </c>
      <c r="AS31" s="35" t="b">
        <v>0</v>
      </c>
      <c r="AT31" s="35" t="b">
        <v>1</v>
      </c>
      <c r="AU31" s="35" t="b">
        <v>0</v>
      </c>
      <c r="AV31" s="35" t="b">
        <v>0</v>
      </c>
      <c r="AW31" s="35" t="b">
        <v>0</v>
      </c>
      <c r="AX31" s="35" t="b">
        <v>0</v>
      </c>
      <c r="AY31" s="35" t="b">
        <v>0</v>
      </c>
      <c r="AZ31" s="35" t="b">
        <v>0</v>
      </c>
      <c r="BA31" s="35" t="b">
        <v>0</v>
      </c>
      <c r="BB31" s="37" t="b">
        <v>0</v>
      </c>
      <c r="BC31" s="37" t="b">
        <v>0</v>
      </c>
      <c r="BD31" s="37" t="b">
        <v>0</v>
      </c>
      <c r="BE31" s="35" t="b">
        <v>0</v>
      </c>
      <c r="BF31" s="35" t="b">
        <v>0</v>
      </c>
      <c r="BG31" s="35" t="b">
        <v>0</v>
      </c>
      <c r="BH31" s="35" t="b">
        <v>0</v>
      </c>
      <c r="BI31" s="35" t="b">
        <v>0</v>
      </c>
      <c r="BJ31" s="35" t="b">
        <v>0</v>
      </c>
      <c r="BK31" s="35" t="b">
        <v>0</v>
      </c>
      <c r="BL31" s="35" t="b">
        <v>0</v>
      </c>
      <c r="BM31" s="35" t="b">
        <v>0</v>
      </c>
      <c r="BN31" s="35" t="b">
        <v>0</v>
      </c>
      <c r="BO31" s="35" t="b">
        <v>0</v>
      </c>
      <c r="BP31" s="35" t="b">
        <v>0</v>
      </c>
      <c r="BQ31" s="35" t="b">
        <v>0</v>
      </c>
      <c r="BR31" s="35" t="b">
        <v>0</v>
      </c>
      <c r="BS31" s="35" t="b">
        <v>0</v>
      </c>
      <c r="BT31" s="35" t="b">
        <v>0</v>
      </c>
      <c r="BU31" s="35" t="b">
        <v>0</v>
      </c>
      <c r="BV31" s="38" t="b">
        <v>0</v>
      </c>
      <c r="BW31" s="30" t="str">
        <f t="shared" si="2"/>
        <v>N</v>
      </c>
      <c r="BX31" s="39">
        <f t="shared" si="3"/>
        <v>0</v>
      </c>
      <c r="BY31" s="40">
        <f t="shared" si="4"/>
        <v>1</v>
      </c>
      <c r="BZ31" s="40">
        <f t="shared" si="5"/>
        <v>0</v>
      </c>
    </row>
    <row r="32" spans="1:78" ht="38.5" customHeight="1">
      <c r="A32" s="28" t="str">
        <f t="shared" si="0"/>
        <v>Busby</v>
      </c>
      <c r="B32" s="28" t="s">
        <v>161</v>
      </c>
      <c r="C32" s="28" t="s">
        <v>154</v>
      </c>
      <c r="D32" s="28" t="s">
        <v>162</v>
      </c>
      <c r="E32" s="29" t="s">
        <v>163</v>
      </c>
      <c r="F32" s="30" t="s">
        <v>84</v>
      </c>
      <c r="G32" s="195" t="s">
        <v>670</v>
      </c>
      <c r="H32" s="31" t="str">
        <f>IF(K32,IF(K32&lt;='Net Changes - Table 1'!$C$1,"y","x"),IF(L32,IF(L32&lt;'Net Changes - Table 1'!C$1,"x","y"),"y"))</f>
        <v>y</v>
      </c>
      <c r="I32" s="42" t="str">
        <f>IF(L32,IF(L32&lt;='Net Changes - Table 1'!$D$1,"x","y"),"y")</f>
        <v>x</v>
      </c>
      <c r="J32" s="32" t="str">
        <f>IF(L32,IF(L32&lt;='Net Changes - Table 1'!$E$1,"x","y"),"y")</f>
        <v>x</v>
      </c>
      <c r="K32" s="45"/>
      <c r="L32" s="46">
        <v>2014</v>
      </c>
      <c r="M32" s="190" t="s">
        <v>491</v>
      </c>
      <c r="N32" s="202" t="s">
        <v>499</v>
      </c>
      <c r="O32" s="199" t="b">
        <v>0</v>
      </c>
      <c r="P32" s="44" t="b">
        <v>0</v>
      </c>
      <c r="Q32" s="44" t="b">
        <v>0</v>
      </c>
      <c r="R32" s="44" t="b">
        <v>0</v>
      </c>
      <c r="S32" s="44" t="b">
        <v>0</v>
      </c>
      <c r="T32" s="44" t="b">
        <v>0</v>
      </c>
      <c r="U32" s="35">
        <f t="shared" si="1"/>
        <v>3</v>
      </c>
      <c r="V32" s="47">
        <v>41944</v>
      </c>
      <c r="W32" s="35" t="b">
        <v>0</v>
      </c>
      <c r="X32" s="35" t="b">
        <v>1</v>
      </c>
      <c r="Y32" s="35" t="b">
        <v>1</v>
      </c>
      <c r="Z32" s="35" t="b">
        <v>0</v>
      </c>
      <c r="AA32" s="35" t="b">
        <v>1</v>
      </c>
      <c r="AB32" s="35" t="b">
        <v>0</v>
      </c>
      <c r="AC32" s="35" t="b">
        <v>0</v>
      </c>
      <c r="AD32" s="35" t="b">
        <v>0</v>
      </c>
      <c r="AE32" s="35" t="b">
        <v>0</v>
      </c>
      <c r="AF32" s="35" t="b">
        <v>0</v>
      </c>
      <c r="AG32" s="35" t="b">
        <v>0</v>
      </c>
      <c r="AH32" s="35" t="b">
        <v>0</v>
      </c>
      <c r="AI32" s="35" t="b">
        <v>0</v>
      </c>
      <c r="AJ32" s="37" t="b">
        <v>0</v>
      </c>
      <c r="AK32" s="35" t="b">
        <v>0</v>
      </c>
      <c r="AL32" s="35" t="b">
        <v>0</v>
      </c>
      <c r="AM32" s="35" t="b">
        <v>0</v>
      </c>
      <c r="AN32" s="35" t="b">
        <v>0</v>
      </c>
      <c r="AO32" s="35" t="b">
        <v>0</v>
      </c>
      <c r="AP32" s="35" t="b">
        <v>0</v>
      </c>
      <c r="AQ32" s="35" t="b">
        <v>0</v>
      </c>
      <c r="AR32" s="35" t="b">
        <v>0</v>
      </c>
      <c r="AS32" s="35" t="b">
        <v>0</v>
      </c>
      <c r="AT32" s="35" t="b">
        <v>0</v>
      </c>
      <c r="AU32" s="35" t="b">
        <v>0</v>
      </c>
      <c r="AV32" s="35" t="b">
        <v>0</v>
      </c>
      <c r="AW32" s="35" t="b">
        <v>0</v>
      </c>
      <c r="AX32" s="35" t="b">
        <v>0</v>
      </c>
      <c r="AY32" s="35" t="b">
        <v>0</v>
      </c>
      <c r="AZ32" s="35" t="b">
        <v>0</v>
      </c>
      <c r="BA32" s="35" t="b">
        <v>0</v>
      </c>
      <c r="BB32" s="37" t="b">
        <v>0</v>
      </c>
      <c r="BC32" s="37" t="b">
        <v>0</v>
      </c>
      <c r="BD32" s="37" t="b">
        <v>0</v>
      </c>
      <c r="BE32" s="35" t="b">
        <v>0</v>
      </c>
      <c r="BF32" s="35" t="b">
        <v>0</v>
      </c>
      <c r="BG32" s="35" t="b">
        <v>0</v>
      </c>
      <c r="BH32" s="35" t="b">
        <v>0</v>
      </c>
      <c r="BI32" s="35" t="b">
        <v>0</v>
      </c>
      <c r="BJ32" s="35" t="b">
        <v>0</v>
      </c>
      <c r="BK32" s="35" t="b">
        <v>0</v>
      </c>
      <c r="BL32" s="35" t="b">
        <v>0</v>
      </c>
      <c r="BM32" s="35" t="b">
        <v>0</v>
      </c>
      <c r="BN32" s="35" t="b">
        <v>0</v>
      </c>
      <c r="BO32" s="35" t="b">
        <v>0</v>
      </c>
      <c r="BP32" s="35" t="b">
        <v>0</v>
      </c>
      <c r="BQ32" s="35" t="b">
        <v>0</v>
      </c>
      <c r="BR32" s="35" t="b">
        <v>0</v>
      </c>
      <c r="BS32" s="35" t="b">
        <v>0</v>
      </c>
      <c r="BT32" s="35" t="b">
        <v>0</v>
      </c>
      <c r="BU32" s="35" t="b">
        <v>0</v>
      </c>
      <c r="BV32" s="38" t="b">
        <v>0</v>
      </c>
      <c r="BW32" s="30" t="str">
        <f t="shared" si="2"/>
        <v>N</v>
      </c>
      <c r="BX32" s="39">
        <f t="shared" si="3"/>
        <v>0</v>
      </c>
      <c r="BY32" s="40">
        <f t="shared" si="4"/>
        <v>1</v>
      </c>
      <c r="BZ32" s="40">
        <f t="shared" si="5"/>
        <v>0</v>
      </c>
    </row>
    <row r="33" spans="1:78" ht="26.5" customHeight="1">
      <c r="A33" s="28" t="str">
        <f t="shared" si="0"/>
        <v>Clark</v>
      </c>
      <c r="B33" s="28" t="s">
        <v>164</v>
      </c>
      <c r="C33" s="28" t="s">
        <v>154</v>
      </c>
      <c r="D33" s="28" t="s">
        <v>165</v>
      </c>
      <c r="E33" s="29" t="s">
        <v>166</v>
      </c>
      <c r="F33" s="30" t="s">
        <v>84</v>
      </c>
      <c r="G33" s="195" t="s">
        <v>533</v>
      </c>
      <c r="H33" s="31" t="str">
        <f>IF(K33,IF(K33&lt;='Net Changes - Table 1'!$C$1,"y","x"),IF(L33,IF(L33&lt;'Net Changes - Table 1'!C$1,"x","y"),"y"))</f>
        <v>y</v>
      </c>
      <c r="I33" s="42" t="str">
        <f>IF(L33,IF(L33&lt;='Net Changes - Table 1'!$D$1,"x","y"),"y")</f>
        <v>y</v>
      </c>
      <c r="J33" s="32" t="str">
        <f>IF(L33,IF(L33&lt;='Net Changes - Table 1'!$E$1,"x","y"),"y")</f>
        <v>y</v>
      </c>
      <c r="K33" s="45"/>
      <c r="L33" s="34"/>
      <c r="M33" s="189" t="s">
        <v>491</v>
      </c>
      <c r="N33" s="207"/>
      <c r="O33" s="200" t="b">
        <v>0</v>
      </c>
      <c r="P33" s="35" t="b">
        <v>0</v>
      </c>
      <c r="Q33" s="35" t="b">
        <v>0</v>
      </c>
      <c r="R33" s="35" t="b">
        <v>0</v>
      </c>
      <c r="S33" s="35" t="b">
        <v>0</v>
      </c>
      <c r="T33" s="35" t="b">
        <v>0</v>
      </c>
      <c r="U33" s="35">
        <f t="shared" si="1"/>
        <v>3</v>
      </c>
      <c r="V33" s="36"/>
      <c r="W33" s="35" t="b">
        <v>0</v>
      </c>
      <c r="X33" s="35" t="b">
        <v>0</v>
      </c>
      <c r="Y33" s="35" t="b">
        <v>0</v>
      </c>
      <c r="Z33" s="35" t="b">
        <v>0</v>
      </c>
      <c r="AA33" s="35" t="b">
        <v>0</v>
      </c>
      <c r="AB33" s="35" t="b">
        <v>0</v>
      </c>
      <c r="AC33" s="35" t="b">
        <v>0</v>
      </c>
      <c r="AD33" s="35" t="b">
        <v>0</v>
      </c>
      <c r="AE33" s="35" t="b">
        <v>0</v>
      </c>
      <c r="AF33" s="35" t="b">
        <v>0</v>
      </c>
      <c r="AG33" s="35" t="b">
        <v>0</v>
      </c>
      <c r="AH33" s="35" t="b">
        <v>0</v>
      </c>
      <c r="AI33" s="35" t="b">
        <v>0</v>
      </c>
      <c r="AJ33" s="37" t="b">
        <v>0</v>
      </c>
      <c r="AK33" s="35" t="b">
        <v>0</v>
      </c>
      <c r="AL33" s="35" t="b">
        <v>0</v>
      </c>
      <c r="AM33" s="35" t="b">
        <v>0</v>
      </c>
      <c r="AN33" s="35" t="b">
        <v>1</v>
      </c>
      <c r="AO33" s="35" t="b">
        <v>0</v>
      </c>
      <c r="AP33" s="35" t="b">
        <v>0</v>
      </c>
      <c r="AQ33" s="35" t="b">
        <v>0</v>
      </c>
      <c r="AR33" s="35" t="b">
        <v>0</v>
      </c>
      <c r="AS33" s="35" t="b">
        <v>0</v>
      </c>
      <c r="AT33" s="35" t="b">
        <v>0</v>
      </c>
      <c r="AU33" s="35" t="b">
        <v>1</v>
      </c>
      <c r="AV33" s="35" t="b">
        <v>0</v>
      </c>
      <c r="AW33" s="35" t="b">
        <v>0</v>
      </c>
      <c r="AX33" s="35" t="b">
        <v>0</v>
      </c>
      <c r="AY33" s="35" t="b">
        <v>0</v>
      </c>
      <c r="AZ33" s="35" t="b">
        <v>1</v>
      </c>
      <c r="BA33" s="35" t="b">
        <v>0</v>
      </c>
      <c r="BB33" s="37" t="b">
        <v>0</v>
      </c>
      <c r="BC33" s="37" t="b">
        <v>0</v>
      </c>
      <c r="BD33" s="37" t="b">
        <v>0</v>
      </c>
      <c r="BE33" s="35" t="b">
        <v>0</v>
      </c>
      <c r="BF33" s="35" t="b">
        <v>0</v>
      </c>
      <c r="BG33" s="35" t="b">
        <v>0</v>
      </c>
      <c r="BH33" s="35" t="b">
        <v>0</v>
      </c>
      <c r="BI33" s="35" t="b">
        <v>0</v>
      </c>
      <c r="BJ33" s="35" t="b">
        <v>0</v>
      </c>
      <c r="BK33" s="35" t="b">
        <v>0</v>
      </c>
      <c r="BL33" s="35" t="b">
        <v>0</v>
      </c>
      <c r="BM33" s="35" t="b">
        <v>0</v>
      </c>
      <c r="BN33" s="35" t="b">
        <v>0</v>
      </c>
      <c r="BO33" s="35" t="b">
        <v>0</v>
      </c>
      <c r="BP33" s="35" t="b">
        <v>0</v>
      </c>
      <c r="BQ33" s="35" t="b">
        <v>0</v>
      </c>
      <c r="BR33" s="35" t="b">
        <v>0</v>
      </c>
      <c r="BS33" s="35" t="b">
        <v>0</v>
      </c>
      <c r="BT33" s="35" t="b">
        <v>0</v>
      </c>
      <c r="BU33" s="35" t="b">
        <v>0</v>
      </c>
      <c r="BV33" s="38" t="b">
        <v>0</v>
      </c>
      <c r="BW33" s="30" t="str">
        <f t="shared" si="2"/>
        <v>N</v>
      </c>
      <c r="BX33" s="39">
        <f t="shared" si="3"/>
        <v>0</v>
      </c>
      <c r="BY33" s="40">
        <f t="shared" si="4"/>
        <v>0</v>
      </c>
      <c r="BZ33" s="40">
        <f t="shared" si="5"/>
        <v>0</v>
      </c>
    </row>
    <row r="34" spans="1:78" ht="17" customHeight="1">
      <c r="A34" s="28" t="str">
        <f t="shared" ref="A34:A65" si="6">RIGHT($B34,LEN($B34)-FIND(" ",$B34))</f>
        <v>Cottle</v>
      </c>
      <c r="B34" s="28" t="s">
        <v>167</v>
      </c>
      <c r="C34" s="28" t="s">
        <v>154</v>
      </c>
      <c r="D34" s="28" t="s">
        <v>168</v>
      </c>
      <c r="E34" s="29" t="s">
        <v>169</v>
      </c>
      <c r="F34" s="30" t="s">
        <v>84</v>
      </c>
      <c r="G34" s="195" t="s">
        <v>670</v>
      </c>
      <c r="H34" s="31" t="str">
        <f>IF(K34,IF(K34&lt;='Net Changes - Table 1'!$C$1,"y","x"),IF(L34,IF(L34&lt;'Net Changes - Table 1'!C$1,"x","y"),"y"))</f>
        <v>y</v>
      </c>
      <c r="I34" s="42" t="str">
        <f>IF(L34,IF(L34&lt;='Net Changes - Table 1'!$D$1,"x","y"),"y")</f>
        <v>y</v>
      </c>
      <c r="J34" s="32" t="str">
        <f>IF(L34,IF(L34&lt;='Net Changes - Table 1'!$E$1,"x","y"),"y")</f>
        <v>y</v>
      </c>
      <c r="K34" s="45"/>
      <c r="L34" s="34"/>
      <c r="M34" s="189" t="s">
        <v>491</v>
      </c>
      <c r="N34" s="207"/>
      <c r="O34" s="200" t="b">
        <v>0</v>
      </c>
      <c r="P34" s="35" t="b">
        <v>0</v>
      </c>
      <c r="Q34" s="35" t="b">
        <v>0</v>
      </c>
      <c r="R34" s="35" t="b">
        <v>0</v>
      </c>
      <c r="S34" s="35" t="b">
        <v>0</v>
      </c>
      <c r="T34" s="35" t="b">
        <v>0</v>
      </c>
      <c r="U34" s="35">
        <f t="shared" ref="U34:U65" si="7">COUNTIF(W34:BZ34,"TRUE")</f>
        <v>1</v>
      </c>
      <c r="V34" s="36"/>
      <c r="W34" s="35" t="b">
        <v>0</v>
      </c>
      <c r="X34" s="35" t="b">
        <v>1</v>
      </c>
      <c r="Y34" s="35" t="b">
        <v>0</v>
      </c>
      <c r="Z34" s="35" t="b">
        <v>0</v>
      </c>
      <c r="AA34" s="35" t="b">
        <v>0</v>
      </c>
      <c r="AB34" s="35" t="b">
        <v>0</v>
      </c>
      <c r="AC34" s="35" t="b">
        <v>0</v>
      </c>
      <c r="AD34" s="35" t="b">
        <v>0</v>
      </c>
      <c r="AE34" s="35" t="b">
        <v>0</v>
      </c>
      <c r="AF34" s="35" t="b">
        <v>0</v>
      </c>
      <c r="AG34" s="35" t="b">
        <v>0</v>
      </c>
      <c r="AH34" s="35" t="b">
        <v>0</v>
      </c>
      <c r="AI34" s="35" t="b">
        <v>0</v>
      </c>
      <c r="AJ34" s="37" t="b">
        <v>0</v>
      </c>
      <c r="AK34" s="35" t="b">
        <v>0</v>
      </c>
      <c r="AL34" s="35" t="b">
        <v>0</v>
      </c>
      <c r="AM34" s="35" t="b">
        <v>0</v>
      </c>
      <c r="AN34" s="35" t="b">
        <v>0</v>
      </c>
      <c r="AO34" s="35" t="b">
        <v>0</v>
      </c>
      <c r="AP34" s="35" t="b">
        <v>0</v>
      </c>
      <c r="AQ34" s="35" t="b">
        <v>0</v>
      </c>
      <c r="AR34" s="35" t="b">
        <v>0</v>
      </c>
      <c r="AS34" s="35" t="b">
        <v>0</v>
      </c>
      <c r="AT34" s="35" t="b">
        <v>0</v>
      </c>
      <c r="AU34" s="35" t="b">
        <v>0</v>
      </c>
      <c r="AV34" s="35" t="b">
        <v>0</v>
      </c>
      <c r="AW34" s="35" t="b">
        <v>0</v>
      </c>
      <c r="AX34" s="35" t="b">
        <v>0</v>
      </c>
      <c r="AY34" s="35" t="b">
        <v>0</v>
      </c>
      <c r="AZ34" s="35" t="b">
        <v>0</v>
      </c>
      <c r="BA34" s="35" t="b">
        <v>0</v>
      </c>
      <c r="BB34" s="37" t="b">
        <v>0</v>
      </c>
      <c r="BC34" s="37" t="b">
        <v>0</v>
      </c>
      <c r="BD34" s="37" t="b">
        <v>0</v>
      </c>
      <c r="BE34" s="35" t="b">
        <v>0</v>
      </c>
      <c r="BF34" s="35" t="b">
        <v>0</v>
      </c>
      <c r="BG34" s="35" t="b">
        <v>0</v>
      </c>
      <c r="BH34" s="35" t="b">
        <v>0</v>
      </c>
      <c r="BI34" s="35" t="b">
        <v>0</v>
      </c>
      <c r="BJ34" s="35" t="b">
        <v>0</v>
      </c>
      <c r="BK34" s="35" t="b">
        <v>0</v>
      </c>
      <c r="BL34" s="35" t="b">
        <v>0</v>
      </c>
      <c r="BM34" s="35" t="b">
        <v>0</v>
      </c>
      <c r="BN34" s="35" t="b">
        <v>0</v>
      </c>
      <c r="BO34" s="35" t="b">
        <v>0</v>
      </c>
      <c r="BP34" s="35" t="b">
        <v>0</v>
      </c>
      <c r="BQ34" s="35" t="b">
        <v>0</v>
      </c>
      <c r="BR34" s="35" t="b">
        <v>0</v>
      </c>
      <c r="BS34" s="35" t="b">
        <v>0</v>
      </c>
      <c r="BT34" s="35" t="b">
        <v>0</v>
      </c>
      <c r="BU34" s="35" t="b">
        <v>0</v>
      </c>
      <c r="BV34" s="38" t="b">
        <v>0</v>
      </c>
      <c r="BW34" s="30" t="str">
        <f t="shared" ref="BW34:BW65" si="8">IF(COUNTIF(H34:J34,"x")=3,"Y","N")</f>
        <v>N</v>
      </c>
      <c r="BX34" s="39">
        <f t="shared" ref="BX34:BX65" si="9">IF(H34="x",IF(I34="y",1,0),0)</f>
        <v>0</v>
      </c>
      <c r="BY34" s="40">
        <f t="shared" ref="BY34:BY65" si="10">IF(H34="y",IF(I34="x",1,0),0)</f>
        <v>0</v>
      </c>
      <c r="BZ34" s="40">
        <f t="shared" ref="BZ34:BZ65" si="11">IF(I34="y",IF(J34="x",1,0),0)</f>
        <v>0</v>
      </c>
    </row>
    <row r="35" spans="1:78" ht="26.5" customHeight="1">
      <c r="A35" s="28" t="str">
        <f t="shared" si="6"/>
        <v>Eilon</v>
      </c>
      <c r="B35" s="28" t="s">
        <v>170</v>
      </c>
      <c r="C35" s="28" t="s">
        <v>154</v>
      </c>
      <c r="D35" s="28" t="s">
        <v>171</v>
      </c>
      <c r="E35" s="48"/>
      <c r="F35" s="30" t="s">
        <v>84</v>
      </c>
      <c r="G35" s="195" t="s">
        <v>670</v>
      </c>
      <c r="H35" s="31" t="str">
        <f>IF(K35,IF(K35&lt;='Net Changes - Table 1'!$C$1,"y","x"),IF(L35,IF(L35&lt;'Net Changes - Table 1'!C$1,"x","y"),"y"))</f>
        <v>x</v>
      </c>
      <c r="I35" s="42" t="str">
        <f>IF(L35,IF(L35&lt;='Net Changes - Table 1'!$D$1,"x","y"),"y")</f>
        <v>y</v>
      </c>
      <c r="J35" s="32" t="str">
        <f>IF(L35,IF(L35&lt;='Net Changes - Table 1'!$E$1,"x","y"),"y")</f>
        <v>y</v>
      </c>
      <c r="K35" s="33">
        <v>2016</v>
      </c>
      <c r="L35" s="34"/>
      <c r="M35" s="189" t="s">
        <v>491</v>
      </c>
      <c r="N35" s="208"/>
      <c r="O35" s="199" t="b">
        <v>0</v>
      </c>
      <c r="P35" s="44" t="b">
        <v>0</v>
      </c>
      <c r="Q35" s="44" t="b">
        <v>0</v>
      </c>
      <c r="R35" s="44" t="b">
        <v>0</v>
      </c>
      <c r="S35" s="44" t="b">
        <v>0</v>
      </c>
      <c r="T35" s="44" t="b">
        <v>0</v>
      </c>
      <c r="U35" s="35">
        <f t="shared" si="7"/>
        <v>1</v>
      </c>
      <c r="V35" s="36"/>
      <c r="W35" s="35" t="b">
        <v>0</v>
      </c>
      <c r="X35" s="35" t="b">
        <v>1</v>
      </c>
      <c r="Y35" s="35" t="b">
        <v>0</v>
      </c>
      <c r="Z35" s="35" t="b">
        <v>0</v>
      </c>
      <c r="AA35" s="35" t="b">
        <v>0</v>
      </c>
      <c r="AB35" s="35" t="b">
        <v>0</v>
      </c>
      <c r="AC35" s="35" t="b">
        <v>0</v>
      </c>
      <c r="AD35" s="35" t="b">
        <v>0</v>
      </c>
      <c r="AE35" s="35" t="b">
        <v>0</v>
      </c>
      <c r="AF35" s="35" t="b">
        <v>0</v>
      </c>
      <c r="AG35" s="35" t="b">
        <v>0</v>
      </c>
      <c r="AH35" s="35" t="b">
        <v>0</v>
      </c>
      <c r="AI35" s="35" t="b">
        <v>0</v>
      </c>
      <c r="AJ35" s="37" t="b">
        <v>0</v>
      </c>
      <c r="AK35" s="35" t="b">
        <v>0</v>
      </c>
      <c r="AL35" s="35" t="b">
        <v>0</v>
      </c>
      <c r="AM35" s="35" t="b">
        <v>0</v>
      </c>
      <c r="AN35" s="35" t="b">
        <v>0</v>
      </c>
      <c r="AO35" s="35" t="b">
        <v>0</v>
      </c>
      <c r="AP35" s="35" t="b">
        <v>0</v>
      </c>
      <c r="AQ35" s="35" t="b">
        <v>0</v>
      </c>
      <c r="AR35" s="35" t="b">
        <v>0</v>
      </c>
      <c r="AS35" s="35" t="b">
        <v>0</v>
      </c>
      <c r="AT35" s="35" t="b">
        <v>0</v>
      </c>
      <c r="AU35" s="35" t="b">
        <v>0</v>
      </c>
      <c r="AV35" s="35" t="b">
        <v>0</v>
      </c>
      <c r="AW35" s="35" t="b">
        <v>0</v>
      </c>
      <c r="AX35" s="35" t="b">
        <v>0</v>
      </c>
      <c r="AY35" s="35" t="b">
        <v>0</v>
      </c>
      <c r="AZ35" s="35" t="b">
        <v>0</v>
      </c>
      <c r="BA35" s="35" t="b">
        <v>0</v>
      </c>
      <c r="BB35" s="37" t="b">
        <v>0</v>
      </c>
      <c r="BC35" s="37" t="b">
        <v>0</v>
      </c>
      <c r="BD35" s="37" t="b">
        <v>0</v>
      </c>
      <c r="BE35" s="35" t="b">
        <v>0</v>
      </c>
      <c r="BF35" s="35" t="b">
        <v>0</v>
      </c>
      <c r="BG35" s="35" t="b">
        <v>0</v>
      </c>
      <c r="BH35" s="35" t="b">
        <v>0</v>
      </c>
      <c r="BI35" s="35" t="b">
        <v>0</v>
      </c>
      <c r="BJ35" s="35" t="b">
        <v>0</v>
      </c>
      <c r="BK35" s="35" t="b">
        <v>0</v>
      </c>
      <c r="BL35" s="35" t="b">
        <v>0</v>
      </c>
      <c r="BM35" s="35" t="b">
        <v>0</v>
      </c>
      <c r="BN35" s="35" t="b">
        <v>0</v>
      </c>
      <c r="BO35" s="35" t="b">
        <v>0</v>
      </c>
      <c r="BP35" s="35" t="b">
        <v>0</v>
      </c>
      <c r="BQ35" s="35" t="b">
        <v>0</v>
      </c>
      <c r="BR35" s="35" t="b">
        <v>0</v>
      </c>
      <c r="BS35" s="35" t="b">
        <v>0</v>
      </c>
      <c r="BT35" s="35" t="b">
        <v>0</v>
      </c>
      <c r="BU35" s="35" t="b">
        <v>0</v>
      </c>
      <c r="BV35" s="38" t="b">
        <v>0</v>
      </c>
      <c r="BW35" s="30" t="str">
        <f t="shared" si="8"/>
        <v>N</v>
      </c>
      <c r="BX35" s="39">
        <f t="shared" si="9"/>
        <v>1</v>
      </c>
      <c r="BY35" s="40">
        <f t="shared" si="10"/>
        <v>0</v>
      </c>
      <c r="BZ35" s="40">
        <f t="shared" si="11"/>
        <v>0</v>
      </c>
    </row>
    <row r="36" spans="1:78" ht="17" customHeight="1">
      <c r="A36" s="28" t="str">
        <f t="shared" si="6"/>
        <v>Gans</v>
      </c>
      <c r="B36" s="28" t="s">
        <v>172</v>
      </c>
      <c r="C36" s="28" t="s">
        <v>154</v>
      </c>
      <c r="D36" s="28" t="s">
        <v>173</v>
      </c>
      <c r="E36" s="29" t="s">
        <v>26</v>
      </c>
      <c r="F36" s="49" t="s">
        <v>84</v>
      </c>
      <c r="G36" s="195" t="s">
        <v>670</v>
      </c>
      <c r="H36" s="31" t="str">
        <f>IF(K36,IF(K36&lt;='Net Changes - Table 1'!$C$1,"y","x"),IF(L36,IF(L36&lt;'Net Changes - Table 1'!C$1,"x","y"),"y"))</f>
        <v>y</v>
      </c>
      <c r="I36" s="42" t="str">
        <f>IF(L36,IF(L36&lt;='Net Changes - Table 1'!$D$1,"x","y"),"y")</f>
        <v>y</v>
      </c>
      <c r="J36" s="32" t="str">
        <f>IF(L36,IF(L36&lt;='Net Changes - Table 1'!$E$1,"x","y"),"y")</f>
        <v>y</v>
      </c>
      <c r="K36" s="43"/>
      <c r="L36" s="50"/>
      <c r="M36" s="189" t="s">
        <v>491</v>
      </c>
      <c r="N36" s="201" t="s">
        <v>501</v>
      </c>
      <c r="O36" s="200" t="b">
        <v>0</v>
      </c>
      <c r="P36" s="35" t="b">
        <v>0</v>
      </c>
      <c r="Q36" s="35" t="b">
        <v>0</v>
      </c>
      <c r="R36" s="35" t="b">
        <v>0</v>
      </c>
      <c r="S36" s="35" t="b">
        <v>0</v>
      </c>
      <c r="T36" s="35" t="b">
        <v>0</v>
      </c>
      <c r="U36" s="35">
        <f t="shared" si="7"/>
        <v>1</v>
      </c>
      <c r="V36" s="36"/>
      <c r="W36" s="35" t="b">
        <v>0</v>
      </c>
      <c r="X36" s="35" t="b">
        <v>1</v>
      </c>
      <c r="Y36" s="35" t="b">
        <v>0</v>
      </c>
      <c r="Z36" s="35" t="b">
        <v>0</v>
      </c>
      <c r="AA36" s="35" t="b">
        <v>0</v>
      </c>
      <c r="AB36" s="35" t="b">
        <v>0</v>
      </c>
      <c r="AC36" s="35" t="b">
        <v>0</v>
      </c>
      <c r="AD36" s="35" t="b">
        <v>0</v>
      </c>
      <c r="AE36" s="35" t="b">
        <v>0</v>
      </c>
      <c r="AF36" s="35" t="b">
        <v>0</v>
      </c>
      <c r="AG36" s="35" t="b">
        <v>0</v>
      </c>
      <c r="AH36" s="35" t="b">
        <v>0</v>
      </c>
      <c r="AI36" s="35" t="b">
        <v>0</v>
      </c>
      <c r="AJ36" s="37" t="b">
        <v>0</v>
      </c>
      <c r="AK36" s="35" t="b">
        <v>0</v>
      </c>
      <c r="AL36" s="35" t="b">
        <v>0</v>
      </c>
      <c r="AM36" s="35" t="b">
        <v>0</v>
      </c>
      <c r="AN36" s="35" t="b">
        <v>0</v>
      </c>
      <c r="AO36" s="35" t="b">
        <v>0</v>
      </c>
      <c r="AP36" s="35" t="b">
        <v>0</v>
      </c>
      <c r="AQ36" s="35" t="b">
        <v>0</v>
      </c>
      <c r="AR36" s="35" t="b">
        <v>0</v>
      </c>
      <c r="AS36" s="35" t="b">
        <v>0</v>
      </c>
      <c r="AT36" s="35" t="b">
        <v>0</v>
      </c>
      <c r="AU36" s="35" t="b">
        <v>0</v>
      </c>
      <c r="AV36" s="35" t="b">
        <v>0</v>
      </c>
      <c r="AW36" s="35" t="b">
        <v>0</v>
      </c>
      <c r="AX36" s="35" t="b">
        <v>0</v>
      </c>
      <c r="AY36" s="35" t="b">
        <v>0</v>
      </c>
      <c r="AZ36" s="35" t="b">
        <v>0</v>
      </c>
      <c r="BA36" s="35" t="b">
        <v>0</v>
      </c>
      <c r="BB36" s="37" t="b">
        <v>0</v>
      </c>
      <c r="BC36" s="37" t="b">
        <v>0</v>
      </c>
      <c r="BD36" s="37" t="b">
        <v>0</v>
      </c>
      <c r="BE36" s="35" t="b">
        <v>0</v>
      </c>
      <c r="BF36" s="35" t="b">
        <v>0</v>
      </c>
      <c r="BG36" s="35" t="b">
        <v>0</v>
      </c>
      <c r="BH36" s="35" t="b">
        <v>0</v>
      </c>
      <c r="BI36" s="35" t="b">
        <v>0</v>
      </c>
      <c r="BJ36" s="35" t="b">
        <v>0</v>
      </c>
      <c r="BK36" s="35" t="b">
        <v>0</v>
      </c>
      <c r="BL36" s="35" t="b">
        <v>0</v>
      </c>
      <c r="BM36" s="35" t="b">
        <v>0</v>
      </c>
      <c r="BN36" s="35" t="b">
        <v>0</v>
      </c>
      <c r="BO36" s="35" t="b">
        <v>0</v>
      </c>
      <c r="BP36" s="35" t="b">
        <v>0</v>
      </c>
      <c r="BQ36" s="35" t="b">
        <v>0</v>
      </c>
      <c r="BR36" s="35" t="b">
        <v>0</v>
      </c>
      <c r="BS36" s="35" t="b">
        <v>0</v>
      </c>
      <c r="BT36" s="35" t="b">
        <v>0</v>
      </c>
      <c r="BU36" s="35" t="b">
        <v>0</v>
      </c>
      <c r="BV36" s="38" t="b">
        <v>0</v>
      </c>
      <c r="BW36" s="30" t="str">
        <f t="shared" si="8"/>
        <v>N</v>
      </c>
      <c r="BX36" s="39">
        <f t="shared" si="9"/>
        <v>0</v>
      </c>
      <c r="BY36" s="40">
        <f t="shared" si="10"/>
        <v>0</v>
      </c>
      <c r="BZ36" s="40">
        <f t="shared" si="11"/>
        <v>0</v>
      </c>
    </row>
    <row r="37" spans="1:78" ht="26.5" customHeight="1">
      <c r="A37" s="28" t="str">
        <f t="shared" si="6"/>
        <v>Hacker</v>
      </c>
      <c r="B37" s="28" t="s">
        <v>174</v>
      </c>
      <c r="C37" s="28" t="s">
        <v>154</v>
      </c>
      <c r="D37" s="28" t="s">
        <v>175</v>
      </c>
      <c r="E37" s="29" t="s">
        <v>176</v>
      </c>
      <c r="F37" s="30" t="s">
        <v>84</v>
      </c>
      <c r="G37" s="195" t="s">
        <v>670</v>
      </c>
      <c r="H37" s="31" t="str">
        <f>IF(K37,IF(K37&lt;='Net Changes - Table 1'!$C$1,"y","x"),IF(L37,IF(L37&lt;'Net Changes - Table 1'!C$1,"x","y"),"y"))</f>
        <v>y</v>
      </c>
      <c r="I37" s="42" t="str">
        <f>IF(L37,IF(L37&lt;='Net Changes - Table 1'!$D$1,"x","y"),"y")</f>
        <v>y</v>
      </c>
      <c r="J37" s="32" t="str">
        <f>IF(L37,IF(L37&lt;='Net Changes - Table 1'!$E$1,"x","y"),"y")</f>
        <v>x</v>
      </c>
      <c r="K37" s="45"/>
      <c r="L37" s="46">
        <v>2020</v>
      </c>
      <c r="M37" s="190" t="s">
        <v>491</v>
      </c>
      <c r="N37" s="207"/>
      <c r="O37" s="200" t="b">
        <v>1</v>
      </c>
      <c r="P37" s="35" t="b">
        <v>0</v>
      </c>
      <c r="Q37" s="35" t="b">
        <v>0</v>
      </c>
      <c r="R37" s="35" t="b">
        <v>1</v>
      </c>
      <c r="S37" s="35" t="b">
        <v>0</v>
      </c>
      <c r="T37" s="35" t="b">
        <v>0</v>
      </c>
      <c r="U37" s="35">
        <f t="shared" si="7"/>
        <v>2</v>
      </c>
      <c r="V37" s="36"/>
      <c r="W37" s="35" t="b">
        <v>0</v>
      </c>
      <c r="X37" s="35" t="b">
        <v>1</v>
      </c>
      <c r="Y37" s="35" t="b">
        <v>1</v>
      </c>
      <c r="Z37" s="35" t="b">
        <v>0</v>
      </c>
      <c r="AA37" s="35" t="b">
        <v>0</v>
      </c>
      <c r="AB37" s="35" t="b">
        <v>0</v>
      </c>
      <c r="AC37" s="35" t="b">
        <v>0</v>
      </c>
      <c r="AD37" s="35" t="b">
        <v>0</v>
      </c>
      <c r="AE37" s="35" t="b">
        <v>0</v>
      </c>
      <c r="AF37" s="35" t="b">
        <v>0</v>
      </c>
      <c r="AG37" s="35" t="b">
        <v>0</v>
      </c>
      <c r="AH37" s="35" t="b">
        <v>0</v>
      </c>
      <c r="AI37" s="35" t="b">
        <v>0</v>
      </c>
      <c r="AJ37" s="37" t="b">
        <v>0</v>
      </c>
      <c r="AK37" s="35" t="b">
        <v>0</v>
      </c>
      <c r="AL37" s="35" t="b">
        <v>0</v>
      </c>
      <c r="AM37" s="35" t="b">
        <v>0</v>
      </c>
      <c r="AN37" s="35" t="b">
        <v>0</v>
      </c>
      <c r="AO37" s="35" t="b">
        <v>0</v>
      </c>
      <c r="AP37" s="35" t="b">
        <v>0</v>
      </c>
      <c r="AQ37" s="35" t="b">
        <v>0</v>
      </c>
      <c r="AR37" s="35" t="b">
        <v>0</v>
      </c>
      <c r="AS37" s="35" t="b">
        <v>0</v>
      </c>
      <c r="AT37" s="35" t="b">
        <v>0</v>
      </c>
      <c r="AU37" s="35" t="b">
        <v>0</v>
      </c>
      <c r="AV37" s="35" t="b">
        <v>0</v>
      </c>
      <c r="AW37" s="35" t="b">
        <v>0</v>
      </c>
      <c r="AX37" s="35" t="b">
        <v>0</v>
      </c>
      <c r="AY37" s="35" t="b">
        <v>0</v>
      </c>
      <c r="AZ37" s="35" t="b">
        <v>0</v>
      </c>
      <c r="BA37" s="35" t="b">
        <v>0</v>
      </c>
      <c r="BB37" s="37" t="b">
        <v>0</v>
      </c>
      <c r="BC37" s="37" t="b">
        <v>0</v>
      </c>
      <c r="BD37" s="37" t="b">
        <v>0</v>
      </c>
      <c r="BE37" s="35" t="b">
        <v>0</v>
      </c>
      <c r="BF37" s="35" t="b">
        <v>0</v>
      </c>
      <c r="BG37" s="35" t="b">
        <v>0</v>
      </c>
      <c r="BH37" s="35" t="b">
        <v>0</v>
      </c>
      <c r="BI37" s="35" t="b">
        <v>0</v>
      </c>
      <c r="BJ37" s="35" t="b">
        <v>0</v>
      </c>
      <c r="BK37" s="35" t="b">
        <v>0</v>
      </c>
      <c r="BL37" s="35" t="b">
        <v>0</v>
      </c>
      <c r="BM37" s="35" t="b">
        <v>0</v>
      </c>
      <c r="BN37" s="35" t="b">
        <v>0</v>
      </c>
      <c r="BO37" s="35" t="b">
        <v>0</v>
      </c>
      <c r="BP37" s="35" t="b">
        <v>0</v>
      </c>
      <c r="BQ37" s="35" t="b">
        <v>0</v>
      </c>
      <c r="BR37" s="35" t="b">
        <v>0</v>
      </c>
      <c r="BS37" s="35" t="b">
        <v>0</v>
      </c>
      <c r="BT37" s="35" t="b">
        <v>0</v>
      </c>
      <c r="BU37" s="35" t="b">
        <v>0</v>
      </c>
      <c r="BV37" s="38" t="b">
        <v>0</v>
      </c>
      <c r="BW37" s="30" t="str">
        <f t="shared" si="8"/>
        <v>N</v>
      </c>
      <c r="BX37" s="39">
        <f t="shared" si="9"/>
        <v>0</v>
      </c>
      <c r="BY37" s="40">
        <f t="shared" si="10"/>
        <v>0</v>
      </c>
      <c r="BZ37" s="40">
        <f t="shared" si="11"/>
        <v>1</v>
      </c>
    </row>
    <row r="38" spans="1:78" ht="38.5" customHeight="1">
      <c r="A38" s="28" t="str">
        <f t="shared" si="6"/>
        <v>Jackson</v>
      </c>
      <c r="B38" s="28" t="s">
        <v>177</v>
      </c>
      <c r="C38" s="28" t="s">
        <v>154</v>
      </c>
      <c r="D38" s="28" t="s">
        <v>178</v>
      </c>
      <c r="E38" s="29" t="s">
        <v>179</v>
      </c>
      <c r="F38" s="30" t="s">
        <v>84</v>
      </c>
      <c r="G38" s="195" t="s">
        <v>840</v>
      </c>
      <c r="H38" s="31" t="str">
        <f>IF(K38,IF(K38&lt;='Net Changes - Table 1'!$C$1,"y","x"),IF(L38,IF(L38&lt;'Net Changes - Table 1'!C$1,"x","y"),"y"))</f>
        <v>y</v>
      </c>
      <c r="I38" s="42" t="str">
        <f>IF(L38,IF(L38&lt;='Net Changes - Table 1'!$D$1,"x","y"),"y")</f>
        <v>y</v>
      </c>
      <c r="J38" s="32" t="str">
        <f>IF(L38,IF(L38&lt;='Net Changes - Table 1'!$E$1,"x","y"),"y")</f>
        <v>y</v>
      </c>
      <c r="K38" s="33">
        <v>2013</v>
      </c>
      <c r="L38" s="34"/>
      <c r="M38" s="189" t="s">
        <v>491</v>
      </c>
      <c r="N38" s="209" t="s">
        <v>180</v>
      </c>
      <c r="O38" s="199" t="b">
        <v>1</v>
      </c>
      <c r="P38" s="44" t="b">
        <v>0</v>
      </c>
      <c r="Q38" s="44" t="b">
        <v>0</v>
      </c>
      <c r="R38" s="44" t="b">
        <v>0</v>
      </c>
      <c r="S38" s="44" t="b">
        <v>0</v>
      </c>
      <c r="T38" s="44" t="b">
        <v>0</v>
      </c>
      <c r="U38" s="35">
        <f t="shared" si="7"/>
        <v>2</v>
      </c>
      <c r="V38" s="36"/>
      <c r="W38" s="35" t="b">
        <v>0</v>
      </c>
      <c r="X38" s="35" t="b">
        <v>0</v>
      </c>
      <c r="Y38" s="35" t="b">
        <v>1</v>
      </c>
      <c r="Z38" s="35" t="b">
        <v>0</v>
      </c>
      <c r="AA38" s="35" t="b">
        <v>0</v>
      </c>
      <c r="AB38" s="35" t="b">
        <v>0</v>
      </c>
      <c r="AC38" s="35" t="b">
        <v>0</v>
      </c>
      <c r="AD38" s="35" t="b">
        <v>0</v>
      </c>
      <c r="AE38" s="35" t="b">
        <v>0</v>
      </c>
      <c r="AF38" s="35" t="b">
        <v>0</v>
      </c>
      <c r="AG38" s="35" t="b">
        <v>0</v>
      </c>
      <c r="AH38" s="35" t="b">
        <v>0</v>
      </c>
      <c r="AI38" s="35" t="b">
        <v>0</v>
      </c>
      <c r="AJ38" s="37" t="b">
        <v>0</v>
      </c>
      <c r="AK38" s="35" t="b">
        <v>0</v>
      </c>
      <c r="AL38" s="35" t="b">
        <v>0</v>
      </c>
      <c r="AM38" s="35" t="b">
        <v>0</v>
      </c>
      <c r="AN38" s="35" t="b">
        <v>0</v>
      </c>
      <c r="AO38" s="35" t="b">
        <v>0</v>
      </c>
      <c r="AP38" s="35" t="b">
        <v>0</v>
      </c>
      <c r="AQ38" s="35" t="b">
        <v>0</v>
      </c>
      <c r="AR38" s="35" t="b">
        <v>0</v>
      </c>
      <c r="AS38" s="35" t="b">
        <v>0</v>
      </c>
      <c r="AT38" s="35" t="b">
        <v>0</v>
      </c>
      <c r="AU38" s="35" t="b">
        <v>0</v>
      </c>
      <c r="AV38" s="35" t="b">
        <v>0</v>
      </c>
      <c r="AW38" s="35" t="b">
        <v>0</v>
      </c>
      <c r="AX38" s="35" t="b">
        <v>0</v>
      </c>
      <c r="AY38" s="35" t="b">
        <v>0</v>
      </c>
      <c r="AZ38" s="35" t="b">
        <v>0</v>
      </c>
      <c r="BA38" s="35" t="b">
        <v>1</v>
      </c>
      <c r="BB38" s="37" t="b">
        <v>0</v>
      </c>
      <c r="BC38" s="37" t="b">
        <v>0</v>
      </c>
      <c r="BD38" s="37" t="b">
        <v>0</v>
      </c>
      <c r="BE38" s="35" t="b">
        <v>0</v>
      </c>
      <c r="BF38" s="35" t="b">
        <v>0</v>
      </c>
      <c r="BG38" s="35" t="b">
        <v>0</v>
      </c>
      <c r="BH38" s="35" t="b">
        <v>0</v>
      </c>
      <c r="BI38" s="35" t="b">
        <v>0</v>
      </c>
      <c r="BJ38" s="35" t="b">
        <v>0</v>
      </c>
      <c r="BK38" s="35" t="b">
        <v>0</v>
      </c>
      <c r="BL38" s="35" t="b">
        <v>0</v>
      </c>
      <c r="BM38" s="35" t="b">
        <v>0</v>
      </c>
      <c r="BN38" s="35" t="b">
        <v>0</v>
      </c>
      <c r="BO38" s="35" t="b">
        <v>0</v>
      </c>
      <c r="BP38" s="35" t="b">
        <v>0</v>
      </c>
      <c r="BQ38" s="35" t="b">
        <v>0</v>
      </c>
      <c r="BR38" s="35" t="b">
        <v>0</v>
      </c>
      <c r="BS38" s="35" t="b">
        <v>0</v>
      </c>
      <c r="BT38" s="35" t="b">
        <v>0</v>
      </c>
      <c r="BU38" s="35" t="b">
        <v>0</v>
      </c>
      <c r="BV38" s="38" t="b">
        <v>0</v>
      </c>
      <c r="BW38" s="30" t="str">
        <f t="shared" si="8"/>
        <v>N</v>
      </c>
      <c r="BX38" s="39">
        <f t="shared" si="9"/>
        <v>0</v>
      </c>
      <c r="BY38" s="40">
        <f t="shared" si="10"/>
        <v>0</v>
      </c>
      <c r="BZ38" s="40">
        <f t="shared" si="11"/>
        <v>0</v>
      </c>
    </row>
    <row r="39" spans="1:78" ht="17" customHeight="1">
      <c r="A39" s="28" t="str">
        <f t="shared" si="6"/>
        <v>Ji</v>
      </c>
      <c r="B39" s="28" t="s">
        <v>181</v>
      </c>
      <c r="C39" s="28" t="s">
        <v>154</v>
      </c>
      <c r="D39" s="28" t="s">
        <v>182</v>
      </c>
      <c r="E39" s="29" t="s">
        <v>25</v>
      </c>
      <c r="F39" s="30" t="s">
        <v>84</v>
      </c>
      <c r="G39" s="195" t="s">
        <v>670</v>
      </c>
      <c r="H39" s="31" t="str">
        <f>IF(K39,IF(K39&lt;='Net Changes - Table 1'!$C$1,"y","x"),IF(L39,IF(L39&lt;'Net Changes - Table 1'!C$1,"x","y"),"y"))</f>
        <v>y</v>
      </c>
      <c r="I39" s="42" t="str">
        <f>IF(L39,IF(L39&lt;='Net Changes - Table 1'!$D$1,"x","y"),"y")</f>
        <v>y</v>
      </c>
      <c r="J39" s="32" t="str">
        <f>IF(L39,IF(L39&lt;='Net Changes - Table 1'!$E$1,"x","y"),"y")</f>
        <v>y</v>
      </c>
      <c r="K39" s="45"/>
      <c r="L39" s="34"/>
      <c r="M39" s="189" t="s">
        <v>491</v>
      </c>
      <c r="N39" s="207"/>
      <c r="O39" s="200" t="b">
        <v>0</v>
      </c>
      <c r="P39" s="35" t="b">
        <v>0</v>
      </c>
      <c r="Q39" s="35" t="b">
        <v>0</v>
      </c>
      <c r="R39" s="35" t="b">
        <v>0</v>
      </c>
      <c r="S39" s="35" t="b">
        <v>0</v>
      </c>
      <c r="T39" s="35" t="b">
        <v>0</v>
      </c>
      <c r="U39" s="35">
        <f t="shared" si="7"/>
        <v>1</v>
      </c>
      <c r="V39" s="36"/>
      <c r="W39" s="35" t="b">
        <v>1</v>
      </c>
      <c r="X39" s="35" t="b">
        <v>0</v>
      </c>
      <c r="Y39" s="35" t="b">
        <v>0</v>
      </c>
      <c r="Z39" s="35" t="b">
        <v>0</v>
      </c>
      <c r="AA39" s="35" t="b">
        <v>0</v>
      </c>
      <c r="AB39" s="35" t="b">
        <v>0</v>
      </c>
      <c r="AC39" s="35" t="b">
        <v>0</v>
      </c>
      <c r="AD39" s="35" t="b">
        <v>0</v>
      </c>
      <c r="AE39" s="35" t="b">
        <v>0</v>
      </c>
      <c r="AF39" s="35" t="b">
        <v>0</v>
      </c>
      <c r="AG39" s="35" t="b">
        <v>0</v>
      </c>
      <c r="AH39" s="35" t="b">
        <v>0</v>
      </c>
      <c r="AI39" s="35" t="b">
        <v>0</v>
      </c>
      <c r="AJ39" s="37" t="b">
        <v>0</v>
      </c>
      <c r="AK39" s="35" t="b">
        <v>0</v>
      </c>
      <c r="AL39" s="35" t="b">
        <v>0</v>
      </c>
      <c r="AM39" s="35" t="b">
        <v>0</v>
      </c>
      <c r="AN39" s="35" t="b">
        <v>0</v>
      </c>
      <c r="AO39" s="35" t="b">
        <v>0</v>
      </c>
      <c r="AP39" s="35" t="b">
        <v>0</v>
      </c>
      <c r="AQ39" s="35" t="b">
        <v>0</v>
      </c>
      <c r="AR39" s="35" t="b">
        <v>0</v>
      </c>
      <c r="AS39" s="35" t="b">
        <v>0</v>
      </c>
      <c r="AT39" s="35" t="b">
        <v>0</v>
      </c>
      <c r="AU39" s="35" t="b">
        <v>0</v>
      </c>
      <c r="AV39" s="35" t="b">
        <v>0</v>
      </c>
      <c r="AW39" s="35" t="b">
        <v>0</v>
      </c>
      <c r="AX39" s="35" t="b">
        <v>0</v>
      </c>
      <c r="AY39" s="35" t="b">
        <v>0</v>
      </c>
      <c r="AZ39" s="35" t="b">
        <v>0</v>
      </c>
      <c r="BA39" s="35" t="b">
        <v>0</v>
      </c>
      <c r="BB39" s="37" t="b">
        <v>0</v>
      </c>
      <c r="BC39" s="37" t="b">
        <v>0</v>
      </c>
      <c r="BD39" s="37" t="b">
        <v>0</v>
      </c>
      <c r="BE39" s="35" t="b">
        <v>0</v>
      </c>
      <c r="BF39" s="35" t="b">
        <v>0</v>
      </c>
      <c r="BG39" s="35" t="b">
        <v>0</v>
      </c>
      <c r="BH39" s="35" t="b">
        <v>0</v>
      </c>
      <c r="BI39" s="35" t="b">
        <v>0</v>
      </c>
      <c r="BJ39" s="35" t="b">
        <v>0</v>
      </c>
      <c r="BK39" s="35" t="b">
        <v>0</v>
      </c>
      <c r="BL39" s="35" t="b">
        <v>0</v>
      </c>
      <c r="BM39" s="35" t="b">
        <v>0</v>
      </c>
      <c r="BN39" s="35" t="b">
        <v>0</v>
      </c>
      <c r="BO39" s="35" t="b">
        <v>0</v>
      </c>
      <c r="BP39" s="35" t="b">
        <v>0</v>
      </c>
      <c r="BQ39" s="35" t="b">
        <v>0</v>
      </c>
      <c r="BR39" s="35" t="b">
        <v>0</v>
      </c>
      <c r="BS39" s="35" t="b">
        <v>0</v>
      </c>
      <c r="BT39" s="35" t="b">
        <v>0</v>
      </c>
      <c r="BU39" s="35" t="b">
        <v>0</v>
      </c>
      <c r="BV39" s="38" t="b">
        <v>0</v>
      </c>
      <c r="BW39" s="30" t="str">
        <f t="shared" si="8"/>
        <v>N</v>
      </c>
      <c r="BX39" s="39">
        <f t="shared" si="9"/>
        <v>0</v>
      </c>
      <c r="BY39" s="40">
        <f t="shared" si="10"/>
        <v>0</v>
      </c>
      <c r="BZ39" s="40">
        <f t="shared" si="11"/>
        <v>0</v>
      </c>
    </row>
    <row r="40" spans="1:78" ht="26.5" customHeight="1">
      <c r="A40" s="28" t="str">
        <f t="shared" si="6"/>
        <v>Keller</v>
      </c>
      <c r="B40" s="28" t="s">
        <v>183</v>
      </c>
      <c r="C40" s="28" t="s">
        <v>154</v>
      </c>
      <c r="D40" s="28" t="s">
        <v>184</v>
      </c>
      <c r="E40" s="29" t="s">
        <v>185</v>
      </c>
      <c r="F40" s="30" t="s">
        <v>84</v>
      </c>
      <c r="G40" s="195" t="s">
        <v>841</v>
      </c>
      <c r="H40" s="31" t="str">
        <f>IF(K40,IF(K40&lt;='Net Changes - Table 1'!$C$1,"y","x"),IF(L40,IF(L40&lt;'Net Changes - Table 1'!C$1,"x","y"),"y"))</f>
        <v>y</v>
      </c>
      <c r="I40" s="42" t="str">
        <f>IF(L40,IF(L40&lt;='Net Changes - Table 1'!$D$1,"x","y"),"y")</f>
        <v>y</v>
      </c>
      <c r="J40" s="32" t="str">
        <f>IF(L40,IF(L40&lt;='Net Changes - Table 1'!$E$1,"x","y"),"y")</f>
        <v>x</v>
      </c>
      <c r="K40" s="45"/>
      <c r="L40" s="46">
        <v>2020</v>
      </c>
      <c r="M40" s="190" t="s">
        <v>491</v>
      </c>
      <c r="N40" s="207"/>
      <c r="O40" s="200" t="b">
        <v>0</v>
      </c>
      <c r="P40" s="35" t="b">
        <v>0</v>
      </c>
      <c r="Q40" s="35" t="b">
        <v>0</v>
      </c>
      <c r="R40" s="35" t="b">
        <v>1</v>
      </c>
      <c r="S40" s="35" t="b">
        <v>0</v>
      </c>
      <c r="T40" s="35" t="b">
        <v>0</v>
      </c>
      <c r="U40" s="35">
        <f t="shared" si="7"/>
        <v>3</v>
      </c>
      <c r="V40" s="36"/>
      <c r="W40" s="35" t="b">
        <v>0</v>
      </c>
      <c r="X40" s="35" t="b">
        <v>0</v>
      </c>
      <c r="Y40" s="35" t="b">
        <v>0</v>
      </c>
      <c r="Z40" s="35" t="b">
        <v>0</v>
      </c>
      <c r="AA40" s="35" t="b">
        <v>0</v>
      </c>
      <c r="AB40" s="35" t="b">
        <v>0</v>
      </c>
      <c r="AC40" s="35" t="b">
        <v>0</v>
      </c>
      <c r="AD40" s="35" t="b">
        <v>0</v>
      </c>
      <c r="AE40" s="35" t="b">
        <v>0</v>
      </c>
      <c r="AF40" s="35" t="b">
        <v>0</v>
      </c>
      <c r="AG40" s="35" t="b">
        <v>0</v>
      </c>
      <c r="AH40" s="35" t="b">
        <v>0</v>
      </c>
      <c r="AI40" s="35" t="b">
        <v>0</v>
      </c>
      <c r="AJ40" s="37" t="b">
        <v>0</v>
      </c>
      <c r="AK40" s="35" t="b">
        <v>0</v>
      </c>
      <c r="AL40" s="35" t="b">
        <v>0</v>
      </c>
      <c r="AM40" s="35" t="b">
        <v>0</v>
      </c>
      <c r="AN40" s="35" t="b">
        <v>1</v>
      </c>
      <c r="AO40" s="35" t="b">
        <v>1</v>
      </c>
      <c r="AP40" s="35" t="b">
        <v>0</v>
      </c>
      <c r="AQ40" s="35" t="b">
        <v>0</v>
      </c>
      <c r="AR40" s="35" t="b">
        <v>0</v>
      </c>
      <c r="AS40" s="35" t="b">
        <v>0</v>
      </c>
      <c r="AT40" s="35" t="b">
        <v>0</v>
      </c>
      <c r="AU40" s="35" t="b">
        <v>1</v>
      </c>
      <c r="AV40" s="35" t="b">
        <v>0</v>
      </c>
      <c r="AW40" s="35" t="b">
        <v>0</v>
      </c>
      <c r="AX40" s="35" t="b">
        <v>0</v>
      </c>
      <c r="AY40" s="35" t="b">
        <v>0</v>
      </c>
      <c r="AZ40" s="35" t="b">
        <v>0</v>
      </c>
      <c r="BA40" s="35" t="b">
        <v>0</v>
      </c>
      <c r="BB40" s="37" t="b">
        <v>0</v>
      </c>
      <c r="BC40" s="37" t="b">
        <v>0</v>
      </c>
      <c r="BD40" s="37" t="b">
        <v>0</v>
      </c>
      <c r="BE40" s="35" t="b">
        <v>0</v>
      </c>
      <c r="BF40" s="35" t="b">
        <v>0</v>
      </c>
      <c r="BG40" s="35" t="b">
        <v>0</v>
      </c>
      <c r="BH40" s="35" t="b">
        <v>0</v>
      </c>
      <c r="BI40" s="35" t="b">
        <v>0</v>
      </c>
      <c r="BJ40" s="35" t="b">
        <v>0</v>
      </c>
      <c r="BK40" s="35" t="b">
        <v>0</v>
      </c>
      <c r="BL40" s="35" t="b">
        <v>0</v>
      </c>
      <c r="BM40" s="35" t="b">
        <v>0</v>
      </c>
      <c r="BN40" s="35" t="b">
        <v>0</v>
      </c>
      <c r="BO40" s="35" t="b">
        <v>0</v>
      </c>
      <c r="BP40" s="35" t="b">
        <v>0</v>
      </c>
      <c r="BQ40" s="35" t="b">
        <v>0</v>
      </c>
      <c r="BR40" s="35" t="b">
        <v>0</v>
      </c>
      <c r="BS40" s="35" t="b">
        <v>0</v>
      </c>
      <c r="BT40" s="35" t="b">
        <v>0</v>
      </c>
      <c r="BU40" s="35" t="b">
        <v>0</v>
      </c>
      <c r="BV40" s="38" t="b">
        <v>0</v>
      </c>
      <c r="BW40" s="30" t="str">
        <f t="shared" si="8"/>
        <v>N</v>
      </c>
      <c r="BX40" s="39">
        <f t="shared" si="9"/>
        <v>0</v>
      </c>
      <c r="BY40" s="40">
        <f t="shared" si="10"/>
        <v>0</v>
      </c>
      <c r="BZ40" s="40">
        <f t="shared" si="11"/>
        <v>1</v>
      </c>
    </row>
    <row r="41" spans="1:78" ht="38.5" customHeight="1">
      <c r="A41" s="28" t="str">
        <f t="shared" si="6"/>
        <v>Lea</v>
      </c>
      <c r="B41" s="28" t="s">
        <v>186</v>
      </c>
      <c r="C41" s="28" t="s">
        <v>154</v>
      </c>
      <c r="D41" s="28" t="s">
        <v>187</v>
      </c>
      <c r="E41" s="29" t="s">
        <v>188</v>
      </c>
      <c r="F41" s="41" t="s">
        <v>84</v>
      </c>
      <c r="G41" s="196" t="s">
        <v>842</v>
      </c>
      <c r="H41" s="31" t="str">
        <f>IF(K41,IF(K41&lt;='Net Changes - Table 1'!$C$1,"y","x"),IF(L41,IF(L41&lt;'Net Changes - Table 1'!C$1,"x","y"),"y"))</f>
        <v>y</v>
      </c>
      <c r="I41" s="42" t="str">
        <f>IF(L41,IF(L41&lt;='Net Changes - Table 1'!$D$1,"x","y"),"y")</f>
        <v>y</v>
      </c>
      <c r="J41" s="32" t="str">
        <f>IF(L41,IF(L41&lt;='Net Changes - Table 1'!$E$1,"x","y"),"y")</f>
        <v>y</v>
      </c>
      <c r="K41" s="45"/>
      <c r="L41" s="34"/>
      <c r="M41" s="189" t="s">
        <v>491</v>
      </c>
      <c r="N41" s="211" t="s">
        <v>502</v>
      </c>
      <c r="O41" s="200" t="b">
        <v>1</v>
      </c>
      <c r="P41" s="35" t="b">
        <v>0</v>
      </c>
      <c r="Q41" s="35" t="b">
        <v>0</v>
      </c>
      <c r="R41" s="35" t="b">
        <v>0</v>
      </c>
      <c r="S41" s="35" t="b">
        <v>1</v>
      </c>
      <c r="T41" s="35" t="b">
        <v>0</v>
      </c>
      <c r="U41" s="35">
        <f t="shared" si="7"/>
        <v>2</v>
      </c>
      <c r="V41" s="36"/>
      <c r="W41" s="35" t="b">
        <v>0</v>
      </c>
      <c r="X41" s="35" t="b">
        <v>0</v>
      </c>
      <c r="Y41" s="35" t="b">
        <v>0</v>
      </c>
      <c r="Z41" s="35" t="b">
        <v>0</v>
      </c>
      <c r="AA41" s="35" t="b">
        <v>0</v>
      </c>
      <c r="AB41" s="35" t="b">
        <v>0</v>
      </c>
      <c r="AC41" s="35" t="b">
        <v>0</v>
      </c>
      <c r="AD41" s="35" t="b">
        <v>0</v>
      </c>
      <c r="AE41" s="35" t="b">
        <v>0</v>
      </c>
      <c r="AF41" s="35" t="b">
        <v>0</v>
      </c>
      <c r="AG41" s="35" t="b">
        <v>0</v>
      </c>
      <c r="AH41" s="35" t="b">
        <v>0</v>
      </c>
      <c r="AI41" s="35" t="b">
        <v>0</v>
      </c>
      <c r="AJ41" s="37" t="b">
        <v>0</v>
      </c>
      <c r="AK41" s="35" t="b">
        <v>0</v>
      </c>
      <c r="AL41" s="35" t="b">
        <v>0</v>
      </c>
      <c r="AM41" s="35" t="b">
        <v>0</v>
      </c>
      <c r="AN41" s="35" t="b">
        <v>0</v>
      </c>
      <c r="AO41" s="35" t="b">
        <v>0</v>
      </c>
      <c r="AP41" s="35" t="b">
        <v>0</v>
      </c>
      <c r="AQ41" s="35" t="b">
        <v>0</v>
      </c>
      <c r="AR41" s="35" t="b">
        <v>0</v>
      </c>
      <c r="AS41" s="35" t="b">
        <v>0</v>
      </c>
      <c r="AT41" s="35" t="b">
        <v>0</v>
      </c>
      <c r="AU41" s="35" t="b">
        <v>0</v>
      </c>
      <c r="AV41" s="35" t="b">
        <v>0</v>
      </c>
      <c r="AW41" s="35" t="b">
        <v>0</v>
      </c>
      <c r="AX41" s="35" t="b">
        <v>0</v>
      </c>
      <c r="AY41" s="35" t="b">
        <v>0</v>
      </c>
      <c r="AZ41" s="35" t="b">
        <v>1</v>
      </c>
      <c r="BA41" s="35" t="b">
        <v>0</v>
      </c>
      <c r="BB41" s="37" t="b">
        <v>0</v>
      </c>
      <c r="BC41" s="37" t="b">
        <v>0</v>
      </c>
      <c r="BD41" s="37" t="b">
        <v>1</v>
      </c>
      <c r="BE41" s="35" t="b">
        <v>0</v>
      </c>
      <c r="BF41" s="35" t="b">
        <v>0</v>
      </c>
      <c r="BG41" s="35" t="b">
        <v>0</v>
      </c>
      <c r="BH41" s="35" t="b">
        <v>0</v>
      </c>
      <c r="BI41" s="35" t="b">
        <v>0</v>
      </c>
      <c r="BJ41" s="35" t="b">
        <v>0</v>
      </c>
      <c r="BK41" s="35" t="b">
        <v>0</v>
      </c>
      <c r="BL41" s="35" t="b">
        <v>0</v>
      </c>
      <c r="BM41" s="35" t="b">
        <v>0</v>
      </c>
      <c r="BN41" s="35" t="b">
        <v>0</v>
      </c>
      <c r="BO41" s="35" t="b">
        <v>0</v>
      </c>
      <c r="BP41" s="35" t="b">
        <v>0</v>
      </c>
      <c r="BQ41" s="35" t="b">
        <v>0</v>
      </c>
      <c r="BR41" s="35" t="b">
        <v>0</v>
      </c>
      <c r="BS41" s="35" t="b">
        <v>0</v>
      </c>
      <c r="BT41" s="35" t="b">
        <v>0</v>
      </c>
      <c r="BU41" s="35" t="b">
        <v>0</v>
      </c>
      <c r="BV41" s="38" t="b">
        <v>0</v>
      </c>
      <c r="BW41" s="30" t="str">
        <f t="shared" si="8"/>
        <v>N</v>
      </c>
      <c r="BX41" s="39">
        <f t="shared" si="9"/>
        <v>0</v>
      </c>
      <c r="BY41" s="40">
        <f t="shared" si="10"/>
        <v>0</v>
      </c>
      <c r="BZ41" s="40">
        <f t="shared" si="11"/>
        <v>0</v>
      </c>
    </row>
    <row r="42" spans="1:78" ht="17" customHeight="1">
      <c r="A42" s="28" t="str">
        <f t="shared" si="6"/>
        <v>Lisiecki</v>
      </c>
      <c r="B42" s="28" t="s">
        <v>189</v>
      </c>
      <c r="C42" s="28" t="s">
        <v>154</v>
      </c>
      <c r="D42" s="28" t="s">
        <v>190</v>
      </c>
      <c r="E42" s="29" t="s">
        <v>191</v>
      </c>
      <c r="F42" s="41" t="s">
        <v>84</v>
      </c>
      <c r="G42" s="196" t="s">
        <v>670</v>
      </c>
      <c r="H42" s="31" t="str">
        <f>IF(K42,IF(K42&lt;='Net Changes - Table 1'!$C$1,"y","x"),IF(L42,IF(L42&lt;'Net Changes - Table 1'!C$1,"x","y"),"y"))</f>
        <v>y</v>
      </c>
      <c r="I42" s="42" t="str">
        <f>IF(L42,IF(L42&lt;='Net Changes - Table 1'!$D$1,"x","y"),"y")</f>
        <v>y</v>
      </c>
      <c r="J42" s="32" t="str">
        <f>IF(L42,IF(L42&lt;='Net Changes - Table 1'!$E$1,"x","y"),"y")</f>
        <v>y</v>
      </c>
      <c r="K42" s="45"/>
      <c r="L42" s="34"/>
      <c r="M42" s="189" t="s">
        <v>491</v>
      </c>
      <c r="N42" s="207"/>
      <c r="O42" s="200" t="b">
        <v>0</v>
      </c>
      <c r="P42" s="35" t="b">
        <v>0</v>
      </c>
      <c r="Q42" s="35" t="b">
        <v>0</v>
      </c>
      <c r="R42" s="35" t="b">
        <v>0</v>
      </c>
      <c r="S42" s="35" t="b">
        <v>0</v>
      </c>
      <c r="T42" s="35" t="b">
        <v>0</v>
      </c>
      <c r="U42" s="35">
        <f t="shared" si="7"/>
        <v>1</v>
      </c>
      <c r="V42" s="36"/>
      <c r="W42" s="35" t="b">
        <v>0</v>
      </c>
      <c r="X42" s="35" t="b">
        <v>0</v>
      </c>
      <c r="Y42" s="35" t="b">
        <v>0</v>
      </c>
      <c r="Z42" s="35" t="b">
        <v>0</v>
      </c>
      <c r="AA42" s="35" t="b">
        <v>0</v>
      </c>
      <c r="AB42" s="35" t="b">
        <v>0</v>
      </c>
      <c r="AC42" s="35" t="b">
        <v>0</v>
      </c>
      <c r="AD42" s="35" t="b">
        <v>0</v>
      </c>
      <c r="AE42" s="35" t="b">
        <v>0</v>
      </c>
      <c r="AF42" s="35" t="b">
        <v>0</v>
      </c>
      <c r="AG42" s="35" t="b">
        <v>0</v>
      </c>
      <c r="AH42" s="35" t="b">
        <v>0</v>
      </c>
      <c r="AI42" s="35" t="b">
        <v>0</v>
      </c>
      <c r="AJ42" s="37" t="b">
        <v>0</v>
      </c>
      <c r="AK42" s="35" t="b">
        <v>0</v>
      </c>
      <c r="AL42" s="35" t="b">
        <v>0</v>
      </c>
      <c r="AM42" s="35" t="b">
        <v>0</v>
      </c>
      <c r="AN42" s="35" t="b">
        <v>0</v>
      </c>
      <c r="AO42" s="35" t="b">
        <v>0</v>
      </c>
      <c r="AP42" s="35" t="b">
        <v>0</v>
      </c>
      <c r="AQ42" s="35" t="b">
        <v>0</v>
      </c>
      <c r="AR42" s="35" t="b">
        <v>0</v>
      </c>
      <c r="AS42" s="35" t="b">
        <v>0</v>
      </c>
      <c r="AT42" s="35" t="b">
        <v>0</v>
      </c>
      <c r="AU42" s="35" t="b">
        <v>0</v>
      </c>
      <c r="AV42" s="35" t="b">
        <v>0</v>
      </c>
      <c r="AW42" s="35" t="b">
        <v>0</v>
      </c>
      <c r="AX42" s="35" t="b">
        <v>0</v>
      </c>
      <c r="AY42" s="35" t="b">
        <v>0</v>
      </c>
      <c r="AZ42" s="35" t="b">
        <v>0</v>
      </c>
      <c r="BA42" s="35" t="b">
        <v>0</v>
      </c>
      <c r="BB42" s="37" t="b">
        <v>0</v>
      </c>
      <c r="BC42" s="37" t="b">
        <v>0</v>
      </c>
      <c r="BD42" s="37" t="b">
        <v>1</v>
      </c>
      <c r="BE42" s="35" t="b">
        <v>0</v>
      </c>
      <c r="BF42" s="35" t="b">
        <v>0</v>
      </c>
      <c r="BG42" s="35" t="b">
        <v>0</v>
      </c>
      <c r="BH42" s="35" t="b">
        <v>0</v>
      </c>
      <c r="BI42" s="35" t="b">
        <v>0</v>
      </c>
      <c r="BJ42" s="35" t="b">
        <v>0</v>
      </c>
      <c r="BK42" s="35" t="b">
        <v>0</v>
      </c>
      <c r="BL42" s="35" t="b">
        <v>0</v>
      </c>
      <c r="BM42" s="35" t="b">
        <v>0</v>
      </c>
      <c r="BN42" s="35" t="b">
        <v>0</v>
      </c>
      <c r="BO42" s="35" t="b">
        <v>0</v>
      </c>
      <c r="BP42" s="35" t="b">
        <v>0</v>
      </c>
      <c r="BQ42" s="35" t="b">
        <v>0</v>
      </c>
      <c r="BR42" s="35" t="b">
        <v>0</v>
      </c>
      <c r="BS42" s="35" t="b">
        <v>0</v>
      </c>
      <c r="BT42" s="35" t="b">
        <v>0</v>
      </c>
      <c r="BU42" s="35" t="b">
        <v>0</v>
      </c>
      <c r="BV42" s="38" t="b">
        <v>0</v>
      </c>
      <c r="BW42" s="30" t="str">
        <f t="shared" si="8"/>
        <v>N</v>
      </c>
      <c r="BX42" s="39">
        <f t="shared" si="9"/>
        <v>0</v>
      </c>
      <c r="BY42" s="40">
        <f t="shared" si="10"/>
        <v>0</v>
      </c>
      <c r="BZ42" s="40">
        <f t="shared" si="11"/>
        <v>0</v>
      </c>
    </row>
    <row r="43" spans="1:78" ht="26.5" customHeight="1">
      <c r="A43" s="28" t="str">
        <f t="shared" si="6"/>
        <v>Macdonald</v>
      </c>
      <c r="B43" s="28" t="s">
        <v>192</v>
      </c>
      <c r="C43" s="28" t="s">
        <v>154</v>
      </c>
      <c r="D43" s="28" t="s">
        <v>193</v>
      </c>
      <c r="E43" s="29" t="s">
        <v>194</v>
      </c>
      <c r="F43" s="30" t="s">
        <v>84</v>
      </c>
      <c r="G43" s="195" t="s">
        <v>840</v>
      </c>
      <c r="H43" s="31" t="str">
        <f>IF(K43,IF(K43&lt;='Net Changes - Table 1'!$C$1,"y","x"),IF(L43,IF(L43&lt;'Net Changes - Table 1'!C$1,"x","y"),"y"))</f>
        <v>x</v>
      </c>
      <c r="I43" s="42" t="str">
        <f>IF(L43,IF(L43&lt;='Net Changes - Table 1'!$D$1,"x","y"),"y")</f>
        <v>y</v>
      </c>
      <c r="J43" s="32" t="str">
        <f>IF(L43,IF(L43&lt;='Net Changes - Table 1'!$E$1,"x","y"),"y")</f>
        <v>y</v>
      </c>
      <c r="K43" s="33">
        <v>2018</v>
      </c>
      <c r="L43" s="34"/>
      <c r="M43" s="189" t="s">
        <v>491</v>
      </c>
      <c r="N43" s="207"/>
      <c r="O43" s="200" t="b">
        <v>0</v>
      </c>
      <c r="P43" s="35" t="b">
        <v>0</v>
      </c>
      <c r="Q43" s="35" t="b">
        <v>0</v>
      </c>
      <c r="R43" s="35" t="b">
        <v>0</v>
      </c>
      <c r="S43" s="35" t="b">
        <v>0</v>
      </c>
      <c r="T43" s="35" t="b">
        <v>0</v>
      </c>
      <c r="U43" s="35">
        <f t="shared" si="7"/>
        <v>2</v>
      </c>
      <c r="V43" s="36"/>
      <c r="W43" s="35" t="b">
        <v>0</v>
      </c>
      <c r="X43" s="35" t="b">
        <v>1</v>
      </c>
      <c r="Y43" s="35" t="b">
        <v>0</v>
      </c>
      <c r="Z43" s="35" t="b">
        <v>1</v>
      </c>
      <c r="AA43" s="35" t="b">
        <v>0</v>
      </c>
      <c r="AB43" s="35" t="b">
        <v>0</v>
      </c>
      <c r="AC43" s="35" t="b">
        <v>0</v>
      </c>
      <c r="AD43" s="35" t="b">
        <v>0</v>
      </c>
      <c r="AE43" s="35" t="b">
        <v>0</v>
      </c>
      <c r="AF43" s="35" t="b">
        <v>0</v>
      </c>
      <c r="AG43" s="35" t="b">
        <v>0</v>
      </c>
      <c r="AH43" s="35" t="b">
        <v>0</v>
      </c>
      <c r="AI43" s="35" t="b">
        <v>0</v>
      </c>
      <c r="AJ43" s="37" t="b">
        <v>0</v>
      </c>
      <c r="AK43" s="35" t="b">
        <v>0</v>
      </c>
      <c r="AL43" s="35" t="b">
        <v>0</v>
      </c>
      <c r="AM43" s="35" t="b">
        <v>0</v>
      </c>
      <c r="AN43" s="35" t="b">
        <v>0</v>
      </c>
      <c r="AO43" s="35" t="b">
        <v>0</v>
      </c>
      <c r="AP43" s="35" t="b">
        <v>0</v>
      </c>
      <c r="AQ43" s="35" t="b">
        <v>0</v>
      </c>
      <c r="AR43" s="35" t="b">
        <v>0</v>
      </c>
      <c r="AS43" s="35" t="b">
        <v>0</v>
      </c>
      <c r="AT43" s="35" t="b">
        <v>0</v>
      </c>
      <c r="AU43" s="35" t="b">
        <v>0</v>
      </c>
      <c r="AV43" s="35" t="b">
        <v>0</v>
      </c>
      <c r="AW43" s="35" t="b">
        <v>0</v>
      </c>
      <c r="AX43" s="35" t="b">
        <v>0</v>
      </c>
      <c r="AY43" s="35" t="b">
        <v>0</v>
      </c>
      <c r="AZ43" s="35" t="b">
        <v>0</v>
      </c>
      <c r="BA43" s="35" t="b">
        <v>0</v>
      </c>
      <c r="BB43" s="37" t="b">
        <v>0</v>
      </c>
      <c r="BC43" s="37" t="b">
        <v>0</v>
      </c>
      <c r="BD43" s="37" t="b">
        <v>0</v>
      </c>
      <c r="BE43" s="35" t="b">
        <v>0</v>
      </c>
      <c r="BF43" s="35" t="b">
        <v>0</v>
      </c>
      <c r="BG43" s="35" t="b">
        <v>0</v>
      </c>
      <c r="BH43" s="35" t="b">
        <v>0</v>
      </c>
      <c r="BI43" s="35" t="b">
        <v>0</v>
      </c>
      <c r="BJ43" s="35" t="b">
        <v>0</v>
      </c>
      <c r="BK43" s="35" t="b">
        <v>0</v>
      </c>
      <c r="BL43" s="35" t="b">
        <v>0</v>
      </c>
      <c r="BM43" s="35" t="b">
        <v>0</v>
      </c>
      <c r="BN43" s="35" t="b">
        <v>0</v>
      </c>
      <c r="BO43" s="35" t="b">
        <v>0</v>
      </c>
      <c r="BP43" s="35" t="b">
        <v>0</v>
      </c>
      <c r="BQ43" s="35" t="b">
        <v>0</v>
      </c>
      <c r="BR43" s="35" t="b">
        <v>0</v>
      </c>
      <c r="BS43" s="35" t="b">
        <v>0</v>
      </c>
      <c r="BT43" s="35" t="b">
        <v>0</v>
      </c>
      <c r="BU43" s="35" t="b">
        <v>0</v>
      </c>
      <c r="BV43" s="38" t="b">
        <v>0</v>
      </c>
      <c r="BW43" s="30" t="str">
        <f t="shared" si="8"/>
        <v>N</v>
      </c>
      <c r="BX43" s="39">
        <f t="shared" si="9"/>
        <v>1</v>
      </c>
      <c r="BY43" s="40">
        <f t="shared" si="10"/>
        <v>0</v>
      </c>
      <c r="BZ43" s="40">
        <f t="shared" si="11"/>
        <v>0</v>
      </c>
    </row>
    <row r="44" spans="1:78" ht="26.5" customHeight="1">
      <c r="A44" s="28" t="str">
        <f t="shared" si="6"/>
        <v>Matoza</v>
      </c>
      <c r="B44" s="28" t="s">
        <v>195</v>
      </c>
      <c r="C44" s="28" t="s">
        <v>154</v>
      </c>
      <c r="D44" s="28" t="s">
        <v>196</v>
      </c>
      <c r="E44" s="29" t="s">
        <v>25</v>
      </c>
      <c r="F44" s="30" t="s">
        <v>84</v>
      </c>
      <c r="G44" s="195" t="s">
        <v>840</v>
      </c>
      <c r="H44" s="31" t="str">
        <f>IF(K44,IF(K44&lt;='Net Changes - Table 1'!$C$1,"y","x"),IF(L44,IF(L44&lt;'Net Changes - Table 1'!C$1,"x","y"),"y"))</f>
        <v>x</v>
      </c>
      <c r="I44" s="42" t="str">
        <f>IF(L44,IF(L44&lt;='Net Changes - Table 1'!$D$1,"x","y"),"y")</f>
        <v>y</v>
      </c>
      <c r="J44" s="32" t="str">
        <f>IF(L44,IF(L44&lt;='Net Changes - Table 1'!$E$1,"x","y"),"y")</f>
        <v>y</v>
      </c>
      <c r="K44" s="33">
        <v>2015</v>
      </c>
      <c r="L44" s="34"/>
      <c r="M44" s="189" t="s">
        <v>491</v>
      </c>
      <c r="N44" s="208"/>
      <c r="O44" s="199" t="b">
        <v>0</v>
      </c>
      <c r="P44" s="44" t="b">
        <v>0</v>
      </c>
      <c r="Q44" s="44" t="b">
        <v>0</v>
      </c>
      <c r="R44" s="44" t="b">
        <v>0</v>
      </c>
      <c r="S44" s="44" t="b">
        <v>0</v>
      </c>
      <c r="T44" s="44" t="b">
        <v>0</v>
      </c>
      <c r="U44" s="35">
        <f t="shared" si="7"/>
        <v>1</v>
      </c>
      <c r="V44" s="36"/>
      <c r="W44" s="35" t="b">
        <v>1</v>
      </c>
      <c r="X44" s="35" t="b">
        <v>0</v>
      </c>
      <c r="Y44" s="35" t="b">
        <v>0</v>
      </c>
      <c r="Z44" s="35" t="b">
        <v>0</v>
      </c>
      <c r="AA44" s="35" t="b">
        <v>0</v>
      </c>
      <c r="AB44" s="35" t="b">
        <v>0</v>
      </c>
      <c r="AC44" s="35" t="b">
        <v>0</v>
      </c>
      <c r="AD44" s="35" t="b">
        <v>0</v>
      </c>
      <c r="AE44" s="35" t="b">
        <v>0</v>
      </c>
      <c r="AF44" s="35" t="b">
        <v>0</v>
      </c>
      <c r="AG44" s="35" t="b">
        <v>0</v>
      </c>
      <c r="AH44" s="35" t="b">
        <v>0</v>
      </c>
      <c r="AI44" s="35" t="b">
        <v>0</v>
      </c>
      <c r="AJ44" s="37" t="b">
        <v>0</v>
      </c>
      <c r="AK44" s="35" t="b">
        <v>0</v>
      </c>
      <c r="AL44" s="35" t="b">
        <v>0</v>
      </c>
      <c r="AM44" s="35" t="b">
        <v>0</v>
      </c>
      <c r="AN44" s="35" t="b">
        <v>0</v>
      </c>
      <c r="AO44" s="35" t="b">
        <v>0</v>
      </c>
      <c r="AP44" s="35" t="b">
        <v>0</v>
      </c>
      <c r="AQ44" s="35" t="b">
        <v>0</v>
      </c>
      <c r="AR44" s="35" t="b">
        <v>0</v>
      </c>
      <c r="AS44" s="35" t="b">
        <v>0</v>
      </c>
      <c r="AT44" s="35" t="b">
        <v>0</v>
      </c>
      <c r="AU44" s="35" t="b">
        <v>0</v>
      </c>
      <c r="AV44" s="35" t="b">
        <v>0</v>
      </c>
      <c r="AW44" s="35" t="b">
        <v>0</v>
      </c>
      <c r="AX44" s="35" t="b">
        <v>0</v>
      </c>
      <c r="AY44" s="35" t="b">
        <v>0</v>
      </c>
      <c r="AZ44" s="35" t="b">
        <v>0</v>
      </c>
      <c r="BA44" s="35" t="b">
        <v>0</v>
      </c>
      <c r="BB44" s="37" t="b">
        <v>0</v>
      </c>
      <c r="BC44" s="37" t="b">
        <v>0</v>
      </c>
      <c r="BD44" s="37" t="b">
        <v>0</v>
      </c>
      <c r="BE44" s="35" t="b">
        <v>0</v>
      </c>
      <c r="BF44" s="35" t="b">
        <v>0</v>
      </c>
      <c r="BG44" s="35" t="b">
        <v>0</v>
      </c>
      <c r="BH44" s="35" t="b">
        <v>0</v>
      </c>
      <c r="BI44" s="35" t="b">
        <v>0</v>
      </c>
      <c r="BJ44" s="35" t="b">
        <v>0</v>
      </c>
      <c r="BK44" s="35" t="b">
        <v>0</v>
      </c>
      <c r="BL44" s="35" t="b">
        <v>0</v>
      </c>
      <c r="BM44" s="35" t="b">
        <v>0</v>
      </c>
      <c r="BN44" s="35" t="b">
        <v>0</v>
      </c>
      <c r="BO44" s="35" t="b">
        <v>0</v>
      </c>
      <c r="BP44" s="35" t="b">
        <v>0</v>
      </c>
      <c r="BQ44" s="35" t="b">
        <v>0</v>
      </c>
      <c r="BR44" s="35" t="b">
        <v>0</v>
      </c>
      <c r="BS44" s="35" t="b">
        <v>0</v>
      </c>
      <c r="BT44" s="35" t="b">
        <v>0</v>
      </c>
      <c r="BU44" s="35" t="b">
        <v>0</v>
      </c>
      <c r="BV44" s="38" t="b">
        <v>0</v>
      </c>
      <c r="BW44" s="30" t="str">
        <f t="shared" si="8"/>
        <v>N</v>
      </c>
      <c r="BX44" s="39">
        <f t="shared" si="9"/>
        <v>1</v>
      </c>
      <c r="BY44" s="40">
        <f t="shared" si="10"/>
        <v>0</v>
      </c>
      <c r="BZ44" s="40">
        <f t="shared" si="11"/>
        <v>0</v>
      </c>
    </row>
    <row r="45" spans="1:78" ht="26.5" customHeight="1">
      <c r="A45" s="28" t="str">
        <f t="shared" si="6"/>
        <v>Morell</v>
      </c>
      <c r="B45" s="28" t="s">
        <v>197</v>
      </c>
      <c r="C45" s="28" t="s">
        <v>154</v>
      </c>
      <c r="D45" s="28" t="s">
        <v>198</v>
      </c>
      <c r="E45" s="29" t="s">
        <v>199</v>
      </c>
      <c r="F45" s="30" t="s">
        <v>84</v>
      </c>
      <c r="G45" s="195" t="s">
        <v>840</v>
      </c>
      <c r="H45" s="31" t="str">
        <f>IF(K45,IF(K45&lt;='Net Changes - Table 1'!$C$1,"y","x"),IF(L45,IF(L45&lt;'Net Changes - Table 1'!C$1,"x","y"),"y"))</f>
        <v>x</v>
      </c>
      <c r="I45" s="42" t="str">
        <f>IF(L45,IF(L45&lt;='Net Changes - Table 1'!$D$1,"x","y"),"y")</f>
        <v>y</v>
      </c>
      <c r="J45" s="32" t="str">
        <f>IF(L45,IF(L45&lt;='Net Changes - Table 1'!$E$1,"x","y"),"y")</f>
        <v>y</v>
      </c>
      <c r="K45" s="33">
        <v>2017</v>
      </c>
      <c r="L45" s="34"/>
      <c r="M45" s="189" t="s">
        <v>491</v>
      </c>
      <c r="N45" s="207"/>
      <c r="O45" s="200" t="b">
        <v>0</v>
      </c>
      <c r="P45" s="35" t="b">
        <v>0</v>
      </c>
      <c r="Q45" s="35" t="b">
        <v>0</v>
      </c>
      <c r="R45" s="35" t="b">
        <v>0</v>
      </c>
      <c r="S45" s="35" t="b">
        <v>0</v>
      </c>
      <c r="T45" s="35" t="b">
        <v>0</v>
      </c>
      <c r="U45" s="35">
        <f t="shared" si="7"/>
        <v>2</v>
      </c>
      <c r="V45" s="36"/>
      <c r="W45" s="35" t="b">
        <v>1</v>
      </c>
      <c r="X45" s="35" t="b">
        <v>1</v>
      </c>
      <c r="Y45" s="35" t="b">
        <v>0</v>
      </c>
      <c r="Z45" s="35" t="b">
        <v>0</v>
      </c>
      <c r="AA45" s="35" t="b">
        <v>0</v>
      </c>
      <c r="AB45" s="35" t="b">
        <v>0</v>
      </c>
      <c r="AC45" s="35" t="b">
        <v>0</v>
      </c>
      <c r="AD45" s="35" t="b">
        <v>0</v>
      </c>
      <c r="AE45" s="35" t="b">
        <v>0</v>
      </c>
      <c r="AF45" s="35" t="b">
        <v>0</v>
      </c>
      <c r="AG45" s="35" t="b">
        <v>0</v>
      </c>
      <c r="AH45" s="35" t="b">
        <v>0</v>
      </c>
      <c r="AI45" s="35" t="b">
        <v>0</v>
      </c>
      <c r="AJ45" s="37" t="b">
        <v>0</v>
      </c>
      <c r="AK45" s="35" t="b">
        <v>0</v>
      </c>
      <c r="AL45" s="35" t="b">
        <v>0</v>
      </c>
      <c r="AM45" s="35" t="b">
        <v>0</v>
      </c>
      <c r="AN45" s="35" t="b">
        <v>0</v>
      </c>
      <c r="AO45" s="35" t="b">
        <v>0</v>
      </c>
      <c r="AP45" s="35" t="b">
        <v>0</v>
      </c>
      <c r="AQ45" s="35" t="b">
        <v>0</v>
      </c>
      <c r="AR45" s="35" t="b">
        <v>0</v>
      </c>
      <c r="AS45" s="35" t="b">
        <v>0</v>
      </c>
      <c r="AT45" s="35" t="b">
        <v>0</v>
      </c>
      <c r="AU45" s="35" t="b">
        <v>0</v>
      </c>
      <c r="AV45" s="35" t="b">
        <v>0</v>
      </c>
      <c r="AW45" s="35" t="b">
        <v>0</v>
      </c>
      <c r="AX45" s="35" t="b">
        <v>0</v>
      </c>
      <c r="AY45" s="35" t="b">
        <v>0</v>
      </c>
      <c r="AZ45" s="35" t="b">
        <v>0</v>
      </c>
      <c r="BA45" s="35" t="b">
        <v>0</v>
      </c>
      <c r="BB45" s="37" t="b">
        <v>0</v>
      </c>
      <c r="BC45" s="37" t="b">
        <v>0</v>
      </c>
      <c r="BD45" s="37" t="b">
        <v>0</v>
      </c>
      <c r="BE45" s="35" t="b">
        <v>0</v>
      </c>
      <c r="BF45" s="35" t="b">
        <v>0</v>
      </c>
      <c r="BG45" s="35" t="b">
        <v>0</v>
      </c>
      <c r="BH45" s="35" t="b">
        <v>0</v>
      </c>
      <c r="BI45" s="35" t="b">
        <v>0</v>
      </c>
      <c r="BJ45" s="35" t="b">
        <v>0</v>
      </c>
      <c r="BK45" s="35" t="b">
        <v>0</v>
      </c>
      <c r="BL45" s="35" t="b">
        <v>0</v>
      </c>
      <c r="BM45" s="35" t="b">
        <v>0</v>
      </c>
      <c r="BN45" s="35" t="b">
        <v>0</v>
      </c>
      <c r="BO45" s="35" t="b">
        <v>0</v>
      </c>
      <c r="BP45" s="35" t="b">
        <v>0</v>
      </c>
      <c r="BQ45" s="35" t="b">
        <v>0</v>
      </c>
      <c r="BR45" s="35" t="b">
        <v>0</v>
      </c>
      <c r="BS45" s="35" t="b">
        <v>0</v>
      </c>
      <c r="BT45" s="35" t="b">
        <v>0</v>
      </c>
      <c r="BU45" s="35" t="b">
        <v>0</v>
      </c>
      <c r="BV45" s="38" t="b">
        <v>0</v>
      </c>
      <c r="BW45" s="30" t="str">
        <f t="shared" si="8"/>
        <v>N</v>
      </c>
      <c r="BX45" s="39">
        <f t="shared" si="9"/>
        <v>1</v>
      </c>
      <c r="BY45" s="40">
        <f t="shared" si="10"/>
        <v>0</v>
      </c>
      <c r="BZ45" s="40">
        <f t="shared" si="11"/>
        <v>0</v>
      </c>
    </row>
    <row r="46" spans="1:78" ht="38.5" customHeight="1">
      <c r="A46" s="28" t="str">
        <f t="shared" si="6"/>
        <v>Porter</v>
      </c>
      <c r="B46" s="28" t="s">
        <v>200</v>
      </c>
      <c r="C46" s="28" t="s">
        <v>154</v>
      </c>
      <c r="D46" s="28" t="s">
        <v>201</v>
      </c>
      <c r="E46" s="29" t="s">
        <v>202</v>
      </c>
      <c r="F46" s="30" t="s">
        <v>84</v>
      </c>
      <c r="G46" s="195" t="s">
        <v>670</v>
      </c>
      <c r="H46" s="31" t="str">
        <f>IF(K46,IF(K46&lt;='Net Changes - Table 1'!$C$1,"y","x"),IF(L46,IF(L46&lt;'Net Changes - Table 1'!C$1,"x","y"),"y"))</f>
        <v>y</v>
      </c>
      <c r="I46" s="42" t="str">
        <f>IF(L46,IF(L46&lt;='Net Changes - Table 1'!$D$1,"x","y"),"y")</f>
        <v>y</v>
      </c>
      <c r="J46" s="32" t="str">
        <f>IF(L46,IF(L46&lt;='Net Changes - Table 1'!$E$1,"x","y"),"y")</f>
        <v>y</v>
      </c>
      <c r="K46" s="45"/>
      <c r="L46" s="34"/>
      <c r="M46" s="189" t="s">
        <v>491</v>
      </c>
      <c r="N46" s="207"/>
      <c r="O46" s="200" t="b">
        <v>0</v>
      </c>
      <c r="P46" s="35" t="b">
        <v>0</v>
      </c>
      <c r="Q46" s="35" t="b">
        <v>0</v>
      </c>
      <c r="R46" s="35" t="b">
        <v>0</v>
      </c>
      <c r="S46" s="35" t="b">
        <v>0</v>
      </c>
      <c r="T46" s="35" t="b">
        <v>0</v>
      </c>
      <c r="U46" s="35">
        <f t="shared" si="7"/>
        <v>2</v>
      </c>
      <c r="V46" s="36"/>
      <c r="W46" s="35" t="b">
        <v>0</v>
      </c>
      <c r="X46" s="35" t="b">
        <v>0</v>
      </c>
      <c r="Y46" s="35" t="b">
        <v>0</v>
      </c>
      <c r="Z46" s="35" t="b">
        <v>1</v>
      </c>
      <c r="AA46" s="35" t="b">
        <v>0</v>
      </c>
      <c r="AB46" s="35" t="b">
        <v>0</v>
      </c>
      <c r="AC46" s="35" t="b">
        <v>0</v>
      </c>
      <c r="AD46" s="35" t="b">
        <v>0</v>
      </c>
      <c r="AE46" s="35" t="b">
        <v>0</v>
      </c>
      <c r="AF46" s="35" t="b">
        <v>0</v>
      </c>
      <c r="AG46" s="35" t="b">
        <v>0</v>
      </c>
      <c r="AH46" s="35" t="b">
        <v>0</v>
      </c>
      <c r="AI46" s="35" t="b">
        <v>0</v>
      </c>
      <c r="AJ46" s="37" t="b">
        <v>0</v>
      </c>
      <c r="AK46" s="35" t="b">
        <v>0</v>
      </c>
      <c r="AL46" s="35" t="b">
        <v>1</v>
      </c>
      <c r="AM46" s="35" t="b">
        <v>0</v>
      </c>
      <c r="AN46" s="35" t="b">
        <v>0</v>
      </c>
      <c r="AO46" s="35" t="b">
        <v>0</v>
      </c>
      <c r="AP46" s="35" t="b">
        <v>0</v>
      </c>
      <c r="AQ46" s="35" t="b">
        <v>0</v>
      </c>
      <c r="AR46" s="35" t="b">
        <v>0</v>
      </c>
      <c r="AS46" s="35" t="b">
        <v>0</v>
      </c>
      <c r="AT46" s="35" t="b">
        <v>0</v>
      </c>
      <c r="AU46" s="35" t="b">
        <v>0</v>
      </c>
      <c r="AV46" s="35" t="b">
        <v>0</v>
      </c>
      <c r="AW46" s="35" t="b">
        <v>0</v>
      </c>
      <c r="AX46" s="35" t="b">
        <v>0</v>
      </c>
      <c r="AY46" s="35" t="b">
        <v>0</v>
      </c>
      <c r="AZ46" s="35" t="b">
        <v>0</v>
      </c>
      <c r="BA46" s="35" t="b">
        <v>0</v>
      </c>
      <c r="BB46" s="37" t="b">
        <v>0</v>
      </c>
      <c r="BC46" s="37" t="b">
        <v>0</v>
      </c>
      <c r="BD46" s="37" t="b">
        <v>0</v>
      </c>
      <c r="BE46" s="35" t="b">
        <v>0</v>
      </c>
      <c r="BF46" s="35" t="b">
        <v>0</v>
      </c>
      <c r="BG46" s="35" t="b">
        <v>0</v>
      </c>
      <c r="BH46" s="35" t="b">
        <v>0</v>
      </c>
      <c r="BI46" s="35" t="b">
        <v>0</v>
      </c>
      <c r="BJ46" s="35" t="b">
        <v>0</v>
      </c>
      <c r="BK46" s="35" t="b">
        <v>0</v>
      </c>
      <c r="BL46" s="35" t="b">
        <v>0</v>
      </c>
      <c r="BM46" s="35" t="b">
        <v>0</v>
      </c>
      <c r="BN46" s="35" t="b">
        <v>0</v>
      </c>
      <c r="BO46" s="35" t="b">
        <v>0</v>
      </c>
      <c r="BP46" s="35" t="b">
        <v>0</v>
      </c>
      <c r="BQ46" s="35" t="b">
        <v>0</v>
      </c>
      <c r="BR46" s="35" t="b">
        <v>0</v>
      </c>
      <c r="BS46" s="35" t="b">
        <v>0</v>
      </c>
      <c r="BT46" s="35" t="b">
        <v>0</v>
      </c>
      <c r="BU46" s="35" t="b">
        <v>0</v>
      </c>
      <c r="BV46" s="38" t="b">
        <v>0</v>
      </c>
      <c r="BW46" s="30" t="str">
        <f t="shared" si="8"/>
        <v>N</v>
      </c>
      <c r="BX46" s="39">
        <f t="shared" si="9"/>
        <v>0</v>
      </c>
      <c r="BY46" s="40">
        <f t="shared" si="10"/>
        <v>0</v>
      </c>
      <c r="BZ46" s="40">
        <f t="shared" si="11"/>
        <v>0</v>
      </c>
    </row>
    <row r="47" spans="1:78" ht="17" customHeight="1">
      <c r="A47" s="28" t="str">
        <f t="shared" si="6"/>
        <v>Raven</v>
      </c>
      <c r="B47" s="28" t="s">
        <v>203</v>
      </c>
      <c r="C47" s="28" t="s">
        <v>154</v>
      </c>
      <c r="D47" s="28" t="s">
        <v>204</v>
      </c>
      <c r="E47" s="29" t="s">
        <v>44</v>
      </c>
      <c r="F47" s="30" t="s">
        <v>84</v>
      </c>
      <c r="G47" s="195" t="s">
        <v>524</v>
      </c>
      <c r="H47" s="31" t="str">
        <f>IF(K47,IF(K47&lt;='Net Changes - Table 1'!$C$1,"y","x"),IF(L47,IF(L47&lt;'Net Changes - Table 1'!C$1,"x","y"),"y"))</f>
        <v>x</v>
      </c>
      <c r="I47" s="42" t="str">
        <f>IF(L47,IF(L47&lt;='Net Changes - Table 1'!$D$1,"x","y"),"y")</f>
        <v>y</v>
      </c>
      <c r="J47" s="32" t="str">
        <f>IF(L47,IF(L47&lt;='Net Changes - Table 1'!$E$1,"x","y"),"y")</f>
        <v>y</v>
      </c>
      <c r="K47" s="33">
        <v>2018</v>
      </c>
      <c r="L47" s="34"/>
      <c r="M47" s="189" t="s">
        <v>491</v>
      </c>
      <c r="N47" s="208"/>
      <c r="O47" s="199" t="b">
        <v>0</v>
      </c>
      <c r="P47" s="44" t="b">
        <v>0</v>
      </c>
      <c r="Q47" s="44" t="b">
        <v>0</v>
      </c>
      <c r="R47" s="44" t="b">
        <v>0</v>
      </c>
      <c r="S47" s="44" t="b">
        <v>0</v>
      </c>
      <c r="T47" s="44" t="b">
        <v>0</v>
      </c>
      <c r="U47" s="35">
        <f t="shared" si="7"/>
        <v>1</v>
      </c>
      <c r="V47" s="51"/>
      <c r="W47" s="35" t="b">
        <v>0</v>
      </c>
      <c r="X47" s="35" t="b">
        <v>0</v>
      </c>
      <c r="Y47" s="35" t="b">
        <v>0</v>
      </c>
      <c r="Z47" s="35" t="b">
        <v>0</v>
      </c>
      <c r="AA47" s="35" t="b">
        <v>0</v>
      </c>
      <c r="AB47" s="35" t="b">
        <v>0</v>
      </c>
      <c r="AC47" s="35" t="b">
        <v>0</v>
      </c>
      <c r="AD47" s="35" t="b">
        <v>0</v>
      </c>
      <c r="AE47" s="35" t="b">
        <v>0</v>
      </c>
      <c r="AF47" s="35" t="b">
        <v>0</v>
      </c>
      <c r="AG47" s="35" t="b">
        <v>0</v>
      </c>
      <c r="AH47" s="35" t="b">
        <v>0</v>
      </c>
      <c r="AI47" s="35" t="b">
        <v>0</v>
      </c>
      <c r="AJ47" s="37" t="b">
        <v>0</v>
      </c>
      <c r="AK47" s="35" t="b">
        <v>0</v>
      </c>
      <c r="AL47" s="35" t="b">
        <v>0</v>
      </c>
      <c r="AM47" s="35" t="b">
        <v>0</v>
      </c>
      <c r="AN47" s="35" t="b">
        <v>0</v>
      </c>
      <c r="AO47" s="35" t="b">
        <v>0</v>
      </c>
      <c r="AP47" s="35" t="b">
        <v>1</v>
      </c>
      <c r="AQ47" s="35" t="b">
        <v>0</v>
      </c>
      <c r="AR47" s="35" t="b">
        <v>0</v>
      </c>
      <c r="AS47" s="35" t="b">
        <v>0</v>
      </c>
      <c r="AT47" s="35" t="b">
        <v>0</v>
      </c>
      <c r="AU47" s="35" t="b">
        <v>0</v>
      </c>
      <c r="AV47" s="35" t="b">
        <v>0</v>
      </c>
      <c r="AW47" s="35" t="b">
        <v>0</v>
      </c>
      <c r="AX47" s="35" t="b">
        <v>0</v>
      </c>
      <c r="AY47" s="35" t="b">
        <v>0</v>
      </c>
      <c r="AZ47" s="35" t="b">
        <v>0</v>
      </c>
      <c r="BA47" s="35" t="b">
        <v>0</v>
      </c>
      <c r="BB47" s="37" t="b">
        <v>0</v>
      </c>
      <c r="BC47" s="37" t="b">
        <v>0</v>
      </c>
      <c r="BD47" s="37" t="b">
        <v>0</v>
      </c>
      <c r="BE47" s="35" t="b">
        <v>0</v>
      </c>
      <c r="BF47" s="35" t="b">
        <v>0</v>
      </c>
      <c r="BG47" s="35" t="b">
        <v>0</v>
      </c>
      <c r="BH47" s="35" t="b">
        <v>0</v>
      </c>
      <c r="BI47" s="35" t="b">
        <v>0</v>
      </c>
      <c r="BJ47" s="35" t="b">
        <v>0</v>
      </c>
      <c r="BK47" s="35" t="b">
        <v>0</v>
      </c>
      <c r="BL47" s="35" t="b">
        <v>0</v>
      </c>
      <c r="BM47" s="35" t="b">
        <v>0</v>
      </c>
      <c r="BN47" s="35" t="b">
        <v>0</v>
      </c>
      <c r="BO47" s="35" t="b">
        <v>0</v>
      </c>
      <c r="BP47" s="35" t="b">
        <v>0</v>
      </c>
      <c r="BQ47" s="35" t="b">
        <v>0</v>
      </c>
      <c r="BR47" s="35" t="b">
        <v>0</v>
      </c>
      <c r="BS47" s="35" t="b">
        <v>0</v>
      </c>
      <c r="BT47" s="35" t="b">
        <v>0</v>
      </c>
      <c r="BU47" s="35" t="b">
        <v>0</v>
      </c>
      <c r="BV47" s="38" t="b">
        <v>0</v>
      </c>
      <c r="BW47" s="30" t="str">
        <f t="shared" si="8"/>
        <v>N</v>
      </c>
      <c r="BX47" s="39">
        <f t="shared" si="9"/>
        <v>1</v>
      </c>
      <c r="BY47" s="40">
        <f t="shared" si="10"/>
        <v>0</v>
      </c>
      <c r="BZ47" s="40">
        <f t="shared" si="11"/>
        <v>0</v>
      </c>
    </row>
    <row r="48" spans="1:78" ht="17" customHeight="1">
      <c r="A48" s="28" t="str">
        <f t="shared" si="6"/>
        <v>Rudnick</v>
      </c>
      <c r="B48" s="28" t="s">
        <v>205</v>
      </c>
      <c r="C48" s="28" t="s">
        <v>154</v>
      </c>
      <c r="D48" s="28" t="s">
        <v>206</v>
      </c>
      <c r="E48" s="29" t="s">
        <v>207</v>
      </c>
      <c r="F48" s="30" t="s">
        <v>84</v>
      </c>
      <c r="G48" s="195" t="s">
        <v>843</v>
      </c>
      <c r="H48" s="31" t="str">
        <f>IF(K48,IF(K48&lt;='Net Changes - Table 1'!$C$1,"y","x"),IF(L48,IF(L48&lt;'Net Changes - Table 1'!C$1,"x","y"),"y"))</f>
        <v>x</v>
      </c>
      <c r="I48" s="42" t="str">
        <f>IF(L48,IF(L48&lt;='Net Changes - Table 1'!$D$1,"x","y"),"y")</f>
        <v>y</v>
      </c>
      <c r="J48" s="32" t="str">
        <f>IF(L48,IF(L48&lt;='Net Changes - Table 1'!$E$1,"x","y"),"y")</f>
        <v>y</v>
      </c>
      <c r="K48" s="33">
        <v>2015</v>
      </c>
      <c r="L48" s="34"/>
      <c r="M48" s="189" t="s">
        <v>491</v>
      </c>
      <c r="N48" s="208"/>
      <c r="O48" s="199" t="b">
        <v>1</v>
      </c>
      <c r="P48" s="44" t="b">
        <v>0</v>
      </c>
      <c r="Q48" s="44" t="b">
        <v>0</v>
      </c>
      <c r="R48" s="44" t="b">
        <v>1</v>
      </c>
      <c r="S48" s="44" t="b">
        <v>0</v>
      </c>
      <c r="T48" s="44" t="b">
        <v>1</v>
      </c>
      <c r="U48" s="35">
        <f t="shared" si="7"/>
        <v>1</v>
      </c>
      <c r="V48" s="51"/>
      <c r="W48" s="35" t="b">
        <v>0</v>
      </c>
      <c r="X48" s="35" t="b">
        <v>0</v>
      </c>
      <c r="Y48" s="35" t="b">
        <v>1</v>
      </c>
      <c r="Z48" s="35" t="b">
        <v>0</v>
      </c>
      <c r="AA48" s="35" t="b">
        <v>0</v>
      </c>
      <c r="AB48" s="35" t="b">
        <v>0</v>
      </c>
      <c r="AC48" s="35" t="b">
        <v>0</v>
      </c>
      <c r="AD48" s="35" t="b">
        <v>0</v>
      </c>
      <c r="AE48" s="35" t="b">
        <v>0</v>
      </c>
      <c r="AF48" s="35" t="b">
        <v>0</v>
      </c>
      <c r="AG48" s="35" t="b">
        <v>0</v>
      </c>
      <c r="AH48" s="35" t="b">
        <v>0</v>
      </c>
      <c r="AI48" s="35" t="b">
        <v>0</v>
      </c>
      <c r="AJ48" s="37" t="b">
        <v>0</v>
      </c>
      <c r="AK48" s="35" t="b">
        <v>0</v>
      </c>
      <c r="AL48" s="35" t="b">
        <v>0</v>
      </c>
      <c r="AM48" s="35" t="b">
        <v>0</v>
      </c>
      <c r="AN48" s="35" t="b">
        <v>0</v>
      </c>
      <c r="AO48" s="35" t="b">
        <v>0</v>
      </c>
      <c r="AP48" s="35" t="b">
        <v>0</v>
      </c>
      <c r="AQ48" s="35" t="b">
        <v>0</v>
      </c>
      <c r="AR48" s="35" t="b">
        <v>0</v>
      </c>
      <c r="AS48" s="35" t="b">
        <v>0</v>
      </c>
      <c r="AT48" s="35" t="b">
        <v>0</v>
      </c>
      <c r="AU48" s="35" t="b">
        <v>0</v>
      </c>
      <c r="AV48" s="35" t="b">
        <v>0</v>
      </c>
      <c r="AW48" s="35" t="b">
        <v>0</v>
      </c>
      <c r="AX48" s="35" t="b">
        <v>0</v>
      </c>
      <c r="AY48" s="35" t="b">
        <v>0</v>
      </c>
      <c r="AZ48" s="35" t="b">
        <v>0</v>
      </c>
      <c r="BA48" s="35" t="b">
        <v>0</v>
      </c>
      <c r="BB48" s="37" t="b">
        <v>0</v>
      </c>
      <c r="BC48" s="37" t="b">
        <v>0</v>
      </c>
      <c r="BD48" s="37" t="b">
        <v>0</v>
      </c>
      <c r="BE48" s="35" t="b">
        <v>0</v>
      </c>
      <c r="BF48" s="35" t="b">
        <v>0</v>
      </c>
      <c r="BG48" s="35" t="b">
        <v>0</v>
      </c>
      <c r="BH48" s="35" t="b">
        <v>0</v>
      </c>
      <c r="BI48" s="35" t="b">
        <v>0</v>
      </c>
      <c r="BJ48" s="35" t="b">
        <v>0</v>
      </c>
      <c r="BK48" s="35" t="b">
        <v>0</v>
      </c>
      <c r="BL48" s="35" t="b">
        <v>0</v>
      </c>
      <c r="BM48" s="35" t="b">
        <v>0</v>
      </c>
      <c r="BN48" s="35" t="b">
        <v>0</v>
      </c>
      <c r="BO48" s="35" t="b">
        <v>0</v>
      </c>
      <c r="BP48" s="35" t="b">
        <v>0</v>
      </c>
      <c r="BQ48" s="35" t="b">
        <v>0</v>
      </c>
      <c r="BR48" s="35" t="b">
        <v>0</v>
      </c>
      <c r="BS48" s="35" t="b">
        <v>0</v>
      </c>
      <c r="BT48" s="35" t="b">
        <v>0</v>
      </c>
      <c r="BU48" s="35" t="b">
        <v>0</v>
      </c>
      <c r="BV48" s="38" t="b">
        <v>0</v>
      </c>
      <c r="BW48" s="30" t="str">
        <f t="shared" si="8"/>
        <v>N</v>
      </c>
      <c r="BX48" s="39">
        <f t="shared" si="9"/>
        <v>1</v>
      </c>
      <c r="BY48" s="40">
        <f t="shared" si="10"/>
        <v>0</v>
      </c>
      <c r="BZ48" s="40">
        <f t="shared" si="11"/>
        <v>0</v>
      </c>
    </row>
    <row r="49" spans="1:78" ht="38.5" customHeight="1">
      <c r="A49" s="28" t="str">
        <f t="shared" si="6"/>
        <v>Simms</v>
      </c>
      <c r="B49" s="28" t="s">
        <v>208</v>
      </c>
      <c r="C49" s="28" t="s">
        <v>154</v>
      </c>
      <c r="D49" s="28" t="s">
        <v>209</v>
      </c>
      <c r="E49" s="29" t="s">
        <v>210</v>
      </c>
      <c r="F49" s="49" t="s">
        <v>84</v>
      </c>
      <c r="G49" s="195" t="s">
        <v>844</v>
      </c>
      <c r="H49" s="31" t="str">
        <f>IF(K49,IF(K49&lt;='Net Changes - Table 1'!$C$1,"y","x"),IF(L49,IF(L49&lt;'Net Changes - Table 1'!C$1,"x","y"),"y"))</f>
        <v>y</v>
      </c>
      <c r="I49" s="42" t="str">
        <f>IF(L49,IF(L49&lt;='Net Changes - Table 1'!$D$1,"x","y"),"y")</f>
        <v>y</v>
      </c>
      <c r="J49" s="32" t="str">
        <f>IF(L49,IF(L49&lt;='Net Changes - Table 1'!$E$1,"x","y"),"y")</f>
        <v>y</v>
      </c>
      <c r="K49" s="43"/>
      <c r="L49" s="50"/>
      <c r="M49" s="189" t="s">
        <v>491</v>
      </c>
      <c r="N49" s="207"/>
      <c r="O49" s="200" t="b">
        <v>0</v>
      </c>
      <c r="P49" s="35" t="b">
        <v>0</v>
      </c>
      <c r="Q49" s="35" t="b">
        <v>0</v>
      </c>
      <c r="R49" s="35" t="b">
        <v>0</v>
      </c>
      <c r="S49" s="35" t="b">
        <v>0</v>
      </c>
      <c r="T49" s="35" t="b">
        <v>0</v>
      </c>
      <c r="U49" s="35">
        <f t="shared" si="7"/>
        <v>2</v>
      </c>
      <c r="V49" s="36"/>
      <c r="W49" s="35" t="b">
        <v>0</v>
      </c>
      <c r="X49" s="35" t="b">
        <v>0</v>
      </c>
      <c r="Y49" s="35" t="b">
        <v>0</v>
      </c>
      <c r="Z49" s="35" t="b">
        <v>0</v>
      </c>
      <c r="AA49" s="35" t="b">
        <v>1</v>
      </c>
      <c r="AB49" s="35" t="b">
        <v>0</v>
      </c>
      <c r="AC49" s="35" t="b">
        <v>0</v>
      </c>
      <c r="AD49" s="35" t="b">
        <v>0</v>
      </c>
      <c r="AE49" s="35" t="b">
        <v>0</v>
      </c>
      <c r="AF49" s="35" t="b">
        <v>0</v>
      </c>
      <c r="AG49" s="35" t="b">
        <v>0</v>
      </c>
      <c r="AH49" s="35" t="b">
        <v>0</v>
      </c>
      <c r="AI49" s="35" t="b">
        <v>0</v>
      </c>
      <c r="AJ49" s="37" t="b">
        <v>0</v>
      </c>
      <c r="AK49" s="35" t="b">
        <v>0</v>
      </c>
      <c r="AL49" s="35" t="b">
        <v>0</v>
      </c>
      <c r="AM49" s="35" t="b">
        <v>0</v>
      </c>
      <c r="AN49" s="35" t="b">
        <v>0</v>
      </c>
      <c r="AO49" s="35" t="b">
        <v>0</v>
      </c>
      <c r="AP49" s="35" t="b">
        <v>0</v>
      </c>
      <c r="AQ49" s="35" t="b">
        <v>0</v>
      </c>
      <c r="AR49" s="35" t="b">
        <v>0</v>
      </c>
      <c r="AS49" s="35" t="b">
        <v>0</v>
      </c>
      <c r="AT49" s="35" t="b">
        <v>0</v>
      </c>
      <c r="AU49" s="35" t="b">
        <v>0</v>
      </c>
      <c r="AV49" s="35" t="b">
        <v>0</v>
      </c>
      <c r="AW49" s="35" t="b">
        <v>0</v>
      </c>
      <c r="AX49" s="35" t="b">
        <v>0</v>
      </c>
      <c r="AY49" s="35" t="b">
        <v>0</v>
      </c>
      <c r="AZ49" s="35" t="b">
        <v>0</v>
      </c>
      <c r="BA49" s="35" t="b">
        <v>0</v>
      </c>
      <c r="BB49" s="37" t="b">
        <v>0</v>
      </c>
      <c r="BC49" s="37" t="b">
        <v>0</v>
      </c>
      <c r="BD49" s="37" t="b">
        <v>1</v>
      </c>
      <c r="BE49" s="35" t="b">
        <v>0</v>
      </c>
      <c r="BF49" s="35" t="b">
        <v>0</v>
      </c>
      <c r="BG49" s="35" t="b">
        <v>0</v>
      </c>
      <c r="BH49" s="35" t="b">
        <v>0</v>
      </c>
      <c r="BI49" s="35" t="b">
        <v>0</v>
      </c>
      <c r="BJ49" s="35" t="b">
        <v>0</v>
      </c>
      <c r="BK49" s="35" t="b">
        <v>0</v>
      </c>
      <c r="BL49" s="35" t="b">
        <v>0</v>
      </c>
      <c r="BM49" s="35" t="b">
        <v>0</v>
      </c>
      <c r="BN49" s="35" t="b">
        <v>0</v>
      </c>
      <c r="BO49" s="35" t="b">
        <v>0</v>
      </c>
      <c r="BP49" s="35" t="b">
        <v>0</v>
      </c>
      <c r="BQ49" s="35" t="b">
        <v>0</v>
      </c>
      <c r="BR49" s="35" t="b">
        <v>0</v>
      </c>
      <c r="BS49" s="35" t="b">
        <v>0</v>
      </c>
      <c r="BT49" s="35" t="b">
        <v>0</v>
      </c>
      <c r="BU49" s="35" t="b">
        <v>0</v>
      </c>
      <c r="BV49" s="38" t="b">
        <v>0</v>
      </c>
      <c r="BW49" s="30" t="str">
        <f t="shared" si="8"/>
        <v>N</v>
      </c>
      <c r="BX49" s="39">
        <f t="shared" si="9"/>
        <v>0</v>
      </c>
      <c r="BY49" s="40">
        <f t="shared" si="10"/>
        <v>0</v>
      </c>
      <c r="BZ49" s="40">
        <f t="shared" si="11"/>
        <v>0</v>
      </c>
    </row>
    <row r="50" spans="1:78" ht="38.5" customHeight="1">
      <c r="A50" s="28" t="str">
        <f t="shared" si="6"/>
        <v>Spera</v>
      </c>
      <c r="B50" s="28" t="s">
        <v>211</v>
      </c>
      <c r="C50" s="28" t="s">
        <v>154</v>
      </c>
      <c r="D50" s="28" t="s">
        <v>212</v>
      </c>
      <c r="E50" s="29" t="s">
        <v>213</v>
      </c>
      <c r="F50" s="30" t="s">
        <v>84</v>
      </c>
      <c r="G50" s="195" t="s">
        <v>557</v>
      </c>
      <c r="H50" s="31" t="str">
        <f>IF(K50,IF(K50&lt;='Net Changes - Table 1'!$C$1,"y","x"),IF(L50,IF(L50&lt;'Net Changes - Table 1'!C$1,"x","y"),"y"))</f>
        <v>y</v>
      </c>
      <c r="I50" s="42" t="str">
        <f>IF(L50,IF(L50&lt;='Net Changes - Table 1'!$D$1,"x","y"),"y")</f>
        <v>x</v>
      </c>
      <c r="J50" s="32" t="str">
        <f>IF(L50,IF(L50&lt;='Net Changes - Table 1'!$E$1,"x","y"),"y")</f>
        <v>x</v>
      </c>
      <c r="K50" s="45"/>
      <c r="L50" s="46">
        <v>2018</v>
      </c>
      <c r="M50" s="190" t="s">
        <v>491</v>
      </c>
      <c r="N50" s="202" t="s">
        <v>503</v>
      </c>
      <c r="O50" s="200" t="b">
        <v>0</v>
      </c>
      <c r="P50" s="35" t="b">
        <v>0</v>
      </c>
      <c r="Q50" s="35" t="b">
        <v>0</v>
      </c>
      <c r="R50" s="35" t="b">
        <v>0</v>
      </c>
      <c r="S50" s="35" t="b">
        <v>0</v>
      </c>
      <c r="T50" s="35" t="b">
        <v>0</v>
      </c>
      <c r="U50" s="35">
        <f t="shared" si="7"/>
        <v>1</v>
      </c>
      <c r="V50" s="47">
        <v>43282</v>
      </c>
      <c r="W50" s="35" t="b">
        <v>0</v>
      </c>
      <c r="X50" s="35" t="b">
        <v>0</v>
      </c>
      <c r="Y50" s="35" t="b">
        <v>1</v>
      </c>
      <c r="Z50" s="35" t="b">
        <v>0</v>
      </c>
      <c r="AA50" s="35" t="b">
        <v>0</v>
      </c>
      <c r="AB50" s="35" t="b">
        <v>0</v>
      </c>
      <c r="AC50" s="35" t="b">
        <v>0</v>
      </c>
      <c r="AD50" s="35" t="b">
        <v>0</v>
      </c>
      <c r="AE50" s="35" t="b">
        <v>0</v>
      </c>
      <c r="AF50" s="35" t="b">
        <v>0</v>
      </c>
      <c r="AG50" s="35" t="b">
        <v>0</v>
      </c>
      <c r="AH50" s="35" t="b">
        <v>0</v>
      </c>
      <c r="AI50" s="35" t="b">
        <v>0</v>
      </c>
      <c r="AJ50" s="37" t="b">
        <v>0</v>
      </c>
      <c r="AK50" s="35" t="b">
        <v>0</v>
      </c>
      <c r="AL50" s="35" t="b">
        <v>0</v>
      </c>
      <c r="AM50" s="35" t="b">
        <v>0</v>
      </c>
      <c r="AN50" s="35" t="b">
        <v>0</v>
      </c>
      <c r="AO50" s="35" t="b">
        <v>0</v>
      </c>
      <c r="AP50" s="35" t="b">
        <v>0</v>
      </c>
      <c r="AQ50" s="35" t="b">
        <v>0</v>
      </c>
      <c r="AR50" s="35" t="b">
        <v>0</v>
      </c>
      <c r="AS50" s="35" t="b">
        <v>0</v>
      </c>
      <c r="AT50" s="35" t="b">
        <v>0</v>
      </c>
      <c r="AU50" s="35" t="b">
        <v>0</v>
      </c>
      <c r="AV50" s="35" t="b">
        <v>0</v>
      </c>
      <c r="AW50" s="35" t="b">
        <v>0</v>
      </c>
      <c r="AX50" s="35" t="b">
        <v>0</v>
      </c>
      <c r="AY50" s="35" t="b">
        <v>0</v>
      </c>
      <c r="AZ50" s="35" t="b">
        <v>0</v>
      </c>
      <c r="BA50" s="35" t="b">
        <v>0</v>
      </c>
      <c r="BB50" s="37" t="b">
        <v>0</v>
      </c>
      <c r="BC50" s="37" t="b">
        <v>0</v>
      </c>
      <c r="BD50" s="37" t="b">
        <v>0</v>
      </c>
      <c r="BE50" s="35" t="b">
        <v>0</v>
      </c>
      <c r="BF50" s="35" t="b">
        <v>0</v>
      </c>
      <c r="BG50" s="35" t="b">
        <v>0</v>
      </c>
      <c r="BH50" s="35" t="b">
        <v>0</v>
      </c>
      <c r="BI50" s="35" t="b">
        <v>0</v>
      </c>
      <c r="BJ50" s="35" t="b">
        <v>0</v>
      </c>
      <c r="BK50" s="35" t="b">
        <v>0</v>
      </c>
      <c r="BL50" s="35" t="b">
        <v>0</v>
      </c>
      <c r="BM50" s="35" t="b">
        <v>0</v>
      </c>
      <c r="BN50" s="35" t="b">
        <v>0</v>
      </c>
      <c r="BO50" s="35" t="b">
        <v>0</v>
      </c>
      <c r="BP50" s="35" t="b">
        <v>0</v>
      </c>
      <c r="BQ50" s="35" t="b">
        <v>0</v>
      </c>
      <c r="BR50" s="35" t="b">
        <v>0</v>
      </c>
      <c r="BS50" s="35" t="b">
        <v>0</v>
      </c>
      <c r="BT50" s="35" t="b">
        <v>0</v>
      </c>
      <c r="BU50" s="35" t="b">
        <v>0</v>
      </c>
      <c r="BV50" s="38" t="b">
        <v>0</v>
      </c>
      <c r="BW50" s="30" t="str">
        <f t="shared" si="8"/>
        <v>N</v>
      </c>
      <c r="BX50" s="39">
        <f t="shared" si="9"/>
        <v>0</v>
      </c>
      <c r="BY50" s="40">
        <f t="shared" si="10"/>
        <v>1</v>
      </c>
      <c r="BZ50" s="40">
        <f t="shared" si="11"/>
        <v>0</v>
      </c>
    </row>
    <row r="51" spans="1:78" ht="17" customHeight="1">
      <c r="A51" s="28" t="str">
        <f t="shared" si="6"/>
        <v>Tanimoto</v>
      </c>
      <c r="B51" s="28" t="s">
        <v>214</v>
      </c>
      <c r="C51" s="28" t="s">
        <v>154</v>
      </c>
      <c r="D51" s="28" t="s">
        <v>215</v>
      </c>
      <c r="E51" s="29" t="s">
        <v>25</v>
      </c>
      <c r="F51" s="30" t="s">
        <v>84</v>
      </c>
      <c r="G51" s="195" t="s">
        <v>845</v>
      </c>
      <c r="H51" s="31" t="str">
        <f>IF(K51,IF(K51&lt;='Net Changes - Table 1'!$C$1,"y","x"),IF(L51,IF(L51&lt;'Net Changes - Table 1'!C$1,"x","y"),"y"))</f>
        <v>y</v>
      </c>
      <c r="I51" s="42" t="str">
        <f>IF(L51,IF(L51&lt;='Net Changes - Table 1'!$D$1,"x","y"),"y")</f>
        <v>y</v>
      </c>
      <c r="J51" s="32" t="str">
        <f>IF(L51,IF(L51&lt;='Net Changes - Table 1'!$E$1,"x","y"),"y")</f>
        <v>y</v>
      </c>
      <c r="K51" s="45"/>
      <c r="L51" s="34"/>
      <c r="M51" s="189" t="s">
        <v>491</v>
      </c>
      <c r="N51" s="207"/>
      <c r="O51" s="200" t="b">
        <v>1</v>
      </c>
      <c r="P51" s="35" t="b">
        <v>0</v>
      </c>
      <c r="Q51" s="35" t="b">
        <v>0</v>
      </c>
      <c r="R51" s="35" t="b">
        <v>0</v>
      </c>
      <c r="S51" s="35" t="b">
        <v>0</v>
      </c>
      <c r="T51" s="35" t="b">
        <v>0</v>
      </c>
      <c r="U51" s="35">
        <f t="shared" si="7"/>
        <v>1</v>
      </c>
      <c r="V51" s="36"/>
      <c r="W51" s="35" t="b">
        <v>1</v>
      </c>
      <c r="X51" s="35" t="b">
        <v>0</v>
      </c>
      <c r="Y51" s="35" t="b">
        <v>0</v>
      </c>
      <c r="Z51" s="35" t="b">
        <v>0</v>
      </c>
      <c r="AA51" s="35" t="b">
        <v>0</v>
      </c>
      <c r="AB51" s="35" t="b">
        <v>0</v>
      </c>
      <c r="AC51" s="35" t="b">
        <v>0</v>
      </c>
      <c r="AD51" s="35" t="b">
        <v>0</v>
      </c>
      <c r="AE51" s="35" t="b">
        <v>0</v>
      </c>
      <c r="AF51" s="35" t="b">
        <v>0</v>
      </c>
      <c r="AG51" s="35" t="b">
        <v>0</v>
      </c>
      <c r="AH51" s="35" t="b">
        <v>0</v>
      </c>
      <c r="AI51" s="35" t="b">
        <v>0</v>
      </c>
      <c r="AJ51" s="37" t="b">
        <v>0</v>
      </c>
      <c r="AK51" s="35" t="b">
        <v>0</v>
      </c>
      <c r="AL51" s="35" t="b">
        <v>0</v>
      </c>
      <c r="AM51" s="35" t="b">
        <v>0</v>
      </c>
      <c r="AN51" s="35" t="b">
        <v>0</v>
      </c>
      <c r="AO51" s="35" t="b">
        <v>0</v>
      </c>
      <c r="AP51" s="35" t="b">
        <v>0</v>
      </c>
      <c r="AQ51" s="35" t="b">
        <v>0</v>
      </c>
      <c r="AR51" s="35" t="b">
        <v>0</v>
      </c>
      <c r="AS51" s="35" t="b">
        <v>0</v>
      </c>
      <c r="AT51" s="35" t="b">
        <v>0</v>
      </c>
      <c r="AU51" s="35" t="b">
        <v>0</v>
      </c>
      <c r="AV51" s="35" t="b">
        <v>0</v>
      </c>
      <c r="AW51" s="35" t="b">
        <v>0</v>
      </c>
      <c r="AX51" s="35" t="b">
        <v>0</v>
      </c>
      <c r="AY51" s="35" t="b">
        <v>0</v>
      </c>
      <c r="AZ51" s="35" t="b">
        <v>0</v>
      </c>
      <c r="BA51" s="35" t="b">
        <v>0</v>
      </c>
      <c r="BB51" s="37" t="b">
        <v>0</v>
      </c>
      <c r="BC51" s="37" t="b">
        <v>0</v>
      </c>
      <c r="BD51" s="37" t="b">
        <v>0</v>
      </c>
      <c r="BE51" s="35" t="b">
        <v>0</v>
      </c>
      <c r="BF51" s="35" t="b">
        <v>0</v>
      </c>
      <c r="BG51" s="35" t="b">
        <v>0</v>
      </c>
      <c r="BH51" s="35" t="b">
        <v>0</v>
      </c>
      <c r="BI51" s="35" t="b">
        <v>0</v>
      </c>
      <c r="BJ51" s="35" t="b">
        <v>0</v>
      </c>
      <c r="BK51" s="35" t="b">
        <v>0</v>
      </c>
      <c r="BL51" s="35" t="b">
        <v>0</v>
      </c>
      <c r="BM51" s="35" t="b">
        <v>0</v>
      </c>
      <c r="BN51" s="35" t="b">
        <v>0</v>
      </c>
      <c r="BO51" s="35" t="b">
        <v>0</v>
      </c>
      <c r="BP51" s="35" t="b">
        <v>0</v>
      </c>
      <c r="BQ51" s="35" t="b">
        <v>0</v>
      </c>
      <c r="BR51" s="35" t="b">
        <v>0</v>
      </c>
      <c r="BS51" s="35" t="b">
        <v>0</v>
      </c>
      <c r="BT51" s="35" t="b">
        <v>0</v>
      </c>
      <c r="BU51" s="35" t="b">
        <v>0</v>
      </c>
      <c r="BV51" s="38" t="b">
        <v>0</v>
      </c>
      <c r="BW51" s="30" t="str">
        <f t="shared" si="8"/>
        <v>N</v>
      </c>
      <c r="BX51" s="39">
        <f t="shared" si="9"/>
        <v>0</v>
      </c>
      <c r="BY51" s="40">
        <f t="shared" si="10"/>
        <v>0</v>
      </c>
      <c r="BZ51" s="40">
        <f t="shared" si="11"/>
        <v>0</v>
      </c>
    </row>
    <row r="52" spans="1:78" ht="48" customHeight="1">
      <c r="A52" s="28" t="str">
        <f t="shared" si="6"/>
        <v>Tiffney</v>
      </c>
      <c r="B52" s="28" t="s">
        <v>216</v>
      </c>
      <c r="C52" s="28" t="s">
        <v>154</v>
      </c>
      <c r="D52" s="28" t="s">
        <v>217</v>
      </c>
      <c r="E52" s="29" t="s">
        <v>202</v>
      </c>
      <c r="F52" s="30" t="s">
        <v>84</v>
      </c>
      <c r="G52" s="195" t="s">
        <v>840</v>
      </c>
      <c r="H52" s="31" t="str">
        <f>IF(K52,IF(K52&lt;='Net Changes - Table 1'!$C$1,"y","x"),IF(L52,IF(L52&lt;'Net Changes - Table 1'!C$1,"x","y"),"y"))</f>
        <v>y</v>
      </c>
      <c r="I52" s="42" t="str">
        <f>IF(L52,IF(L52&lt;='Net Changes - Table 1'!$D$1,"x","y"),"y")</f>
        <v>y</v>
      </c>
      <c r="J52" s="32" t="str">
        <f>IF(L52,IF(L52&lt;='Net Changes - Table 1'!$E$1,"x","y"),"y")</f>
        <v>x</v>
      </c>
      <c r="K52" s="45"/>
      <c r="L52" s="46">
        <v>2020</v>
      </c>
      <c r="M52" s="190" t="s">
        <v>495</v>
      </c>
      <c r="N52" s="202" t="s">
        <v>504</v>
      </c>
      <c r="O52" s="200" t="b">
        <v>0</v>
      </c>
      <c r="P52" s="35" t="b">
        <v>0</v>
      </c>
      <c r="Q52" s="35" t="b">
        <v>0</v>
      </c>
      <c r="R52" s="35" t="b">
        <v>1</v>
      </c>
      <c r="S52" s="35" t="b">
        <v>0</v>
      </c>
      <c r="T52" s="35" t="b">
        <v>0</v>
      </c>
      <c r="U52" s="35">
        <f t="shared" si="7"/>
        <v>2</v>
      </c>
      <c r="V52" s="36"/>
      <c r="W52" s="35" t="b">
        <v>0</v>
      </c>
      <c r="X52" s="35" t="b">
        <v>0</v>
      </c>
      <c r="Y52" s="35" t="b">
        <v>0</v>
      </c>
      <c r="Z52" s="35" t="b">
        <v>1</v>
      </c>
      <c r="AA52" s="35" t="b">
        <v>0</v>
      </c>
      <c r="AB52" s="35" t="b">
        <v>0</v>
      </c>
      <c r="AC52" s="35" t="b">
        <v>0</v>
      </c>
      <c r="AD52" s="35" t="b">
        <v>0</v>
      </c>
      <c r="AE52" s="35" t="b">
        <v>0</v>
      </c>
      <c r="AF52" s="35" t="b">
        <v>0</v>
      </c>
      <c r="AG52" s="35" t="b">
        <v>0</v>
      </c>
      <c r="AH52" s="35" t="b">
        <v>0</v>
      </c>
      <c r="AI52" s="35" t="b">
        <v>0</v>
      </c>
      <c r="AJ52" s="37" t="b">
        <v>0</v>
      </c>
      <c r="AK52" s="35" t="b">
        <v>0</v>
      </c>
      <c r="AL52" s="35" t="b">
        <v>1</v>
      </c>
      <c r="AM52" s="35" t="b">
        <v>0</v>
      </c>
      <c r="AN52" s="35" t="b">
        <v>0</v>
      </c>
      <c r="AO52" s="35" t="b">
        <v>0</v>
      </c>
      <c r="AP52" s="35" t="b">
        <v>0</v>
      </c>
      <c r="AQ52" s="35" t="b">
        <v>0</v>
      </c>
      <c r="AR52" s="35" t="b">
        <v>0</v>
      </c>
      <c r="AS52" s="35" t="b">
        <v>0</v>
      </c>
      <c r="AT52" s="35" t="b">
        <v>0</v>
      </c>
      <c r="AU52" s="35" t="b">
        <v>0</v>
      </c>
      <c r="AV52" s="35" t="b">
        <v>0</v>
      </c>
      <c r="AW52" s="35" t="b">
        <v>0</v>
      </c>
      <c r="AX52" s="35" t="b">
        <v>0</v>
      </c>
      <c r="AY52" s="35" t="b">
        <v>0</v>
      </c>
      <c r="AZ52" s="35" t="b">
        <v>0</v>
      </c>
      <c r="BA52" s="35" t="b">
        <v>0</v>
      </c>
      <c r="BB52" s="37" t="b">
        <v>0</v>
      </c>
      <c r="BC52" s="37" t="b">
        <v>0</v>
      </c>
      <c r="BD52" s="37" t="b">
        <v>0</v>
      </c>
      <c r="BE52" s="35" t="b">
        <v>0</v>
      </c>
      <c r="BF52" s="35" t="b">
        <v>0</v>
      </c>
      <c r="BG52" s="35" t="b">
        <v>0</v>
      </c>
      <c r="BH52" s="35" t="b">
        <v>0</v>
      </c>
      <c r="BI52" s="35" t="b">
        <v>0</v>
      </c>
      <c r="BJ52" s="35" t="b">
        <v>0</v>
      </c>
      <c r="BK52" s="35" t="b">
        <v>0</v>
      </c>
      <c r="BL52" s="35" t="b">
        <v>0</v>
      </c>
      <c r="BM52" s="35" t="b">
        <v>0</v>
      </c>
      <c r="BN52" s="35" t="b">
        <v>0</v>
      </c>
      <c r="BO52" s="35" t="b">
        <v>0</v>
      </c>
      <c r="BP52" s="35" t="b">
        <v>0</v>
      </c>
      <c r="BQ52" s="35" t="b">
        <v>0</v>
      </c>
      <c r="BR52" s="35" t="b">
        <v>0</v>
      </c>
      <c r="BS52" s="35" t="b">
        <v>0</v>
      </c>
      <c r="BT52" s="35" t="b">
        <v>0</v>
      </c>
      <c r="BU52" s="35" t="b">
        <v>0</v>
      </c>
      <c r="BV52" s="38" t="b">
        <v>0</v>
      </c>
      <c r="BW52" s="30" t="str">
        <f t="shared" si="8"/>
        <v>N</v>
      </c>
      <c r="BX52" s="39">
        <f t="shared" si="9"/>
        <v>0</v>
      </c>
      <c r="BY52" s="40">
        <f t="shared" si="10"/>
        <v>0</v>
      </c>
      <c r="BZ52" s="40">
        <f t="shared" si="11"/>
        <v>1</v>
      </c>
    </row>
    <row r="53" spans="1:78" ht="50.5" customHeight="1">
      <c r="A53" s="28" t="str">
        <f t="shared" si="6"/>
        <v>Valentine</v>
      </c>
      <c r="B53" s="28" t="s">
        <v>218</v>
      </c>
      <c r="C53" s="28" t="s">
        <v>154</v>
      </c>
      <c r="D53" s="28" t="s">
        <v>219</v>
      </c>
      <c r="E53" s="29" t="s">
        <v>220</v>
      </c>
      <c r="F53" s="30" t="s">
        <v>84</v>
      </c>
      <c r="G53" s="195" t="s">
        <v>524</v>
      </c>
      <c r="H53" s="31" t="str">
        <f>IF(K53,IF(K53&lt;='Net Changes - Table 1'!$C$1,"y","x"),IF(L53,IF(L53&lt;'Net Changes - Table 1'!C$1,"x","y"),"y"))</f>
        <v>y</v>
      </c>
      <c r="I53" s="42" t="str">
        <f>IF(L53,IF(L53&lt;='Net Changes - Table 1'!$D$1,"x","y"),"y")</f>
        <v>y</v>
      </c>
      <c r="J53" s="32" t="str">
        <f>IF(L53,IF(L53&lt;='Net Changes - Table 1'!$E$1,"x","y"),"y")</f>
        <v>y</v>
      </c>
      <c r="K53" s="45"/>
      <c r="L53" s="34"/>
      <c r="M53" s="189" t="s">
        <v>495</v>
      </c>
      <c r="N53" s="201" t="s">
        <v>505</v>
      </c>
      <c r="O53" s="200" t="b">
        <v>0</v>
      </c>
      <c r="P53" s="35" t="b">
        <v>0</v>
      </c>
      <c r="Q53" s="35" t="b">
        <v>0</v>
      </c>
      <c r="R53" s="35" t="b">
        <v>0</v>
      </c>
      <c r="S53" s="35" t="b">
        <v>0</v>
      </c>
      <c r="T53" s="35" t="b">
        <v>0</v>
      </c>
      <c r="U53" s="35">
        <f t="shared" si="7"/>
        <v>3</v>
      </c>
      <c r="V53" s="36"/>
      <c r="W53" s="35" t="b">
        <v>0</v>
      </c>
      <c r="X53" s="35" t="b">
        <v>0</v>
      </c>
      <c r="Y53" s="35" t="b">
        <v>0</v>
      </c>
      <c r="Z53" s="35" t="b">
        <v>0</v>
      </c>
      <c r="AA53" s="35" t="b">
        <v>0</v>
      </c>
      <c r="AB53" s="35" t="b">
        <v>0</v>
      </c>
      <c r="AC53" s="35" t="b">
        <v>0</v>
      </c>
      <c r="AD53" s="35" t="b">
        <v>0</v>
      </c>
      <c r="AE53" s="35" t="b">
        <v>0</v>
      </c>
      <c r="AF53" s="35" t="b">
        <v>0</v>
      </c>
      <c r="AG53" s="35" t="b">
        <v>0</v>
      </c>
      <c r="AH53" s="35" t="b">
        <v>0</v>
      </c>
      <c r="AI53" s="35" t="b">
        <v>0</v>
      </c>
      <c r="AJ53" s="37" t="b">
        <v>0</v>
      </c>
      <c r="AK53" s="35" t="b">
        <v>0</v>
      </c>
      <c r="AL53" s="35" t="b">
        <v>0</v>
      </c>
      <c r="AM53" s="35" t="b">
        <v>0</v>
      </c>
      <c r="AN53" s="35" t="b">
        <v>0</v>
      </c>
      <c r="AO53" s="35" t="b">
        <v>0</v>
      </c>
      <c r="AP53" s="35" t="b">
        <v>1</v>
      </c>
      <c r="AQ53" s="35" t="b">
        <v>0</v>
      </c>
      <c r="AR53" s="35" t="b">
        <v>1</v>
      </c>
      <c r="AS53" s="35" t="b">
        <v>0</v>
      </c>
      <c r="AT53" s="35" t="b">
        <v>0</v>
      </c>
      <c r="AU53" s="35" t="b">
        <v>0</v>
      </c>
      <c r="AV53" s="35" t="b">
        <v>0</v>
      </c>
      <c r="AW53" s="35" t="b">
        <v>0</v>
      </c>
      <c r="AX53" s="35" t="b">
        <v>0</v>
      </c>
      <c r="AY53" s="35" t="b">
        <v>0</v>
      </c>
      <c r="AZ53" s="35" t="b">
        <v>1</v>
      </c>
      <c r="BA53" s="35" t="b">
        <v>0</v>
      </c>
      <c r="BB53" s="37" t="b">
        <v>0</v>
      </c>
      <c r="BC53" s="37" t="b">
        <v>0</v>
      </c>
      <c r="BD53" s="37" t="b">
        <v>0</v>
      </c>
      <c r="BE53" s="35" t="b">
        <v>0</v>
      </c>
      <c r="BF53" s="35" t="b">
        <v>0</v>
      </c>
      <c r="BG53" s="35" t="b">
        <v>0</v>
      </c>
      <c r="BH53" s="35" t="b">
        <v>0</v>
      </c>
      <c r="BI53" s="35" t="b">
        <v>0</v>
      </c>
      <c r="BJ53" s="35" t="b">
        <v>0</v>
      </c>
      <c r="BK53" s="35" t="b">
        <v>0</v>
      </c>
      <c r="BL53" s="35" t="b">
        <v>0</v>
      </c>
      <c r="BM53" s="35" t="b">
        <v>0</v>
      </c>
      <c r="BN53" s="35" t="b">
        <v>0</v>
      </c>
      <c r="BO53" s="35" t="b">
        <v>0</v>
      </c>
      <c r="BP53" s="35" t="b">
        <v>0</v>
      </c>
      <c r="BQ53" s="35" t="b">
        <v>0</v>
      </c>
      <c r="BR53" s="35" t="b">
        <v>0</v>
      </c>
      <c r="BS53" s="35" t="b">
        <v>0</v>
      </c>
      <c r="BT53" s="35" t="b">
        <v>0</v>
      </c>
      <c r="BU53" s="35" t="b">
        <v>0</v>
      </c>
      <c r="BV53" s="38" t="b">
        <v>0</v>
      </c>
      <c r="BW53" s="30" t="str">
        <f t="shared" si="8"/>
        <v>N</v>
      </c>
      <c r="BX53" s="39">
        <f t="shared" si="9"/>
        <v>0</v>
      </c>
      <c r="BY53" s="40">
        <f t="shared" si="10"/>
        <v>0</v>
      </c>
      <c r="BZ53" s="40">
        <f t="shared" si="11"/>
        <v>0</v>
      </c>
    </row>
    <row r="54" spans="1:78" ht="32">
      <c r="A54" s="28" t="str">
        <f t="shared" si="6"/>
        <v>Weldeab</v>
      </c>
      <c r="B54" s="28" t="s">
        <v>221</v>
      </c>
      <c r="C54" s="28" t="s">
        <v>154</v>
      </c>
      <c r="D54" s="28" t="s">
        <v>222</v>
      </c>
      <c r="E54" s="29" t="s">
        <v>191</v>
      </c>
      <c r="F54" s="30" t="s">
        <v>84</v>
      </c>
      <c r="G54" s="195" t="s">
        <v>670</v>
      </c>
      <c r="H54" s="31" t="str">
        <f>IF(K54,IF(K54&lt;='Net Changes - Table 1'!$C$1,"y","x"),IF(L54,IF(L54&lt;'Net Changes - Table 1'!C$1,"x","y"),"y"))</f>
        <v>y</v>
      </c>
      <c r="I54" s="42" t="str">
        <f>IF(L54,IF(L54&lt;='Net Changes - Table 1'!$D$1,"x","y"),"y")</f>
        <v>y</v>
      </c>
      <c r="J54" s="32" t="str">
        <f>IF(L54,IF(L54&lt;='Net Changes - Table 1'!$E$1,"x","y"),"y")</f>
        <v>y</v>
      </c>
      <c r="K54" s="45"/>
      <c r="L54" s="34"/>
      <c r="M54" s="189" t="s">
        <v>491</v>
      </c>
      <c r="N54" s="201" t="s">
        <v>506</v>
      </c>
      <c r="O54" s="199" t="b">
        <v>0</v>
      </c>
      <c r="P54" s="44" t="b">
        <v>0</v>
      </c>
      <c r="Q54" s="44" t="b">
        <v>0</v>
      </c>
      <c r="R54" s="44" t="b">
        <v>0</v>
      </c>
      <c r="S54" s="44" t="b">
        <v>0</v>
      </c>
      <c r="T54" s="44" t="b">
        <v>0</v>
      </c>
      <c r="U54" s="35">
        <f t="shared" si="7"/>
        <v>1</v>
      </c>
      <c r="V54" s="36"/>
      <c r="W54" s="35" t="b">
        <v>0</v>
      </c>
      <c r="X54" s="35" t="b">
        <v>0</v>
      </c>
      <c r="Y54" s="35" t="b">
        <v>0</v>
      </c>
      <c r="Z54" s="35" t="b">
        <v>0</v>
      </c>
      <c r="AA54" s="35" t="b">
        <v>0</v>
      </c>
      <c r="AB54" s="35" t="b">
        <v>0</v>
      </c>
      <c r="AC54" s="35" t="b">
        <v>0</v>
      </c>
      <c r="AD54" s="35" t="b">
        <v>0</v>
      </c>
      <c r="AE54" s="35" t="b">
        <v>0</v>
      </c>
      <c r="AF54" s="35" t="b">
        <v>0</v>
      </c>
      <c r="AG54" s="35" t="b">
        <v>0</v>
      </c>
      <c r="AH54" s="35" t="b">
        <v>0</v>
      </c>
      <c r="AI54" s="35" t="b">
        <v>0</v>
      </c>
      <c r="AJ54" s="37" t="b">
        <v>0</v>
      </c>
      <c r="AK54" s="35" t="b">
        <v>0</v>
      </c>
      <c r="AL54" s="35" t="b">
        <v>0</v>
      </c>
      <c r="AM54" s="35" t="b">
        <v>0</v>
      </c>
      <c r="AN54" s="35" t="b">
        <v>0</v>
      </c>
      <c r="AO54" s="35" t="b">
        <v>0</v>
      </c>
      <c r="AP54" s="35" t="b">
        <v>0</v>
      </c>
      <c r="AQ54" s="35" t="b">
        <v>0</v>
      </c>
      <c r="AR54" s="35" t="b">
        <v>0</v>
      </c>
      <c r="AS54" s="35" t="b">
        <v>0</v>
      </c>
      <c r="AT54" s="35" t="b">
        <v>0</v>
      </c>
      <c r="AU54" s="35" t="b">
        <v>0</v>
      </c>
      <c r="AV54" s="35" t="b">
        <v>0</v>
      </c>
      <c r="AW54" s="35" t="b">
        <v>0</v>
      </c>
      <c r="AX54" s="35" t="b">
        <v>0</v>
      </c>
      <c r="AY54" s="35" t="b">
        <v>0</v>
      </c>
      <c r="AZ54" s="35" t="b">
        <v>0</v>
      </c>
      <c r="BA54" s="35" t="b">
        <v>0</v>
      </c>
      <c r="BB54" s="37" t="b">
        <v>0</v>
      </c>
      <c r="BC54" s="37" t="b">
        <v>0</v>
      </c>
      <c r="BD54" s="37" t="b">
        <v>1</v>
      </c>
      <c r="BE54" s="35" t="b">
        <v>0</v>
      </c>
      <c r="BF54" s="35" t="b">
        <v>0</v>
      </c>
      <c r="BG54" s="35" t="b">
        <v>0</v>
      </c>
      <c r="BH54" s="35" t="b">
        <v>0</v>
      </c>
      <c r="BI54" s="35" t="b">
        <v>0</v>
      </c>
      <c r="BJ54" s="35" t="b">
        <v>0</v>
      </c>
      <c r="BK54" s="35" t="b">
        <v>0</v>
      </c>
      <c r="BL54" s="35" t="b">
        <v>0</v>
      </c>
      <c r="BM54" s="35" t="b">
        <v>0</v>
      </c>
      <c r="BN54" s="35" t="b">
        <v>0</v>
      </c>
      <c r="BO54" s="35" t="b">
        <v>0</v>
      </c>
      <c r="BP54" s="35" t="b">
        <v>0</v>
      </c>
      <c r="BQ54" s="35" t="b">
        <v>0</v>
      </c>
      <c r="BR54" s="35" t="b">
        <v>0</v>
      </c>
      <c r="BS54" s="35" t="b">
        <v>0</v>
      </c>
      <c r="BT54" s="35" t="b">
        <v>0</v>
      </c>
      <c r="BU54" s="35" t="b">
        <v>0</v>
      </c>
      <c r="BV54" s="38" t="b">
        <v>0</v>
      </c>
      <c r="BW54" s="30" t="str">
        <f t="shared" si="8"/>
        <v>N</v>
      </c>
      <c r="BX54" s="39">
        <f t="shared" si="9"/>
        <v>0</v>
      </c>
      <c r="BY54" s="40">
        <f t="shared" si="10"/>
        <v>0</v>
      </c>
      <c r="BZ54" s="40">
        <f t="shared" si="11"/>
        <v>0</v>
      </c>
    </row>
    <row r="55" spans="1:78" ht="26.5" customHeight="1">
      <c r="A55" s="28" t="str">
        <f t="shared" si="6"/>
        <v>Wyss</v>
      </c>
      <c r="B55" s="28" t="s">
        <v>223</v>
      </c>
      <c r="C55" s="28" t="s">
        <v>154</v>
      </c>
      <c r="D55" s="28" t="s">
        <v>224</v>
      </c>
      <c r="E55" s="29" t="s">
        <v>28</v>
      </c>
      <c r="F55" s="30" t="s">
        <v>84</v>
      </c>
      <c r="G55" s="195" t="s">
        <v>670</v>
      </c>
      <c r="H55" s="31" t="str">
        <f>IF(K55,IF(K55&lt;='Net Changes - Table 1'!$C$1,"y","x"),IF(L55,IF(L55&lt;'Net Changes - Table 1'!C$1,"x","y"),"y"))</f>
        <v>y</v>
      </c>
      <c r="I55" s="42" t="str">
        <f>IF(L55,IF(L55&lt;='Net Changes - Table 1'!$D$1,"x","y"),"y")</f>
        <v>y</v>
      </c>
      <c r="J55" s="32" t="str">
        <f>IF(L55,IF(L55&lt;='Net Changes - Table 1'!$E$1,"x","y"),"y")</f>
        <v>y</v>
      </c>
      <c r="K55" s="45"/>
      <c r="L55" s="34"/>
      <c r="M55" s="189" t="s">
        <v>495</v>
      </c>
      <c r="N55" s="207"/>
      <c r="O55" s="200" t="b">
        <v>0</v>
      </c>
      <c r="P55" s="35" t="b">
        <v>0</v>
      </c>
      <c r="Q55" s="35" t="b">
        <v>0</v>
      </c>
      <c r="R55" s="35" t="b">
        <v>0</v>
      </c>
      <c r="S55" s="35" t="b">
        <v>0</v>
      </c>
      <c r="T55" s="35" t="b">
        <v>0</v>
      </c>
      <c r="U55" s="35">
        <f t="shared" si="7"/>
        <v>1</v>
      </c>
      <c r="V55" s="36"/>
      <c r="W55" s="35" t="b">
        <v>0</v>
      </c>
      <c r="X55" s="35" t="b">
        <v>0</v>
      </c>
      <c r="Y55" s="35" t="b">
        <v>0</v>
      </c>
      <c r="Z55" s="35" t="b">
        <v>1</v>
      </c>
      <c r="AA55" s="35" t="b">
        <v>0</v>
      </c>
      <c r="AB55" s="35" t="b">
        <v>0</v>
      </c>
      <c r="AC55" s="35" t="b">
        <v>0</v>
      </c>
      <c r="AD55" s="35" t="b">
        <v>0</v>
      </c>
      <c r="AE55" s="35" t="b">
        <v>0</v>
      </c>
      <c r="AF55" s="35" t="b">
        <v>0</v>
      </c>
      <c r="AG55" s="35" t="b">
        <v>0</v>
      </c>
      <c r="AH55" s="35" t="b">
        <v>0</v>
      </c>
      <c r="AI55" s="35" t="b">
        <v>0</v>
      </c>
      <c r="AJ55" s="37" t="b">
        <v>0</v>
      </c>
      <c r="AK55" s="35" t="b">
        <v>0</v>
      </c>
      <c r="AL55" s="35" t="b">
        <v>0</v>
      </c>
      <c r="AM55" s="35" t="b">
        <v>0</v>
      </c>
      <c r="AN55" s="35" t="b">
        <v>0</v>
      </c>
      <c r="AO55" s="35" t="b">
        <v>0</v>
      </c>
      <c r="AP55" s="35" t="b">
        <v>0</v>
      </c>
      <c r="AQ55" s="35" t="b">
        <v>0</v>
      </c>
      <c r="AR55" s="35" t="b">
        <v>0</v>
      </c>
      <c r="AS55" s="35" t="b">
        <v>0</v>
      </c>
      <c r="AT55" s="35" t="b">
        <v>0</v>
      </c>
      <c r="AU55" s="35" t="b">
        <v>0</v>
      </c>
      <c r="AV55" s="35" t="b">
        <v>0</v>
      </c>
      <c r="AW55" s="35" t="b">
        <v>0</v>
      </c>
      <c r="AX55" s="35" t="b">
        <v>0</v>
      </c>
      <c r="AY55" s="35" t="b">
        <v>0</v>
      </c>
      <c r="AZ55" s="35" t="b">
        <v>0</v>
      </c>
      <c r="BA55" s="35" t="b">
        <v>0</v>
      </c>
      <c r="BB55" s="37" t="b">
        <v>0</v>
      </c>
      <c r="BC55" s="37" t="b">
        <v>0</v>
      </c>
      <c r="BD55" s="37" t="b">
        <v>0</v>
      </c>
      <c r="BE55" s="35" t="b">
        <v>0</v>
      </c>
      <c r="BF55" s="35" t="b">
        <v>0</v>
      </c>
      <c r="BG55" s="35" t="b">
        <v>0</v>
      </c>
      <c r="BH55" s="35" t="b">
        <v>0</v>
      </c>
      <c r="BI55" s="35" t="b">
        <v>0</v>
      </c>
      <c r="BJ55" s="35" t="b">
        <v>0</v>
      </c>
      <c r="BK55" s="35" t="b">
        <v>0</v>
      </c>
      <c r="BL55" s="35" t="b">
        <v>0</v>
      </c>
      <c r="BM55" s="35" t="b">
        <v>0</v>
      </c>
      <c r="BN55" s="35" t="b">
        <v>0</v>
      </c>
      <c r="BO55" s="35" t="b">
        <v>0</v>
      </c>
      <c r="BP55" s="35" t="b">
        <v>0</v>
      </c>
      <c r="BQ55" s="35" t="b">
        <v>0</v>
      </c>
      <c r="BR55" s="35" t="b">
        <v>0</v>
      </c>
      <c r="BS55" s="35" t="b">
        <v>0</v>
      </c>
      <c r="BT55" s="35" t="b">
        <v>0</v>
      </c>
      <c r="BU55" s="35" t="b">
        <v>0</v>
      </c>
      <c r="BV55" s="38" t="b">
        <v>0</v>
      </c>
      <c r="BW55" s="30" t="str">
        <f t="shared" si="8"/>
        <v>N</v>
      </c>
      <c r="BX55" s="39">
        <f t="shared" si="9"/>
        <v>0</v>
      </c>
      <c r="BY55" s="40">
        <f t="shared" si="10"/>
        <v>0</v>
      </c>
      <c r="BZ55" s="40">
        <f t="shared" si="11"/>
        <v>0</v>
      </c>
    </row>
    <row r="56" spans="1:78" ht="26.5" customHeight="1">
      <c r="A56" s="28" t="str">
        <f t="shared" si="6"/>
        <v>Briggs</v>
      </c>
      <c r="B56" s="28" t="s">
        <v>225</v>
      </c>
      <c r="C56" s="28" t="s">
        <v>226</v>
      </c>
      <c r="D56" s="28" t="s">
        <v>227</v>
      </c>
      <c r="E56" s="29" t="s">
        <v>228</v>
      </c>
      <c r="F56" s="41"/>
      <c r="G56" s="196" t="s">
        <v>533</v>
      </c>
      <c r="H56" s="31" t="str">
        <f>IF(K56,IF(K56&lt;='Net Changes - Table 1'!$C$1,"y","x"),IF(L56,IF(L56&lt;'Net Changes - Table 1'!C$1,"x","y"),"y"))</f>
        <v>y</v>
      </c>
      <c r="I56" s="42" t="str">
        <f>IF(L56,IF(L56&lt;='Net Changes - Table 1'!$D$1,"x","y"),"y")</f>
        <v>y</v>
      </c>
      <c r="J56" s="32" t="str">
        <f>IF(L56,IF(L56&lt;='Net Changes - Table 1'!$E$1,"x","y"),"y")</f>
        <v>y</v>
      </c>
      <c r="K56" s="45"/>
      <c r="L56" s="34"/>
      <c r="M56" s="189" t="s">
        <v>495</v>
      </c>
      <c r="N56" s="207"/>
      <c r="O56" s="200" t="b">
        <v>0</v>
      </c>
      <c r="P56" s="35" t="b">
        <v>0</v>
      </c>
      <c r="Q56" s="35" t="b">
        <v>1</v>
      </c>
      <c r="R56" s="35" t="b">
        <v>0</v>
      </c>
      <c r="S56" s="35" t="b">
        <v>0</v>
      </c>
      <c r="T56" s="35" t="b">
        <v>0</v>
      </c>
      <c r="U56" s="35">
        <f t="shared" si="7"/>
        <v>2</v>
      </c>
      <c r="V56" s="36"/>
      <c r="W56" s="35" t="b">
        <v>0</v>
      </c>
      <c r="X56" s="35" t="b">
        <v>0</v>
      </c>
      <c r="Y56" s="35" t="b">
        <v>0</v>
      </c>
      <c r="Z56" s="35" t="b">
        <v>0</v>
      </c>
      <c r="AA56" s="35" t="b">
        <v>0</v>
      </c>
      <c r="AB56" s="35" t="b">
        <v>1</v>
      </c>
      <c r="AC56" s="35" t="b">
        <v>0</v>
      </c>
      <c r="AD56" s="35" t="b">
        <v>0</v>
      </c>
      <c r="AE56" s="35" t="b">
        <v>0</v>
      </c>
      <c r="AF56" s="35" t="b">
        <v>1</v>
      </c>
      <c r="AG56" s="35" t="b">
        <v>0</v>
      </c>
      <c r="AH56" s="35" t="b">
        <v>0</v>
      </c>
      <c r="AI56" s="35" t="b">
        <v>0</v>
      </c>
      <c r="AJ56" s="37" t="b">
        <v>0</v>
      </c>
      <c r="AK56" s="35" t="b">
        <v>0</v>
      </c>
      <c r="AL56" s="35" t="b">
        <v>0</v>
      </c>
      <c r="AM56" s="35" t="b">
        <v>0</v>
      </c>
      <c r="AN56" s="35" t="b">
        <v>0</v>
      </c>
      <c r="AO56" s="35" t="b">
        <v>0</v>
      </c>
      <c r="AP56" s="35" t="b">
        <v>0</v>
      </c>
      <c r="AQ56" s="35" t="b">
        <v>0</v>
      </c>
      <c r="AR56" s="35" t="b">
        <v>0</v>
      </c>
      <c r="AS56" s="35" t="b">
        <v>0</v>
      </c>
      <c r="AT56" s="35" t="b">
        <v>0</v>
      </c>
      <c r="AU56" s="35" t="b">
        <v>0</v>
      </c>
      <c r="AV56" s="35" t="b">
        <v>0</v>
      </c>
      <c r="AW56" s="35" t="b">
        <v>0</v>
      </c>
      <c r="AX56" s="35" t="b">
        <v>0</v>
      </c>
      <c r="AY56" s="35" t="b">
        <v>0</v>
      </c>
      <c r="AZ56" s="35" t="b">
        <v>0</v>
      </c>
      <c r="BA56" s="35" t="b">
        <v>0</v>
      </c>
      <c r="BB56" s="37" t="b">
        <v>0</v>
      </c>
      <c r="BC56" s="37" t="b">
        <v>0</v>
      </c>
      <c r="BD56" s="37" t="b">
        <v>0</v>
      </c>
      <c r="BE56" s="35" t="b">
        <v>0</v>
      </c>
      <c r="BF56" s="35" t="b">
        <v>0</v>
      </c>
      <c r="BG56" s="35" t="b">
        <v>0</v>
      </c>
      <c r="BH56" s="35" t="b">
        <v>0</v>
      </c>
      <c r="BI56" s="35" t="b">
        <v>0</v>
      </c>
      <c r="BJ56" s="35" t="b">
        <v>0</v>
      </c>
      <c r="BK56" s="35" t="b">
        <v>0</v>
      </c>
      <c r="BL56" s="35" t="b">
        <v>0</v>
      </c>
      <c r="BM56" s="35" t="b">
        <v>0</v>
      </c>
      <c r="BN56" s="35" t="b">
        <v>0</v>
      </c>
      <c r="BO56" s="35" t="b">
        <v>0</v>
      </c>
      <c r="BP56" s="35" t="b">
        <v>0</v>
      </c>
      <c r="BQ56" s="35" t="b">
        <v>0</v>
      </c>
      <c r="BR56" s="35" t="b">
        <v>0</v>
      </c>
      <c r="BS56" s="35" t="b">
        <v>0</v>
      </c>
      <c r="BT56" s="35" t="b">
        <v>0</v>
      </c>
      <c r="BU56" s="35" t="b">
        <v>0</v>
      </c>
      <c r="BV56" s="38" t="b">
        <v>0</v>
      </c>
      <c r="BW56" s="30" t="str">
        <f t="shared" si="8"/>
        <v>N</v>
      </c>
      <c r="BX56" s="39">
        <f t="shared" si="9"/>
        <v>0</v>
      </c>
      <c r="BY56" s="40">
        <f t="shared" si="10"/>
        <v>0</v>
      </c>
      <c r="BZ56" s="40">
        <f t="shared" si="11"/>
        <v>0</v>
      </c>
    </row>
    <row r="57" spans="1:78" ht="26.5" customHeight="1">
      <c r="A57" s="28" t="str">
        <f t="shared" si="6"/>
        <v>Brzezinski</v>
      </c>
      <c r="B57" s="28" t="s">
        <v>229</v>
      </c>
      <c r="C57" s="28" t="s">
        <v>226</v>
      </c>
      <c r="D57" s="28" t="s">
        <v>230</v>
      </c>
      <c r="E57" s="29" t="s">
        <v>51</v>
      </c>
      <c r="F57" s="30" t="s">
        <v>84</v>
      </c>
      <c r="G57" s="195" t="s">
        <v>524</v>
      </c>
      <c r="H57" s="31" t="str">
        <f>IF(K57,IF(K57&lt;='Net Changes - Table 1'!$C$1,"y","x"),IF(L57,IF(L57&lt;'Net Changes - Table 1'!C$1,"x","y"),"y"))</f>
        <v>y</v>
      </c>
      <c r="I57" s="42" t="str">
        <f>IF(L57,IF(L57&lt;='Net Changes - Table 1'!$D$1,"x","y"),"y")</f>
        <v>y</v>
      </c>
      <c r="J57" s="32" t="str">
        <f>IF(L57,IF(L57&lt;='Net Changes - Table 1'!$E$1,"x","y"),"y")</f>
        <v>y</v>
      </c>
      <c r="K57" s="45"/>
      <c r="L57" s="34"/>
      <c r="M57" s="189" t="s">
        <v>495</v>
      </c>
      <c r="N57" s="207"/>
      <c r="O57" s="200" t="b">
        <v>0</v>
      </c>
      <c r="P57" s="35" t="b">
        <v>0</v>
      </c>
      <c r="Q57" s="35" t="b">
        <v>0</v>
      </c>
      <c r="R57" s="35" t="b">
        <v>0</v>
      </c>
      <c r="S57" s="35" t="b">
        <v>0</v>
      </c>
      <c r="T57" s="35" t="b">
        <v>0</v>
      </c>
      <c r="U57" s="35">
        <f t="shared" si="7"/>
        <v>2</v>
      </c>
      <c r="V57" s="36"/>
      <c r="W57" s="35" t="b">
        <v>0</v>
      </c>
      <c r="X57" s="35" t="b">
        <v>0</v>
      </c>
      <c r="Y57" s="35" t="b">
        <v>0</v>
      </c>
      <c r="Z57" s="35" t="b">
        <v>0</v>
      </c>
      <c r="AA57" s="35" t="b">
        <v>0</v>
      </c>
      <c r="AB57" s="35" t="b">
        <v>0</v>
      </c>
      <c r="AC57" s="35" t="b">
        <v>0</v>
      </c>
      <c r="AD57" s="35" t="b">
        <v>0</v>
      </c>
      <c r="AE57" s="35" t="b">
        <v>0</v>
      </c>
      <c r="AF57" s="35" t="b">
        <v>0</v>
      </c>
      <c r="AG57" s="35" t="b">
        <v>0</v>
      </c>
      <c r="AH57" s="35" t="b">
        <v>0</v>
      </c>
      <c r="AI57" s="35" t="b">
        <v>0</v>
      </c>
      <c r="AJ57" s="37" t="b">
        <v>0</v>
      </c>
      <c r="AK57" s="35" t="b">
        <v>0</v>
      </c>
      <c r="AL57" s="35" t="b">
        <v>0</v>
      </c>
      <c r="AM57" s="35" t="b">
        <v>0</v>
      </c>
      <c r="AN57" s="35" t="b">
        <v>0</v>
      </c>
      <c r="AO57" s="35" t="b">
        <v>0</v>
      </c>
      <c r="AP57" s="35" t="b">
        <v>1</v>
      </c>
      <c r="AQ57" s="35" t="b">
        <v>0</v>
      </c>
      <c r="AR57" s="35" t="b">
        <v>0</v>
      </c>
      <c r="AS57" s="35" t="b">
        <v>0</v>
      </c>
      <c r="AT57" s="35" t="b">
        <v>0</v>
      </c>
      <c r="AU57" s="35" t="b">
        <v>0</v>
      </c>
      <c r="AV57" s="35" t="b">
        <v>0</v>
      </c>
      <c r="AW57" s="35" t="b">
        <v>0</v>
      </c>
      <c r="AX57" s="35" t="b">
        <v>1</v>
      </c>
      <c r="AY57" s="35" t="b">
        <v>0</v>
      </c>
      <c r="AZ57" s="35" t="b">
        <v>0</v>
      </c>
      <c r="BA57" s="35" t="b">
        <v>0</v>
      </c>
      <c r="BB57" s="37" t="b">
        <v>0</v>
      </c>
      <c r="BC57" s="37" t="b">
        <v>0</v>
      </c>
      <c r="BD57" s="37" t="b">
        <v>0</v>
      </c>
      <c r="BE57" s="35" t="b">
        <v>0</v>
      </c>
      <c r="BF57" s="35" t="b">
        <v>0</v>
      </c>
      <c r="BG57" s="35" t="b">
        <v>0</v>
      </c>
      <c r="BH57" s="35" t="b">
        <v>0</v>
      </c>
      <c r="BI57" s="35" t="b">
        <v>0</v>
      </c>
      <c r="BJ57" s="35" t="b">
        <v>0</v>
      </c>
      <c r="BK57" s="35" t="b">
        <v>0</v>
      </c>
      <c r="BL57" s="35" t="b">
        <v>0</v>
      </c>
      <c r="BM57" s="35" t="b">
        <v>0</v>
      </c>
      <c r="BN57" s="35" t="b">
        <v>0</v>
      </c>
      <c r="BO57" s="35" t="b">
        <v>0</v>
      </c>
      <c r="BP57" s="35" t="b">
        <v>0</v>
      </c>
      <c r="BQ57" s="35" t="b">
        <v>0</v>
      </c>
      <c r="BR57" s="35" t="b">
        <v>0</v>
      </c>
      <c r="BS57" s="35" t="b">
        <v>0</v>
      </c>
      <c r="BT57" s="35" t="b">
        <v>0</v>
      </c>
      <c r="BU57" s="35" t="b">
        <v>0</v>
      </c>
      <c r="BV57" s="38" t="b">
        <v>0</v>
      </c>
      <c r="BW57" s="30" t="str">
        <f t="shared" si="8"/>
        <v>N</v>
      </c>
      <c r="BX57" s="39">
        <f t="shared" si="9"/>
        <v>0</v>
      </c>
      <c r="BY57" s="40">
        <f t="shared" si="10"/>
        <v>0</v>
      </c>
      <c r="BZ57" s="40">
        <f t="shared" si="11"/>
        <v>0</v>
      </c>
    </row>
    <row r="58" spans="1:78" ht="38.5" customHeight="1">
      <c r="A58" s="28" t="str">
        <f t="shared" si="6"/>
        <v>Burkepile</v>
      </c>
      <c r="B58" s="28" t="s">
        <v>231</v>
      </c>
      <c r="C58" s="28" t="s">
        <v>226</v>
      </c>
      <c r="D58" s="28" t="s">
        <v>232</v>
      </c>
      <c r="E58" s="29" t="s">
        <v>233</v>
      </c>
      <c r="F58" s="30" t="s">
        <v>84</v>
      </c>
      <c r="G58" s="195" t="s">
        <v>533</v>
      </c>
      <c r="H58" s="31" t="str">
        <f>IF(K58,IF(K58&lt;='Net Changes - Table 1'!$C$1,"y","x"),IF(L58,IF(L58&lt;'Net Changes - Table 1'!C$1,"x","y"),"y"))</f>
        <v>x</v>
      </c>
      <c r="I58" s="42" t="str">
        <f>IF(L58,IF(L58&lt;='Net Changes - Table 1'!$D$1,"x","y"),"y")</f>
        <v>y</v>
      </c>
      <c r="J58" s="32" t="str">
        <f>IF(L58,IF(L58&lt;='Net Changes - Table 1'!$E$1,"x","y"),"y")</f>
        <v>y</v>
      </c>
      <c r="K58" s="33">
        <v>2016</v>
      </c>
      <c r="L58" s="34"/>
      <c r="M58" s="189" t="s">
        <v>495</v>
      </c>
      <c r="N58" s="208"/>
      <c r="O58" s="199" t="b">
        <v>0</v>
      </c>
      <c r="P58" s="44" t="b">
        <v>0</v>
      </c>
      <c r="Q58" s="44" t="b">
        <v>0</v>
      </c>
      <c r="R58" s="44" t="b">
        <v>0</v>
      </c>
      <c r="S58" s="44" t="b">
        <v>0</v>
      </c>
      <c r="T58" s="44" t="b">
        <v>0</v>
      </c>
      <c r="U58" s="35">
        <f t="shared" si="7"/>
        <v>3</v>
      </c>
      <c r="V58" s="36"/>
      <c r="W58" s="35" t="b">
        <v>0</v>
      </c>
      <c r="X58" s="35" t="b">
        <v>0</v>
      </c>
      <c r="Y58" s="35" t="b">
        <v>0</v>
      </c>
      <c r="Z58" s="35" t="b">
        <v>0</v>
      </c>
      <c r="AA58" s="35" t="b">
        <v>0</v>
      </c>
      <c r="AB58" s="35" t="b">
        <v>0</v>
      </c>
      <c r="AC58" s="35" t="b">
        <v>0</v>
      </c>
      <c r="AD58" s="35" t="b">
        <v>1</v>
      </c>
      <c r="AE58" s="35" t="b">
        <v>1</v>
      </c>
      <c r="AF58" s="35" t="b">
        <v>0</v>
      </c>
      <c r="AG58" s="35" t="b">
        <v>0</v>
      </c>
      <c r="AH58" s="35" t="b">
        <v>0</v>
      </c>
      <c r="AI58" s="35" t="b">
        <v>0</v>
      </c>
      <c r="AJ58" s="37" t="b">
        <v>0</v>
      </c>
      <c r="AK58" s="35" t="b">
        <v>0</v>
      </c>
      <c r="AL58" s="35" t="b">
        <v>0</v>
      </c>
      <c r="AM58" s="35" t="b">
        <v>0</v>
      </c>
      <c r="AN58" s="35" t="b">
        <v>0</v>
      </c>
      <c r="AO58" s="35" t="b">
        <v>0</v>
      </c>
      <c r="AP58" s="35" t="b">
        <v>0</v>
      </c>
      <c r="AQ58" s="35" t="b">
        <v>0</v>
      </c>
      <c r="AR58" s="35" t="b">
        <v>0</v>
      </c>
      <c r="AS58" s="35" t="b">
        <v>0</v>
      </c>
      <c r="AT58" s="35" t="b">
        <v>0</v>
      </c>
      <c r="AU58" s="35" t="b">
        <v>0</v>
      </c>
      <c r="AV58" s="35" t="b">
        <v>0</v>
      </c>
      <c r="AW58" s="35" t="b">
        <v>1</v>
      </c>
      <c r="AX58" s="35" t="b">
        <v>0</v>
      </c>
      <c r="AY58" s="35" t="b">
        <v>0</v>
      </c>
      <c r="AZ58" s="35" t="b">
        <v>0</v>
      </c>
      <c r="BA58" s="35" t="b">
        <v>0</v>
      </c>
      <c r="BB58" s="37" t="b">
        <v>0</v>
      </c>
      <c r="BC58" s="37" t="b">
        <v>0</v>
      </c>
      <c r="BD58" s="37" t="b">
        <v>0</v>
      </c>
      <c r="BE58" s="35" t="b">
        <v>0</v>
      </c>
      <c r="BF58" s="35" t="b">
        <v>0</v>
      </c>
      <c r="BG58" s="35" t="b">
        <v>0</v>
      </c>
      <c r="BH58" s="35" t="b">
        <v>0</v>
      </c>
      <c r="BI58" s="35" t="b">
        <v>0</v>
      </c>
      <c r="BJ58" s="35" t="b">
        <v>0</v>
      </c>
      <c r="BK58" s="35" t="b">
        <v>0</v>
      </c>
      <c r="BL58" s="35" t="b">
        <v>0</v>
      </c>
      <c r="BM58" s="35" t="b">
        <v>0</v>
      </c>
      <c r="BN58" s="35" t="b">
        <v>0</v>
      </c>
      <c r="BO58" s="35" t="b">
        <v>0</v>
      </c>
      <c r="BP58" s="35" t="b">
        <v>0</v>
      </c>
      <c r="BQ58" s="35" t="b">
        <v>0</v>
      </c>
      <c r="BR58" s="35" t="b">
        <v>0</v>
      </c>
      <c r="BS58" s="35" t="b">
        <v>0</v>
      </c>
      <c r="BT58" s="35" t="b">
        <v>0</v>
      </c>
      <c r="BU58" s="35" t="b">
        <v>0</v>
      </c>
      <c r="BV58" s="38" t="b">
        <v>0</v>
      </c>
      <c r="BW58" s="30" t="str">
        <f t="shared" si="8"/>
        <v>N</v>
      </c>
      <c r="BX58" s="39">
        <f t="shared" si="9"/>
        <v>1</v>
      </c>
      <c r="BY58" s="40">
        <f t="shared" si="10"/>
        <v>0</v>
      </c>
      <c r="BZ58" s="40">
        <f t="shared" si="11"/>
        <v>0</v>
      </c>
    </row>
    <row r="59" spans="1:78" ht="38.5" customHeight="1">
      <c r="A59" s="28" t="str">
        <f t="shared" si="6"/>
        <v>Carlson</v>
      </c>
      <c r="B59" s="28" t="s">
        <v>234</v>
      </c>
      <c r="C59" s="28" t="s">
        <v>226</v>
      </c>
      <c r="D59" s="28" t="s">
        <v>235</v>
      </c>
      <c r="E59" s="29" t="s">
        <v>236</v>
      </c>
      <c r="F59" s="30" t="s">
        <v>84</v>
      </c>
      <c r="G59" s="195" t="s">
        <v>524</v>
      </c>
      <c r="H59" s="31" t="str">
        <f>IF(K59,IF(K59&lt;='Net Changes - Table 1'!$C$1,"y","x"),IF(L59,IF(L59&lt;'Net Changes - Table 1'!C$1,"x","y"),"y"))</f>
        <v>y</v>
      </c>
      <c r="I59" s="42" t="str">
        <f>IF(L59,IF(L59&lt;='Net Changes - Table 1'!$D$1,"x","y"),"y")</f>
        <v>y</v>
      </c>
      <c r="J59" s="32" t="str">
        <f>IF(L59,IF(L59&lt;='Net Changes - Table 1'!$E$1,"x","y"),"y")</f>
        <v>y</v>
      </c>
      <c r="K59" s="45"/>
      <c r="L59" s="34"/>
      <c r="M59" s="189" t="s">
        <v>491</v>
      </c>
      <c r="N59" s="201" t="s">
        <v>507</v>
      </c>
      <c r="O59" s="200" t="b">
        <v>0</v>
      </c>
      <c r="P59" s="35" t="b">
        <v>0</v>
      </c>
      <c r="Q59" s="35" t="b">
        <v>0</v>
      </c>
      <c r="R59" s="35" t="b">
        <v>0</v>
      </c>
      <c r="S59" s="35" t="b">
        <v>0</v>
      </c>
      <c r="T59" s="35" t="b">
        <v>0</v>
      </c>
      <c r="U59" s="35">
        <f t="shared" si="7"/>
        <v>3</v>
      </c>
      <c r="V59" s="36"/>
      <c r="W59" s="35" t="b">
        <v>0</v>
      </c>
      <c r="X59" s="35" t="b">
        <v>0</v>
      </c>
      <c r="Y59" s="35" t="b">
        <v>0</v>
      </c>
      <c r="Z59" s="35" t="b">
        <v>0</v>
      </c>
      <c r="AA59" s="35" t="b">
        <v>0</v>
      </c>
      <c r="AB59" s="35" t="b">
        <v>0</v>
      </c>
      <c r="AC59" s="35" t="b">
        <v>0</v>
      </c>
      <c r="AD59" s="35" t="b">
        <v>0</v>
      </c>
      <c r="AE59" s="35" t="b">
        <v>0</v>
      </c>
      <c r="AF59" s="35" t="b">
        <v>0</v>
      </c>
      <c r="AG59" s="35" t="b">
        <v>0</v>
      </c>
      <c r="AH59" s="35" t="b">
        <v>0</v>
      </c>
      <c r="AI59" s="35" t="b">
        <v>0</v>
      </c>
      <c r="AJ59" s="37" t="b">
        <v>0</v>
      </c>
      <c r="AK59" s="35" t="b">
        <v>0</v>
      </c>
      <c r="AL59" s="35" t="b">
        <v>0</v>
      </c>
      <c r="AM59" s="35" t="b">
        <v>0</v>
      </c>
      <c r="AN59" s="35" t="b">
        <v>0</v>
      </c>
      <c r="AO59" s="35" t="b">
        <v>0</v>
      </c>
      <c r="AP59" s="35" t="b">
        <v>1</v>
      </c>
      <c r="AQ59" s="35" t="b">
        <v>0</v>
      </c>
      <c r="AR59" s="35" t="b">
        <v>1</v>
      </c>
      <c r="AS59" s="35" t="b">
        <v>0</v>
      </c>
      <c r="AT59" s="35" t="b">
        <v>0</v>
      </c>
      <c r="AU59" s="35" t="b">
        <v>0</v>
      </c>
      <c r="AV59" s="35" t="b">
        <v>0</v>
      </c>
      <c r="AW59" s="35" t="b">
        <v>0</v>
      </c>
      <c r="AX59" s="35" t="b">
        <v>1</v>
      </c>
      <c r="AY59" s="35" t="b">
        <v>0</v>
      </c>
      <c r="AZ59" s="35" t="b">
        <v>0</v>
      </c>
      <c r="BA59" s="35" t="b">
        <v>0</v>
      </c>
      <c r="BB59" s="37" t="b">
        <v>0</v>
      </c>
      <c r="BC59" s="37" t="b">
        <v>0</v>
      </c>
      <c r="BD59" s="37" t="b">
        <v>0</v>
      </c>
      <c r="BE59" s="35" t="b">
        <v>0</v>
      </c>
      <c r="BF59" s="35" t="b">
        <v>0</v>
      </c>
      <c r="BG59" s="35" t="b">
        <v>0</v>
      </c>
      <c r="BH59" s="35" t="b">
        <v>0</v>
      </c>
      <c r="BI59" s="35" t="b">
        <v>0</v>
      </c>
      <c r="BJ59" s="35" t="b">
        <v>0</v>
      </c>
      <c r="BK59" s="35" t="b">
        <v>0</v>
      </c>
      <c r="BL59" s="35" t="b">
        <v>0</v>
      </c>
      <c r="BM59" s="35" t="b">
        <v>0</v>
      </c>
      <c r="BN59" s="35" t="b">
        <v>0</v>
      </c>
      <c r="BO59" s="35" t="b">
        <v>0</v>
      </c>
      <c r="BP59" s="35" t="b">
        <v>0</v>
      </c>
      <c r="BQ59" s="35" t="b">
        <v>0</v>
      </c>
      <c r="BR59" s="35" t="b">
        <v>0</v>
      </c>
      <c r="BS59" s="35" t="b">
        <v>0</v>
      </c>
      <c r="BT59" s="35" t="b">
        <v>0</v>
      </c>
      <c r="BU59" s="35" t="b">
        <v>0</v>
      </c>
      <c r="BV59" s="38" t="b">
        <v>0</v>
      </c>
      <c r="BW59" s="30" t="str">
        <f t="shared" si="8"/>
        <v>N</v>
      </c>
      <c r="BX59" s="39">
        <f t="shared" si="9"/>
        <v>0</v>
      </c>
      <c r="BY59" s="40">
        <f t="shared" si="10"/>
        <v>0</v>
      </c>
      <c r="BZ59" s="40">
        <f t="shared" si="11"/>
        <v>0</v>
      </c>
    </row>
    <row r="60" spans="1:78" ht="38.5" customHeight="1">
      <c r="A60" s="28" t="str">
        <f t="shared" si="6"/>
        <v>Collins</v>
      </c>
      <c r="B60" s="28" t="s">
        <v>237</v>
      </c>
      <c r="C60" s="28" t="s">
        <v>226</v>
      </c>
      <c r="D60" s="28" t="s">
        <v>238</v>
      </c>
      <c r="E60" s="29" t="s">
        <v>74</v>
      </c>
      <c r="F60" s="41"/>
      <c r="G60" s="196" t="s">
        <v>524</v>
      </c>
      <c r="H60" s="31" t="str">
        <f>IF(K60,IF(K60&lt;='Net Changes - Table 1'!$C$1,"y","x"),IF(L60,IF(L60&lt;'Net Changes - Table 1'!C$1,"x","y"),"y"))</f>
        <v>y</v>
      </c>
      <c r="I60" s="42" t="str">
        <f>IF(L60,IF(L60&lt;='Net Changes - Table 1'!$D$1,"x","y"),"y")</f>
        <v>x</v>
      </c>
      <c r="J60" s="32" t="str">
        <f>IF(L60,IF(L60&lt;='Net Changes - Table 1'!$E$1,"x","y"),"y")</f>
        <v>x</v>
      </c>
      <c r="K60" s="45"/>
      <c r="L60" s="46">
        <v>2017</v>
      </c>
      <c r="M60" s="190" t="s">
        <v>495</v>
      </c>
      <c r="N60" s="207"/>
      <c r="O60" s="200" t="b">
        <v>0</v>
      </c>
      <c r="P60" s="35" t="b">
        <v>0</v>
      </c>
      <c r="Q60" s="35" t="b">
        <v>0</v>
      </c>
      <c r="R60" s="35" t="b">
        <v>0</v>
      </c>
      <c r="S60" s="35" t="b">
        <v>0</v>
      </c>
      <c r="T60" s="35" t="b">
        <v>0</v>
      </c>
      <c r="U60" s="35">
        <f t="shared" si="7"/>
        <v>1</v>
      </c>
      <c r="V60" s="36"/>
      <c r="W60" s="35" t="b">
        <v>0</v>
      </c>
      <c r="X60" s="35" t="b">
        <v>0</v>
      </c>
      <c r="Y60" s="35" t="b">
        <v>0</v>
      </c>
      <c r="Z60" s="35" t="b">
        <v>0</v>
      </c>
      <c r="AA60" s="35" t="b">
        <v>0</v>
      </c>
      <c r="AB60" s="35" t="b">
        <v>0</v>
      </c>
      <c r="AC60" s="35" t="b">
        <v>0</v>
      </c>
      <c r="AD60" s="35" t="b">
        <v>0</v>
      </c>
      <c r="AE60" s="35" t="b">
        <v>0</v>
      </c>
      <c r="AF60" s="35" t="b">
        <v>0</v>
      </c>
      <c r="AG60" s="35" t="b">
        <v>0</v>
      </c>
      <c r="AH60" s="35" t="b">
        <v>0</v>
      </c>
      <c r="AI60" s="35" t="b">
        <v>0</v>
      </c>
      <c r="AJ60" s="37" t="b">
        <v>0</v>
      </c>
      <c r="AK60" s="35" t="b">
        <v>0</v>
      </c>
      <c r="AL60" s="35" t="b">
        <v>0</v>
      </c>
      <c r="AM60" s="35" t="b">
        <v>0</v>
      </c>
      <c r="AN60" s="35" t="b">
        <v>0</v>
      </c>
      <c r="AO60" s="35" t="b">
        <v>0</v>
      </c>
      <c r="AP60" s="35" t="b">
        <v>0</v>
      </c>
      <c r="AQ60" s="35" t="b">
        <v>0</v>
      </c>
      <c r="AR60" s="35" t="b">
        <v>0</v>
      </c>
      <c r="AS60" s="35" t="b">
        <v>0</v>
      </c>
      <c r="AT60" s="35" t="b">
        <v>0</v>
      </c>
      <c r="AU60" s="35" t="b">
        <v>0</v>
      </c>
      <c r="AV60" s="35" t="b">
        <v>0</v>
      </c>
      <c r="AW60" s="35" t="b">
        <v>0</v>
      </c>
      <c r="AX60" s="35" t="b">
        <v>0</v>
      </c>
      <c r="AY60" s="35" t="b">
        <v>0</v>
      </c>
      <c r="AZ60" s="35" t="b">
        <v>0</v>
      </c>
      <c r="BA60" s="35" t="b">
        <v>0</v>
      </c>
      <c r="BB60" s="37" t="b">
        <v>0</v>
      </c>
      <c r="BC60" s="37" t="b">
        <v>0</v>
      </c>
      <c r="BD60" s="37" t="b">
        <v>0</v>
      </c>
      <c r="BE60" s="35" t="b">
        <v>0</v>
      </c>
      <c r="BF60" s="35" t="b">
        <v>0</v>
      </c>
      <c r="BG60" s="35" t="b">
        <v>0</v>
      </c>
      <c r="BH60" s="35" t="b">
        <v>0</v>
      </c>
      <c r="BI60" s="35" t="b">
        <v>0</v>
      </c>
      <c r="BJ60" s="35" t="b">
        <v>0</v>
      </c>
      <c r="BK60" s="35" t="b">
        <v>0</v>
      </c>
      <c r="BL60" s="35" t="b">
        <v>0</v>
      </c>
      <c r="BM60" s="35" t="b">
        <v>0</v>
      </c>
      <c r="BN60" s="35" t="b">
        <v>0</v>
      </c>
      <c r="BO60" s="35" t="b">
        <v>0</v>
      </c>
      <c r="BP60" s="35" t="b">
        <v>0</v>
      </c>
      <c r="BQ60" s="35" t="b">
        <v>0</v>
      </c>
      <c r="BR60" s="35" t="b">
        <v>0</v>
      </c>
      <c r="BS60" s="35" t="b">
        <v>0</v>
      </c>
      <c r="BT60" s="35" t="b">
        <v>0</v>
      </c>
      <c r="BU60" s="35" t="b">
        <v>1</v>
      </c>
      <c r="BV60" s="38" t="b">
        <v>0</v>
      </c>
      <c r="BW60" s="30" t="str">
        <f t="shared" si="8"/>
        <v>N</v>
      </c>
      <c r="BX60" s="39">
        <f t="shared" si="9"/>
        <v>0</v>
      </c>
      <c r="BY60" s="40">
        <f t="shared" si="10"/>
        <v>1</v>
      </c>
      <c r="BZ60" s="40">
        <f t="shared" si="11"/>
        <v>0</v>
      </c>
    </row>
    <row r="61" spans="1:78" ht="26.5" customHeight="1">
      <c r="A61" s="28" t="str">
        <f t="shared" si="6"/>
        <v>Eliason</v>
      </c>
      <c r="B61" s="28" t="s">
        <v>239</v>
      </c>
      <c r="C61" s="28" t="s">
        <v>226</v>
      </c>
      <c r="D61" s="28" t="s">
        <v>240</v>
      </c>
      <c r="E61" s="29" t="s">
        <v>241</v>
      </c>
      <c r="F61" s="41"/>
      <c r="G61" s="196" t="s">
        <v>524</v>
      </c>
      <c r="H61" s="31" t="str">
        <f>IF(K61,IF(K61&lt;='Net Changes - Table 1'!$C$1,"y","x"),IF(L61,IF(L61&lt;'Net Changes - Table 1'!C$1,"x","y"),"y"))</f>
        <v>x</v>
      </c>
      <c r="I61" s="42" t="str">
        <f>IF(L61,IF(L61&lt;='Net Changes - Table 1'!$D$1,"x","y"),"y")</f>
        <v>y</v>
      </c>
      <c r="J61" s="32" t="str">
        <f>IF(L61,IF(L61&lt;='Net Changes - Table 1'!$E$1,"x","y"),"y")</f>
        <v>y</v>
      </c>
      <c r="K61" s="33">
        <v>2016</v>
      </c>
      <c r="L61" s="34"/>
      <c r="M61" s="189" t="s">
        <v>495</v>
      </c>
      <c r="N61" s="208"/>
      <c r="O61" s="199" t="b">
        <v>0</v>
      </c>
      <c r="P61" s="44" t="b">
        <v>0</v>
      </c>
      <c r="Q61" s="44" t="b">
        <v>0</v>
      </c>
      <c r="R61" s="44" t="b">
        <v>0</v>
      </c>
      <c r="S61" s="44" t="b">
        <v>0</v>
      </c>
      <c r="T61" s="44" t="b">
        <v>0</v>
      </c>
      <c r="U61" s="35">
        <f t="shared" si="7"/>
        <v>3</v>
      </c>
      <c r="V61" s="36"/>
      <c r="W61" s="35" t="b">
        <v>0</v>
      </c>
      <c r="X61" s="35" t="b">
        <v>0</v>
      </c>
      <c r="Y61" s="35" t="b">
        <v>0</v>
      </c>
      <c r="Z61" s="35" t="b">
        <v>0</v>
      </c>
      <c r="AA61" s="35" t="b">
        <v>0</v>
      </c>
      <c r="AB61" s="35" t="b">
        <v>0</v>
      </c>
      <c r="AC61" s="35" t="b">
        <v>0</v>
      </c>
      <c r="AD61" s="35" t="b">
        <v>1</v>
      </c>
      <c r="AE61" s="35" t="b">
        <v>0</v>
      </c>
      <c r="AF61" s="35" t="b">
        <v>0</v>
      </c>
      <c r="AG61" s="35" t="b">
        <v>0</v>
      </c>
      <c r="AH61" s="35" t="b">
        <v>0</v>
      </c>
      <c r="AI61" s="35" t="b">
        <v>0</v>
      </c>
      <c r="AJ61" s="37" t="b">
        <v>0</v>
      </c>
      <c r="AK61" s="35" t="b">
        <v>0</v>
      </c>
      <c r="AL61" s="35" t="b">
        <v>0</v>
      </c>
      <c r="AM61" s="35" t="b">
        <v>1</v>
      </c>
      <c r="AN61" s="35" t="b">
        <v>0</v>
      </c>
      <c r="AO61" s="35" t="b">
        <v>0</v>
      </c>
      <c r="AP61" s="35" t="b">
        <v>0</v>
      </c>
      <c r="AQ61" s="35" t="b">
        <v>0</v>
      </c>
      <c r="AR61" s="35" t="b">
        <v>0</v>
      </c>
      <c r="AS61" s="35" t="b">
        <v>0</v>
      </c>
      <c r="AT61" s="35" t="b">
        <v>0</v>
      </c>
      <c r="AU61" s="35" t="b">
        <v>0</v>
      </c>
      <c r="AV61" s="35" t="b">
        <v>0</v>
      </c>
      <c r="AW61" s="35" t="b">
        <v>1</v>
      </c>
      <c r="AX61" s="35" t="b">
        <v>0</v>
      </c>
      <c r="AY61" s="35" t="b">
        <v>0</v>
      </c>
      <c r="AZ61" s="35" t="b">
        <v>0</v>
      </c>
      <c r="BA61" s="35" t="b">
        <v>0</v>
      </c>
      <c r="BB61" s="37" t="b">
        <v>0</v>
      </c>
      <c r="BC61" s="37" t="b">
        <v>0</v>
      </c>
      <c r="BD61" s="37" t="b">
        <v>0</v>
      </c>
      <c r="BE61" s="35" t="b">
        <v>0</v>
      </c>
      <c r="BF61" s="35" t="b">
        <v>0</v>
      </c>
      <c r="BG61" s="35" t="b">
        <v>0</v>
      </c>
      <c r="BH61" s="35" t="b">
        <v>0</v>
      </c>
      <c r="BI61" s="35" t="b">
        <v>0</v>
      </c>
      <c r="BJ61" s="35" t="b">
        <v>0</v>
      </c>
      <c r="BK61" s="35" t="b">
        <v>0</v>
      </c>
      <c r="BL61" s="35" t="b">
        <v>0</v>
      </c>
      <c r="BM61" s="35" t="b">
        <v>0</v>
      </c>
      <c r="BN61" s="35" t="b">
        <v>0</v>
      </c>
      <c r="BO61" s="35" t="b">
        <v>0</v>
      </c>
      <c r="BP61" s="35" t="b">
        <v>0</v>
      </c>
      <c r="BQ61" s="35" t="b">
        <v>0</v>
      </c>
      <c r="BR61" s="35" t="b">
        <v>0</v>
      </c>
      <c r="BS61" s="35" t="b">
        <v>0</v>
      </c>
      <c r="BT61" s="35" t="b">
        <v>0</v>
      </c>
      <c r="BU61" s="35" t="b">
        <v>0</v>
      </c>
      <c r="BV61" s="38" t="b">
        <v>0</v>
      </c>
      <c r="BW61" s="30" t="str">
        <f t="shared" si="8"/>
        <v>N</v>
      </c>
      <c r="BX61" s="39">
        <f t="shared" si="9"/>
        <v>1</v>
      </c>
      <c r="BY61" s="40">
        <f t="shared" si="10"/>
        <v>0</v>
      </c>
      <c r="BZ61" s="40">
        <f t="shared" si="11"/>
        <v>0</v>
      </c>
    </row>
    <row r="62" spans="1:78" ht="26.5" customHeight="1">
      <c r="A62" s="28" t="str">
        <f t="shared" si="6"/>
        <v>Hodges</v>
      </c>
      <c r="B62" s="28" t="s">
        <v>242</v>
      </c>
      <c r="C62" s="28" t="s">
        <v>226</v>
      </c>
      <c r="D62" s="28" t="s">
        <v>243</v>
      </c>
      <c r="E62" s="29" t="s">
        <v>244</v>
      </c>
      <c r="F62" s="41"/>
      <c r="G62" s="196" t="s">
        <v>687</v>
      </c>
      <c r="H62" s="31" t="str">
        <f>IF(K62,IF(K62&lt;='Net Changes - Table 1'!$C$1,"y","x"),IF(L62,IF(L62&lt;'Net Changes - Table 1'!C$1,"x","y"),"y"))</f>
        <v>y</v>
      </c>
      <c r="I62" s="42" t="str">
        <f>IF(L62,IF(L62&lt;='Net Changes - Table 1'!$D$1,"x","y"),"y")</f>
        <v>y</v>
      </c>
      <c r="J62" s="32" t="str">
        <f>IF(L62,IF(L62&lt;='Net Changes - Table 1'!$E$1,"x","y"),"y")</f>
        <v>y</v>
      </c>
      <c r="K62" s="45"/>
      <c r="L62" s="34"/>
      <c r="M62" s="187" t="s">
        <v>495</v>
      </c>
      <c r="N62" s="214"/>
      <c r="O62" s="200" t="b">
        <v>0</v>
      </c>
      <c r="P62" s="35" t="b">
        <v>0</v>
      </c>
      <c r="Q62" s="35" t="b">
        <v>0</v>
      </c>
      <c r="R62" s="35" t="b">
        <v>0</v>
      </c>
      <c r="S62" s="35" t="b">
        <v>0</v>
      </c>
      <c r="T62" s="35" t="b">
        <v>0</v>
      </c>
      <c r="U62" s="35">
        <f t="shared" si="7"/>
        <v>1</v>
      </c>
      <c r="V62" s="36"/>
      <c r="W62" s="35" t="b">
        <v>0</v>
      </c>
      <c r="X62" s="35" t="b">
        <v>0</v>
      </c>
      <c r="Y62" s="35" t="b">
        <v>0</v>
      </c>
      <c r="Z62" s="35" t="b">
        <v>0</v>
      </c>
      <c r="AA62" s="35" t="b">
        <v>0</v>
      </c>
      <c r="AB62" s="35" t="b">
        <v>0</v>
      </c>
      <c r="AC62" s="35" t="b">
        <v>0</v>
      </c>
      <c r="AD62" s="35" t="b">
        <v>0</v>
      </c>
      <c r="AE62" s="35" t="b">
        <v>0</v>
      </c>
      <c r="AF62" s="35" t="b">
        <v>0</v>
      </c>
      <c r="AG62" s="35" t="b">
        <v>0</v>
      </c>
      <c r="AH62" s="35" t="b">
        <v>0</v>
      </c>
      <c r="AI62" s="35" t="b">
        <v>0</v>
      </c>
      <c r="AJ62" s="37" t="b">
        <v>0</v>
      </c>
      <c r="AK62" s="35" t="b">
        <v>0</v>
      </c>
      <c r="AL62" s="35" t="b">
        <v>0</v>
      </c>
      <c r="AM62" s="35" t="b">
        <v>0</v>
      </c>
      <c r="AN62" s="35" t="b">
        <v>0</v>
      </c>
      <c r="AO62" s="35" t="b">
        <v>0</v>
      </c>
      <c r="AP62" s="35" t="b">
        <v>0</v>
      </c>
      <c r="AQ62" s="35" t="b">
        <v>0</v>
      </c>
      <c r="AR62" s="35" t="b">
        <v>0</v>
      </c>
      <c r="AS62" s="35" t="b">
        <v>0</v>
      </c>
      <c r="AT62" s="35" t="b">
        <v>0</v>
      </c>
      <c r="AU62" s="35" t="b">
        <v>0</v>
      </c>
      <c r="AV62" s="35" t="b">
        <v>0</v>
      </c>
      <c r="AW62" s="35" t="b">
        <v>0</v>
      </c>
      <c r="AX62" s="35" t="b">
        <v>0</v>
      </c>
      <c r="AY62" s="35" t="b">
        <v>0</v>
      </c>
      <c r="AZ62" s="35" t="b">
        <v>0</v>
      </c>
      <c r="BA62" s="35" t="b">
        <v>0</v>
      </c>
      <c r="BB62" s="37" t="b">
        <v>0</v>
      </c>
      <c r="BC62" s="37" t="b">
        <v>0</v>
      </c>
      <c r="BD62" s="37" t="b">
        <v>0</v>
      </c>
      <c r="BE62" s="35" t="b">
        <v>0</v>
      </c>
      <c r="BF62" s="35" t="b">
        <v>0</v>
      </c>
      <c r="BG62" s="35" t="b">
        <v>0</v>
      </c>
      <c r="BH62" s="35" t="b">
        <v>0</v>
      </c>
      <c r="BI62" s="35" t="b">
        <v>0</v>
      </c>
      <c r="BJ62" s="35" t="b">
        <v>0</v>
      </c>
      <c r="BK62" s="35" t="b">
        <v>0</v>
      </c>
      <c r="BL62" s="35" t="b">
        <v>0</v>
      </c>
      <c r="BM62" s="35" t="b">
        <v>0</v>
      </c>
      <c r="BN62" s="35" t="b">
        <v>0</v>
      </c>
      <c r="BO62" s="35" t="b">
        <v>0</v>
      </c>
      <c r="BP62" s="35" t="b">
        <v>0</v>
      </c>
      <c r="BQ62" s="35" t="b">
        <v>0</v>
      </c>
      <c r="BR62" s="35" t="b">
        <v>0</v>
      </c>
      <c r="BS62" s="35" t="b">
        <v>0</v>
      </c>
      <c r="BT62" s="35" t="b">
        <v>1</v>
      </c>
      <c r="BU62" s="35" t="b">
        <v>0</v>
      </c>
      <c r="BV62" s="38" t="b">
        <v>0</v>
      </c>
      <c r="BW62" s="30" t="str">
        <f t="shared" si="8"/>
        <v>N</v>
      </c>
      <c r="BX62" s="39">
        <f t="shared" si="9"/>
        <v>0</v>
      </c>
      <c r="BY62" s="40">
        <f t="shared" si="10"/>
        <v>0</v>
      </c>
      <c r="BZ62" s="40">
        <f t="shared" si="11"/>
        <v>0</v>
      </c>
    </row>
    <row r="63" spans="1:78" ht="38.5" customHeight="1">
      <c r="A63" s="28" t="str">
        <f t="shared" si="6"/>
        <v>Hofmann</v>
      </c>
      <c r="B63" s="28" t="s">
        <v>245</v>
      </c>
      <c r="C63" s="28" t="s">
        <v>226</v>
      </c>
      <c r="D63" s="28" t="s">
        <v>246</v>
      </c>
      <c r="E63" s="29" t="s">
        <v>247</v>
      </c>
      <c r="F63" s="41"/>
      <c r="G63" s="196" t="s">
        <v>533</v>
      </c>
      <c r="H63" s="31" t="str">
        <f>IF(K63,IF(K63&lt;='Net Changes - Table 1'!$C$1,"y","x"),IF(L63,IF(L63&lt;'Net Changes - Table 1'!C$1,"x","y"),"y"))</f>
        <v>y</v>
      </c>
      <c r="I63" s="42" t="str">
        <f>IF(L63,IF(L63&lt;='Net Changes - Table 1'!$D$1,"x","y"),"y")</f>
        <v>y</v>
      </c>
      <c r="J63" s="32" t="str">
        <f>IF(L63,IF(L63&lt;='Net Changes - Table 1'!$E$1,"x","y"),"y")</f>
        <v>y</v>
      </c>
      <c r="K63" s="45"/>
      <c r="L63" s="213"/>
      <c r="M63" s="201" t="s">
        <v>491</v>
      </c>
      <c r="N63" s="201" t="s">
        <v>508</v>
      </c>
      <c r="O63" s="200" t="b">
        <v>0</v>
      </c>
      <c r="P63" s="35" t="b">
        <v>0</v>
      </c>
      <c r="Q63" s="35" t="b">
        <v>0</v>
      </c>
      <c r="R63" s="35" t="b">
        <v>0</v>
      </c>
      <c r="S63" s="35" t="b">
        <v>0</v>
      </c>
      <c r="T63" s="35" t="b">
        <v>0</v>
      </c>
      <c r="U63" s="35">
        <f t="shared" si="7"/>
        <v>3</v>
      </c>
      <c r="V63" s="36"/>
      <c r="W63" s="35" t="b">
        <v>0</v>
      </c>
      <c r="X63" s="35" t="b">
        <v>0</v>
      </c>
      <c r="Y63" s="35" t="b">
        <v>0</v>
      </c>
      <c r="Z63" s="35" t="b">
        <v>0</v>
      </c>
      <c r="AA63" s="35" t="b">
        <v>0</v>
      </c>
      <c r="AB63" s="35" t="b">
        <v>0</v>
      </c>
      <c r="AC63" s="35" t="b">
        <v>0</v>
      </c>
      <c r="AD63" s="35" t="b">
        <v>1</v>
      </c>
      <c r="AE63" s="35" t="b">
        <v>0</v>
      </c>
      <c r="AF63" s="35" t="b">
        <v>0</v>
      </c>
      <c r="AG63" s="35" t="b">
        <v>0</v>
      </c>
      <c r="AH63" s="35" t="b">
        <v>0</v>
      </c>
      <c r="AI63" s="35" t="b">
        <v>0</v>
      </c>
      <c r="AJ63" s="37" t="b">
        <v>0</v>
      </c>
      <c r="AK63" s="35" t="b">
        <v>0</v>
      </c>
      <c r="AL63" s="35" t="b">
        <v>0</v>
      </c>
      <c r="AM63" s="35" t="b">
        <v>1</v>
      </c>
      <c r="AN63" s="35" t="b">
        <v>0</v>
      </c>
      <c r="AO63" s="35" t="b">
        <v>0</v>
      </c>
      <c r="AP63" s="35" t="b">
        <v>0</v>
      </c>
      <c r="AQ63" s="35" t="b">
        <v>0</v>
      </c>
      <c r="AR63" s="35" t="b">
        <v>0</v>
      </c>
      <c r="AS63" s="35" t="b">
        <v>0</v>
      </c>
      <c r="AT63" s="35" t="b">
        <v>0</v>
      </c>
      <c r="AU63" s="35" t="b">
        <v>0</v>
      </c>
      <c r="AV63" s="35" t="b">
        <v>0</v>
      </c>
      <c r="AW63" s="35" t="b">
        <v>1</v>
      </c>
      <c r="AX63" s="35" t="b">
        <v>0</v>
      </c>
      <c r="AY63" s="35" t="b">
        <v>0</v>
      </c>
      <c r="AZ63" s="35" t="b">
        <v>0</v>
      </c>
      <c r="BA63" s="35" t="b">
        <v>0</v>
      </c>
      <c r="BB63" s="37" t="b">
        <v>0</v>
      </c>
      <c r="BC63" s="37" t="b">
        <v>0</v>
      </c>
      <c r="BD63" s="37" t="b">
        <v>0</v>
      </c>
      <c r="BE63" s="35" t="b">
        <v>0</v>
      </c>
      <c r="BF63" s="35" t="b">
        <v>0</v>
      </c>
      <c r="BG63" s="35" t="b">
        <v>0</v>
      </c>
      <c r="BH63" s="35" t="b">
        <v>0</v>
      </c>
      <c r="BI63" s="35" t="b">
        <v>0</v>
      </c>
      <c r="BJ63" s="35" t="b">
        <v>0</v>
      </c>
      <c r="BK63" s="35" t="b">
        <v>0</v>
      </c>
      <c r="BL63" s="35" t="b">
        <v>0</v>
      </c>
      <c r="BM63" s="35" t="b">
        <v>0</v>
      </c>
      <c r="BN63" s="35" t="b">
        <v>0</v>
      </c>
      <c r="BO63" s="35" t="b">
        <v>0</v>
      </c>
      <c r="BP63" s="35" t="b">
        <v>0</v>
      </c>
      <c r="BQ63" s="35" t="b">
        <v>0</v>
      </c>
      <c r="BR63" s="35" t="b">
        <v>0</v>
      </c>
      <c r="BS63" s="35" t="b">
        <v>0</v>
      </c>
      <c r="BT63" s="35" t="b">
        <v>0</v>
      </c>
      <c r="BU63" s="35" t="b">
        <v>0</v>
      </c>
      <c r="BV63" s="38" t="b">
        <v>0</v>
      </c>
      <c r="BW63" s="30" t="str">
        <f t="shared" si="8"/>
        <v>N</v>
      </c>
      <c r="BX63" s="39">
        <f t="shared" si="9"/>
        <v>0</v>
      </c>
      <c r="BY63" s="40">
        <f t="shared" si="10"/>
        <v>0</v>
      </c>
      <c r="BZ63" s="40">
        <f t="shared" si="11"/>
        <v>0</v>
      </c>
    </row>
    <row r="64" spans="1:78" ht="50.5" customHeight="1">
      <c r="A64" s="28" t="str">
        <f t="shared" si="6"/>
        <v>Holbrook</v>
      </c>
      <c r="B64" s="28" t="s">
        <v>248</v>
      </c>
      <c r="C64" s="28" t="s">
        <v>226</v>
      </c>
      <c r="D64" s="28" t="s">
        <v>249</v>
      </c>
      <c r="E64" s="29" t="s">
        <v>250</v>
      </c>
      <c r="F64" s="41"/>
      <c r="G64" s="196" t="s">
        <v>533</v>
      </c>
      <c r="H64" s="31" t="str">
        <f>IF(K64,IF(K64&lt;='Net Changes - Table 1'!$C$1,"y","x"),IF(L64,IF(L64&lt;'Net Changes - Table 1'!C$1,"x","y"),"y"))</f>
        <v>y</v>
      </c>
      <c r="I64" s="42" t="str">
        <f>IF(L64,IF(L64&lt;='Net Changes - Table 1'!$D$1,"x","y"),"y")</f>
        <v>y</v>
      </c>
      <c r="J64" s="32" t="str">
        <f>IF(L64,IF(L64&lt;='Net Changes - Table 1'!$E$1,"x","y"),"y")</f>
        <v>x</v>
      </c>
      <c r="K64" s="45"/>
      <c r="L64" s="46">
        <v>2025</v>
      </c>
      <c r="M64" s="215" t="s">
        <v>495</v>
      </c>
      <c r="N64" s="207"/>
      <c r="O64" s="200" t="b">
        <v>0</v>
      </c>
      <c r="P64" s="35" t="b">
        <v>0</v>
      </c>
      <c r="Q64" s="35" t="b">
        <v>0</v>
      </c>
      <c r="R64" s="35" t="b">
        <v>0</v>
      </c>
      <c r="S64" s="35" t="b">
        <v>0</v>
      </c>
      <c r="T64" s="35" t="b">
        <v>0</v>
      </c>
      <c r="U64" s="35">
        <f t="shared" si="7"/>
        <v>4</v>
      </c>
      <c r="V64" s="36"/>
      <c r="W64" s="35" t="b">
        <v>0</v>
      </c>
      <c r="X64" s="35" t="b">
        <v>0</v>
      </c>
      <c r="Y64" s="35" t="b">
        <v>0</v>
      </c>
      <c r="Z64" s="35" t="b">
        <v>0</v>
      </c>
      <c r="AA64" s="35" t="b">
        <v>0</v>
      </c>
      <c r="AB64" s="35" t="b">
        <v>0</v>
      </c>
      <c r="AC64" s="35" t="b">
        <v>0</v>
      </c>
      <c r="AD64" s="35" t="b">
        <v>1</v>
      </c>
      <c r="AE64" s="35" t="b">
        <v>1</v>
      </c>
      <c r="AF64" s="35" t="b">
        <v>1</v>
      </c>
      <c r="AG64" s="35" t="b">
        <v>0</v>
      </c>
      <c r="AH64" s="35" t="b">
        <v>0</v>
      </c>
      <c r="AI64" s="35" t="b">
        <v>0</v>
      </c>
      <c r="AJ64" s="37" t="b">
        <v>0</v>
      </c>
      <c r="AK64" s="35" t="b">
        <v>0</v>
      </c>
      <c r="AL64" s="35" t="b">
        <v>0</v>
      </c>
      <c r="AM64" s="35" t="b">
        <v>0</v>
      </c>
      <c r="AN64" s="35" t="b">
        <v>0</v>
      </c>
      <c r="AO64" s="35" t="b">
        <v>0</v>
      </c>
      <c r="AP64" s="35" t="b">
        <v>0</v>
      </c>
      <c r="AQ64" s="35" t="b">
        <v>0</v>
      </c>
      <c r="AR64" s="35" t="b">
        <v>0</v>
      </c>
      <c r="AS64" s="35" t="b">
        <v>0</v>
      </c>
      <c r="AT64" s="35" t="b">
        <v>0</v>
      </c>
      <c r="AU64" s="35" t="b">
        <v>0</v>
      </c>
      <c r="AV64" s="35" t="b">
        <v>0</v>
      </c>
      <c r="AW64" s="35" t="b">
        <v>1</v>
      </c>
      <c r="AX64" s="35" t="b">
        <v>0</v>
      </c>
      <c r="AY64" s="35" t="b">
        <v>0</v>
      </c>
      <c r="AZ64" s="35" t="b">
        <v>0</v>
      </c>
      <c r="BA64" s="35" t="b">
        <v>0</v>
      </c>
      <c r="BB64" s="37" t="b">
        <v>0</v>
      </c>
      <c r="BC64" s="37" t="b">
        <v>0</v>
      </c>
      <c r="BD64" s="37" t="b">
        <v>0</v>
      </c>
      <c r="BE64" s="35" t="b">
        <v>0</v>
      </c>
      <c r="BF64" s="35" t="b">
        <v>0</v>
      </c>
      <c r="BG64" s="35" t="b">
        <v>0</v>
      </c>
      <c r="BH64" s="35" t="b">
        <v>0</v>
      </c>
      <c r="BI64" s="35" t="b">
        <v>0</v>
      </c>
      <c r="BJ64" s="35" t="b">
        <v>0</v>
      </c>
      <c r="BK64" s="35" t="b">
        <v>0</v>
      </c>
      <c r="BL64" s="35" t="b">
        <v>0</v>
      </c>
      <c r="BM64" s="35" t="b">
        <v>0</v>
      </c>
      <c r="BN64" s="35" t="b">
        <v>0</v>
      </c>
      <c r="BO64" s="35" t="b">
        <v>0</v>
      </c>
      <c r="BP64" s="35" t="b">
        <v>0</v>
      </c>
      <c r="BQ64" s="35" t="b">
        <v>0</v>
      </c>
      <c r="BR64" s="35" t="b">
        <v>0</v>
      </c>
      <c r="BS64" s="35" t="b">
        <v>0</v>
      </c>
      <c r="BT64" s="35" t="b">
        <v>0</v>
      </c>
      <c r="BU64" s="35" t="b">
        <v>0</v>
      </c>
      <c r="BV64" s="38" t="b">
        <v>0</v>
      </c>
      <c r="BW64" s="30" t="str">
        <f t="shared" si="8"/>
        <v>N</v>
      </c>
      <c r="BX64" s="39">
        <f t="shared" si="9"/>
        <v>0</v>
      </c>
      <c r="BY64" s="40">
        <f t="shared" si="10"/>
        <v>0</v>
      </c>
      <c r="BZ64" s="40">
        <f t="shared" si="11"/>
        <v>1</v>
      </c>
    </row>
    <row r="65" spans="1:78" ht="38.5" customHeight="1">
      <c r="A65" s="28" t="str">
        <f t="shared" si="6"/>
        <v>Iglesias-Rodriguez</v>
      </c>
      <c r="B65" s="28" t="s">
        <v>251</v>
      </c>
      <c r="C65" s="28" t="s">
        <v>226</v>
      </c>
      <c r="D65" s="28" t="s">
        <v>252</v>
      </c>
      <c r="E65" s="29" t="s">
        <v>253</v>
      </c>
      <c r="F65" s="41" t="s">
        <v>84</v>
      </c>
      <c r="G65" s="196" t="s">
        <v>524</v>
      </c>
      <c r="H65" s="31" t="str">
        <f>IF(K65,IF(K65&lt;='Net Changes - Table 1'!$C$1,"y","x"),IF(L65,IF(L65&lt;'Net Changes - Table 1'!C$1,"x","y"),"y"))</f>
        <v>y</v>
      </c>
      <c r="I65" s="42" t="str">
        <f>IF(L65,IF(L65&lt;='Net Changes - Table 1'!$D$1,"x","y"),"y")</f>
        <v>y</v>
      </c>
      <c r="J65" s="32" t="str">
        <f>IF(L65,IF(L65&lt;='Net Changes - Table 1'!$E$1,"x","y"),"y")</f>
        <v>y</v>
      </c>
      <c r="K65" s="33">
        <v>2013</v>
      </c>
      <c r="L65" s="34"/>
      <c r="M65" s="189" t="s">
        <v>491</v>
      </c>
      <c r="N65" s="201" t="s">
        <v>509</v>
      </c>
      <c r="O65" s="199" t="b">
        <v>0</v>
      </c>
      <c r="P65" s="44" t="b">
        <v>0</v>
      </c>
      <c r="Q65" s="44" t="b">
        <v>0</v>
      </c>
      <c r="R65" s="44" t="b">
        <v>0</v>
      </c>
      <c r="S65" s="44" t="b">
        <v>0</v>
      </c>
      <c r="T65" s="44" t="b">
        <v>0</v>
      </c>
      <c r="U65" s="35">
        <f t="shared" si="7"/>
        <v>2</v>
      </c>
      <c r="V65" s="36"/>
      <c r="W65" s="35" t="b">
        <v>0</v>
      </c>
      <c r="X65" s="35" t="b">
        <v>0</v>
      </c>
      <c r="Y65" s="35" t="b">
        <v>0</v>
      </c>
      <c r="Z65" s="35" t="b">
        <v>0</v>
      </c>
      <c r="AA65" s="35" t="b">
        <v>0</v>
      </c>
      <c r="AB65" s="35" t="b">
        <v>0</v>
      </c>
      <c r="AC65" s="35" t="b">
        <v>0</v>
      </c>
      <c r="AD65" s="35" t="b">
        <v>0</v>
      </c>
      <c r="AE65" s="35" t="b">
        <v>0</v>
      </c>
      <c r="AF65" s="35" t="b">
        <v>0</v>
      </c>
      <c r="AG65" s="35" t="b">
        <v>0</v>
      </c>
      <c r="AH65" s="35" t="b">
        <v>0</v>
      </c>
      <c r="AI65" s="35" t="b">
        <v>0</v>
      </c>
      <c r="AJ65" s="37" t="b">
        <v>0</v>
      </c>
      <c r="AK65" s="35" t="b">
        <v>0</v>
      </c>
      <c r="AL65" s="35" t="b">
        <v>0</v>
      </c>
      <c r="AM65" s="35" t="b">
        <v>1</v>
      </c>
      <c r="AN65" s="35" t="b">
        <v>0</v>
      </c>
      <c r="AO65" s="35" t="b">
        <v>0</v>
      </c>
      <c r="AP65" s="35" t="b">
        <v>0</v>
      </c>
      <c r="AQ65" s="35" t="b">
        <v>0</v>
      </c>
      <c r="AR65" s="35" t="b">
        <v>0</v>
      </c>
      <c r="AS65" s="35" t="b">
        <v>0</v>
      </c>
      <c r="AT65" s="35" t="b">
        <v>0</v>
      </c>
      <c r="AU65" s="35" t="b">
        <v>0</v>
      </c>
      <c r="AV65" s="35" t="b">
        <v>0</v>
      </c>
      <c r="AW65" s="35" t="b">
        <v>0</v>
      </c>
      <c r="AX65" s="35" t="b">
        <v>1</v>
      </c>
      <c r="AY65" s="35" t="b">
        <v>0</v>
      </c>
      <c r="AZ65" s="35" t="b">
        <v>0</v>
      </c>
      <c r="BA65" s="35" t="b">
        <v>0</v>
      </c>
      <c r="BB65" s="37" t="b">
        <v>0</v>
      </c>
      <c r="BC65" s="37" t="b">
        <v>0</v>
      </c>
      <c r="BD65" s="37" t="b">
        <v>0</v>
      </c>
      <c r="BE65" s="35" t="b">
        <v>0</v>
      </c>
      <c r="BF65" s="35" t="b">
        <v>0</v>
      </c>
      <c r="BG65" s="35" t="b">
        <v>0</v>
      </c>
      <c r="BH65" s="35" t="b">
        <v>0</v>
      </c>
      <c r="BI65" s="35" t="b">
        <v>0</v>
      </c>
      <c r="BJ65" s="35" t="b">
        <v>0</v>
      </c>
      <c r="BK65" s="35" t="b">
        <v>0</v>
      </c>
      <c r="BL65" s="35" t="b">
        <v>0</v>
      </c>
      <c r="BM65" s="35" t="b">
        <v>0</v>
      </c>
      <c r="BN65" s="35" t="b">
        <v>0</v>
      </c>
      <c r="BO65" s="35" t="b">
        <v>0</v>
      </c>
      <c r="BP65" s="35" t="b">
        <v>0</v>
      </c>
      <c r="BQ65" s="35" t="b">
        <v>0</v>
      </c>
      <c r="BR65" s="35" t="b">
        <v>0</v>
      </c>
      <c r="BS65" s="35" t="b">
        <v>0</v>
      </c>
      <c r="BT65" s="35" t="b">
        <v>0</v>
      </c>
      <c r="BU65" s="35" t="b">
        <v>0</v>
      </c>
      <c r="BV65" s="38" t="b">
        <v>0</v>
      </c>
      <c r="BW65" s="30" t="str">
        <f t="shared" si="8"/>
        <v>N</v>
      </c>
      <c r="BX65" s="39">
        <f t="shared" si="9"/>
        <v>0</v>
      </c>
      <c r="BY65" s="40">
        <f t="shared" si="10"/>
        <v>0</v>
      </c>
      <c r="BZ65" s="40">
        <f t="shared" si="11"/>
        <v>0</v>
      </c>
    </row>
    <row r="66" spans="1:78" ht="26.5" customHeight="1">
      <c r="A66" s="28" t="str">
        <f t="shared" ref="A66:A97" si="12">RIGHT($B66,LEN($B66)-FIND(" ",$B66))</f>
        <v>J. Mazer</v>
      </c>
      <c r="B66" s="28" t="s">
        <v>254</v>
      </c>
      <c r="C66" s="28" t="s">
        <v>226</v>
      </c>
      <c r="D66" s="28" t="s">
        <v>255</v>
      </c>
      <c r="E66" s="29" t="s">
        <v>244</v>
      </c>
      <c r="F66" s="41"/>
      <c r="G66" s="196" t="s">
        <v>840</v>
      </c>
      <c r="H66" s="31" t="str">
        <f>IF(K66,IF(K66&lt;='Net Changes - Table 1'!$C$1,"y","x"),IF(L66,IF(L66&lt;'Net Changes - Table 1'!C$1,"x","y"),"y"))</f>
        <v>y</v>
      </c>
      <c r="I66" s="42" t="str">
        <f>IF(L66,IF(L66&lt;='Net Changes - Table 1'!$D$1,"x","y"),"y")</f>
        <v>y</v>
      </c>
      <c r="J66" s="32" t="str">
        <f>IF(L66,IF(L66&lt;='Net Changes - Table 1'!$E$1,"x","y"),"y")</f>
        <v>y</v>
      </c>
      <c r="K66" s="45"/>
      <c r="L66" s="34"/>
      <c r="M66" s="189" t="s">
        <v>495</v>
      </c>
      <c r="N66" s="207"/>
      <c r="O66" s="200" t="b">
        <v>0</v>
      </c>
      <c r="P66" s="35" t="b">
        <v>0</v>
      </c>
      <c r="Q66" s="35" t="b">
        <v>0</v>
      </c>
      <c r="R66" s="35" t="b">
        <v>0</v>
      </c>
      <c r="S66" s="35" t="b">
        <v>0</v>
      </c>
      <c r="T66" s="35" t="b">
        <v>0</v>
      </c>
      <c r="U66" s="35">
        <f t="shared" ref="U66:U97" si="13">COUNTIF(W66:BZ66,"TRUE")</f>
        <v>1</v>
      </c>
      <c r="V66" s="36"/>
      <c r="W66" s="35" t="b">
        <v>0</v>
      </c>
      <c r="X66" s="35" t="b">
        <v>0</v>
      </c>
      <c r="Y66" s="35" t="b">
        <v>0</v>
      </c>
      <c r="Z66" s="35" t="b">
        <v>0</v>
      </c>
      <c r="AA66" s="35" t="b">
        <v>0</v>
      </c>
      <c r="AB66" s="35" t="b">
        <v>0</v>
      </c>
      <c r="AC66" s="35" t="b">
        <v>0</v>
      </c>
      <c r="AD66" s="35" t="b">
        <v>0</v>
      </c>
      <c r="AE66" s="35" t="b">
        <v>0</v>
      </c>
      <c r="AF66" s="35" t="b">
        <v>0</v>
      </c>
      <c r="AG66" s="35" t="b">
        <v>0</v>
      </c>
      <c r="AH66" s="35" t="b">
        <v>0</v>
      </c>
      <c r="AI66" s="35" t="b">
        <v>0</v>
      </c>
      <c r="AJ66" s="37" t="b">
        <v>0</v>
      </c>
      <c r="AK66" s="35" t="b">
        <v>0</v>
      </c>
      <c r="AL66" s="35" t="b">
        <v>0</v>
      </c>
      <c r="AM66" s="35" t="b">
        <v>0</v>
      </c>
      <c r="AN66" s="35" t="b">
        <v>0</v>
      </c>
      <c r="AO66" s="35" t="b">
        <v>0</v>
      </c>
      <c r="AP66" s="35" t="b">
        <v>0</v>
      </c>
      <c r="AQ66" s="35" t="b">
        <v>0</v>
      </c>
      <c r="AR66" s="35" t="b">
        <v>0</v>
      </c>
      <c r="AS66" s="35" t="b">
        <v>0</v>
      </c>
      <c r="AT66" s="35" t="b">
        <v>0</v>
      </c>
      <c r="AU66" s="35" t="b">
        <v>0</v>
      </c>
      <c r="AV66" s="35" t="b">
        <v>0</v>
      </c>
      <c r="AW66" s="35" t="b">
        <v>0</v>
      </c>
      <c r="AX66" s="35" t="b">
        <v>0</v>
      </c>
      <c r="AY66" s="35" t="b">
        <v>0</v>
      </c>
      <c r="AZ66" s="35" t="b">
        <v>0</v>
      </c>
      <c r="BA66" s="35" t="b">
        <v>0</v>
      </c>
      <c r="BB66" s="37" t="b">
        <v>0</v>
      </c>
      <c r="BC66" s="37" t="b">
        <v>0</v>
      </c>
      <c r="BD66" s="37" t="b">
        <v>0</v>
      </c>
      <c r="BE66" s="35" t="b">
        <v>0</v>
      </c>
      <c r="BF66" s="35" t="b">
        <v>0</v>
      </c>
      <c r="BG66" s="35" t="b">
        <v>0</v>
      </c>
      <c r="BH66" s="35" t="b">
        <v>0</v>
      </c>
      <c r="BI66" s="35" t="b">
        <v>0</v>
      </c>
      <c r="BJ66" s="35" t="b">
        <v>0</v>
      </c>
      <c r="BK66" s="35" t="b">
        <v>0</v>
      </c>
      <c r="BL66" s="35" t="b">
        <v>0</v>
      </c>
      <c r="BM66" s="35" t="b">
        <v>0</v>
      </c>
      <c r="BN66" s="35" t="b">
        <v>0</v>
      </c>
      <c r="BO66" s="35" t="b">
        <v>0</v>
      </c>
      <c r="BP66" s="35" t="b">
        <v>0</v>
      </c>
      <c r="BQ66" s="35" t="b">
        <v>0</v>
      </c>
      <c r="BR66" s="35" t="b">
        <v>0</v>
      </c>
      <c r="BS66" s="35" t="b">
        <v>0</v>
      </c>
      <c r="BT66" s="35" t="b">
        <v>1</v>
      </c>
      <c r="BU66" s="35" t="b">
        <v>0</v>
      </c>
      <c r="BV66" s="38" t="b">
        <v>0</v>
      </c>
      <c r="BW66" s="30" t="str">
        <f t="shared" ref="BW66:BW97" si="14">IF(COUNTIF(H66:J66,"x")=3,"Y","N")</f>
        <v>N</v>
      </c>
      <c r="BX66" s="39">
        <f t="shared" ref="BX66:BX97" si="15">IF(H66="x",IF(I66="y",1,0),0)</f>
        <v>0</v>
      </c>
      <c r="BY66" s="40">
        <f t="shared" ref="BY66:BY97" si="16">IF(H66="y",IF(I66="x",1,0),0)</f>
        <v>0</v>
      </c>
      <c r="BZ66" s="40">
        <f t="shared" ref="BZ66:BZ97" si="17">IF(I66="y",IF(J66="x",1,0),0)</f>
        <v>0</v>
      </c>
    </row>
    <row r="67" spans="1:78" ht="38.5" customHeight="1">
      <c r="A67" s="28" t="str">
        <f t="shared" si="12"/>
        <v>Kuris</v>
      </c>
      <c r="B67" s="28" t="s">
        <v>256</v>
      </c>
      <c r="C67" s="28" t="s">
        <v>226</v>
      </c>
      <c r="D67" s="28" t="s">
        <v>257</v>
      </c>
      <c r="E67" s="29" t="s">
        <v>258</v>
      </c>
      <c r="F67" s="41"/>
      <c r="G67" s="196" t="s">
        <v>533</v>
      </c>
      <c r="H67" s="31" t="str">
        <f>IF(K67,IF(K67&lt;='Net Changes - Table 1'!$C$1,"y","x"),IF(L67,IF(L67&lt;'Net Changes - Table 1'!C$1,"x","y"),"y"))</f>
        <v>y</v>
      </c>
      <c r="I67" s="42" t="str">
        <f>IF(L67,IF(L67&lt;='Net Changes - Table 1'!$D$1,"x","y"),"y")</f>
        <v>y</v>
      </c>
      <c r="J67" s="32" t="str">
        <f>IF(L67,IF(L67&lt;='Net Changes - Table 1'!$E$1,"x","y"),"y")</f>
        <v>x</v>
      </c>
      <c r="K67" s="45"/>
      <c r="L67" s="46">
        <v>2025</v>
      </c>
      <c r="M67" s="190" t="s">
        <v>495</v>
      </c>
      <c r="N67" s="207"/>
      <c r="O67" s="200" t="b">
        <v>0</v>
      </c>
      <c r="P67" s="35" t="b">
        <v>0</v>
      </c>
      <c r="Q67" s="35" t="b">
        <v>0</v>
      </c>
      <c r="R67" s="35" t="b">
        <v>0</v>
      </c>
      <c r="S67" s="35" t="b">
        <v>0</v>
      </c>
      <c r="T67" s="35" t="b">
        <v>0</v>
      </c>
      <c r="U67" s="35">
        <f t="shared" si="13"/>
        <v>3</v>
      </c>
      <c r="V67" s="36"/>
      <c r="W67" s="35" t="b">
        <v>0</v>
      </c>
      <c r="X67" s="35" t="b">
        <v>0</v>
      </c>
      <c r="Y67" s="35" t="b">
        <v>0</v>
      </c>
      <c r="Z67" s="35" t="b">
        <v>0</v>
      </c>
      <c r="AA67" s="35" t="b">
        <v>0</v>
      </c>
      <c r="AB67" s="35" t="b">
        <v>0</v>
      </c>
      <c r="AC67" s="35" t="b">
        <v>0</v>
      </c>
      <c r="AD67" s="35" t="b">
        <v>1</v>
      </c>
      <c r="AE67" s="35" t="b">
        <v>1</v>
      </c>
      <c r="AF67" s="35" t="b">
        <v>0</v>
      </c>
      <c r="AG67" s="35" t="b">
        <v>0</v>
      </c>
      <c r="AH67" s="35" t="b">
        <v>0</v>
      </c>
      <c r="AI67" s="35" t="b">
        <v>0</v>
      </c>
      <c r="AJ67" s="37" t="b">
        <v>0</v>
      </c>
      <c r="AK67" s="35" t="b">
        <v>0</v>
      </c>
      <c r="AL67" s="35" t="b">
        <v>0</v>
      </c>
      <c r="AM67" s="35" t="b">
        <v>0</v>
      </c>
      <c r="AN67" s="35" t="b">
        <v>0</v>
      </c>
      <c r="AO67" s="35" t="b">
        <v>0</v>
      </c>
      <c r="AP67" s="35" t="b">
        <v>0</v>
      </c>
      <c r="AQ67" s="35" t="b">
        <v>0</v>
      </c>
      <c r="AR67" s="35" t="b">
        <v>0</v>
      </c>
      <c r="AS67" s="35" t="b">
        <v>0</v>
      </c>
      <c r="AT67" s="35" t="b">
        <v>0</v>
      </c>
      <c r="AU67" s="35" t="b">
        <v>0</v>
      </c>
      <c r="AV67" s="35" t="b">
        <v>0</v>
      </c>
      <c r="AW67" s="35" t="b">
        <v>1</v>
      </c>
      <c r="AX67" s="35" t="b">
        <v>0</v>
      </c>
      <c r="AY67" s="35" t="b">
        <v>0</v>
      </c>
      <c r="AZ67" s="35" t="b">
        <v>0</v>
      </c>
      <c r="BA67" s="35" t="b">
        <v>0</v>
      </c>
      <c r="BB67" s="37" t="b">
        <v>0</v>
      </c>
      <c r="BC67" s="37" t="b">
        <v>0</v>
      </c>
      <c r="BD67" s="37" t="b">
        <v>0</v>
      </c>
      <c r="BE67" s="35" t="b">
        <v>0</v>
      </c>
      <c r="BF67" s="35" t="b">
        <v>0</v>
      </c>
      <c r="BG67" s="35" t="b">
        <v>0</v>
      </c>
      <c r="BH67" s="35" t="b">
        <v>0</v>
      </c>
      <c r="BI67" s="35" t="b">
        <v>0</v>
      </c>
      <c r="BJ67" s="35" t="b">
        <v>0</v>
      </c>
      <c r="BK67" s="35" t="b">
        <v>0</v>
      </c>
      <c r="BL67" s="35" t="b">
        <v>0</v>
      </c>
      <c r="BM67" s="35" t="b">
        <v>0</v>
      </c>
      <c r="BN67" s="35" t="b">
        <v>0</v>
      </c>
      <c r="BO67" s="35" t="b">
        <v>0</v>
      </c>
      <c r="BP67" s="35" t="b">
        <v>0</v>
      </c>
      <c r="BQ67" s="35" t="b">
        <v>0</v>
      </c>
      <c r="BR67" s="35" t="b">
        <v>0</v>
      </c>
      <c r="BS67" s="35" t="b">
        <v>0</v>
      </c>
      <c r="BT67" s="35" t="b">
        <v>0</v>
      </c>
      <c r="BU67" s="35" t="b">
        <v>0</v>
      </c>
      <c r="BV67" s="38" t="b">
        <v>0</v>
      </c>
      <c r="BW67" s="30" t="str">
        <f t="shared" si="14"/>
        <v>N</v>
      </c>
      <c r="BX67" s="39">
        <f t="shared" si="15"/>
        <v>0</v>
      </c>
      <c r="BY67" s="40">
        <f t="shared" si="16"/>
        <v>0</v>
      </c>
      <c r="BZ67" s="40">
        <f t="shared" si="17"/>
        <v>1</v>
      </c>
    </row>
    <row r="68" spans="1:78" ht="26.5" customHeight="1">
      <c r="A68" s="28" t="str">
        <f t="shared" si="12"/>
        <v>Levine</v>
      </c>
      <c r="B68" s="28" t="s">
        <v>259</v>
      </c>
      <c r="C68" s="28" t="s">
        <v>226</v>
      </c>
      <c r="D68" s="28" t="s">
        <v>260</v>
      </c>
      <c r="E68" s="29" t="s">
        <v>261</v>
      </c>
      <c r="F68" s="41"/>
      <c r="G68" s="196" t="s">
        <v>843</v>
      </c>
      <c r="H68" s="31" t="str">
        <f>IF(K68,IF(K68&lt;='Net Changes - Table 1'!$C$1,"y","x"),IF(L68,IF(L68&lt;'Net Changes - Table 1'!C$1,"x","y"),"y"))</f>
        <v>y</v>
      </c>
      <c r="I68" s="42" t="str">
        <f>IF(L68,IF(L68&lt;='Net Changes - Table 1'!$D$1,"x","y"),"y")</f>
        <v>x</v>
      </c>
      <c r="J68" s="32" t="str">
        <f>IF(L68,IF(L68&lt;='Net Changes - Table 1'!$E$1,"x","y"),"y")</f>
        <v>x</v>
      </c>
      <c r="K68" s="45"/>
      <c r="L68" s="46">
        <v>2013</v>
      </c>
      <c r="M68" s="190" t="s">
        <v>495</v>
      </c>
      <c r="N68" s="208"/>
      <c r="O68" s="199" t="b">
        <v>0</v>
      </c>
      <c r="P68" s="44" t="b">
        <v>0</v>
      </c>
      <c r="Q68" s="44" t="b">
        <v>1</v>
      </c>
      <c r="R68" s="44" t="b">
        <v>0</v>
      </c>
      <c r="S68" s="44" t="b">
        <v>0</v>
      </c>
      <c r="T68" s="44" t="b">
        <v>0</v>
      </c>
      <c r="U68" s="35">
        <f t="shared" si="13"/>
        <v>2</v>
      </c>
      <c r="V68" s="47">
        <v>41456</v>
      </c>
      <c r="W68" s="35" t="b">
        <v>0</v>
      </c>
      <c r="X68" s="35" t="b">
        <v>0</v>
      </c>
      <c r="Y68" s="35" t="b">
        <v>0</v>
      </c>
      <c r="Z68" s="35" t="b">
        <v>0</v>
      </c>
      <c r="AA68" s="35" t="b">
        <v>0</v>
      </c>
      <c r="AB68" s="35" t="b">
        <v>1</v>
      </c>
      <c r="AC68" s="35" t="b">
        <v>0</v>
      </c>
      <c r="AD68" s="35" t="b">
        <v>0</v>
      </c>
      <c r="AE68" s="35" t="b">
        <v>1</v>
      </c>
      <c r="AF68" s="35" t="b">
        <v>0</v>
      </c>
      <c r="AG68" s="35" t="b">
        <v>0</v>
      </c>
      <c r="AH68" s="35" t="b">
        <v>0</v>
      </c>
      <c r="AI68" s="35" t="b">
        <v>0</v>
      </c>
      <c r="AJ68" s="37" t="b">
        <v>0</v>
      </c>
      <c r="AK68" s="35" t="b">
        <v>0</v>
      </c>
      <c r="AL68" s="35" t="b">
        <v>0</v>
      </c>
      <c r="AM68" s="35" t="b">
        <v>0</v>
      </c>
      <c r="AN68" s="35" t="b">
        <v>0</v>
      </c>
      <c r="AO68" s="35" t="b">
        <v>0</v>
      </c>
      <c r="AP68" s="35" t="b">
        <v>0</v>
      </c>
      <c r="AQ68" s="35" t="b">
        <v>0</v>
      </c>
      <c r="AR68" s="35" t="b">
        <v>0</v>
      </c>
      <c r="AS68" s="35" t="b">
        <v>0</v>
      </c>
      <c r="AT68" s="35" t="b">
        <v>0</v>
      </c>
      <c r="AU68" s="35" t="b">
        <v>0</v>
      </c>
      <c r="AV68" s="35" t="b">
        <v>0</v>
      </c>
      <c r="AW68" s="35" t="b">
        <v>0</v>
      </c>
      <c r="AX68" s="35" t="b">
        <v>0</v>
      </c>
      <c r="AY68" s="35" t="b">
        <v>0</v>
      </c>
      <c r="AZ68" s="35" t="b">
        <v>0</v>
      </c>
      <c r="BA68" s="35" t="b">
        <v>0</v>
      </c>
      <c r="BB68" s="37" t="b">
        <v>0</v>
      </c>
      <c r="BC68" s="37" t="b">
        <v>0</v>
      </c>
      <c r="BD68" s="37" t="b">
        <v>0</v>
      </c>
      <c r="BE68" s="35" t="b">
        <v>0</v>
      </c>
      <c r="BF68" s="35" t="b">
        <v>0</v>
      </c>
      <c r="BG68" s="35" t="b">
        <v>0</v>
      </c>
      <c r="BH68" s="35" t="b">
        <v>0</v>
      </c>
      <c r="BI68" s="35" t="b">
        <v>0</v>
      </c>
      <c r="BJ68" s="35" t="b">
        <v>0</v>
      </c>
      <c r="BK68" s="35" t="b">
        <v>0</v>
      </c>
      <c r="BL68" s="35" t="b">
        <v>0</v>
      </c>
      <c r="BM68" s="35" t="b">
        <v>0</v>
      </c>
      <c r="BN68" s="35" t="b">
        <v>0</v>
      </c>
      <c r="BO68" s="35" t="b">
        <v>0</v>
      </c>
      <c r="BP68" s="35" t="b">
        <v>0</v>
      </c>
      <c r="BQ68" s="35" t="b">
        <v>0</v>
      </c>
      <c r="BR68" s="35" t="b">
        <v>0</v>
      </c>
      <c r="BS68" s="35" t="b">
        <v>0</v>
      </c>
      <c r="BT68" s="35" t="b">
        <v>0</v>
      </c>
      <c r="BU68" s="35" t="b">
        <v>0</v>
      </c>
      <c r="BV68" s="38" t="b">
        <v>0</v>
      </c>
      <c r="BW68" s="30" t="str">
        <f t="shared" si="14"/>
        <v>N</v>
      </c>
      <c r="BX68" s="39">
        <f t="shared" si="15"/>
        <v>0</v>
      </c>
      <c r="BY68" s="40">
        <f t="shared" si="16"/>
        <v>1</v>
      </c>
      <c r="BZ68" s="40">
        <f t="shared" si="17"/>
        <v>0</v>
      </c>
    </row>
    <row r="69" spans="1:78" ht="74.5" customHeight="1">
      <c r="A69" s="28" t="str">
        <f t="shared" si="12"/>
        <v>MacIntyre</v>
      </c>
      <c r="B69" s="28" t="s">
        <v>262</v>
      </c>
      <c r="C69" s="28" t="s">
        <v>226</v>
      </c>
      <c r="D69" s="28" t="s">
        <v>263</v>
      </c>
      <c r="E69" s="29" t="s">
        <v>264</v>
      </c>
      <c r="F69" s="30" t="s">
        <v>84</v>
      </c>
      <c r="G69" s="195" t="s">
        <v>533</v>
      </c>
      <c r="H69" s="31" t="str">
        <f>IF(K69,IF(K69&lt;='Net Changes - Table 1'!$C$1,"y","x"),IF(L69,IF(L69&lt;'Net Changes - Table 1'!C$1,"x","y"),"y"))</f>
        <v>y</v>
      </c>
      <c r="I69" s="42" t="str">
        <f>IF(L69,IF(L69&lt;='Net Changes - Table 1'!$D$1,"x","y"),"y")</f>
        <v>y</v>
      </c>
      <c r="J69" s="32" t="str">
        <f>IF(L69,IF(L69&lt;='Net Changes - Table 1'!$E$1,"x","y"),"y")</f>
        <v>x</v>
      </c>
      <c r="K69" s="45"/>
      <c r="L69" s="46">
        <v>2025</v>
      </c>
      <c r="M69" s="190" t="s">
        <v>491</v>
      </c>
      <c r="N69" s="207"/>
      <c r="O69" s="200" t="b">
        <v>0</v>
      </c>
      <c r="P69" s="35" t="b">
        <v>0</v>
      </c>
      <c r="Q69" s="35" t="b">
        <v>0</v>
      </c>
      <c r="R69" s="35" t="b">
        <v>0</v>
      </c>
      <c r="S69" s="35" t="b">
        <v>0</v>
      </c>
      <c r="T69" s="35" t="b">
        <v>0</v>
      </c>
      <c r="U69" s="35">
        <f t="shared" si="13"/>
        <v>4</v>
      </c>
      <c r="V69" s="36"/>
      <c r="W69" s="35" t="b">
        <v>0</v>
      </c>
      <c r="X69" s="35" t="b">
        <v>0</v>
      </c>
      <c r="Y69" s="35" t="b">
        <v>0</v>
      </c>
      <c r="Z69" s="35" t="b">
        <v>0</v>
      </c>
      <c r="AA69" s="35" t="b">
        <v>0</v>
      </c>
      <c r="AB69" s="35" t="b">
        <v>0</v>
      </c>
      <c r="AC69" s="35" t="b">
        <v>1</v>
      </c>
      <c r="AD69" s="35" t="b">
        <v>0</v>
      </c>
      <c r="AE69" s="35" t="b">
        <v>0</v>
      </c>
      <c r="AF69" s="35" t="b">
        <v>0</v>
      </c>
      <c r="AG69" s="35" t="b">
        <v>0</v>
      </c>
      <c r="AH69" s="35" t="b">
        <v>0</v>
      </c>
      <c r="AI69" s="35" t="b">
        <v>0</v>
      </c>
      <c r="AJ69" s="37" t="b">
        <v>0</v>
      </c>
      <c r="AK69" s="35" t="b">
        <v>0</v>
      </c>
      <c r="AL69" s="35" t="b">
        <v>0</v>
      </c>
      <c r="AM69" s="35" t="b">
        <v>0</v>
      </c>
      <c r="AN69" s="35" t="b">
        <v>0</v>
      </c>
      <c r="AO69" s="35" t="b">
        <v>0</v>
      </c>
      <c r="AP69" s="35" t="b">
        <v>0</v>
      </c>
      <c r="AQ69" s="35" t="b">
        <v>0</v>
      </c>
      <c r="AR69" s="35" t="b">
        <v>0</v>
      </c>
      <c r="AS69" s="35" t="b">
        <v>0</v>
      </c>
      <c r="AT69" s="35" t="b">
        <v>0</v>
      </c>
      <c r="AU69" s="35" t="b">
        <v>1</v>
      </c>
      <c r="AV69" s="35" t="b">
        <v>0</v>
      </c>
      <c r="AW69" s="35" t="b">
        <v>0</v>
      </c>
      <c r="AX69" s="35" t="b">
        <v>1</v>
      </c>
      <c r="AY69" s="35" t="b">
        <v>1</v>
      </c>
      <c r="AZ69" s="35" t="b">
        <v>0</v>
      </c>
      <c r="BA69" s="35" t="b">
        <v>0</v>
      </c>
      <c r="BB69" s="37" t="b">
        <v>0</v>
      </c>
      <c r="BC69" s="37" t="b">
        <v>0</v>
      </c>
      <c r="BD69" s="37" t="b">
        <v>0</v>
      </c>
      <c r="BE69" s="35" t="b">
        <v>0</v>
      </c>
      <c r="BF69" s="35" t="b">
        <v>0</v>
      </c>
      <c r="BG69" s="35" t="b">
        <v>0</v>
      </c>
      <c r="BH69" s="35" t="b">
        <v>0</v>
      </c>
      <c r="BI69" s="35" t="b">
        <v>0</v>
      </c>
      <c r="BJ69" s="35" t="b">
        <v>0</v>
      </c>
      <c r="BK69" s="35" t="b">
        <v>0</v>
      </c>
      <c r="BL69" s="35" t="b">
        <v>0</v>
      </c>
      <c r="BM69" s="35" t="b">
        <v>0</v>
      </c>
      <c r="BN69" s="35" t="b">
        <v>0</v>
      </c>
      <c r="BO69" s="35" t="b">
        <v>0</v>
      </c>
      <c r="BP69" s="35" t="b">
        <v>0</v>
      </c>
      <c r="BQ69" s="35" t="b">
        <v>0</v>
      </c>
      <c r="BR69" s="35" t="b">
        <v>0</v>
      </c>
      <c r="BS69" s="35" t="b">
        <v>0</v>
      </c>
      <c r="BT69" s="35" t="b">
        <v>0</v>
      </c>
      <c r="BU69" s="35" t="b">
        <v>0</v>
      </c>
      <c r="BV69" s="38" t="b">
        <v>0</v>
      </c>
      <c r="BW69" s="30" t="str">
        <f t="shared" si="14"/>
        <v>N</v>
      </c>
      <c r="BX69" s="39">
        <f t="shared" si="15"/>
        <v>0</v>
      </c>
      <c r="BY69" s="40">
        <f t="shared" si="16"/>
        <v>0</v>
      </c>
      <c r="BZ69" s="40">
        <f t="shared" si="17"/>
        <v>1</v>
      </c>
    </row>
    <row r="70" spans="1:78" ht="50.5" customHeight="1">
      <c r="A70" s="28" t="str">
        <f t="shared" si="12"/>
        <v>Mahall</v>
      </c>
      <c r="B70" s="28" t="s">
        <v>265</v>
      </c>
      <c r="C70" s="28" t="s">
        <v>226</v>
      </c>
      <c r="D70" s="28" t="s">
        <v>266</v>
      </c>
      <c r="E70" s="29" t="s">
        <v>267</v>
      </c>
      <c r="F70" s="49" t="s">
        <v>84</v>
      </c>
      <c r="G70" s="195" t="s">
        <v>533</v>
      </c>
      <c r="H70" s="31" t="str">
        <f>IF(K70,IF(K70&lt;='Net Changes - Table 1'!$C$1,"y","x"),IF(L70,IF(L70&lt;'Net Changes - Table 1'!C$1,"x","y"),"y"))</f>
        <v>y</v>
      </c>
      <c r="I70" s="42" t="str">
        <f>IF(L70,IF(L70&lt;='Net Changes - Table 1'!$D$1,"x","y"),"y")</f>
        <v>x</v>
      </c>
      <c r="J70" s="32" t="str">
        <f>IF(L70,IF(L70&lt;='Net Changes - Table 1'!$E$1,"x","y"),"y")</f>
        <v>x</v>
      </c>
      <c r="K70" s="43"/>
      <c r="L70" s="52">
        <v>2013</v>
      </c>
      <c r="M70" s="190" t="s">
        <v>495</v>
      </c>
      <c r="N70" s="208"/>
      <c r="O70" s="199" t="b">
        <v>0</v>
      </c>
      <c r="P70" s="44" t="b">
        <v>0</v>
      </c>
      <c r="Q70" s="44" t="b">
        <v>0</v>
      </c>
      <c r="R70" s="44" t="b">
        <v>0</v>
      </c>
      <c r="S70" s="44" t="b">
        <v>0</v>
      </c>
      <c r="T70" s="44" t="b">
        <v>0</v>
      </c>
      <c r="U70" s="35">
        <f t="shared" si="13"/>
        <v>3</v>
      </c>
      <c r="V70" s="47">
        <v>41456</v>
      </c>
      <c r="W70" s="35" t="b">
        <v>0</v>
      </c>
      <c r="X70" s="35" t="b">
        <v>0</v>
      </c>
      <c r="Y70" s="35" t="b">
        <v>0</v>
      </c>
      <c r="Z70" s="35" t="b">
        <v>0</v>
      </c>
      <c r="AA70" s="35" t="b">
        <v>0</v>
      </c>
      <c r="AB70" s="35" t="b">
        <v>1</v>
      </c>
      <c r="AC70" s="35" t="b">
        <v>0</v>
      </c>
      <c r="AD70" s="35" t="b">
        <v>0</v>
      </c>
      <c r="AE70" s="35" t="b">
        <v>0</v>
      </c>
      <c r="AF70" s="35" t="b">
        <v>0</v>
      </c>
      <c r="AG70" s="35" t="b">
        <v>0</v>
      </c>
      <c r="AH70" s="35" t="b">
        <v>0</v>
      </c>
      <c r="AI70" s="35" t="b">
        <v>0</v>
      </c>
      <c r="AJ70" s="37" t="b">
        <v>1</v>
      </c>
      <c r="AK70" s="35" t="b">
        <v>0</v>
      </c>
      <c r="AL70" s="35" t="b">
        <v>0</v>
      </c>
      <c r="AM70" s="35" t="b">
        <v>1</v>
      </c>
      <c r="AN70" s="35" t="b">
        <v>0</v>
      </c>
      <c r="AO70" s="35" t="b">
        <v>0</v>
      </c>
      <c r="AP70" s="35" t="b">
        <v>0</v>
      </c>
      <c r="AQ70" s="35" t="b">
        <v>0</v>
      </c>
      <c r="AR70" s="35" t="b">
        <v>0</v>
      </c>
      <c r="AS70" s="35" t="b">
        <v>0</v>
      </c>
      <c r="AT70" s="35" t="b">
        <v>0</v>
      </c>
      <c r="AU70" s="35" t="b">
        <v>0</v>
      </c>
      <c r="AV70" s="35" t="b">
        <v>0</v>
      </c>
      <c r="AW70" s="35" t="b">
        <v>0</v>
      </c>
      <c r="AX70" s="35" t="b">
        <v>0</v>
      </c>
      <c r="AY70" s="35" t="b">
        <v>0</v>
      </c>
      <c r="AZ70" s="35" t="b">
        <v>0</v>
      </c>
      <c r="BA70" s="35" t="b">
        <v>0</v>
      </c>
      <c r="BB70" s="37" t="b">
        <v>0</v>
      </c>
      <c r="BC70" s="37" t="b">
        <v>0</v>
      </c>
      <c r="BD70" s="37" t="b">
        <v>0</v>
      </c>
      <c r="BE70" s="35" t="b">
        <v>0</v>
      </c>
      <c r="BF70" s="35" t="b">
        <v>0</v>
      </c>
      <c r="BG70" s="35" t="b">
        <v>0</v>
      </c>
      <c r="BH70" s="35" t="b">
        <v>0</v>
      </c>
      <c r="BI70" s="35" t="b">
        <v>0</v>
      </c>
      <c r="BJ70" s="35" t="b">
        <v>0</v>
      </c>
      <c r="BK70" s="35" t="b">
        <v>0</v>
      </c>
      <c r="BL70" s="35" t="b">
        <v>0</v>
      </c>
      <c r="BM70" s="35" t="b">
        <v>0</v>
      </c>
      <c r="BN70" s="35" t="b">
        <v>0</v>
      </c>
      <c r="BO70" s="35" t="b">
        <v>0</v>
      </c>
      <c r="BP70" s="35" t="b">
        <v>0</v>
      </c>
      <c r="BQ70" s="35" t="b">
        <v>0</v>
      </c>
      <c r="BR70" s="35" t="b">
        <v>0</v>
      </c>
      <c r="BS70" s="35" t="b">
        <v>0</v>
      </c>
      <c r="BT70" s="35" t="b">
        <v>0</v>
      </c>
      <c r="BU70" s="35" t="b">
        <v>0</v>
      </c>
      <c r="BV70" s="38" t="b">
        <v>0</v>
      </c>
      <c r="BW70" s="30" t="str">
        <f t="shared" si="14"/>
        <v>N</v>
      </c>
      <c r="BX70" s="39">
        <f t="shared" si="15"/>
        <v>0</v>
      </c>
      <c r="BY70" s="40">
        <f t="shared" si="16"/>
        <v>1</v>
      </c>
      <c r="BZ70" s="40">
        <f t="shared" si="17"/>
        <v>0</v>
      </c>
    </row>
    <row r="71" spans="1:78" ht="60" customHeight="1">
      <c r="A71" s="28" t="str">
        <f t="shared" si="12"/>
        <v>McCauley</v>
      </c>
      <c r="B71" s="28" t="s">
        <v>268</v>
      </c>
      <c r="C71" s="28" t="s">
        <v>226</v>
      </c>
      <c r="D71" s="28" t="s">
        <v>269</v>
      </c>
      <c r="E71" s="29" t="s">
        <v>132</v>
      </c>
      <c r="F71" s="30" t="s">
        <v>84</v>
      </c>
      <c r="G71" s="195" t="s">
        <v>533</v>
      </c>
      <c r="H71" s="31" t="str">
        <f>IF(K71,IF(K71&lt;='Net Changes - Table 1'!$C$1,"y","x"),IF(L71,IF(L71&lt;'Net Changes - Table 1'!C$1,"x","y"),"y"))</f>
        <v>x</v>
      </c>
      <c r="I71" s="42" t="str">
        <f>IF(L71,IF(L71&lt;='Net Changes - Table 1'!$D$1,"x","y"),"y")</f>
        <v>y</v>
      </c>
      <c r="J71" s="32" t="str">
        <f>IF(L71,IF(L71&lt;='Net Changes - Table 1'!$E$1,"x","y"),"y")</f>
        <v>y</v>
      </c>
      <c r="K71" s="33">
        <v>2014</v>
      </c>
      <c r="L71" s="34"/>
      <c r="M71" s="189" t="s">
        <v>491</v>
      </c>
      <c r="N71" s="201" t="s">
        <v>797</v>
      </c>
      <c r="O71" s="199" t="b">
        <v>0</v>
      </c>
      <c r="P71" s="44" t="b">
        <v>0</v>
      </c>
      <c r="Q71" s="44" t="b">
        <v>0</v>
      </c>
      <c r="R71" s="44" t="b">
        <v>0</v>
      </c>
      <c r="S71" s="44" t="b">
        <v>0</v>
      </c>
      <c r="T71" s="44" t="b">
        <v>0</v>
      </c>
      <c r="U71" s="35">
        <f t="shared" si="13"/>
        <v>5</v>
      </c>
      <c r="V71" s="36"/>
      <c r="W71" s="35" t="b">
        <v>0</v>
      </c>
      <c r="X71" s="35" t="b">
        <v>0</v>
      </c>
      <c r="Y71" s="35" t="b">
        <v>0</v>
      </c>
      <c r="Z71" s="35" t="b">
        <v>0</v>
      </c>
      <c r="AA71" s="35" t="b">
        <v>0</v>
      </c>
      <c r="AB71" s="35" t="b">
        <v>0</v>
      </c>
      <c r="AC71" s="35" t="b">
        <v>1</v>
      </c>
      <c r="AD71" s="35" t="b">
        <v>1</v>
      </c>
      <c r="AE71" s="35" t="b">
        <v>1</v>
      </c>
      <c r="AF71" s="35" t="b">
        <v>0</v>
      </c>
      <c r="AG71" s="35" t="b">
        <v>0</v>
      </c>
      <c r="AH71" s="35" t="b">
        <v>0</v>
      </c>
      <c r="AI71" s="35" t="b">
        <v>0</v>
      </c>
      <c r="AJ71" s="37" t="b">
        <v>0</v>
      </c>
      <c r="AK71" s="35" t="b">
        <v>1</v>
      </c>
      <c r="AL71" s="35" t="b">
        <v>0</v>
      </c>
      <c r="AM71" s="35" t="b">
        <v>0</v>
      </c>
      <c r="AN71" s="35" t="b">
        <v>0</v>
      </c>
      <c r="AO71" s="35" t="b">
        <v>0</v>
      </c>
      <c r="AP71" s="35" t="b">
        <v>0</v>
      </c>
      <c r="AQ71" s="35" t="b">
        <v>0</v>
      </c>
      <c r="AR71" s="35" t="b">
        <v>0</v>
      </c>
      <c r="AS71" s="35" t="b">
        <v>0</v>
      </c>
      <c r="AT71" s="35" t="b">
        <v>0</v>
      </c>
      <c r="AU71" s="35" t="b">
        <v>0</v>
      </c>
      <c r="AV71" s="35" t="b">
        <v>0</v>
      </c>
      <c r="AW71" s="35" t="b">
        <v>1</v>
      </c>
      <c r="AX71" s="35" t="b">
        <v>0</v>
      </c>
      <c r="AY71" s="35" t="b">
        <v>0</v>
      </c>
      <c r="AZ71" s="35" t="b">
        <v>0</v>
      </c>
      <c r="BA71" s="35" t="b">
        <v>0</v>
      </c>
      <c r="BB71" s="37" t="b">
        <v>0</v>
      </c>
      <c r="BC71" s="37" t="b">
        <v>0</v>
      </c>
      <c r="BD71" s="37" t="b">
        <v>0</v>
      </c>
      <c r="BE71" s="35" t="b">
        <v>0</v>
      </c>
      <c r="BF71" s="35" t="b">
        <v>0</v>
      </c>
      <c r="BG71" s="35" t="b">
        <v>0</v>
      </c>
      <c r="BH71" s="35" t="b">
        <v>0</v>
      </c>
      <c r="BI71" s="35" t="b">
        <v>0</v>
      </c>
      <c r="BJ71" s="35" t="b">
        <v>0</v>
      </c>
      <c r="BK71" s="35" t="b">
        <v>0</v>
      </c>
      <c r="BL71" s="35" t="b">
        <v>0</v>
      </c>
      <c r="BM71" s="35" t="b">
        <v>0</v>
      </c>
      <c r="BN71" s="35" t="b">
        <v>0</v>
      </c>
      <c r="BO71" s="35" t="b">
        <v>0</v>
      </c>
      <c r="BP71" s="35" t="b">
        <v>0</v>
      </c>
      <c r="BQ71" s="35" t="b">
        <v>0</v>
      </c>
      <c r="BR71" s="35" t="b">
        <v>0</v>
      </c>
      <c r="BS71" s="35" t="b">
        <v>0</v>
      </c>
      <c r="BT71" s="35" t="b">
        <v>0</v>
      </c>
      <c r="BU71" s="35" t="b">
        <v>0</v>
      </c>
      <c r="BV71" s="38" t="b">
        <v>0</v>
      </c>
      <c r="BW71" s="30" t="str">
        <f t="shared" si="14"/>
        <v>N</v>
      </c>
      <c r="BX71" s="39">
        <f t="shared" si="15"/>
        <v>1</v>
      </c>
      <c r="BY71" s="40">
        <f t="shared" si="16"/>
        <v>0</v>
      </c>
      <c r="BZ71" s="40">
        <f t="shared" si="17"/>
        <v>0</v>
      </c>
    </row>
    <row r="72" spans="1:78" ht="17" customHeight="1">
      <c r="A72" s="28" t="str">
        <f t="shared" si="12"/>
        <v>Moeller</v>
      </c>
      <c r="B72" s="28" t="s">
        <v>270</v>
      </c>
      <c r="C72" s="28" t="s">
        <v>226</v>
      </c>
      <c r="D72" s="53" t="s">
        <v>847</v>
      </c>
      <c r="E72" s="48"/>
      <c r="F72" s="30" t="s">
        <v>84</v>
      </c>
      <c r="G72" s="195" t="s">
        <v>533</v>
      </c>
      <c r="H72" s="31" t="str">
        <f>IF(K72,IF(K72&lt;='Net Changes - Table 1'!$C$1,"y","x"),IF(L72,IF(L72&lt;'Net Changes - Table 1'!C$1,"x","y"),"y"))</f>
        <v>x</v>
      </c>
      <c r="I72" s="42" t="str">
        <f>IF(L72,IF(L72&lt;='Net Changes - Table 1'!$D$1,"x","y"),"y")</f>
        <v>y</v>
      </c>
      <c r="J72" s="32" t="str">
        <f>IF(L72,IF(L72&lt;='Net Changes - Table 1'!$E$1,"x","y"),"y")</f>
        <v>y</v>
      </c>
      <c r="K72" s="33">
        <v>2016</v>
      </c>
      <c r="L72" s="34"/>
      <c r="M72" s="189" t="s">
        <v>491</v>
      </c>
      <c r="N72" s="207"/>
      <c r="O72" s="200" t="b">
        <v>0</v>
      </c>
      <c r="P72" s="35" t="b">
        <v>0</v>
      </c>
      <c r="Q72" s="35" t="b">
        <v>0</v>
      </c>
      <c r="R72" s="35" t="b">
        <v>0</v>
      </c>
      <c r="S72" s="35" t="b">
        <v>0</v>
      </c>
      <c r="T72" s="35" t="b">
        <v>0</v>
      </c>
      <c r="U72" s="35">
        <f t="shared" si="13"/>
        <v>4</v>
      </c>
      <c r="V72" s="47"/>
      <c r="W72" s="35" t="b">
        <v>0</v>
      </c>
      <c r="X72" s="35" t="b">
        <v>0</v>
      </c>
      <c r="Y72" s="35" t="b">
        <v>0</v>
      </c>
      <c r="Z72" s="35" t="b">
        <v>0</v>
      </c>
      <c r="AA72" s="35" t="b">
        <v>0</v>
      </c>
      <c r="AB72" s="35" t="b">
        <v>0</v>
      </c>
      <c r="AC72" s="35" t="b">
        <v>0</v>
      </c>
      <c r="AD72" s="35" t="b">
        <v>0</v>
      </c>
      <c r="AE72" s="35" t="b">
        <v>0</v>
      </c>
      <c r="AF72" s="35" t="b">
        <v>1</v>
      </c>
      <c r="AG72" s="35" t="b">
        <v>0</v>
      </c>
      <c r="AH72" s="35" t="b">
        <v>0</v>
      </c>
      <c r="AI72" s="35" t="b">
        <v>1</v>
      </c>
      <c r="AJ72" s="37" t="b">
        <v>0</v>
      </c>
      <c r="AK72" s="35" t="b">
        <v>0</v>
      </c>
      <c r="AL72" s="35" t="b">
        <v>0</v>
      </c>
      <c r="AM72" s="35" t="b">
        <v>1</v>
      </c>
      <c r="AN72" s="35" t="b">
        <v>0</v>
      </c>
      <c r="AO72" s="35" t="b">
        <v>0</v>
      </c>
      <c r="AP72" s="35" t="b">
        <v>0</v>
      </c>
      <c r="AQ72" s="35" t="b">
        <v>0</v>
      </c>
      <c r="AR72" s="35" t="b">
        <v>0</v>
      </c>
      <c r="AS72" s="35" t="b">
        <v>0</v>
      </c>
      <c r="AT72" s="35" t="b">
        <v>0</v>
      </c>
      <c r="AU72" s="35" t="b">
        <v>0</v>
      </c>
      <c r="AV72" s="35" t="b">
        <v>0</v>
      </c>
      <c r="AW72" s="35" t="b">
        <v>0</v>
      </c>
      <c r="AX72" s="35" t="b">
        <v>1</v>
      </c>
      <c r="AY72" s="35" t="b">
        <v>0</v>
      </c>
      <c r="AZ72" s="35" t="b">
        <v>0</v>
      </c>
      <c r="BA72" s="35" t="b">
        <v>0</v>
      </c>
      <c r="BB72" s="37" t="b">
        <v>0</v>
      </c>
      <c r="BC72" s="37" t="b">
        <v>0</v>
      </c>
      <c r="BD72" s="37" t="b">
        <v>0</v>
      </c>
      <c r="BE72" s="35" t="b">
        <v>0</v>
      </c>
      <c r="BF72" s="35" t="b">
        <v>0</v>
      </c>
      <c r="BG72" s="35" t="b">
        <v>0</v>
      </c>
      <c r="BH72" s="35" t="b">
        <v>0</v>
      </c>
      <c r="BI72" s="35" t="b">
        <v>0</v>
      </c>
      <c r="BJ72" s="35" t="b">
        <v>0</v>
      </c>
      <c r="BK72" s="35" t="b">
        <v>0</v>
      </c>
      <c r="BL72" s="35" t="b">
        <v>0</v>
      </c>
      <c r="BM72" s="35" t="b">
        <v>0</v>
      </c>
      <c r="BN72" s="35" t="b">
        <v>0</v>
      </c>
      <c r="BO72" s="35" t="b">
        <v>0</v>
      </c>
      <c r="BP72" s="35" t="b">
        <v>0</v>
      </c>
      <c r="BQ72" s="35" t="b">
        <v>0</v>
      </c>
      <c r="BR72" s="35" t="b">
        <v>0</v>
      </c>
      <c r="BS72" s="35" t="b">
        <v>0</v>
      </c>
      <c r="BT72" s="35" t="b">
        <v>0</v>
      </c>
      <c r="BU72" s="35" t="b">
        <v>0</v>
      </c>
      <c r="BV72" s="38" t="b">
        <v>0</v>
      </c>
      <c r="BW72" s="30" t="str">
        <f t="shared" si="14"/>
        <v>N</v>
      </c>
      <c r="BX72" s="39">
        <f t="shared" si="15"/>
        <v>1</v>
      </c>
      <c r="BY72" s="40">
        <f t="shared" si="16"/>
        <v>0</v>
      </c>
      <c r="BZ72" s="40">
        <f t="shared" si="17"/>
        <v>0</v>
      </c>
    </row>
    <row r="73" spans="1:78" ht="38.5" customHeight="1">
      <c r="A73" s="28" t="str">
        <f t="shared" si="12"/>
        <v>Nisbet</v>
      </c>
      <c r="B73" s="28" t="s">
        <v>271</v>
      </c>
      <c r="C73" s="28" t="s">
        <v>226</v>
      </c>
      <c r="D73" s="28" t="s">
        <v>272</v>
      </c>
      <c r="E73" s="29" t="s">
        <v>228</v>
      </c>
      <c r="F73" s="30" t="s">
        <v>84</v>
      </c>
      <c r="G73" s="195" t="s">
        <v>533</v>
      </c>
      <c r="H73" s="31" t="str">
        <f>IF(K73,IF(K73&lt;='Net Changes - Table 1'!$C$1,"y","x"),IF(L73,IF(L73&lt;'Net Changes - Table 1'!C$1,"x","y"),"y"))</f>
        <v>y</v>
      </c>
      <c r="I73" s="42" t="str">
        <f>IF(L73,IF(L73&lt;='Net Changes - Table 1'!$D$1,"x","y"),"y")</f>
        <v>x</v>
      </c>
      <c r="J73" s="32" t="str">
        <f>IF(L73,IF(L73&lt;='Net Changes - Table 1'!$E$1,"x","y"),"y")</f>
        <v>x</v>
      </c>
      <c r="K73" s="45"/>
      <c r="L73" s="46">
        <v>2017</v>
      </c>
      <c r="M73" s="190" t="s">
        <v>491</v>
      </c>
      <c r="N73" s="207"/>
      <c r="O73" s="200" t="b">
        <v>0</v>
      </c>
      <c r="P73" s="35" t="b">
        <v>0</v>
      </c>
      <c r="Q73" s="35" t="b">
        <v>0</v>
      </c>
      <c r="R73" s="35" t="b">
        <v>0</v>
      </c>
      <c r="S73" s="35" t="b">
        <v>0</v>
      </c>
      <c r="T73" s="35" t="b">
        <v>0</v>
      </c>
      <c r="U73" s="35">
        <f t="shared" si="13"/>
        <v>2</v>
      </c>
      <c r="V73" s="47">
        <v>42917</v>
      </c>
      <c r="W73" s="35" t="b">
        <v>0</v>
      </c>
      <c r="X73" s="35" t="b">
        <v>0</v>
      </c>
      <c r="Y73" s="35" t="b">
        <v>0</v>
      </c>
      <c r="Z73" s="35" t="b">
        <v>0</v>
      </c>
      <c r="AA73" s="35" t="b">
        <v>0</v>
      </c>
      <c r="AB73" s="35" t="b">
        <v>0</v>
      </c>
      <c r="AC73" s="35" t="b">
        <v>0</v>
      </c>
      <c r="AD73" s="35" t="b">
        <v>1</v>
      </c>
      <c r="AE73" s="35" t="b">
        <v>0</v>
      </c>
      <c r="AF73" s="35" t="b">
        <v>1</v>
      </c>
      <c r="AG73" s="35" t="b">
        <v>0</v>
      </c>
      <c r="AH73" s="35" t="b">
        <v>0</v>
      </c>
      <c r="AI73" s="35" t="b">
        <v>0</v>
      </c>
      <c r="AJ73" s="37" t="b">
        <v>0</v>
      </c>
      <c r="AK73" s="35" t="b">
        <v>0</v>
      </c>
      <c r="AL73" s="35" t="b">
        <v>0</v>
      </c>
      <c r="AM73" s="35" t="b">
        <v>0</v>
      </c>
      <c r="AN73" s="35" t="b">
        <v>0</v>
      </c>
      <c r="AO73" s="35" t="b">
        <v>0</v>
      </c>
      <c r="AP73" s="35" t="b">
        <v>0</v>
      </c>
      <c r="AQ73" s="35" t="b">
        <v>0</v>
      </c>
      <c r="AR73" s="35" t="b">
        <v>0</v>
      </c>
      <c r="AS73" s="35" t="b">
        <v>0</v>
      </c>
      <c r="AT73" s="35" t="b">
        <v>0</v>
      </c>
      <c r="AU73" s="35" t="b">
        <v>0</v>
      </c>
      <c r="AV73" s="35" t="b">
        <v>0</v>
      </c>
      <c r="AW73" s="35" t="b">
        <v>0</v>
      </c>
      <c r="AX73" s="35" t="b">
        <v>0</v>
      </c>
      <c r="AY73" s="35" t="b">
        <v>0</v>
      </c>
      <c r="AZ73" s="35" t="b">
        <v>0</v>
      </c>
      <c r="BA73" s="35" t="b">
        <v>0</v>
      </c>
      <c r="BB73" s="37" t="b">
        <v>0</v>
      </c>
      <c r="BC73" s="37" t="b">
        <v>0</v>
      </c>
      <c r="BD73" s="37" t="b">
        <v>0</v>
      </c>
      <c r="BE73" s="35" t="b">
        <v>0</v>
      </c>
      <c r="BF73" s="35" t="b">
        <v>0</v>
      </c>
      <c r="BG73" s="35" t="b">
        <v>0</v>
      </c>
      <c r="BH73" s="35" t="b">
        <v>0</v>
      </c>
      <c r="BI73" s="35" t="b">
        <v>0</v>
      </c>
      <c r="BJ73" s="35" t="b">
        <v>0</v>
      </c>
      <c r="BK73" s="35" t="b">
        <v>0</v>
      </c>
      <c r="BL73" s="35" t="b">
        <v>0</v>
      </c>
      <c r="BM73" s="35" t="b">
        <v>0</v>
      </c>
      <c r="BN73" s="35" t="b">
        <v>0</v>
      </c>
      <c r="BO73" s="35" t="b">
        <v>0</v>
      </c>
      <c r="BP73" s="35" t="b">
        <v>0</v>
      </c>
      <c r="BQ73" s="35" t="b">
        <v>0</v>
      </c>
      <c r="BR73" s="35" t="b">
        <v>0</v>
      </c>
      <c r="BS73" s="35" t="b">
        <v>0</v>
      </c>
      <c r="BT73" s="35" t="b">
        <v>0</v>
      </c>
      <c r="BU73" s="35" t="b">
        <v>0</v>
      </c>
      <c r="BV73" s="38" t="b">
        <v>0</v>
      </c>
      <c r="BW73" s="30" t="str">
        <f t="shared" si="14"/>
        <v>N</v>
      </c>
      <c r="BX73" s="39">
        <f t="shared" si="15"/>
        <v>0</v>
      </c>
      <c r="BY73" s="40">
        <f t="shared" si="16"/>
        <v>1</v>
      </c>
      <c r="BZ73" s="40">
        <f t="shared" si="17"/>
        <v>0</v>
      </c>
    </row>
    <row r="74" spans="1:78" ht="26.5" customHeight="1">
      <c r="A74" s="28" t="str">
        <f t="shared" si="12"/>
        <v>Oakley</v>
      </c>
      <c r="B74" s="28" t="s">
        <v>273</v>
      </c>
      <c r="C74" s="28" t="s">
        <v>226</v>
      </c>
      <c r="D74" s="28" t="s">
        <v>274</v>
      </c>
      <c r="E74" s="29" t="s">
        <v>244</v>
      </c>
      <c r="F74" s="41"/>
      <c r="G74" s="196" t="s">
        <v>840</v>
      </c>
      <c r="H74" s="31" t="str">
        <f>IF(K74,IF(K74&lt;='Net Changes - Table 1'!$C$1,"y","x"),IF(L74,IF(L74&lt;'Net Changes - Table 1'!C$1,"x","y"),"y"))</f>
        <v>y</v>
      </c>
      <c r="I74" s="42" t="str">
        <f>IF(L74,IF(L74&lt;='Net Changes - Table 1'!$D$1,"x","y"),"y")</f>
        <v>y</v>
      </c>
      <c r="J74" s="32" t="str">
        <f>IF(L74,IF(L74&lt;='Net Changes - Table 1'!$E$1,"x","y"),"y")</f>
        <v>y</v>
      </c>
      <c r="K74" s="45"/>
      <c r="L74" s="34"/>
      <c r="M74" s="189" t="s">
        <v>495</v>
      </c>
      <c r="N74" s="207"/>
      <c r="O74" s="200" t="b">
        <v>0</v>
      </c>
      <c r="P74" s="35" t="b">
        <v>0</v>
      </c>
      <c r="Q74" s="35" t="b">
        <v>0</v>
      </c>
      <c r="R74" s="35" t="b">
        <v>0</v>
      </c>
      <c r="S74" s="35" t="b">
        <v>0</v>
      </c>
      <c r="T74" s="35" t="b">
        <v>0</v>
      </c>
      <c r="U74" s="35">
        <f t="shared" si="13"/>
        <v>1</v>
      </c>
      <c r="V74" s="36"/>
      <c r="W74" s="35" t="b">
        <v>0</v>
      </c>
      <c r="X74" s="35" t="b">
        <v>0</v>
      </c>
      <c r="Y74" s="35" t="b">
        <v>0</v>
      </c>
      <c r="Z74" s="35" t="b">
        <v>0</v>
      </c>
      <c r="AA74" s="35" t="b">
        <v>0</v>
      </c>
      <c r="AB74" s="35" t="b">
        <v>0</v>
      </c>
      <c r="AC74" s="35" t="b">
        <v>0</v>
      </c>
      <c r="AD74" s="35" t="b">
        <v>0</v>
      </c>
      <c r="AE74" s="35" t="b">
        <v>0</v>
      </c>
      <c r="AF74" s="35" t="b">
        <v>0</v>
      </c>
      <c r="AG74" s="35" t="b">
        <v>0</v>
      </c>
      <c r="AH74" s="35" t="b">
        <v>0</v>
      </c>
      <c r="AI74" s="35" t="b">
        <v>0</v>
      </c>
      <c r="AJ74" s="37" t="b">
        <v>0</v>
      </c>
      <c r="AK74" s="35" t="b">
        <v>0</v>
      </c>
      <c r="AL74" s="35" t="b">
        <v>0</v>
      </c>
      <c r="AM74" s="35" t="b">
        <v>0</v>
      </c>
      <c r="AN74" s="35" t="b">
        <v>0</v>
      </c>
      <c r="AO74" s="35" t="b">
        <v>0</v>
      </c>
      <c r="AP74" s="35" t="b">
        <v>0</v>
      </c>
      <c r="AQ74" s="35" t="b">
        <v>0</v>
      </c>
      <c r="AR74" s="35" t="b">
        <v>0</v>
      </c>
      <c r="AS74" s="35" t="b">
        <v>0</v>
      </c>
      <c r="AT74" s="35" t="b">
        <v>0</v>
      </c>
      <c r="AU74" s="35" t="b">
        <v>0</v>
      </c>
      <c r="AV74" s="35" t="b">
        <v>0</v>
      </c>
      <c r="AW74" s="35" t="b">
        <v>0</v>
      </c>
      <c r="AX74" s="35" t="b">
        <v>0</v>
      </c>
      <c r="AY74" s="35" t="b">
        <v>0</v>
      </c>
      <c r="AZ74" s="35" t="b">
        <v>0</v>
      </c>
      <c r="BA74" s="35" t="b">
        <v>0</v>
      </c>
      <c r="BB74" s="37" t="b">
        <v>0</v>
      </c>
      <c r="BC74" s="37" t="b">
        <v>0</v>
      </c>
      <c r="BD74" s="37" t="b">
        <v>0</v>
      </c>
      <c r="BE74" s="35" t="b">
        <v>0</v>
      </c>
      <c r="BF74" s="35" t="b">
        <v>0</v>
      </c>
      <c r="BG74" s="35" t="b">
        <v>0</v>
      </c>
      <c r="BH74" s="35" t="b">
        <v>0</v>
      </c>
      <c r="BI74" s="35" t="b">
        <v>0</v>
      </c>
      <c r="BJ74" s="35" t="b">
        <v>0</v>
      </c>
      <c r="BK74" s="35" t="b">
        <v>0</v>
      </c>
      <c r="BL74" s="35" t="b">
        <v>0</v>
      </c>
      <c r="BM74" s="35" t="b">
        <v>0</v>
      </c>
      <c r="BN74" s="35" t="b">
        <v>0</v>
      </c>
      <c r="BO74" s="35" t="b">
        <v>0</v>
      </c>
      <c r="BP74" s="35" t="b">
        <v>0</v>
      </c>
      <c r="BQ74" s="35" t="b">
        <v>0</v>
      </c>
      <c r="BR74" s="35" t="b">
        <v>0</v>
      </c>
      <c r="BS74" s="35" t="b">
        <v>0</v>
      </c>
      <c r="BT74" s="35" t="b">
        <v>1</v>
      </c>
      <c r="BU74" s="35" t="b">
        <v>0</v>
      </c>
      <c r="BV74" s="38" t="b">
        <v>0</v>
      </c>
      <c r="BW74" s="30" t="str">
        <f t="shared" si="14"/>
        <v>N</v>
      </c>
      <c r="BX74" s="39">
        <f t="shared" si="15"/>
        <v>0</v>
      </c>
      <c r="BY74" s="40">
        <f t="shared" si="16"/>
        <v>0</v>
      </c>
      <c r="BZ74" s="40">
        <f t="shared" si="17"/>
        <v>0</v>
      </c>
    </row>
    <row r="75" spans="1:78" ht="38.5" customHeight="1">
      <c r="A75" s="28" t="str">
        <f t="shared" si="12"/>
        <v>Oono</v>
      </c>
      <c r="B75" s="28" t="s">
        <v>275</v>
      </c>
      <c r="C75" s="28" t="s">
        <v>226</v>
      </c>
      <c r="D75" s="28" t="s">
        <v>276</v>
      </c>
      <c r="E75" s="29" t="s">
        <v>277</v>
      </c>
      <c r="F75" s="54" t="s">
        <v>84</v>
      </c>
      <c r="G75" s="196" t="s">
        <v>840</v>
      </c>
      <c r="H75" s="31" t="str">
        <f>IF(K75,IF(K75&lt;='Net Changes - Table 1'!$C$1,"y","x"),IF(L75,IF(L75&lt;'Net Changes - Table 1'!C$1,"x","y"),"y"))</f>
        <v>x</v>
      </c>
      <c r="I75" s="42" t="str">
        <f>IF(L75,IF(L75&lt;='Net Changes - Table 1'!$D$1,"x","y"),"y")</f>
        <v>y</v>
      </c>
      <c r="J75" s="32" t="str">
        <f>IF(L75,IF(L75&lt;='Net Changes - Table 1'!$E$1,"x","y"),"y")</f>
        <v>y</v>
      </c>
      <c r="K75" s="55">
        <v>2014</v>
      </c>
      <c r="L75" s="50"/>
      <c r="M75" s="189" t="s">
        <v>491</v>
      </c>
      <c r="N75" s="208"/>
      <c r="O75" s="199" t="b">
        <v>0</v>
      </c>
      <c r="P75" s="44" t="b">
        <v>0</v>
      </c>
      <c r="Q75" s="44" t="b">
        <v>0</v>
      </c>
      <c r="R75" s="44" t="b">
        <v>0</v>
      </c>
      <c r="S75" s="44" t="b">
        <v>0</v>
      </c>
      <c r="T75" s="44" t="b">
        <v>0</v>
      </c>
      <c r="U75" s="35">
        <f t="shared" si="13"/>
        <v>2</v>
      </c>
      <c r="V75" s="36"/>
      <c r="W75" s="35" t="b">
        <v>0</v>
      </c>
      <c r="X75" s="35" t="b">
        <v>0</v>
      </c>
      <c r="Y75" s="35" t="b">
        <v>0</v>
      </c>
      <c r="Z75" s="35" t="b">
        <v>0</v>
      </c>
      <c r="AA75" s="35" t="b">
        <v>0</v>
      </c>
      <c r="AB75" s="35" t="b">
        <v>0</v>
      </c>
      <c r="AC75" s="35" t="b">
        <v>0</v>
      </c>
      <c r="AD75" s="35" t="b">
        <v>0</v>
      </c>
      <c r="AE75" s="35" t="b">
        <v>0</v>
      </c>
      <c r="AF75" s="35" t="b">
        <v>0</v>
      </c>
      <c r="AG75" s="35" t="b">
        <v>0</v>
      </c>
      <c r="AH75" s="35" t="b">
        <v>0</v>
      </c>
      <c r="AI75" s="35" t="b">
        <v>0</v>
      </c>
      <c r="AJ75" s="37" t="b">
        <v>0</v>
      </c>
      <c r="AK75" s="35" t="b">
        <v>0</v>
      </c>
      <c r="AL75" s="35" t="b">
        <v>1</v>
      </c>
      <c r="AM75" s="35" t="b">
        <v>0</v>
      </c>
      <c r="AN75" s="35" t="b">
        <v>0</v>
      </c>
      <c r="AO75" s="35" t="b">
        <v>0</v>
      </c>
      <c r="AP75" s="35" t="b">
        <v>0</v>
      </c>
      <c r="AQ75" s="35" t="b">
        <v>0</v>
      </c>
      <c r="AR75" s="35" t="b">
        <v>1</v>
      </c>
      <c r="AS75" s="35" t="b">
        <v>0</v>
      </c>
      <c r="AT75" s="35" t="b">
        <v>0</v>
      </c>
      <c r="AU75" s="35" t="b">
        <v>0</v>
      </c>
      <c r="AV75" s="35" t="b">
        <v>0</v>
      </c>
      <c r="AW75" s="35" t="b">
        <v>0</v>
      </c>
      <c r="AX75" s="35" t="b">
        <v>0</v>
      </c>
      <c r="AY75" s="35" t="b">
        <v>0</v>
      </c>
      <c r="AZ75" s="35" t="b">
        <v>0</v>
      </c>
      <c r="BA75" s="35" t="b">
        <v>0</v>
      </c>
      <c r="BB75" s="37" t="b">
        <v>0</v>
      </c>
      <c r="BC75" s="37" t="b">
        <v>0</v>
      </c>
      <c r="BD75" s="37" t="b">
        <v>0</v>
      </c>
      <c r="BE75" s="35" t="b">
        <v>0</v>
      </c>
      <c r="BF75" s="35" t="b">
        <v>0</v>
      </c>
      <c r="BG75" s="35" t="b">
        <v>0</v>
      </c>
      <c r="BH75" s="35" t="b">
        <v>0</v>
      </c>
      <c r="BI75" s="35" t="b">
        <v>0</v>
      </c>
      <c r="BJ75" s="35" t="b">
        <v>0</v>
      </c>
      <c r="BK75" s="35" t="b">
        <v>0</v>
      </c>
      <c r="BL75" s="35" t="b">
        <v>0</v>
      </c>
      <c r="BM75" s="35" t="b">
        <v>0</v>
      </c>
      <c r="BN75" s="35" t="b">
        <v>0</v>
      </c>
      <c r="BO75" s="35" t="b">
        <v>0</v>
      </c>
      <c r="BP75" s="35" t="b">
        <v>0</v>
      </c>
      <c r="BQ75" s="35" t="b">
        <v>0</v>
      </c>
      <c r="BR75" s="35" t="b">
        <v>0</v>
      </c>
      <c r="BS75" s="35" t="b">
        <v>0</v>
      </c>
      <c r="BT75" s="35" t="b">
        <v>0</v>
      </c>
      <c r="BU75" s="35" t="b">
        <v>0</v>
      </c>
      <c r="BV75" s="38" t="b">
        <v>0</v>
      </c>
      <c r="BW75" s="30" t="str">
        <f t="shared" si="14"/>
        <v>N</v>
      </c>
      <c r="BX75" s="39">
        <f t="shared" si="15"/>
        <v>1</v>
      </c>
      <c r="BY75" s="40">
        <f t="shared" si="16"/>
        <v>0</v>
      </c>
      <c r="BZ75" s="40">
        <f t="shared" si="17"/>
        <v>0</v>
      </c>
    </row>
    <row r="76" spans="1:78" ht="26.5" customHeight="1">
      <c r="A76" s="28" t="str">
        <f t="shared" si="12"/>
        <v>Proulx</v>
      </c>
      <c r="B76" s="28" t="s">
        <v>278</v>
      </c>
      <c r="C76" s="28" t="s">
        <v>226</v>
      </c>
      <c r="D76" s="28" t="s">
        <v>279</v>
      </c>
      <c r="E76" s="29" t="s">
        <v>244</v>
      </c>
      <c r="F76" s="41"/>
      <c r="G76" s="196" t="s">
        <v>843</v>
      </c>
      <c r="H76" s="31" t="str">
        <f>IF(K76,IF(K76&lt;='Net Changes - Table 1'!$C$1,"y","x"),IF(L76,IF(L76&lt;'Net Changes - Table 1'!C$1,"x","y"),"y"))</f>
        <v>y</v>
      </c>
      <c r="I76" s="42" t="str">
        <f>IF(L76,IF(L76&lt;='Net Changes - Table 1'!$D$1,"x","y"),"y")</f>
        <v>y</v>
      </c>
      <c r="J76" s="32" t="str">
        <f>IF(L76,IF(L76&lt;='Net Changes - Table 1'!$E$1,"x","y"),"y")</f>
        <v>y</v>
      </c>
      <c r="K76" s="45"/>
      <c r="L76" s="34"/>
      <c r="M76" s="189" t="s">
        <v>495</v>
      </c>
      <c r="N76" s="207"/>
      <c r="O76" s="200" t="b">
        <v>0</v>
      </c>
      <c r="P76" s="35" t="b">
        <v>0</v>
      </c>
      <c r="Q76" s="35" t="b">
        <v>0</v>
      </c>
      <c r="R76" s="35" t="b">
        <v>0</v>
      </c>
      <c r="S76" s="35" t="b">
        <v>0</v>
      </c>
      <c r="T76" s="35" t="b">
        <v>0</v>
      </c>
      <c r="U76" s="35">
        <f t="shared" si="13"/>
        <v>1</v>
      </c>
      <c r="V76" s="36"/>
      <c r="W76" s="35" t="b">
        <v>0</v>
      </c>
      <c r="X76" s="35" t="b">
        <v>0</v>
      </c>
      <c r="Y76" s="35" t="b">
        <v>0</v>
      </c>
      <c r="Z76" s="35" t="b">
        <v>0</v>
      </c>
      <c r="AA76" s="35" t="b">
        <v>0</v>
      </c>
      <c r="AB76" s="35" t="b">
        <v>0</v>
      </c>
      <c r="AC76" s="35" t="b">
        <v>0</v>
      </c>
      <c r="AD76" s="35" t="b">
        <v>0</v>
      </c>
      <c r="AE76" s="35" t="b">
        <v>0</v>
      </c>
      <c r="AF76" s="35" t="b">
        <v>0</v>
      </c>
      <c r="AG76" s="35" t="b">
        <v>0</v>
      </c>
      <c r="AH76" s="35" t="b">
        <v>0</v>
      </c>
      <c r="AI76" s="35" t="b">
        <v>0</v>
      </c>
      <c r="AJ76" s="37" t="b">
        <v>0</v>
      </c>
      <c r="AK76" s="35" t="b">
        <v>0</v>
      </c>
      <c r="AL76" s="35" t="b">
        <v>0</v>
      </c>
      <c r="AM76" s="35" t="b">
        <v>0</v>
      </c>
      <c r="AN76" s="35" t="b">
        <v>0</v>
      </c>
      <c r="AO76" s="35" t="b">
        <v>0</v>
      </c>
      <c r="AP76" s="35" t="b">
        <v>0</v>
      </c>
      <c r="AQ76" s="35" t="b">
        <v>0</v>
      </c>
      <c r="AR76" s="35" t="b">
        <v>0</v>
      </c>
      <c r="AS76" s="35" t="b">
        <v>0</v>
      </c>
      <c r="AT76" s="35" t="b">
        <v>0</v>
      </c>
      <c r="AU76" s="35" t="b">
        <v>0</v>
      </c>
      <c r="AV76" s="35" t="b">
        <v>0</v>
      </c>
      <c r="AW76" s="35" t="b">
        <v>0</v>
      </c>
      <c r="AX76" s="35" t="b">
        <v>0</v>
      </c>
      <c r="AY76" s="35" t="b">
        <v>0</v>
      </c>
      <c r="AZ76" s="35" t="b">
        <v>0</v>
      </c>
      <c r="BA76" s="35" t="b">
        <v>0</v>
      </c>
      <c r="BB76" s="37" t="b">
        <v>0</v>
      </c>
      <c r="BC76" s="37" t="b">
        <v>0</v>
      </c>
      <c r="BD76" s="37" t="b">
        <v>0</v>
      </c>
      <c r="BE76" s="35" t="b">
        <v>0</v>
      </c>
      <c r="BF76" s="35" t="b">
        <v>0</v>
      </c>
      <c r="BG76" s="35" t="b">
        <v>0</v>
      </c>
      <c r="BH76" s="35" t="b">
        <v>0</v>
      </c>
      <c r="BI76" s="35" t="b">
        <v>0</v>
      </c>
      <c r="BJ76" s="35" t="b">
        <v>0</v>
      </c>
      <c r="BK76" s="35" t="b">
        <v>0</v>
      </c>
      <c r="BL76" s="35" t="b">
        <v>0</v>
      </c>
      <c r="BM76" s="35" t="b">
        <v>0</v>
      </c>
      <c r="BN76" s="35" t="b">
        <v>0</v>
      </c>
      <c r="BO76" s="35" t="b">
        <v>0</v>
      </c>
      <c r="BP76" s="35" t="b">
        <v>0</v>
      </c>
      <c r="BQ76" s="35" t="b">
        <v>0</v>
      </c>
      <c r="BR76" s="35" t="b">
        <v>0</v>
      </c>
      <c r="BS76" s="35" t="b">
        <v>0</v>
      </c>
      <c r="BT76" s="35" t="b">
        <v>1</v>
      </c>
      <c r="BU76" s="35" t="b">
        <v>0</v>
      </c>
      <c r="BV76" s="38" t="b">
        <v>0</v>
      </c>
      <c r="BW76" s="30" t="str">
        <f t="shared" si="14"/>
        <v>N</v>
      </c>
      <c r="BX76" s="39">
        <f t="shared" si="15"/>
        <v>0</v>
      </c>
      <c r="BY76" s="40">
        <f t="shared" si="16"/>
        <v>0</v>
      </c>
      <c r="BZ76" s="40">
        <f t="shared" si="17"/>
        <v>0</v>
      </c>
    </row>
    <row r="77" spans="1:78" ht="26.5" customHeight="1">
      <c r="A77" s="28" t="str">
        <f t="shared" si="12"/>
        <v>Rice</v>
      </c>
      <c r="B77" s="28" t="s">
        <v>280</v>
      </c>
      <c r="C77" s="28" t="s">
        <v>226</v>
      </c>
      <c r="D77" s="28" t="s">
        <v>255</v>
      </c>
      <c r="E77" s="29" t="s">
        <v>244</v>
      </c>
      <c r="F77" s="41"/>
      <c r="G77" s="196" t="s">
        <v>840</v>
      </c>
      <c r="H77" s="31" t="str">
        <f>IF(K77,IF(K77&lt;='Net Changes - Table 1'!$C$1,"y","x"),IF(L77,IF(L77&lt;'Net Changes - Table 1'!C$1,"x","y"),"y"))</f>
        <v>y</v>
      </c>
      <c r="I77" s="42" t="str">
        <f>IF(L77,IF(L77&lt;='Net Changes - Table 1'!$D$1,"x","y"),"y")</f>
        <v>y</v>
      </c>
      <c r="J77" s="32" t="str">
        <f>IF(L77,IF(L77&lt;='Net Changes - Table 1'!$E$1,"x","y"),"y")</f>
        <v>x</v>
      </c>
      <c r="K77" s="45"/>
      <c r="L77" s="191">
        <v>2020</v>
      </c>
      <c r="M77" s="190" t="s">
        <v>495</v>
      </c>
      <c r="N77" s="207"/>
      <c r="O77" s="200" t="b">
        <v>0</v>
      </c>
      <c r="P77" s="35" t="b">
        <v>0</v>
      </c>
      <c r="Q77" s="35" t="b">
        <v>0</v>
      </c>
      <c r="R77" s="35" t="b">
        <v>0</v>
      </c>
      <c r="S77" s="35" t="b">
        <v>0</v>
      </c>
      <c r="T77" s="35" t="b">
        <v>0</v>
      </c>
      <c r="U77" s="35">
        <f t="shared" si="13"/>
        <v>1</v>
      </c>
      <c r="V77" s="36"/>
      <c r="W77" s="35" t="b">
        <v>0</v>
      </c>
      <c r="X77" s="35" t="b">
        <v>0</v>
      </c>
      <c r="Y77" s="35" t="b">
        <v>0</v>
      </c>
      <c r="Z77" s="35" t="b">
        <v>0</v>
      </c>
      <c r="AA77" s="35" t="b">
        <v>0</v>
      </c>
      <c r="AB77" s="35" t="b">
        <v>0</v>
      </c>
      <c r="AC77" s="35" t="b">
        <v>0</v>
      </c>
      <c r="AD77" s="35" t="b">
        <v>0</v>
      </c>
      <c r="AE77" s="35" t="b">
        <v>0</v>
      </c>
      <c r="AF77" s="35" t="b">
        <v>0</v>
      </c>
      <c r="AG77" s="35" t="b">
        <v>0</v>
      </c>
      <c r="AH77" s="35" t="b">
        <v>0</v>
      </c>
      <c r="AI77" s="35" t="b">
        <v>0</v>
      </c>
      <c r="AJ77" s="37" t="b">
        <v>0</v>
      </c>
      <c r="AK77" s="35" t="b">
        <v>0</v>
      </c>
      <c r="AL77" s="35" t="b">
        <v>0</v>
      </c>
      <c r="AM77" s="35" t="b">
        <v>0</v>
      </c>
      <c r="AN77" s="35" t="b">
        <v>0</v>
      </c>
      <c r="AO77" s="35" t="b">
        <v>0</v>
      </c>
      <c r="AP77" s="35" t="b">
        <v>0</v>
      </c>
      <c r="AQ77" s="35" t="b">
        <v>0</v>
      </c>
      <c r="AR77" s="35" t="b">
        <v>0</v>
      </c>
      <c r="AS77" s="35" t="b">
        <v>0</v>
      </c>
      <c r="AT77" s="35" t="b">
        <v>0</v>
      </c>
      <c r="AU77" s="35" t="b">
        <v>0</v>
      </c>
      <c r="AV77" s="35" t="b">
        <v>0</v>
      </c>
      <c r="AW77" s="35" t="b">
        <v>0</v>
      </c>
      <c r="AX77" s="35" t="b">
        <v>0</v>
      </c>
      <c r="AY77" s="35" t="b">
        <v>0</v>
      </c>
      <c r="AZ77" s="35" t="b">
        <v>0</v>
      </c>
      <c r="BA77" s="35" t="b">
        <v>0</v>
      </c>
      <c r="BB77" s="37" t="b">
        <v>0</v>
      </c>
      <c r="BC77" s="37" t="b">
        <v>0</v>
      </c>
      <c r="BD77" s="37" t="b">
        <v>0</v>
      </c>
      <c r="BE77" s="35" t="b">
        <v>0</v>
      </c>
      <c r="BF77" s="35" t="b">
        <v>0</v>
      </c>
      <c r="BG77" s="35" t="b">
        <v>0</v>
      </c>
      <c r="BH77" s="35" t="b">
        <v>0</v>
      </c>
      <c r="BI77" s="35" t="b">
        <v>0</v>
      </c>
      <c r="BJ77" s="35" t="b">
        <v>0</v>
      </c>
      <c r="BK77" s="35" t="b">
        <v>0</v>
      </c>
      <c r="BL77" s="35" t="b">
        <v>0</v>
      </c>
      <c r="BM77" s="35" t="b">
        <v>0</v>
      </c>
      <c r="BN77" s="35" t="b">
        <v>0</v>
      </c>
      <c r="BO77" s="35" t="b">
        <v>0</v>
      </c>
      <c r="BP77" s="35" t="b">
        <v>0</v>
      </c>
      <c r="BQ77" s="35" t="b">
        <v>0</v>
      </c>
      <c r="BR77" s="35" t="b">
        <v>0</v>
      </c>
      <c r="BS77" s="35" t="b">
        <v>0</v>
      </c>
      <c r="BT77" s="35" t="b">
        <v>1</v>
      </c>
      <c r="BU77" s="35" t="b">
        <v>0</v>
      </c>
      <c r="BV77" s="38" t="b">
        <v>0</v>
      </c>
      <c r="BW77" s="30" t="str">
        <f t="shared" si="14"/>
        <v>N</v>
      </c>
      <c r="BX77" s="39">
        <f t="shared" si="15"/>
        <v>0</v>
      </c>
      <c r="BY77" s="40">
        <f t="shared" si="16"/>
        <v>0</v>
      </c>
      <c r="BZ77" s="40">
        <f t="shared" si="17"/>
        <v>1</v>
      </c>
    </row>
    <row r="78" spans="1:78" ht="38.5" customHeight="1">
      <c r="A78" s="28" t="str">
        <f t="shared" si="12"/>
        <v>Santoro</v>
      </c>
      <c r="B78" s="28" t="s">
        <v>281</v>
      </c>
      <c r="C78" s="28" t="s">
        <v>226</v>
      </c>
      <c r="D78" s="28" t="s">
        <v>282</v>
      </c>
      <c r="E78" s="29" t="s">
        <v>283</v>
      </c>
      <c r="F78" s="30" t="s">
        <v>84</v>
      </c>
      <c r="G78" s="195" t="s">
        <v>524</v>
      </c>
      <c r="H78" s="31" t="str">
        <f>IF(K78,IF(K78&lt;='Net Changes - Table 1'!$C$1,"y","x"),IF(L78,IF(L78&lt;'Net Changes - Table 1'!C$1,"x","y"),"y"))</f>
        <v>x</v>
      </c>
      <c r="I78" s="42" t="str">
        <f>IF(L78,IF(L78&lt;='Net Changes - Table 1'!$D$1,"x","y"),"y")</f>
        <v>y</v>
      </c>
      <c r="J78" s="32" t="str">
        <f>IF(L78,IF(L78&lt;='Net Changes - Table 1'!$E$1,"x","y"),"y")</f>
        <v>y</v>
      </c>
      <c r="K78" s="33">
        <v>2016</v>
      </c>
      <c r="L78" s="34"/>
      <c r="M78" s="189" t="s">
        <v>491</v>
      </c>
      <c r="N78" s="208"/>
      <c r="O78" s="199" t="b">
        <v>0</v>
      </c>
      <c r="P78" s="44" t="b">
        <v>0</v>
      </c>
      <c r="Q78" s="44" t="b">
        <v>0</v>
      </c>
      <c r="R78" s="44" t="b">
        <v>0</v>
      </c>
      <c r="S78" s="44" t="b">
        <v>0</v>
      </c>
      <c r="T78" s="44" t="b">
        <v>0</v>
      </c>
      <c r="U78" s="35">
        <f t="shared" si="13"/>
        <v>2</v>
      </c>
      <c r="V78" s="51"/>
      <c r="W78" s="35" t="b">
        <v>0</v>
      </c>
      <c r="X78" s="35" t="b">
        <v>0</v>
      </c>
      <c r="Y78" s="35" t="b">
        <v>0</v>
      </c>
      <c r="Z78" s="35" t="b">
        <v>0</v>
      </c>
      <c r="AA78" s="35" t="b">
        <v>0</v>
      </c>
      <c r="AB78" s="35" t="b">
        <v>0</v>
      </c>
      <c r="AC78" s="35" t="b">
        <v>0</v>
      </c>
      <c r="AD78" s="35" t="b">
        <v>0</v>
      </c>
      <c r="AE78" s="35" t="b">
        <v>0</v>
      </c>
      <c r="AF78" s="35" t="b">
        <v>0</v>
      </c>
      <c r="AG78" s="35" t="b">
        <v>0</v>
      </c>
      <c r="AH78" s="35" t="b">
        <v>0</v>
      </c>
      <c r="AI78" s="35" t="b">
        <v>0</v>
      </c>
      <c r="AJ78" s="37" t="b">
        <v>0</v>
      </c>
      <c r="AK78" s="35" t="b">
        <v>0</v>
      </c>
      <c r="AL78" s="35" t="b">
        <v>0</v>
      </c>
      <c r="AM78" s="35" t="b">
        <v>0</v>
      </c>
      <c r="AN78" s="35" t="b">
        <v>0</v>
      </c>
      <c r="AO78" s="35" t="b">
        <v>0</v>
      </c>
      <c r="AP78" s="35" t="b">
        <v>0</v>
      </c>
      <c r="AQ78" s="35" t="b">
        <v>0</v>
      </c>
      <c r="AR78" s="35" t="b">
        <v>0</v>
      </c>
      <c r="AS78" s="35" t="b">
        <v>0</v>
      </c>
      <c r="AT78" s="35" t="b">
        <v>0</v>
      </c>
      <c r="AU78" s="35" t="b">
        <v>0</v>
      </c>
      <c r="AV78" s="35" t="b">
        <v>0</v>
      </c>
      <c r="AW78" s="35" t="b">
        <v>0</v>
      </c>
      <c r="AX78" s="35" t="b">
        <v>1</v>
      </c>
      <c r="AY78" s="35" t="b">
        <v>0</v>
      </c>
      <c r="AZ78" s="35" t="b">
        <v>1</v>
      </c>
      <c r="BA78" s="35" t="b">
        <v>0</v>
      </c>
      <c r="BB78" s="37" t="b">
        <v>0</v>
      </c>
      <c r="BC78" s="37" t="b">
        <v>0</v>
      </c>
      <c r="BD78" s="37" t="b">
        <v>0</v>
      </c>
      <c r="BE78" s="35" t="b">
        <v>0</v>
      </c>
      <c r="BF78" s="35" t="b">
        <v>0</v>
      </c>
      <c r="BG78" s="35" t="b">
        <v>0</v>
      </c>
      <c r="BH78" s="35" t="b">
        <v>0</v>
      </c>
      <c r="BI78" s="35" t="b">
        <v>0</v>
      </c>
      <c r="BJ78" s="35" t="b">
        <v>0</v>
      </c>
      <c r="BK78" s="35" t="b">
        <v>0</v>
      </c>
      <c r="BL78" s="35" t="b">
        <v>0</v>
      </c>
      <c r="BM78" s="35" t="b">
        <v>0</v>
      </c>
      <c r="BN78" s="35" t="b">
        <v>0</v>
      </c>
      <c r="BO78" s="35" t="b">
        <v>0</v>
      </c>
      <c r="BP78" s="35" t="b">
        <v>0</v>
      </c>
      <c r="BQ78" s="35" t="b">
        <v>0</v>
      </c>
      <c r="BR78" s="35" t="b">
        <v>0</v>
      </c>
      <c r="BS78" s="35" t="b">
        <v>0</v>
      </c>
      <c r="BT78" s="35" t="b">
        <v>0</v>
      </c>
      <c r="BU78" s="35" t="b">
        <v>0</v>
      </c>
      <c r="BV78" s="38" t="b">
        <v>0</v>
      </c>
      <c r="BW78" s="30" t="str">
        <f t="shared" si="14"/>
        <v>N</v>
      </c>
      <c r="BX78" s="39">
        <f t="shared" si="15"/>
        <v>1</v>
      </c>
      <c r="BY78" s="40">
        <f t="shared" si="16"/>
        <v>0</v>
      </c>
      <c r="BZ78" s="40">
        <f t="shared" si="17"/>
        <v>0</v>
      </c>
    </row>
    <row r="79" spans="1:78" ht="38.5" customHeight="1">
      <c r="A79" s="28" t="str">
        <f t="shared" si="12"/>
        <v>Schmitt</v>
      </c>
      <c r="B79" s="28" t="s">
        <v>284</v>
      </c>
      <c r="C79" s="28" t="s">
        <v>226</v>
      </c>
      <c r="D79" s="28" t="s">
        <v>285</v>
      </c>
      <c r="E79" s="29" t="s">
        <v>286</v>
      </c>
      <c r="F79" s="41"/>
      <c r="G79" s="196" t="s">
        <v>533</v>
      </c>
      <c r="H79" s="31" t="str">
        <f>IF(K79,IF(K79&lt;='Net Changes - Table 1'!$C$1,"y","x"),IF(L79,IF(L79&lt;'Net Changes - Table 1'!C$1,"x","y"),"y"))</f>
        <v>y</v>
      </c>
      <c r="I79" s="42" t="str">
        <f>IF(L79,IF(L79&lt;='Net Changes - Table 1'!$D$1,"x","y"),"y")</f>
        <v>y</v>
      </c>
      <c r="J79" s="32" t="str">
        <f>IF(L79,IF(L79&lt;='Net Changes - Table 1'!$E$1,"x","y"),"y")</f>
        <v>x</v>
      </c>
      <c r="K79" s="45"/>
      <c r="L79" s="46">
        <v>2025</v>
      </c>
      <c r="M79" s="190" t="s">
        <v>495</v>
      </c>
      <c r="N79" s="207"/>
      <c r="O79" s="200" t="b">
        <v>0</v>
      </c>
      <c r="P79" s="35" t="b">
        <v>0</v>
      </c>
      <c r="Q79" s="35" t="b">
        <v>0</v>
      </c>
      <c r="R79" s="35" t="b">
        <v>0</v>
      </c>
      <c r="S79" s="35" t="b">
        <v>0</v>
      </c>
      <c r="T79" s="35" t="b">
        <v>0</v>
      </c>
      <c r="U79" s="35">
        <f t="shared" si="13"/>
        <v>4</v>
      </c>
      <c r="V79" s="36"/>
      <c r="W79" s="35" t="b">
        <v>0</v>
      </c>
      <c r="X79" s="35" t="b">
        <v>0</v>
      </c>
      <c r="Y79" s="35" t="b">
        <v>0</v>
      </c>
      <c r="Z79" s="35" t="b">
        <v>0</v>
      </c>
      <c r="AA79" s="35" t="b">
        <v>0</v>
      </c>
      <c r="AB79" s="35" t="b">
        <v>0</v>
      </c>
      <c r="AC79" s="35" t="b">
        <v>0</v>
      </c>
      <c r="AD79" s="35" t="b">
        <v>1</v>
      </c>
      <c r="AE79" s="35" t="b">
        <v>1</v>
      </c>
      <c r="AF79" s="35" t="b">
        <v>1</v>
      </c>
      <c r="AG79" s="35" t="b">
        <v>0</v>
      </c>
      <c r="AH79" s="35" t="b">
        <v>0</v>
      </c>
      <c r="AI79" s="35" t="b">
        <v>0</v>
      </c>
      <c r="AJ79" s="37" t="b">
        <v>0</v>
      </c>
      <c r="AK79" s="35" t="b">
        <v>0</v>
      </c>
      <c r="AL79" s="35" t="b">
        <v>0</v>
      </c>
      <c r="AM79" s="35" t="b">
        <v>0</v>
      </c>
      <c r="AN79" s="35" t="b">
        <v>0</v>
      </c>
      <c r="AO79" s="35" t="b">
        <v>0</v>
      </c>
      <c r="AP79" s="35" t="b">
        <v>0</v>
      </c>
      <c r="AQ79" s="35" t="b">
        <v>0</v>
      </c>
      <c r="AR79" s="35" t="b">
        <v>0</v>
      </c>
      <c r="AS79" s="35" t="b">
        <v>0</v>
      </c>
      <c r="AT79" s="35" t="b">
        <v>0</v>
      </c>
      <c r="AU79" s="35" t="b">
        <v>0</v>
      </c>
      <c r="AV79" s="35" t="b">
        <v>0</v>
      </c>
      <c r="AW79" s="35" t="b">
        <v>1</v>
      </c>
      <c r="AX79" s="35" t="b">
        <v>0</v>
      </c>
      <c r="AY79" s="35" t="b">
        <v>0</v>
      </c>
      <c r="AZ79" s="35" t="b">
        <v>0</v>
      </c>
      <c r="BA79" s="35" t="b">
        <v>0</v>
      </c>
      <c r="BB79" s="37" t="b">
        <v>0</v>
      </c>
      <c r="BC79" s="37" t="b">
        <v>0</v>
      </c>
      <c r="BD79" s="37" t="b">
        <v>0</v>
      </c>
      <c r="BE79" s="35" t="b">
        <v>0</v>
      </c>
      <c r="BF79" s="35" t="b">
        <v>0</v>
      </c>
      <c r="BG79" s="35" t="b">
        <v>0</v>
      </c>
      <c r="BH79" s="35" t="b">
        <v>0</v>
      </c>
      <c r="BI79" s="35" t="b">
        <v>0</v>
      </c>
      <c r="BJ79" s="35" t="b">
        <v>0</v>
      </c>
      <c r="BK79" s="35" t="b">
        <v>0</v>
      </c>
      <c r="BL79" s="35" t="b">
        <v>0</v>
      </c>
      <c r="BM79" s="35" t="b">
        <v>0</v>
      </c>
      <c r="BN79" s="35" t="b">
        <v>0</v>
      </c>
      <c r="BO79" s="35" t="b">
        <v>0</v>
      </c>
      <c r="BP79" s="35" t="b">
        <v>0</v>
      </c>
      <c r="BQ79" s="35" t="b">
        <v>0</v>
      </c>
      <c r="BR79" s="35" t="b">
        <v>0</v>
      </c>
      <c r="BS79" s="35" t="b">
        <v>0</v>
      </c>
      <c r="BT79" s="35" t="b">
        <v>0</v>
      </c>
      <c r="BU79" s="35" t="b">
        <v>0</v>
      </c>
      <c r="BV79" s="38" t="b">
        <v>0</v>
      </c>
      <c r="BW79" s="30" t="str">
        <f t="shared" si="14"/>
        <v>N</v>
      </c>
      <c r="BX79" s="39">
        <f t="shared" si="15"/>
        <v>0</v>
      </c>
      <c r="BY79" s="40">
        <f t="shared" si="16"/>
        <v>0</v>
      </c>
      <c r="BZ79" s="40">
        <f t="shared" si="17"/>
        <v>1</v>
      </c>
    </row>
    <row r="80" spans="1:78" ht="17" customHeight="1">
      <c r="A80" s="28" t="str">
        <f t="shared" si="12"/>
        <v>Stier</v>
      </c>
      <c r="B80" s="28" t="s">
        <v>287</v>
      </c>
      <c r="C80" s="28" t="s">
        <v>226</v>
      </c>
      <c r="D80" s="28" t="s">
        <v>288</v>
      </c>
      <c r="E80" s="29" t="s">
        <v>32</v>
      </c>
      <c r="F80" s="30"/>
      <c r="G80" s="195" t="s">
        <v>533</v>
      </c>
      <c r="H80" s="31" t="str">
        <f>IF(K80,IF(K80&lt;='Net Changes - Table 1'!$C$1,"y","x"),IF(L80,IF(L80&lt;'Net Changes - Table 1'!C$1,"x","y"),"y"))</f>
        <v>x</v>
      </c>
      <c r="I80" s="42" t="str">
        <f>IF(L80,IF(L80&lt;='Net Changes - Table 1'!$D$1,"x","y"),"y")</f>
        <v>y</v>
      </c>
      <c r="J80" s="32" t="str">
        <f>IF(L80,IF(L80&lt;='Net Changes - Table 1'!$E$1,"x","y"),"y")</f>
        <v>y</v>
      </c>
      <c r="K80" s="33">
        <v>2016</v>
      </c>
      <c r="L80" s="34"/>
      <c r="M80" s="189" t="s">
        <v>495</v>
      </c>
      <c r="N80" s="207"/>
      <c r="O80" s="200" t="b">
        <v>0</v>
      </c>
      <c r="P80" s="35" t="b">
        <v>0</v>
      </c>
      <c r="Q80" s="35" t="b">
        <v>0</v>
      </c>
      <c r="R80" s="35" t="b">
        <v>0</v>
      </c>
      <c r="S80" s="35" t="b">
        <v>0</v>
      </c>
      <c r="T80" s="35" t="b">
        <v>0</v>
      </c>
      <c r="U80" s="35">
        <f t="shared" si="13"/>
        <v>4</v>
      </c>
      <c r="V80" s="36"/>
      <c r="W80" s="35" t="b">
        <v>0</v>
      </c>
      <c r="X80" s="35" t="b">
        <v>0</v>
      </c>
      <c r="Y80" s="35" t="b">
        <v>0</v>
      </c>
      <c r="Z80" s="35" t="b">
        <v>0</v>
      </c>
      <c r="AA80" s="35" t="b">
        <v>0</v>
      </c>
      <c r="AB80" s="35" t="b">
        <v>0</v>
      </c>
      <c r="AC80" s="35" t="b">
        <v>0</v>
      </c>
      <c r="AD80" s="35" t="b">
        <v>1</v>
      </c>
      <c r="AE80" s="35" t="b">
        <v>1</v>
      </c>
      <c r="AF80" s="35" t="b">
        <v>0</v>
      </c>
      <c r="AG80" s="35" t="b">
        <v>1</v>
      </c>
      <c r="AH80" s="35" t="b">
        <v>0</v>
      </c>
      <c r="AI80" s="35" t="b">
        <v>0</v>
      </c>
      <c r="AJ80" s="37" t="b">
        <v>0</v>
      </c>
      <c r="AK80" s="35" t="b">
        <v>0</v>
      </c>
      <c r="AL80" s="35" t="b">
        <v>0</v>
      </c>
      <c r="AM80" s="35" t="b">
        <v>0</v>
      </c>
      <c r="AN80" s="35" t="b">
        <v>0</v>
      </c>
      <c r="AO80" s="35" t="b">
        <v>0</v>
      </c>
      <c r="AP80" s="35" t="b">
        <v>0</v>
      </c>
      <c r="AQ80" s="35" t="b">
        <v>0</v>
      </c>
      <c r="AR80" s="35" t="b">
        <v>0</v>
      </c>
      <c r="AS80" s="35" t="b">
        <v>0</v>
      </c>
      <c r="AT80" s="35" t="b">
        <v>0</v>
      </c>
      <c r="AU80" s="35" t="b">
        <v>0</v>
      </c>
      <c r="AV80" s="35" t="b">
        <v>0</v>
      </c>
      <c r="AW80" s="35" t="b">
        <v>1</v>
      </c>
      <c r="AX80" s="35" t="b">
        <v>0</v>
      </c>
      <c r="AY80" s="35" t="b">
        <v>0</v>
      </c>
      <c r="AZ80" s="35" t="b">
        <v>0</v>
      </c>
      <c r="BA80" s="35" t="b">
        <v>0</v>
      </c>
      <c r="BB80" s="37" t="b">
        <v>0</v>
      </c>
      <c r="BC80" s="37" t="b">
        <v>0</v>
      </c>
      <c r="BD80" s="37" t="b">
        <v>0</v>
      </c>
      <c r="BE80" s="35" t="b">
        <v>0</v>
      </c>
      <c r="BF80" s="35" t="b">
        <v>0</v>
      </c>
      <c r="BG80" s="35" t="b">
        <v>0</v>
      </c>
      <c r="BH80" s="35" t="b">
        <v>0</v>
      </c>
      <c r="BI80" s="35" t="b">
        <v>0</v>
      </c>
      <c r="BJ80" s="35" t="b">
        <v>0</v>
      </c>
      <c r="BK80" s="35" t="b">
        <v>0</v>
      </c>
      <c r="BL80" s="35" t="b">
        <v>0</v>
      </c>
      <c r="BM80" s="35" t="b">
        <v>0</v>
      </c>
      <c r="BN80" s="35" t="b">
        <v>0</v>
      </c>
      <c r="BO80" s="35" t="b">
        <v>0</v>
      </c>
      <c r="BP80" s="35" t="b">
        <v>0</v>
      </c>
      <c r="BQ80" s="35" t="b">
        <v>0</v>
      </c>
      <c r="BR80" s="35" t="b">
        <v>0</v>
      </c>
      <c r="BS80" s="35" t="b">
        <v>0</v>
      </c>
      <c r="BT80" s="35" t="b">
        <v>0</v>
      </c>
      <c r="BU80" s="35" t="b">
        <v>0</v>
      </c>
      <c r="BV80" s="38" t="b">
        <v>0</v>
      </c>
      <c r="BW80" s="30" t="str">
        <f t="shared" si="14"/>
        <v>N</v>
      </c>
      <c r="BX80" s="39">
        <f t="shared" si="15"/>
        <v>1</v>
      </c>
      <c r="BY80" s="40">
        <f t="shared" si="16"/>
        <v>0</v>
      </c>
      <c r="BZ80" s="40">
        <f t="shared" si="17"/>
        <v>0</v>
      </c>
    </row>
    <row r="81" spans="1:78" ht="26.5" customHeight="1">
      <c r="A81" s="28" t="str">
        <f t="shared" si="12"/>
        <v>Suarez</v>
      </c>
      <c r="B81" s="28" t="s">
        <v>289</v>
      </c>
      <c r="C81" s="28" t="s">
        <v>226</v>
      </c>
      <c r="D81" s="28" t="s">
        <v>290</v>
      </c>
      <c r="E81" s="29" t="s">
        <v>74</v>
      </c>
      <c r="F81" s="41"/>
      <c r="G81" s="196" t="s">
        <v>524</v>
      </c>
      <c r="H81" s="31" t="str">
        <f>IF(K81,IF(K81&lt;='Net Changes - Table 1'!$C$1,"y","x"),IF(L81,IF(L81&lt;'Net Changes - Table 1'!C$1,"x","y"),"y"))</f>
        <v>y</v>
      </c>
      <c r="I81" s="42" t="str">
        <f>IF(L81,IF(L81&lt;='Net Changes - Table 1'!$D$1,"x","y"),"y")</f>
        <v>x</v>
      </c>
      <c r="J81" s="32" t="str">
        <f>IF(L81,IF(L81&lt;='Net Changes - Table 1'!$E$1,"x","y"),"y")</f>
        <v>x</v>
      </c>
      <c r="K81" s="45"/>
      <c r="L81" s="46">
        <v>2018</v>
      </c>
      <c r="M81" s="190" t="s">
        <v>495</v>
      </c>
      <c r="N81" s="207"/>
      <c r="O81" s="200" t="b">
        <v>0</v>
      </c>
      <c r="P81" s="35" t="b">
        <v>0</v>
      </c>
      <c r="Q81" s="35" t="b">
        <v>0</v>
      </c>
      <c r="R81" s="35" t="b">
        <v>0</v>
      </c>
      <c r="S81" s="35" t="b">
        <v>0</v>
      </c>
      <c r="T81" s="35" t="b">
        <v>0</v>
      </c>
      <c r="U81" s="35">
        <f t="shared" si="13"/>
        <v>1</v>
      </c>
      <c r="V81" s="47">
        <v>43282</v>
      </c>
      <c r="W81" s="35" t="b">
        <v>0</v>
      </c>
      <c r="X81" s="35" t="b">
        <v>0</v>
      </c>
      <c r="Y81" s="35" t="b">
        <v>0</v>
      </c>
      <c r="Z81" s="35" t="b">
        <v>0</v>
      </c>
      <c r="AA81" s="35" t="b">
        <v>0</v>
      </c>
      <c r="AB81" s="35" t="b">
        <v>0</v>
      </c>
      <c r="AC81" s="35" t="b">
        <v>0</v>
      </c>
      <c r="AD81" s="35" t="b">
        <v>0</v>
      </c>
      <c r="AE81" s="35" t="b">
        <v>0</v>
      </c>
      <c r="AF81" s="35" t="b">
        <v>0</v>
      </c>
      <c r="AG81" s="35" t="b">
        <v>0</v>
      </c>
      <c r="AH81" s="35" t="b">
        <v>0</v>
      </c>
      <c r="AI81" s="35" t="b">
        <v>0</v>
      </c>
      <c r="AJ81" s="37" t="b">
        <v>0</v>
      </c>
      <c r="AK81" s="35" t="b">
        <v>0</v>
      </c>
      <c r="AL81" s="35" t="b">
        <v>0</v>
      </c>
      <c r="AM81" s="35" t="b">
        <v>0</v>
      </c>
      <c r="AN81" s="35" t="b">
        <v>0</v>
      </c>
      <c r="AO81" s="35" t="b">
        <v>0</v>
      </c>
      <c r="AP81" s="35" t="b">
        <v>0</v>
      </c>
      <c r="AQ81" s="35" t="b">
        <v>0</v>
      </c>
      <c r="AR81" s="35" t="b">
        <v>0</v>
      </c>
      <c r="AS81" s="35" t="b">
        <v>0</v>
      </c>
      <c r="AT81" s="35" t="b">
        <v>0</v>
      </c>
      <c r="AU81" s="35" t="b">
        <v>0</v>
      </c>
      <c r="AV81" s="35" t="b">
        <v>0</v>
      </c>
      <c r="AW81" s="35" t="b">
        <v>0</v>
      </c>
      <c r="AX81" s="35" t="b">
        <v>0</v>
      </c>
      <c r="AY81" s="35" t="b">
        <v>0</v>
      </c>
      <c r="AZ81" s="35" t="b">
        <v>0</v>
      </c>
      <c r="BA81" s="35" t="b">
        <v>0</v>
      </c>
      <c r="BB81" s="37" t="b">
        <v>0</v>
      </c>
      <c r="BC81" s="37" t="b">
        <v>0</v>
      </c>
      <c r="BD81" s="37" t="b">
        <v>0</v>
      </c>
      <c r="BE81" s="35" t="b">
        <v>0</v>
      </c>
      <c r="BF81" s="35" t="b">
        <v>0</v>
      </c>
      <c r="BG81" s="35" t="b">
        <v>0</v>
      </c>
      <c r="BH81" s="35" t="b">
        <v>0</v>
      </c>
      <c r="BI81" s="35" t="b">
        <v>0</v>
      </c>
      <c r="BJ81" s="35" t="b">
        <v>0</v>
      </c>
      <c r="BK81" s="35" t="b">
        <v>0</v>
      </c>
      <c r="BL81" s="35" t="b">
        <v>0</v>
      </c>
      <c r="BM81" s="35" t="b">
        <v>0</v>
      </c>
      <c r="BN81" s="35" t="b">
        <v>0</v>
      </c>
      <c r="BO81" s="35" t="b">
        <v>0</v>
      </c>
      <c r="BP81" s="35" t="b">
        <v>0</v>
      </c>
      <c r="BQ81" s="35" t="b">
        <v>0</v>
      </c>
      <c r="BR81" s="35" t="b">
        <v>0</v>
      </c>
      <c r="BS81" s="35" t="b">
        <v>0</v>
      </c>
      <c r="BT81" s="35" t="b">
        <v>0</v>
      </c>
      <c r="BU81" s="35" t="b">
        <v>1</v>
      </c>
      <c r="BV81" s="38" t="b">
        <v>0</v>
      </c>
      <c r="BW81" s="30" t="str">
        <f t="shared" si="14"/>
        <v>N</v>
      </c>
      <c r="BX81" s="39">
        <f t="shared" si="15"/>
        <v>0</v>
      </c>
      <c r="BY81" s="40">
        <f t="shared" si="16"/>
        <v>1</v>
      </c>
      <c r="BZ81" s="40">
        <f t="shared" si="17"/>
        <v>0</v>
      </c>
    </row>
    <row r="82" spans="1:78" ht="38.5" customHeight="1">
      <c r="A82" s="28" t="str">
        <f t="shared" si="12"/>
        <v>Sweet</v>
      </c>
      <c r="B82" s="28" t="s">
        <v>291</v>
      </c>
      <c r="C82" s="28" t="s">
        <v>226</v>
      </c>
      <c r="D82" s="28" t="s">
        <v>292</v>
      </c>
      <c r="E82" s="29" t="s">
        <v>293</v>
      </c>
      <c r="F82" s="30" t="s">
        <v>84</v>
      </c>
      <c r="G82" s="195" t="s">
        <v>844</v>
      </c>
      <c r="H82" s="31" t="str">
        <f>IF(K82,IF(K82&lt;='Net Changes - Table 1'!$C$1,"y","x"),IF(L82,IF(L82&lt;'Net Changes - Table 1'!C$1,"x","y"),"y"))</f>
        <v>y</v>
      </c>
      <c r="I82" s="42" t="str">
        <f>IF(L82,IF(L82&lt;='Net Changes - Table 1'!$D$1,"x","y"),"y")</f>
        <v>y</v>
      </c>
      <c r="J82" s="32" t="str">
        <f>IF(L82,IF(L82&lt;='Net Changes - Table 1'!$E$1,"x","y"),"y")</f>
        <v>x</v>
      </c>
      <c r="K82" s="45"/>
      <c r="L82" s="46">
        <v>2025</v>
      </c>
      <c r="M82" s="190" t="s">
        <v>491</v>
      </c>
      <c r="N82" s="207"/>
      <c r="O82" s="200" t="b">
        <v>0</v>
      </c>
      <c r="P82" s="35" t="b">
        <v>0</v>
      </c>
      <c r="Q82" s="35" t="b">
        <v>0</v>
      </c>
      <c r="R82" s="35" t="b">
        <v>0</v>
      </c>
      <c r="S82" s="35" t="b">
        <v>0</v>
      </c>
      <c r="T82" s="35" t="b">
        <v>0</v>
      </c>
      <c r="U82" s="35">
        <f t="shared" si="13"/>
        <v>2</v>
      </c>
      <c r="V82" s="36"/>
      <c r="W82" s="35" t="b">
        <v>0</v>
      </c>
      <c r="X82" s="35" t="b">
        <v>0</v>
      </c>
      <c r="Y82" s="35" t="b">
        <v>0</v>
      </c>
      <c r="Z82" s="35" t="b">
        <v>1</v>
      </c>
      <c r="AA82" s="35" t="b">
        <v>0</v>
      </c>
      <c r="AB82" s="35" t="b">
        <v>0</v>
      </c>
      <c r="AC82" s="35" t="b">
        <v>0</v>
      </c>
      <c r="AD82" s="35" t="b">
        <v>0</v>
      </c>
      <c r="AE82" s="35" t="b">
        <v>0</v>
      </c>
      <c r="AF82" s="35" t="b">
        <v>0</v>
      </c>
      <c r="AG82" s="35" t="b">
        <v>0</v>
      </c>
      <c r="AH82" s="35" t="b">
        <v>0</v>
      </c>
      <c r="AI82" s="35" t="b">
        <v>0</v>
      </c>
      <c r="AJ82" s="37" t="b">
        <v>0</v>
      </c>
      <c r="AK82" s="35" t="b">
        <v>0</v>
      </c>
      <c r="AL82" s="35" t="b">
        <v>1</v>
      </c>
      <c r="AM82" s="35" t="b">
        <v>0</v>
      </c>
      <c r="AN82" s="35" t="b">
        <v>0</v>
      </c>
      <c r="AO82" s="35" t="b">
        <v>0</v>
      </c>
      <c r="AP82" s="35" t="b">
        <v>0</v>
      </c>
      <c r="AQ82" s="35" t="b">
        <v>0</v>
      </c>
      <c r="AR82" s="35" t="b">
        <v>0</v>
      </c>
      <c r="AS82" s="35" t="b">
        <v>0</v>
      </c>
      <c r="AT82" s="35" t="b">
        <v>0</v>
      </c>
      <c r="AU82" s="35" t="b">
        <v>0</v>
      </c>
      <c r="AV82" s="35" t="b">
        <v>0</v>
      </c>
      <c r="AW82" s="35" t="b">
        <v>0</v>
      </c>
      <c r="AX82" s="35" t="b">
        <v>0</v>
      </c>
      <c r="AY82" s="35" t="b">
        <v>0</v>
      </c>
      <c r="AZ82" s="35" t="b">
        <v>0</v>
      </c>
      <c r="BA82" s="35" t="b">
        <v>0</v>
      </c>
      <c r="BB82" s="37" t="b">
        <v>0</v>
      </c>
      <c r="BC82" s="37" t="b">
        <v>0</v>
      </c>
      <c r="BD82" s="37" t="b">
        <v>0</v>
      </c>
      <c r="BE82" s="35" t="b">
        <v>0</v>
      </c>
      <c r="BF82" s="35" t="b">
        <v>0</v>
      </c>
      <c r="BG82" s="35" t="b">
        <v>0</v>
      </c>
      <c r="BH82" s="35" t="b">
        <v>0</v>
      </c>
      <c r="BI82" s="35" t="b">
        <v>0</v>
      </c>
      <c r="BJ82" s="35" t="b">
        <v>0</v>
      </c>
      <c r="BK82" s="35" t="b">
        <v>0</v>
      </c>
      <c r="BL82" s="35" t="b">
        <v>0</v>
      </c>
      <c r="BM82" s="35" t="b">
        <v>0</v>
      </c>
      <c r="BN82" s="35" t="b">
        <v>0</v>
      </c>
      <c r="BO82" s="35" t="b">
        <v>0</v>
      </c>
      <c r="BP82" s="35" t="b">
        <v>0</v>
      </c>
      <c r="BQ82" s="35" t="b">
        <v>0</v>
      </c>
      <c r="BR82" s="35" t="b">
        <v>0</v>
      </c>
      <c r="BS82" s="35" t="b">
        <v>0</v>
      </c>
      <c r="BT82" s="35" t="b">
        <v>0</v>
      </c>
      <c r="BU82" s="35" t="b">
        <v>0</v>
      </c>
      <c r="BV82" s="38" t="b">
        <v>0</v>
      </c>
      <c r="BW82" s="30" t="str">
        <f t="shared" si="14"/>
        <v>N</v>
      </c>
      <c r="BX82" s="39">
        <f t="shared" si="15"/>
        <v>0</v>
      </c>
      <c r="BY82" s="40">
        <f t="shared" si="16"/>
        <v>0</v>
      </c>
      <c r="BZ82" s="40">
        <f t="shared" si="17"/>
        <v>1</v>
      </c>
    </row>
    <row r="83" spans="1:78" ht="26.5" customHeight="1">
      <c r="A83" s="28" t="str">
        <f t="shared" si="12"/>
        <v>Turner</v>
      </c>
      <c r="B83" s="28" t="s">
        <v>294</v>
      </c>
      <c r="C83" s="28" t="s">
        <v>226</v>
      </c>
      <c r="D83" s="28" t="s">
        <v>295</v>
      </c>
      <c r="E83" s="29" t="s">
        <v>244</v>
      </c>
      <c r="F83" s="41"/>
      <c r="G83" s="196" t="s">
        <v>670</v>
      </c>
      <c r="H83" s="31" t="str">
        <f>IF(K83,IF(K83&lt;='Net Changes - Table 1'!$C$1,"y","x"),IF(L83,IF(L83&lt;'Net Changes - Table 1'!C$1,"x","y"),"y"))</f>
        <v>y</v>
      </c>
      <c r="I83" s="42" t="str">
        <f>IF(L83,IF(L83&lt;='Net Changes - Table 1'!$D$1,"x","y"),"y")</f>
        <v>y</v>
      </c>
      <c r="J83" s="32" t="str">
        <f>IF(L83,IF(L83&lt;='Net Changes - Table 1'!$E$1,"x","y"),"y")</f>
        <v>y</v>
      </c>
      <c r="K83" s="33">
        <v>2010</v>
      </c>
      <c r="L83" s="34"/>
      <c r="M83" s="189" t="s">
        <v>495</v>
      </c>
      <c r="N83" s="208"/>
      <c r="O83" s="199" t="b">
        <v>0</v>
      </c>
      <c r="P83" s="44" t="b">
        <v>0</v>
      </c>
      <c r="Q83" s="44" t="b">
        <v>0</v>
      </c>
      <c r="R83" s="44" t="b">
        <v>0</v>
      </c>
      <c r="S83" s="44" t="b">
        <v>0</v>
      </c>
      <c r="T83" s="44" t="b">
        <v>0</v>
      </c>
      <c r="U83" s="35">
        <f t="shared" si="13"/>
        <v>1</v>
      </c>
      <c r="V83" s="36"/>
      <c r="W83" s="35" t="b">
        <v>0</v>
      </c>
      <c r="X83" s="35" t="b">
        <v>0</v>
      </c>
      <c r="Y83" s="35" t="b">
        <v>0</v>
      </c>
      <c r="Z83" s="35" t="b">
        <v>0</v>
      </c>
      <c r="AA83" s="35" t="b">
        <v>0</v>
      </c>
      <c r="AB83" s="35" t="b">
        <v>0</v>
      </c>
      <c r="AC83" s="35" t="b">
        <v>0</v>
      </c>
      <c r="AD83" s="35" t="b">
        <v>0</v>
      </c>
      <c r="AE83" s="35" t="b">
        <v>0</v>
      </c>
      <c r="AF83" s="35" t="b">
        <v>0</v>
      </c>
      <c r="AG83" s="35" t="b">
        <v>0</v>
      </c>
      <c r="AH83" s="35" t="b">
        <v>0</v>
      </c>
      <c r="AI83" s="35" t="b">
        <v>0</v>
      </c>
      <c r="AJ83" s="37" t="b">
        <v>0</v>
      </c>
      <c r="AK83" s="35" t="b">
        <v>0</v>
      </c>
      <c r="AL83" s="35" t="b">
        <v>0</v>
      </c>
      <c r="AM83" s="35" t="b">
        <v>0</v>
      </c>
      <c r="AN83" s="35" t="b">
        <v>0</v>
      </c>
      <c r="AO83" s="35" t="b">
        <v>0</v>
      </c>
      <c r="AP83" s="35" t="b">
        <v>0</v>
      </c>
      <c r="AQ83" s="35" t="b">
        <v>0</v>
      </c>
      <c r="AR83" s="35" t="b">
        <v>0</v>
      </c>
      <c r="AS83" s="35" t="b">
        <v>0</v>
      </c>
      <c r="AT83" s="35" t="b">
        <v>0</v>
      </c>
      <c r="AU83" s="35" t="b">
        <v>0</v>
      </c>
      <c r="AV83" s="35" t="b">
        <v>0</v>
      </c>
      <c r="AW83" s="35" t="b">
        <v>0</v>
      </c>
      <c r="AX83" s="35" t="b">
        <v>0</v>
      </c>
      <c r="AY83" s="35" t="b">
        <v>0</v>
      </c>
      <c r="AZ83" s="35" t="b">
        <v>0</v>
      </c>
      <c r="BA83" s="35" t="b">
        <v>0</v>
      </c>
      <c r="BB83" s="37" t="b">
        <v>0</v>
      </c>
      <c r="BC83" s="37" t="b">
        <v>0</v>
      </c>
      <c r="BD83" s="37" t="b">
        <v>0</v>
      </c>
      <c r="BE83" s="35" t="b">
        <v>0</v>
      </c>
      <c r="BF83" s="35" t="b">
        <v>0</v>
      </c>
      <c r="BG83" s="35" t="b">
        <v>0</v>
      </c>
      <c r="BH83" s="35" t="b">
        <v>0</v>
      </c>
      <c r="BI83" s="35" t="b">
        <v>0</v>
      </c>
      <c r="BJ83" s="35" t="b">
        <v>0</v>
      </c>
      <c r="BK83" s="35" t="b">
        <v>0</v>
      </c>
      <c r="BL83" s="35" t="b">
        <v>0</v>
      </c>
      <c r="BM83" s="35" t="b">
        <v>0</v>
      </c>
      <c r="BN83" s="35" t="b">
        <v>0</v>
      </c>
      <c r="BO83" s="35" t="b">
        <v>0</v>
      </c>
      <c r="BP83" s="35" t="b">
        <v>0</v>
      </c>
      <c r="BQ83" s="35" t="b">
        <v>0</v>
      </c>
      <c r="BR83" s="35" t="b">
        <v>0</v>
      </c>
      <c r="BS83" s="35" t="b">
        <v>0</v>
      </c>
      <c r="BT83" s="35" t="b">
        <v>1</v>
      </c>
      <c r="BU83" s="35" t="b">
        <v>0</v>
      </c>
      <c r="BV83" s="38" t="b">
        <v>0</v>
      </c>
      <c r="BW83" s="30" t="str">
        <f t="shared" si="14"/>
        <v>N</v>
      </c>
      <c r="BX83" s="39">
        <f t="shared" si="15"/>
        <v>0</v>
      </c>
      <c r="BY83" s="40">
        <f t="shared" si="16"/>
        <v>0</v>
      </c>
      <c r="BZ83" s="40">
        <f t="shared" si="17"/>
        <v>0</v>
      </c>
    </row>
    <row r="84" spans="1:78" ht="17" customHeight="1">
      <c r="A84" s="28" t="str">
        <f t="shared" si="12"/>
        <v>Wilbanks</v>
      </c>
      <c r="B84" s="28" t="s">
        <v>296</v>
      </c>
      <c r="C84" s="28" t="s">
        <v>226</v>
      </c>
      <c r="D84" s="28" t="s">
        <v>297</v>
      </c>
      <c r="E84" s="48"/>
      <c r="F84" s="30" t="s">
        <v>84</v>
      </c>
      <c r="G84" s="195" t="s">
        <v>529</v>
      </c>
      <c r="H84" s="31" t="str">
        <f>IF(K84,IF(K84&lt;='Net Changes - Table 1'!$C$1,"y","x"),IF(L84,IF(L84&lt;'Net Changes - Table 1'!C$1,"x","y"),"y"))</f>
        <v>x</v>
      </c>
      <c r="I84" s="42" t="str">
        <f>IF(L84,IF(L84&lt;='Net Changes - Table 1'!$D$1,"x","y"),"y")</f>
        <v>y</v>
      </c>
      <c r="J84" s="32" t="str">
        <f>IF(L84,IF(L84&lt;='Net Changes - Table 1'!$E$1,"x","y"),"y")</f>
        <v>y</v>
      </c>
      <c r="K84" s="33">
        <v>2016</v>
      </c>
      <c r="L84" s="34"/>
      <c r="M84" s="189" t="s">
        <v>491</v>
      </c>
      <c r="N84" s="207"/>
      <c r="O84" s="200" t="b">
        <v>0</v>
      </c>
      <c r="P84" s="35" t="b">
        <v>0</v>
      </c>
      <c r="Q84" s="35" t="b">
        <v>0</v>
      </c>
      <c r="R84" s="35" t="b">
        <v>0</v>
      </c>
      <c r="S84" s="35" t="b">
        <v>0</v>
      </c>
      <c r="T84" s="35" t="b">
        <v>0</v>
      </c>
      <c r="U84" s="35">
        <f t="shared" si="13"/>
        <v>2</v>
      </c>
      <c r="V84" s="36"/>
      <c r="W84" s="35" t="b">
        <v>0</v>
      </c>
      <c r="X84" s="35" t="b">
        <v>0</v>
      </c>
      <c r="Y84" s="35" t="b">
        <v>0</v>
      </c>
      <c r="Z84" s="35" t="b">
        <v>0</v>
      </c>
      <c r="AA84" s="35" t="b">
        <v>0</v>
      </c>
      <c r="AB84" s="35" t="b">
        <v>0</v>
      </c>
      <c r="AC84" s="35" t="b">
        <v>0</v>
      </c>
      <c r="AD84" s="35" t="b">
        <v>0</v>
      </c>
      <c r="AE84" s="35" t="b">
        <v>0</v>
      </c>
      <c r="AF84" s="35" t="b">
        <v>0</v>
      </c>
      <c r="AG84" s="35" t="b">
        <v>0</v>
      </c>
      <c r="AH84" s="35" t="b">
        <v>0</v>
      </c>
      <c r="AI84" s="35" t="b">
        <v>0</v>
      </c>
      <c r="AJ84" s="37" t="b">
        <v>0</v>
      </c>
      <c r="AK84" s="35" t="b">
        <v>0</v>
      </c>
      <c r="AL84" s="35" t="b">
        <v>0</v>
      </c>
      <c r="AM84" s="35" t="b">
        <v>0</v>
      </c>
      <c r="AN84" s="35" t="b">
        <v>0</v>
      </c>
      <c r="AO84" s="35" t="b">
        <v>0</v>
      </c>
      <c r="AP84" s="35" t="b">
        <v>0</v>
      </c>
      <c r="AQ84" s="35" t="b">
        <v>0</v>
      </c>
      <c r="AR84" s="35" t="b">
        <v>1</v>
      </c>
      <c r="AS84" s="35" t="b">
        <v>0</v>
      </c>
      <c r="AT84" s="35" t="b">
        <v>0</v>
      </c>
      <c r="AU84" s="35" t="b">
        <v>0</v>
      </c>
      <c r="AV84" s="35" t="b">
        <v>0</v>
      </c>
      <c r="AW84" s="35" t="b">
        <v>0</v>
      </c>
      <c r="AX84" s="35" t="b">
        <v>1</v>
      </c>
      <c r="AY84" s="35" t="b">
        <v>0</v>
      </c>
      <c r="AZ84" s="35" t="b">
        <v>0</v>
      </c>
      <c r="BA84" s="35" t="b">
        <v>0</v>
      </c>
      <c r="BB84" s="37" t="b">
        <v>0</v>
      </c>
      <c r="BC84" s="37" t="b">
        <v>0</v>
      </c>
      <c r="BD84" s="37" t="b">
        <v>0</v>
      </c>
      <c r="BE84" s="35" t="b">
        <v>0</v>
      </c>
      <c r="BF84" s="35" t="b">
        <v>0</v>
      </c>
      <c r="BG84" s="35" t="b">
        <v>0</v>
      </c>
      <c r="BH84" s="35" t="b">
        <v>0</v>
      </c>
      <c r="BI84" s="35" t="b">
        <v>0</v>
      </c>
      <c r="BJ84" s="35" t="b">
        <v>0</v>
      </c>
      <c r="BK84" s="35" t="b">
        <v>0</v>
      </c>
      <c r="BL84" s="35" t="b">
        <v>0</v>
      </c>
      <c r="BM84" s="35" t="b">
        <v>0</v>
      </c>
      <c r="BN84" s="35" t="b">
        <v>0</v>
      </c>
      <c r="BO84" s="35" t="b">
        <v>0</v>
      </c>
      <c r="BP84" s="35" t="b">
        <v>0</v>
      </c>
      <c r="BQ84" s="35" t="b">
        <v>0</v>
      </c>
      <c r="BR84" s="35" t="b">
        <v>0</v>
      </c>
      <c r="BS84" s="35" t="b">
        <v>0</v>
      </c>
      <c r="BT84" s="35" t="b">
        <v>0</v>
      </c>
      <c r="BU84" s="35" t="b">
        <v>0</v>
      </c>
      <c r="BV84" s="38" t="b">
        <v>0</v>
      </c>
      <c r="BW84" s="30" t="str">
        <f t="shared" si="14"/>
        <v>N</v>
      </c>
      <c r="BX84" s="39">
        <f t="shared" si="15"/>
        <v>1</v>
      </c>
      <c r="BY84" s="40">
        <f t="shared" si="16"/>
        <v>0</v>
      </c>
      <c r="BZ84" s="40">
        <f t="shared" si="17"/>
        <v>0</v>
      </c>
    </row>
    <row r="85" spans="1:78" ht="38.5" customHeight="1">
      <c r="A85" s="28" t="str">
        <f t="shared" si="12"/>
        <v>Young</v>
      </c>
      <c r="B85" s="28" t="s">
        <v>298</v>
      </c>
      <c r="C85" s="28" t="s">
        <v>226</v>
      </c>
      <c r="D85" s="28" t="s">
        <v>299</v>
      </c>
      <c r="E85" s="29" t="s">
        <v>300</v>
      </c>
      <c r="F85" s="30"/>
      <c r="G85" s="195" t="s">
        <v>533</v>
      </c>
      <c r="H85" s="31" t="str">
        <f>IF(K85,IF(K85&lt;='Net Changes - Table 1'!$C$1,"y","x"),IF(L85,IF(L85&lt;'Net Changes - Table 1'!C$1,"x","y"),"y"))</f>
        <v>x</v>
      </c>
      <c r="I85" s="42" t="str">
        <f>IF(L85,IF(L85&lt;='Net Changes - Table 1'!$D$1,"x","y"),"y")</f>
        <v>y</v>
      </c>
      <c r="J85" s="32" t="str">
        <f>IF(L85,IF(L85&lt;='Net Changes - Table 1'!$E$1,"x","y"),"y")</f>
        <v>y</v>
      </c>
      <c r="K85" s="33">
        <v>2014</v>
      </c>
      <c r="L85" s="34"/>
      <c r="M85" s="189" t="s">
        <v>495</v>
      </c>
      <c r="N85" s="209" t="s">
        <v>301</v>
      </c>
      <c r="O85" s="199" t="b">
        <v>0</v>
      </c>
      <c r="P85" s="44" t="b">
        <v>0</v>
      </c>
      <c r="Q85" s="44" t="b">
        <v>0</v>
      </c>
      <c r="R85" s="44" t="b">
        <v>0</v>
      </c>
      <c r="S85" s="44" t="b">
        <v>0</v>
      </c>
      <c r="T85" s="44" t="b">
        <v>0</v>
      </c>
      <c r="U85" s="35">
        <f t="shared" si="13"/>
        <v>3</v>
      </c>
      <c r="V85" s="36"/>
      <c r="W85" s="35" t="b">
        <v>0</v>
      </c>
      <c r="X85" s="35" t="b">
        <v>0</v>
      </c>
      <c r="Y85" s="35" t="b">
        <v>0</v>
      </c>
      <c r="Z85" s="35" t="b">
        <v>0</v>
      </c>
      <c r="AA85" s="35" t="b">
        <v>0</v>
      </c>
      <c r="AB85" s="35" t="b">
        <v>1</v>
      </c>
      <c r="AC85" s="35" t="b">
        <v>0</v>
      </c>
      <c r="AD85" s="35" t="b">
        <v>0</v>
      </c>
      <c r="AE85" s="35" t="b">
        <v>1</v>
      </c>
      <c r="AF85" s="35" t="b">
        <v>0</v>
      </c>
      <c r="AG85" s="35" t="b">
        <v>0</v>
      </c>
      <c r="AH85" s="35" t="b">
        <v>0</v>
      </c>
      <c r="AI85" s="35" t="b">
        <v>0</v>
      </c>
      <c r="AJ85" s="37" t="b">
        <v>0</v>
      </c>
      <c r="AK85" s="35" t="b">
        <v>1</v>
      </c>
      <c r="AL85" s="35" t="b">
        <v>0</v>
      </c>
      <c r="AM85" s="35" t="b">
        <v>0</v>
      </c>
      <c r="AN85" s="35" t="b">
        <v>0</v>
      </c>
      <c r="AO85" s="35" t="b">
        <v>0</v>
      </c>
      <c r="AP85" s="35" t="b">
        <v>0</v>
      </c>
      <c r="AQ85" s="35" t="b">
        <v>0</v>
      </c>
      <c r="AR85" s="35" t="b">
        <v>0</v>
      </c>
      <c r="AS85" s="35" t="b">
        <v>0</v>
      </c>
      <c r="AT85" s="35" t="b">
        <v>0</v>
      </c>
      <c r="AU85" s="35" t="b">
        <v>0</v>
      </c>
      <c r="AV85" s="35" t="b">
        <v>0</v>
      </c>
      <c r="AW85" s="35" t="b">
        <v>0</v>
      </c>
      <c r="AX85" s="35" t="b">
        <v>0</v>
      </c>
      <c r="AY85" s="35" t="b">
        <v>0</v>
      </c>
      <c r="AZ85" s="35" t="b">
        <v>0</v>
      </c>
      <c r="BA85" s="35" t="b">
        <v>0</v>
      </c>
      <c r="BB85" s="37" t="b">
        <v>0</v>
      </c>
      <c r="BC85" s="37" t="b">
        <v>0</v>
      </c>
      <c r="BD85" s="37" t="b">
        <v>0</v>
      </c>
      <c r="BE85" s="35" t="b">
        <v>0</v>
      </c>
      <c r="BF85" s="35" t="b">
        <v>0</v>
      </c>
      <c r="BG85" s="35" t="b">
        <v>0</v>
      </c>
      <c r="BH85" s="35" t="b">
        <v>0</v>
      </c>
      <c r="BI85" s="35" t="b">
        <v>0</v>
      </c>
      <c r="BJ85" s="35" t="b">
        <v>0</v>
      </c>
      <c r="BK85" s="35" t="b">
        <v>0</v>
      </c>
      <c r="BL85" s="35" t="b">
        <v>0</v>
      </c>
      <c r="BM85" s="35" t="b">
        <v>0</v>
      </c>
      <c r="BN85" s="35" t="b">
        <v>0</v>
      </c>
      <c r="BO85" s="35" t="b">
        <v>0</v>
      </c>
      <c r="BP85" s="35" t="b">
        <v>0</v>
      </c>
      <c r="BQ85" s="35" t="b">
        <v>0</v>
      </c>
      <c r="BR85" s="35" t="b">
        <v>0</v>
      </c>
      <c r="BS85" s="35" t="b">
        <v>0</v>
      </c>
      <c r="BT85" s="35" t="b">
        <v>0</v>
      </c>
      <c r="BU85" s="35" t="b">
        <v>0</v>
      </c>
      <c r="BV85" s="38" t="b">
        <v>0</v>
      </c>
      <c r="BW85" s="30" t="str">
        <f t="shared" si="14"/>
        <v>N</v>
      </c>
      <c r="BX85" s="39">
        <f t="shared" si="15"/>
        <v>1</v>
      </c>
      <c r="BY85" s="40">
        <f t="shared" si="16"/>
        <v>0</v>
      </c>
      <c r="BZ85" s="40">
        <f t="shared" si="17"/>
        <v>0</v>
      </c>
    </row>
    <row r="86" spans="1:78" ht="62.5" customHeight="1">
      <c r="A86" s="28" t="str">
        <f t="shared" si="12"/>
        <v>D’Antonio</v>
      </c>
      <c r="B86" s="28" t="s">
        <v>302</v>
      </c>
      <c r="C86" s="28" t="s">
        <v>303</v>
      </c>
      <c r="D86" s="28" t="s">
        <v>304</v>
      </c>
      <c r="E86" s="29" t="s">
        <v>305</v>
      </c>
      <c r="F86" s="30" t="s">
        <v>84</v>
      </c>
      <c r="G86" s="195" t="s">
        <v>533</v>
      </c>
      <c r="H86" s="31" t="str">
        <f>IF(K86,IF(K86&lt;='Net Changes - Table 1'!$C$1,"y","x"),IF(L86,IF(L86&lt;'Net Changes - Table 1'!C$1,"x","y"),"y"))</f>
        <v>y</v>
      </c>
      <c r="I86" s="42" t="str">
        <f>IF(L86,IF(L86&lt;='Net Changes - Table 1'!$D$1,"x","y"),"y")</f>
        <v>y</v>
      </c>
      <c r="J86" s="32" t="str">
        <f>IF(L86,IF(L86&lt;='Net Changes - Table 1'!$E$1,"x","y"),"y")</f>
        <v>x</v>
      </c>
      <c r="K86" s="45"/>
      <c r="L86" s="46">
        <v>2025</v>
      </c>
      <c r="M86" s="190" t="s">
        <v>491</v>
      </c>
      <c r="N86" s="207"/>
      <c r="O86" s="200" t="b">
        <v>0</v>
      </c>
      <c r="P86" s="35" t="b">
        <v>0</v>
      </c>
      <c r="Q86" s="35" t="b">
        <v>1</v>
      </c>
      <c r="R86" s="35" t="b">
        <v>0</v>
      </c>
      <c r="S86" s="35" t="b">
        <v>0</v>
      </c>
      <c r="T86" s="35" t="b">
        <v>0</v>
      </c>
      <c r="U86" s="35">
        <f t="shared" si="13"/>
        <v>4</v>
      </c>
      <c r="V86" s="36"/>
      <c r="W86" s="35" t="b">
        <v>0</v>
      </c>
      <c r="X86" s="35" t="b">
        <v>0</v>
      </c>
      <c r="Y86" s="35" t="b">
        <v>0</v>
      </c>
      <c r="Z86" s="35" t="b">
        <v>0</v>
      </c>
      <c r="AA86" s="35" t="b">
        <v>0</v>
      </c>
      <c r="AB86" s="35" t="b">
        <v>1</v>
      </c>
      <c r="AC86" s="35" t="b">
        <v>0</v>
      </c>
      <c r="AD86" s="35" t="b">
        <v>0</v>
      </c>
      <c r="AE86" s="35" t="b">
        <v>1</v>
      </c>
      <c r="AF86" s="35" t="b">
        <v>0</v>
      </c>
      <c r="AG86" s="35" t="b">
        <v>0</v>
      </c>
      <c r="AH86" s="35" t="b">
        <v>0</v>
      </c>
      <c r="AI86" s="35" t="b">
        <v>1</v>
      </c>
      <c r="AJ86" s="37" t="b">
        <v>0</v>
      </c>
      <c r="AK86" s="35" t="b">
        <v>1</v>
      </c>
      <c r="AL86" s="35" t="b">
        <v>0</v>
      </c>
      <c r="AM86" s="35" t="b">
        <v>0</v>
      </c>
      <c r="AN86" s="35" t="b">
        <v>0</v>
      </c>
      <c r="AO86" s="35" t="b">
        <v>0</v>
      </c>
      <c r="AP86" s="35" t="b">
        <v>0</v>
      </c>
      <c r="AQ86" s="35" t="b">
        <v>0</v>
      </c>
      <c r="AR86" s="35" t="b">
        <v>0</v>
      </c>
      <c r="AS86" s="35" t="b">
        <v>0</v>
      </c>
      <c r="AT86" s="35" t="b">
        <v>0</v>
      </c>
      <c r="AU86" s="35" t="b">
        <v>0</v>
      </c>
      <c r="AV86" s="35" t="b">
        <v>0</v>
      </c>
      <c r="AW86" s="35" t="b">
        <v>0</v>
      </c>
      <c r="AX86" s="35" t="b">
        <v>0</v>
      </c>
      <c r="AY86" s="35" t="b">
        <v>0</v>
      </c>
      <c r="AZ86" s="35" t="b">
        <v>0</v>
      </c>
      <c r="BA86" s="35" t="b">
        <v>0</v>
      </c>
      <c r="BB86" s="37" t="b">
        <v>0</v>
      </c>
      <c r="BC86" s="37" t="b">
        <v>0</v>
      </c>
      <c r="BD86" s="37" t="b">
        <v>0</v>
      </c>
      <c r="BE86" s="35" t="b">
        <v>0</v>
      </c>
      <c r="BF86" s="35" t="b">
        <v>0</v>
      </c>
      <c r="BG86" s="35" t="b">
        <v>0</v>
      </c>
      <c r="BH86" s="35" t="b">
        <v>0</v>
      </c>
      <c r="BI86" s="35" t="b">
        <v>0</v>
      </c>
      <c r="BJ86" s="35" t="b">
        <v>0</v>
      </c>
      <c r="BK86" s="35" t="b">
        <v>0</v>
      </c>
      <c r="BL86" s="35" t="b">
        <v>0</v>
      </c>
      <c r="BM86" s="35" t="b">
        <v>0</v>
      </c>
      <c r="BN86" s="35" t="b">
        <v>0</v>
      </c>
      <c r="BO86" s="35" t="b">
        <v>0</v>
      </c>
      <c r="BP86" s="35" t="b">
        <v>0</v>
      </c>
      <c r="BQ86" s="35" t="b">
        <v>0</v>
      </c>
      <c r="BR86" s="35" t="b">
        <v>0</v>
      </c>
      <c r="BS86" s="35" t="b">
        <v>0</v>
      </c>
      <c r="BT86" s="35" t="b">
        <v>0</v>
      </c>
      <c r="BU86" s="35" t="b">
        <v>0</v>
      </c>
      <c r="BV86" s="38" t="b">
        <v>0</v>
      </c>
      <c r="BW86" s="30" t="str">
        <f t="shared" si="14"/>
        <v>N</v>
      </c>
      <c r="BX86" s="39">
        <f t="shared" si="15"/>
        <v>0</v>
      </c>
      <c r="BY86" s="40">
        <f t="shared" si="16"/>
        <v>0</v>
      </c>
      <c r="BZ86" s="40">
        <f t="shared" si="17"/>
        <v>1</v>
      </c>
    </row>
    <row r="87" spans="1:78" ht="38.5" customHeight="1">
      <c r="A87" s="28" t="str">
        <f t="shared" si="12"/>
        <v>Froelich</v>
      </c>
      <c r="B87" s="28" t="s">
        <v>306</v>
      </c>
      <c r="C87" s="28" t="s">
        <v>303</v>
      </c>
      <c r="D87" s="28" t="s">
        <v>307</v>
      </c>
      <c r="E87" s="29" t="s">
        <v>308</v>
      </c>
      <c r="F87" s="41"/>
      <c r="G87" s="195" t="s">
        <v>533</v>
      </c>
      <c r="H87" s="31" t="str">
        <f>IF(K87,IF(K87&lt;='Net Changes - Table 1'!$C$1,"y","x"),IF(L87,IF(L87&lt;'Net Changes - Table 1'!C$1,"x","y"),"y"))</f>
        <v>x</v>
      </c>
      <c r="I87" s="42" t="str">
        <f>IF(L87,IF(L87&lt;='Net Changes - Table 1'!$D$1,"x","y"),"y")</f>
        <v>y</v>
      </c>
      <c r="J87" s="32" t="str">
        <f>IF(L87,IF(L87&lt;='Net Changes - Table 1'!$E$1,"x","y"),"y")</f>
        <v>y</v>
      </c>
      <c r="K87" s="33">
        <v>2018</v>
      </c>
      <c r="L87" s="34"/>
      <c r="M87" s="189" t="s">
        <v>495</v>
      </c>
      <c r="N87" s="207"/>
      <c r="O87" s="200" t="b">
        <v>0</v>
      </c>
      <c r="P87" s="35" t="b">
        <v>0</v>
      </c>
      <c r="Q87" s="35" t="b">
        <v>0</v>
      </c>
      <c r="R87" s="35" t="b">
        <v>0</v>
      </c>
      <c r="S87" s="35" t="b">
        <v>0</v>
      </c>
      <c r="T87" s="35" t="b">
        <v>0</v>
      </c>
      <c r="U87" s="35">
        <f t="shared" si="13"/>
        <v>7</v>
      </c>
      <c r="V87" s="36"/>
      <c r="W87" s="35" t="b">
        <v>0</v>
      </c>
      <c r="X87" s="35" t="b">
        <v>0</v>
      </c>
      <c r="Y87" s="35" t="b">
        <v>0</v>
      </c>
      <c r="Z87" s="35" t="b">
        <v>0</v>
      </c>
      <c r="AA87" s="35" t="b">
        <v>0</v>
      </c>
      <c r="AB87" s="35" t="b">
        <v>0</v>
      </c>
      <c r="AC87" s="35" t="b">
        <v>1</v>
      </c>
      <c r="AD87" s="35" t="b">
        <v>1</v>
      </c>
      <c r="AE87" s="35" t="b">
        <v>0</v>
      </c>
      <c r="AF87" s="35" t="b">
        <v>0</v>
      </c>
      <c r="AG87" s="35" t="b">
        <v>0</v>
      </c>
      <c r="AH87" s="35" t="b">
        <v>0</v>
      </c>
      <c r="AI87" s="35" t="b">
        <v>1</v>
      </c>
      <c r="AJ87" s="37" t="b">
        <v>0</v>
      </c>
      <c r="AK87" s="35" t="b">
        <v>1</v>
      </c>
      <c r="AL87" s="35" t="b">
        <v>0</v>
      </c>
      <c r="AM87" s="35" t="b">
        <v>0</v>
      </c>
      <c r="AN87" s="35" t="b">
        <v>0</v>
      </c>
      <c r="AO87" s="35" t="b">
        <v>0</v>
      </c>
      <c r="AP87" s="35" t="b">
        <v>0</v>
      </c>
      <c r="AQ87" s="35" t="b">
        <v>0</v>
      </c>
      <c r="AR87" s="35" t="b">
        <v>0</v>
      </c>
      <c r="AS87" s="35" t="b">
        <v>0</v>
      </c>
      <c r="AT87" s="35" t="b">
        <v>0</v>
      </c>
      <c r="AU87" s="35" t="b">
        <v>0</v>
      </c>
      <c r="AV87" s="35" t="b">
        <v>0</v>
      </c>
      <c r="AW87" s="35" t="b">
        <v>1</v>
      </c>
      <c r="AX87" s="35" t="b">
        <v>0</v>
      </c>
      <c r="AY87" s="35" t="b">
        <v>0</v>
      </c>
      <c r="AZ87" s="35" t="b">
        <v>0</v>
      </c>
      <c r="BA87" s="35" t="b">
        <v>0</v>
      </c>
      <c r="BB87" s="37" t="b">
        <v>0</v>
      </c>
      <c r="BC87" s="37" t="b">
        <v>0</v>
      </c>
      <c r="BD87" s="37" t="b">
        <v>0</v>
      </c>
      <c r="BE87" s="35" t="b">
        <v>0</v>
      </c>
      <c r="BF87" s="35" t="b">
        <v>0</v>
      </c>
      <c r="BG87" s="35" t="b">
        <v>0</v>
      </c>
      <c r="BH87" s="35" t="b">
        <v>0</v>
      </c>
      <c r="BI87" s="35" t="b">
        <v>1</v>
      </c>
      <c r="BJ87" s="35" t="b">
        <v>0</v>
      </c>
      <c r="BK87" s="35" t="b">
        <v>0</v>
      </c>
      <c r="BL87" s="35" t="b">
        <v>0</v>
      </c>
      <c r="BM87" s="35" t="b">
        <v>0</v>
      </c>
      <c r="BN87" s="35" t="b">
        <v>0</v>
      </c>
      <c r="BO87" s="35" t="b">
        <v>0</v>
      </c>
      <c r="BP87" s="35" t="b">
        <v>1</v>
      </c>
      <c r="BQ87" s="35" t="b">
        <v>0</v>
      </c>
      <c r="BR87" s="35" t="b">
        <v>0</v>
      </c>
      <c r="BS87" s="35" t="b">
        <v>0</v>
      </c>
      <c r="BT87" s="35" t="b">
        <v>0</v>
      </c>
      <c r="BU87" s="35" t="b">
        <v>0</v>
      </c>
      <c r="BV87" s="38" t="b">
        <v>0</v>
      </c>
      <c r="BW87" s="30" t="str">
        <f t="shared" si="14"/>
        <v>N</v>
      </c>
      <c r="BX87" s="39">
        <f t="shared" si="15"/>
        <v>1</v>
      </c>
      <c r="BY87" s="40">
        <f t="shared" si="16"/>
        <v>0</v>
      </c>
      <c r="BZ87" s="40">
        <f t="shared" si="17"/>
        <v>0</v>
      </c>
    </row>
    <row r="88" spans="1:78" ht="38.5" customHeight="1">
      <c r="A88" s="28" t="str">
        <f t="shared" si="12"/>
        <v>Schimel</v>
      </c>
      <c r="B88" s="28" t="s">
        <v>309</v>
      </c>
      <c r="C88" s="28" t="s">
        <v>303</v>
      </c>
      <c r="D88" s="28" t="s">
        <v>310</v>
      </c>
      <c r="E88" s="29" t="s">
        <v>311</v>
      </c>
      <c r="F88" s="30" t="s">
        <v>84</v>
      </c>
      <c r="G88" s="195" t="s">
        <v>533</v>
      </c>
      <c r="H88" s="31" t="str">
        <f>IF(K88,IF(K88&lt;='Net Changes - Table 1'!$C$1,"y","x"),IF(L88,IF(L88&lt;'Net Changes - Table 1'!C$1,"x","y"),"y"))</f>
        <v>y</v>
      </c>
      <c r="I88" s="42" t="str">
        <f>IF(L88,IF(L88&lt;='Net Changes - Table 1'!$D$1,"x","y"),"y")</f>
        <v>y</v>
      </c>
      <c r="J88" s="32" t="str">
        <f>IF(L88,IF(L88&lt;='Net Changes - Table 1'!$E$1,"x","y"),"y")</f>
        <v>y</v>
      </c>
      <c r="K88" s="45"/>
      <c r="L88" s="34"/>
      <c r="M88" s="189" t="s">
        <v>491</v>
      </c>
      <c r="N88" s="207"/>
      <c r="O88" s="200" t="b">
        <v>0</v>
      </c>
      <c r="P88" s="35" t="b">
        <v>0</v>
      </c>
      <c r="Q88" s="35" t="b">
        <v>1</v>
      </c>
      <c r="R88" s="35" t="b">
        <v>0</v>
      </c>
      <c r="S88" s="35" t="b">
        <v>0</v>
      </c>
      <c r="T88" s="35" t="b">
        <v>0</v>
      </c>
      <c r="U88" s="35">
        <f t="shared" si="13"/>
        <v>5</v>
      </c>
      <c r="V88" s="36"/>
      <c r="W88" s="35" t="b">
        <v>0</v>
      </c>
      <c r="X88" s="35" t="b">
        <v>0</v>
      </c>
      <c r="Y88" s="35" t="b">
        <v>0</v>
      </c>
      <c r="Z88" s="35" t="b">
        <v>0</v>
      </c>
      <c r="AA88" s="35" t="b">
        <v>0</v>
      </c>
      <c r="AB88" s="35" t="b">
        <v>1</v>
      </c>
      <c r="AC88" s="35" t="b">
        <v>0</v>
      </c>
      <c r="AD88" s="35" t="b">
        <v>0</v>
      </c>
      <c r="AE88" s="35" t="b">
        <v>0</v>
      </c>
      <c r="AF88" s="35" t="b">
        <v>0</v>
      </c>
      <c r="AG88" s="35" t="b">
        <v>0</v>
      </c>
      <c r="AH88" s="35" t="b">
        <v>0</v>
      </c>
      <c r="AI88" s="35" t="b">
        <v>1</v>
      </c>
      <c r="AJ88" s="37" t="b">
        <v>0</v>
      </c>
      <c r="AK88" s="35" t="b">
        <v>0</v>
      </c>
      <c r="AL88" s="35" t="b">
        <v>0</v>
      </c>
      <c r="AM88" s="35" t="b">
        <v>0</v>
      </c>
      <c r="AN88" s="35" t="b">
        <v>0</v>
      </c>
      <c r="AO88" s="35" t="b">
        <v>0</v>
      </c>
      <c r="AP88" s="35" t="b">
        <v>1</v>
      </c>
      <c r="AQ88" s="35" t="b">
        <v>1</v>
      </c>
      <c r="AR88" s="35" t="b">
        <v>1</v>
      </c>
      <c r="AS88" s="35" t="b">
        <v>0</v>
      </c>
      <c r="AT88" s="35" t="b">
        <v>0</v>
      </c>
      <c r="AU88" s="35" t="b">
        <v>0</v>
      </c>
      <c r="AV88" s="35" t="b">
        <v>0</v>
      </c>
      <c r="AW88" s="35" t="b">
        <v>0</v>
      </c>
      <c r="AX88" s="35" t="b">
        <v>0</v>
      </c>
      <c r="AY88" s="35" t="b">
        <v>0</v>
      </c>
      <c r="AZ88" s="35" t="b">
        <v>0</v>
      </c>
      <c r="BA88" s="35" t="b">
        <v>0</v>
      </c>
      <c r="BB88" s="37" t="b">
        <v>0</v>
      </c>
      <c r="BC88" s="37" t="b">
        <v>0</v>
      </c>
      <c r="BD88" s="37" t="b">
        <v>0</v>
      </c>
      <c r="BE88" s="35" t="b">
        <v>0</v>
      </c>
      <c r="BF88" s="35" t="b">
        <v>0</v>
      </c>
      <c r="BG88" s="35" t="b">
        <v>0</v>
      </c>
      <c r="BH88" s="35" t="b">
        <v>0</v>
      </c>
      <c r="BI88" s="35" t="b">
        <v>0</v>
      </c>
      <c r="BJ88" s="35" t="b">
        <v>0</v>
      </c>
      <c r="BK88" s="35" t="b">
        <v>0</v>
      </c>
      <c r="BL88" s="35" t="b">
        <v>0</v>
      </c>
      <c r="BM88" s="35" t="b">
        <v>0</v>
      </c>
      <c r="BN88" s="35" t="b">
        <v>0</v>
      </c>
      <c r="BO88" s="35" t="b">
        <v>0</v>
      </c>
      <c r="BP88" s="35" t="b">
        <v>0</v>
      </c>
      <c r="BQ88" s="35" t="b">
        <v>0</v>
      </c>
      <c r="BR88" s="35" t="b">
        <v>0</v>
      </c>
      <c r="BS88" s="35" t="b">
        <v>0</v>
      </c>
      <c r="BT88" s="35" t="b">
        <v>0</v>
      </c>
      <c r="BU88" s="35" t="b">
        <v>0</v>
      </c>
      <c r="BV88" s="38" t="b">
        <v>0</v>
      </c>
      <c r="BW88" s="30" t="str">
        <f t="shared" si="14"/>
        <v>N</v>
      </c>
      <c r="BX88" s="39">
        <f t="shared" si="15"/>
        <v>0</v>
      </c>
      <c r="BY88" s="40">
        <f t="shared" si="16"/>
        <v>0</v>
      </c>
      <c r="BZ88" s="40">
        <f t="shared" si="17"/>
        <v>0</v>
      </c>
    </row>
    <row r="89" spans="1:78" ht="38.5" customHeight="1">
      <c r="A89" s="28" t="str">
        <f t="shared" si="12"/>
        <v>Alagona</v>
      </c>
      <c r="B89" s="28" t="s">
        <v>312</v>
      </c>
      <c r="C89" s="28" t="s">
        <v>313</v>
      </c>
      <c r="D89" s="28" t="s">
        <v>314</v>
      </c>
      <c r="E89" s="29" t="s">
        <v>315</v>
      </c>
      <c r="F89" s="41" t="s">
        <v>84</v>
      </c>
      <c r="G89" s="195" t="s">
        <v>533</v>
      </c>
      <c r="H89" s="31" t="str">
        <f>IF(K89,IF(K89&lt;='Net Changes - Table 1'!$C$1,"y","x"),IF(L89,IF(L89&lt;'Net Changes - Table 1'!C$1,"x","y"),"y"))</f>
        <v>y</v>
      </c>
      <c r="I89" s="42" t="str">
        <f>IF(L89,IF(L89&lt;='Net Changes - Table 1'!$D$1,"x","y"),"y")</f>
        <v>y</v>
      </c>
      <c r="J89" s="32" t="str">
        <f>IF(L89,IF(L89&lt;='Net Changes - Table 1'!$E$1,"x","y"),"y")</f>
        <v>y</v>
      </c>
      <c r="K89" s="45"/>
      <c r="L89" s="34"/>
      <c r="M89" s="189" t="s">
        <v>491</v>
      </c>
      <c r="N89" s="207"/>
      <c r="O89" s="200" t="b">
        <v>0</v>
      </c>
      <c r="P89" s="35" t="b">
        <v>0</v>
      </c>
      <c r="Q89" s="35" t="b">
        <v>0</v>
      </c>
      <c r="R89" s="35" t="b">
        <v>0</v>
      </c>
      <c r="S89" s="35" t="b">
        <v>0</v>
      </c>
      <c r="T89" s="35" t="b">
        <v>0</v>
      </c>
      <c r="U89" s="35">
        <f t="shared" si="13"/>
        <v>2</v>
      </c>
      <c r="V89" s="56" t="s">
        <v>316</v>
      </c>
      <c r="W89" s="35" t="b">
        <v>0</v>
      </c>
      <c r="X89" s="35" t="b">
        <v>0</v>
      </c>
      <c r="Y89" s="35" t="b">
        <v>0</v>
      </c>
      <c r="Z89" s="35" t="b">
        <v>0</v>
      </c>
      <c r="AA89" s="35" t="b">
        <v>0</v>
      </c>
      <c r="AB89" s="35" t="b">
        <v>0</v>
      </c>
      <c r="AC89" s="35" t="b">
        <v>0</v>
      </c>
      <c r="AD89" s="35" t="b">
        <v>0</v>
      </c>
      <c r="AE89" s="35" t="b">
        <v>0</v>
      </c>
      <c r="AF89" s="35" t="b">
        <v>0</v>
      </c>
      <c r="AG89" s="35" t="b">
        <v>0</v>
      </c>
      <c r="AH89" s="35" t="b">
        <v>0</v>
      </c>
      <c r="AI89" s="35" t="b">
        <v>0</v>
      </c>
      <c r="AJ89" s="37" t="b">
        <v>0</v>
      </c>
      <c r="AK89" s="35" t="b">
        <v>1</v>
      </c>
      <c r="AL89" s="35" t="b">
        <v>0</v>
      </c>
      <c r="AM89" s="35" t="b">
        <v>0</v>
      </c>
      <c r="AN89" s="35" t="b">
        <v>0</v>
      </c>
      <c r="AO89" s="35" t="b">
        <v>0</v>
      </c>
      <c r="AP89" s="35" t="b">
        <v>0</v>
      </c>
      <c r="AQ89" s="35" t="b">
        <v>0</v>
      </c>
      <c r="AR89" s="35" t="b">
        <v>0</v>
      </c>
      <c r="AS89" s="35" t="b">
        <v>0</v>
      </c>
      <c r="AT89" s="35" t="b">
        <v>0</v>
      </c>
      <c r="AU89" s="35" t="b">
        <v>0</v>
      </c>
      <c r="AV89" s="35" t="b">
        <v>0</v>
      </c>
      <c r="AW89" s="35" t="b">
        <v>0</v>
      </c>
      <c r="AX89" s="35" t="b">
        <v>0</v>
      </c>
      <c r="AY89" s="35" t="b">
        <v>0</v>
      </c>
      <c r="AZ89" s="35" t="b">
        <v>0</v>
      </c>
      <c r="BA89" s="35" t="b">
        <v>0</v>
      </c>
      <c r="BB89" s="37" t="b">
        <v>0</v>
      </c>
      <c r="BC89" s="37" t="b">
        <v>0</v>
      </c>
      <c r="BD89" s="37" t="b">
        <v>0</v>
      </c>
      <c r="BE89" s="35" t="b">
        <v>0</v>
      </c>
      <c r="BF89" s="35" t="b">
        <v>0</v>
      </c>
      <c r="BG89" s="35" t="b">
        <v>1</v>
      </c>
      <c r="BH89" s="35" t="b">
        <v>0</v>
      </c>
      <c r="BI89" s="35" t="b">
        <v>0</v>
      </c>
      <c r="BJ89" s="35" t="b">
        <v>0</v>
      </c>
      <c r="BK89" s="35" t="b">
        <v>0</v>
      </c>
      <c r="BL89" s="35" t="b">
        <v>0</v>
      </c>
      <c r="BM89" s="35" t="b">
        <v>0</v>
      </c>
      <c r="BN89" s="35" t="b">
        <v>0</v>
      </c>
      <c r="BO89" s="35" t="b">
        <v>0</v>
      </c>
      <c r="BP89" s="35" t="b">
        <v>0</v>
      </c>
      <c r="BQ89" s="35" t="b">
        <v>0</v>
      </c>
      <c r="BR89" s="35" t="b">
        <v>0</v>
      </c>
      <c r="BS89" s="35" t="b">
        <v>0</v>
      </c>
      <c r="BT89" s="35" t="b">
        <v>0</v>
      </c>
      <c r="BU89" s="35" t="b">
        <v>0</v>
      </c>
      <c r="BV89" s="38" t="b">
        <v>0</v>
      </c>
      <c r="BW89" s="30" t="str">
        <f t="shared" si="14"/>
        <v>N</v>
      </c>
      <c r="BX89" s="39">
        <f t="shared" si="15"/>
        <v>0</v>
      </c>
      <c r="BY89" s="40">
        <f t="shared" si="16"/>
        <v>0</v>
      </c>
      <c r="BZ89" s="40">
        <f t="shared" si="17"/>
        <v>0</v>
      </c>
    </row>
    <row r="90" spans="1:78" ht="38.5" customHeight="1">
      <c r="A90" s="28" t="str">
        <f t="shared" si="12"/>
        <v>Cleveland</v>
      </c>
      <c r="B90" s="28" t="s">
        <v>317</v>
      </c>
      <c r="C90" s="28" t="s">
        <v>313</v>
      </c>
      <c r="D90" s="28" t="s">
        <v>318</v>
      </c>
      <c r="E90" s="29" t="s">
        <v>319</v>
      </c>
      <c r="F90" s="41"/>
      <c r="G90" s="195" t="s">
        <v>533</v>
      </c>
      <c r="H90" s="31" t="str">
        <f>IF(K90,IF(K90&lt;='Net Changes - Table 1'!$C$1,"y","x"),IF(L90,IF(L90&lt;'Net Changes - Table 1'!C$1,"x","y"),"y"))</f>
        <v>y</v>
      </c>
      <c r="I90" s="42" t="str">
        <f>IF(L90,IF(L90&lt;='Net Changes - Table 1'!$D$1,"x","y"),"y")</f>
        <v>x</v>
      </c>
      <c r="J90" s="32" t="str">
        <f>IF(L90,IF(L90&lt;='Net Changes - Table 1'!$E$1,"x","y"),"y")</f>
        <v>x</v>
      </c>
      <c r="K90" s="45"/>
      <c r="L90" s="46">
        <v>2016</v>
      </c>
      <c r="M90" s="190" t="s">
        <v>495</v>
      </c>
      <c r="N90" s="208"/>
      <c r="O90" s="199" t="b">
        <v>0</v>
      </c>
      <c r="P90" s="44" t="b">
        <v>0</v>
      </c>
      <c r="Q90" s="44" t="b">
        <v>0</v>
      </c>
      <c r="R90" s="44" t="b">
        <v>0</v>
      </c>
      <c r="S90" s="44" t="b">
        <v>0</v>
      </c>
      <c r="T90" s="44" t="b">
        <v>0</v>
      </c>
      <c r="U90" s="35">
        <f t="shared" si="13"/>
        <v>3</v>
      </c>
      <c r="V90" s="47">
        <v>42552</v>
      </c>
      <c r="W90" s="35" t="b">
        <v>0</v>
      </c>
      <c r="X90" s="35" t="b">
        <v>0</v>
      </c>
      <c r="Y90" s="35" t="b">
        <v>0</v>
      </c>
      <c r="Z90" s="35" t="b">
        <v>0</v>
      </c>
      <c r="AA90" s="35" t="b">
        <v>0</v>
      </c>
      <c r="AB90" s="35" t="b">
        <v>0</v>
      </c>
      <c r="AC90" s="35" t="b">
        <v>0</v>
      </c>
      <c r="AD90" s="35" t="b">
        <v>0</v>
      </c>
      <c r="AE90" s="35" t="b">
        <v>0</v>
      </c>
      <c r="AF90" s="35" t="b">
        <v>0</v>
      </c>
      <c r="AG90" s="35" t="b">
        <v>0</v>
      </c>
      <c r="AH90" s="35" t="b">
        <v>0</v>
      </c>
      <c r="AI90" s="35" t="b">
        <v>0</v>
      </c>
      <c r="AJ90" s="37" t="b">
        <v>0</v>
      </c>
      <c r="AK90" s="35" t="b">
        <v>1</v>
      </c>
      <c r="AL90" s="35" t="b">
        <v>0</v>
      </c>
      <c r="AM90" s="35" t="b">
        <v>0</v>
      </c>
      <c r="AN90" s="35" t="b">
        <v>0</v>
      </c>
      <c r="AO90" s="35" t="b">
        <v>0</v>
      </c>
      <c r="AP90" s="35" t="b">
        <v>0</v>
      </c>
      <c r="AQ90" s="35" t="b">
        <v>0</v>
      </c>
      <c r="AR90" s="35" t="b">
        <v>0</v>
      </c>
      <c r="AS90" s="35" t="b">
        <v>1</v>
      </c>
      <c r="AT90" s="35" t="b">
        <v>0</v>
      </c>
      <c r="AU90" s="35" t="b">
        <v>0</v>
      </c>
      <c r="AV90" s="35" t="b">
        <v>0</v>
      </c>
      <c r="AW90" s="35" t="b">
        <v>0</v>
      </c>
      <c r="AX90" s="35" t="b">
        <v>0</v>
      </c>
      <c r="AY90" s="35" t="b">
        <v>0</v>
      </c>
      <c r="AZ90" s="35" t="b">
        <v>0</v>
      </c>
      <c r="BA90" s="35" t="b">
        <v>0</v>
      </c>
      <c r="BB90" s="37" t="b">
        <v>0</v>
      </c>
      <c r="BC90" s="37" t="b">
        <v>0</v>
      </c>
      <c r="BD90" s="37" t="b">
        <v>0</v>
      </c>
      <c r="BE90" s="35" t="b">
        <v>0</v>
      </c>
      <c r="BF90" s="35" t="b">
        <v>0</v>
      </c>
      <c r="BG90" s="35" t="b">
        <v>0</v>
      </c>
      <c r="BH90" s="35" t="b">
        <v>0</v>
      </c>
      <c r="BI90" s="35" t="b">
        <v>1</v>
      </c>
      <c r="BJ90" s="35" t="b">
        <v>0</v>
      </c>
      <c r="BK90" s="35" t="b">
        <v>0</v>
      </c>
      <c r="BL90" s="35" t="b">
        <v>0</v>
      </c>
      <c r="BM90" s="35" t="b">
        <v>0</v>
      </c>
      <c r="BN90" s="35" t="b">
        <v>0</v>
      </c>
      <c r="BO90" s="35" t="b">
        <v>0</v>
      </c>
      <c r="BP90" s="35" t="b">
        <v>0</v>
      </c>
      <c r="BQ90" s="35" t="b">
        <v>0</v>
      </c>
      <c r="BR90" s="35" t="b">
        <v>0</v>
      </c>
      <c r="BS90" s="35" t="b">
        <v>0</v>
      </c>
      <c r="BT90" s="35" t="b">
        <v>0</v>
      </c>
      <c r="BU90" s="35" t="b">
        <v>0</v>
      </c>
      <c r="BV90" s="38" t="b">
        <v>0</v>
      </c>
      <c r="BW90" s="30" t="str">
        <f t="shared" si="14"/>
        <v>N</v>
      </c>
      <c r="BX90" s="39">
        <f t="shared" si="15"/>
        <v>0</v>
      </c>
      <c r="BY90" s="40">
        <f t="shared" si="16"/>
        <v>1</v>
      </c>
      <c r="BZ90" s="40">
        <f t="shared" si="17"/>
        <v>0</v>
      </c>
    </row>
    <row r="91" spans="1:78" ht="50.5" customHeight="1">
      <c r="A91" s="28" t="str">
        <f t="shared" si="12"/>
        <v>Gray</v>
      </c>
      <c r="B91" s="28" t="s">
        <v>320</v>
      </c>
      <c r="C91" s="28" t="s">
        <v>313</v>
      </c>
      <c r="D91" s="28" t="s">
        <v>321</v>
      </c>
      <c r="E91" s="29" t="s">
        <v>322</v>
      </c>
      <c r="F91" s="41"/>
      <c r="G91" s="195" t="s">
        <v>533</v>
      </c>
      <c r="H91" s="31" t="str">
        <f>IF(K91,IF(K91&lt;='Net Changes - Table 1'!$C$1,"y","x"),IF(L91,IF(L91&lt;'Net Changes - Table 1'!C$1,"x","y"),"y"))</f>
        <v>x</v>
      </c>
      <c r="I91" s="42" t="str">
        <f>IF(L91,IF(L91&lt;='Net Changes - Table 1'!$D$1,"x","y"),"y")</f>
        <v>y</v>
      </c>
      <c r="J91" s="32" t="str">
        <f>IF(L91,IF(L91&lt;='Net Changes - Table 1'!$E$1,"x","y"),"y")</f>
        <v>y</v>
      </c>
      <c r="K91" s="33">
        <v>2017</v>
      </c>
      <c r="L91" s="34"/>
      <c r="M91" s="189" t="s">
        <v>495</v>
      </c>
      <c r="N91" s="207"/>
      <c r="O91" s="200" t="b">
        <v>0</v>
      </c>
      <c r="P91" s="35" t="b">
        <v>0</v>
      </c>
      <c r="Q91" s="35" t="b">
        <v>0</v>
      </c>
      <c r="R91" s="35" t="b">
        <v>0</v>
      </c>
      <c r="S91" s="35" t="b">
        <v>0</v>
      </c>
      <c r="T91" s="35" t="b">
        <v>0</v>
      </c>
      <c r="U91" s="35">
        <f t="shared" si="13"/>
        <v>2</v>
      </c>
      <c r="V91" s="36"/>
      <c r="W91" s="35" t="b">
        <v>0</v>
      </c>
      <c r="X91" s="35" t="b">
        <v>0</v>
      </c>
      <c r="Y91" s="35" t="b">
        <v>0</v>
      </c>
      <c r="Z91" s="35" t="b">
        <v>0</v>
      </c>
      <c r="AA91" s="35" t="b">
        <v>0</v>
      </c>
      <c r="AB91" s="35" t="b">
        <v>0</v>
      </c>
      <c r="AC91" s="35" t="b">
        <v>0</v>
      </c>
      <c r="AD91" s="35" t="b">
        <v>0</v>
      </c>
      <c r="AE91" s="35" t="b">
        <v>0</v>
      </c>
      <c r="AF91" s="35" t="b">
        <v>0</v>
      </c>
      <c r="AG91" s="35" t="b">
        <v>0</v>
      </c>
      <c r="AH91" s="35" t="b">
        <v>0</v>
      </c>
      <c r="AI91" s="35" t="b">
        <v>0</v>
      </c>
      <c r="AJ91" s="37" t="b">
        <v>0</v>
      </c>
      <c r="AK91" s="35" t="b">
        <v>0</v>
      </c>
      <c r="AL91" s="35" t="b">
        <v>0</v>
      </c>
      <c r="AM91" s="35" t="b">
        <v>0</v>
      </c>
      <c r="AN91" s="35" t="b">
        <v>0</v>
      </c>
      <c r="AO91" s="35" t="b">
        <v>0</v>
      </c>
      <c r="AP91" s="35" t="b">
        <v>0</v>
      </c>
      <c r="AQ91" s="35" t="b">
        <v>0</v>
      </c>
      <c r="AR91" s="35" t="b">
        <v>0</v>
      </c>
      <c r="AS91" s="35" t="b">
        <v>0</v>
      </c>
      <c r="AT91" s="35" t="b">
        <v>0</v>
      </c>
      <c r="AU91" s="35" t="b">
        <v>0</v>
      </c>
      <c r="AV91" s="35" t="b">
        <v>0</v>
      </c>
      <c r="AW91" s="35" t="b">
        <v>0</v>
      </c>
      <c r="AX91" s="35" t="b">
        <v>0</v>
      </c>
      <c r="AY91" s="35" t="b">
        <v>0</v>
      </c>
      <c r="AZ91" s="35" t="b">
        <v>0</v>
      </c>
      <c r="BA91" s="35" t="b">
        <v>0</v>
      </c>
      <c r="BB91" s="37" t="b">
        <v>0</v>
      </c>
      <c r="BC91" s="37" t="b">
        <v>0</v>
      </c>
      <c r="BD91" s="37" t="b">
        <v>0</v>
      </c>
      <c r="BE91" s="35" t="b">
        <v>0</v>
      </c>
      <c r="BF91" s="35" t="b">
        <v>0</v>
      </c>
      <c r="BG91" s="35" t="b">
        <v>0</v>
      </c>
      <c r="BH91" s="35" t="b">
        <v>1</v>
      </c>
      <c r="BI91" s="35" t="b">
        <v>0</v>
      </c>
      <c r="BJ91" s="35" t="b">
        <v>1</v>
      </c>
      <c r="BK91" s="35" t="b">
        <v>0</v>
      </c>
      <c r="BL91" s="35" t="b">
        <v>0</v>
      </c>
      <c r="BM91" s="35" t="b">
        <v>0</v>
      </c>
      <c r="BN91" s="35" t="b">
        <v>0</v>
      </c>
      <c r="BO91" s="35" t="b">
        <v>0</v>
      </c>
      <c r="BP91" s="35" t="b">
        <v>0</v>
      </c>
      <c r="BQ91" s="35" t="b">
        <v>0</v>
      </c>
      <c r="BR91" s="35" t="b">
        <v>0</v>
      </c>
      <c r="BS91" s="35" t="b">
        <v>0</v>
      </c>
      <c r="BT91" s="35" t="b">
        <v>0</v>
      </c>
      <c r="BU91" s="35" t="b">
        <v>0</v>
      </c>
      <c r="BV91" s="38" t="b">
        <v>0</v>
      </c>
      <c r="BW91" s="30" t="str">
        <f t="shared" si="14"/>
        <v>N</v>
      </c>
      <c r="BX91" s="39">
        <f t="shared" si="15"/>
        <v>1</v>
      </c>
      <c r="BY91" s="40">
        <f t="shared" si="16"/>
        <v>0</v>
      </c>
      <c r="BZ91" s="40">
        <f t="shared" si="17"/>
        <v>0</v>
      </c>
    </row>
    <row r="92" spans="1:78" ht="38.5" customHeight="1">
      <c r="A92" s="28" t="str">
        <f t="shared" si="12"/>
        <v>Heilmayr</v>
      </c>
      <c r="B92" s="28" t="s">
        <v>323</v>
      </c>
      <c r="C92" s="28" t="s">
        <v>313</v>
      </c>
      <c r="D92" s="28" t="s">
        <v>324</v>
      </c>
      <c r="E92" s="29" t="s">
        <v>93</v>
      </c>
      <c r="F92" s="30" t="s">
        <v>84</v>
      </c>
      <c r="G92" s="195" t="s">
        <v>581</v>
      </c>
      <c r="H92" s="31" t="str">
        <f>IF(K92,IF(K92&lt;='Net Changes - Table 1'!$C$1,"y","x"),IF(L92,IF(L92&lt;'Net Changes - Table 1'!C$1,"x","y"),"y"))</f>
        <v>x</v>
      </c>
      <c r="I92" s="42" t="str">
        <f>IF(L92,IF(L92&lt;='Net Changes - Table 1'!$D$1,"x","y"),"y")</f>
        <v>y</v>
      </c>
      <c r="J92" s="32" t="str">
        <f>IF(L92,IF(L92&lt;='Net Changes - Table 1'!$E$1,"x","y"),"y")</f>
        <v>y</v>
      </c>
      <c r="K92" s="33">
        <v>2017</v>
      </c>
      <c r="L92" s="34"/>
      <c r="M92" s="189" t="s">
        <v>491</v>
      </c>
      <c r="N92" s="207"/>
      <c r="O92" s="200" t="b">
        <v>0</v>
      </c>
      <c r="P92" s="35" t="b">
        <v>0</v>
      </c>
      <c r="Q92" s="35" t="b">
        <v>0</v>
      </c>
      <c r="R92" s="35" t="b">
        <v>0</v>
      </c>
      <c r="S92" s="35" t="b">
        <v>0</v>
      </c>
      <c r="T92" s="35" t="b">
        <v>0</v>
      </c>
      <c r="U92" s="35">
        <f t="shared" si="13"/>
        <v>3</v>
      </c>
      <c r="V92" s="36"/>
      <c r="W92" s="35" t="b">
        <v>0</v>
      </c>
      <c r="X92" s="35" t="b">
        <v>0</v>
      </c>
      <c r="Y92" s="35" t="b">
        <v>0</v>
      </c>
      <c r="Z92" s="35" t="b">
        <v>0</v>
      </c>
      <c r="AA92" s="35" t="b">
        <v>0</v>
      </c>
      <c r="AB92" s="35" t="b">
        <v>0</v>
      </c>
      <c r="AC92" s="35" t="b">
        <v>0</v>
      </c>
      <c r="AD92" s="35" t="b">
        <v>0</v>
      </c>
      <c r="AE92" s="35" t="b">
        <v>0</v>
      </c>
      <c r="AF92" s="35" t="b">
        <v>0</v>
      </c>
      <c r="AG92" s="35" t="b">
        <v>0</v>
      </c>
      <c r="AH92" s="35" t="b">
        <v>0</v>
      </c>
      <c r="AI92" s="35" t="b">
        <v>0</v>
      </c>
      <c r="AJ92" s="37" t="b">
        <v>0</v>
      </c>
      <c r="AK92" s="35" t="b">
        <v>0</v>
      </c>
      <c r="AL92" s="35" t="b">
        <v>0</v>
      </c>
      <c r="AM92" s="35" t="b">
        <v>0</v>
      </c>
      <c r="AN92" s="35" t="b">
        <v>0</v>
      </c>
      <c r="AO92" s="35" t="b">
        <v>0</v>
      </c>
      <c r="AP92" s="35" t="b">
        <v>0</v>
      </c>
      <c r="AQ92" s="35" t="b">
        <v>0</v>
      </c>
      <c r="AR92" s="35" t="b">
        <v>0</v>
      </c>
      <c r="AS92" s="35" t="b">
        <v>1</v>
      </c>
      <c r="AT92" s="35" t="b">
        <v>0</v>
      </c>
      <c r="AU92" s="35" t="b">
        <v>0</v>
      </c>
      <c r="AV92" s="35" t="b">
        <v>0</v>
      </c>
      <c r="AW92" s="35" t="b">
        <v>0</v>
      </c>
      <c r="AX92" s="35" t="b">
        <v>0</v>
      </c>
      <c r="AY92" s="35" t="b">
        <v>0</v>
      </c>
      <c r="AZ92" s="35" t="b">
        <v>0</v>
      </c>
      <c r="BA92" s="35" t="b">
        <v>0</v>
      </c>
      <c r="BB92" s="37" t="b">
        <v>0</v>
      </c>
      <c r="BC92" s="37" t="b">
        <v>0</v>
      </c>
      <c r="BD92" s="37" t="b">
        <v>0</v>
      </c>
      <c r="BE92" s="35" t="b">
        <v>0</v>
      </c>
      <c r="BF92" s="35" t="b">
        <v>0</v>
      </c>
      <c r="BG92" s="35" t="b">
        <v>0</v>
      </c>
      <c r="BH92" s="35" t="b">
        <v>0</v>
      </c>
      <c r="BI92" s="35" t="b">
        <v>0</v>
      </c>
      <c r="BJ92" s="35" t="b">
        <v>0</v>
      </c>
      <c r="BK92" s="35" t="b">
        <v>1</v>
      </c>
      <c r="BL92" s="35" t="b">
        <v>0</v>
      </c>
      <c r="BM92" s="35" t="b">
        <v>0</v>
      </c>
      <c r="BN92" s="35" t="b">
        <v>0</v>
      </c>
      <c r="BO92" s="35" t="b">
        <v>0</v>
      </c>
      <c r="BP92" s="35" t="b">
        <v>1</v>
      </c>
      <c r="BQ92" s="35" t="b">
        <v>0</v>
      </c>
      <c r="BR92" s="35" t="b">
        <v>0</v>
      </c>
      <c r="BS92" s="35" t="b">
        <v>0</v>
      </c>
      <c r="BT92" s="35" t="b">
        <v>0</v>
      </c>
      <c r="BU92" s="35" t="b">
        <v>0</v>
      </c>
      <c r="BV92" s="38" t="b">
        <v>0</v>
      </c>
      <c r="BW92" s="30" t="str">
        <f t="shared" si="14"/>
        <v>N</v>
      </c>
      <c r="BX92" s="39">
        <f t="shared" si="15"/>
        <v>1</v>
      </c>
      <c r="BY92" s="40">
        <f t="shared" si="16"/>
        <v>0</v>
      </c>
      <c r="BZ92" s="40">
        <f t="shared" si="17"/>
        <v>0</v>
      </c>
    </row>
    <row r="93" spans="1:78" ht="26.5" customHeight="1">
      <c r="A93" s="28" t="str">
        <f t="shared" si="12"/>
        <v>Pellow</v>
      </c>
      <c r="B93" s="28" t="s">
        <v>325</v>
      </c>
      <c r="C93" s="28" t="s">
        <v>313</v>
      </c>
      <c r="D93" s="28" t="s">
        <v>326</v>
      </c>
      <c r="E93" s="29" t="s">
        <v>83</v>
      </c>
      <c r="F93" s="54"/>
      <c r="G93" s="195" t="s">
        <v>581</v>
      </c>
      <c r="H93" s="31" t="str">
        <f>IF(K93,IF(K93&lt;='Net Changes - Table 1'!$C$1,"y","x"),IF(L93,IF(L93&lt;'Net Changes - Table 1'!C$1,"x","y"),"y"))</f>
        <v>x</v>
      </c>
      <c r="I93" s="42" t="str">
        <f>IF(L93,IF(L93&lt;='Net Changes - Table 1'!$D$1,"x","y"),"y")</f>
        <v>y</v>
      </c>
      <c r="J93" s="32" t="str">
        <f>IF(L93,IF(L93&lt;='Net Changes - Table 1'!$E$1,"x","y"),"y")</f>
        <v>y</v>
      </c>
      <c r="K93" s="55">
        <v>2016</v>
      </c>
      <c r="L93" s="50"/>
      <c r="M93" s="189" t="s">
        <v>495</v>
      </c>
      <c r="N93" s="208"/>
      <c r="O93" s="199" t="b">
        <v>0</v>
      </c>
      <c r="P93" s="44" t="b">
        <v>0</v>
      </c>
      <c r="Q93" s="44" t="b">
        <v>0</v>
      </c>
      <c r="R93" s="44" t="b">
        <v>0</v>
      </c>
      <c r="S93" s="44" t="b">
        <v>0</v>
      </c>
      <c r="T93" s="44" t="b">
        <v>0</v>
      </c>
      <c r="U93" s="35">
        <f t="shared" si="13"/>
        <v>1</v>
      </c>
      <c r="V93" s="36"/>
      <c r="W93" s="35" t="b">
        <v>0</v>
      </c>
      <c r="X93" s="35" t="b">
        <v>0</v>
      </c>
      <c r="Y93" s="35" t="b">
        <v>0</v>
      </c>
      <c r="Z93" s="35" t="b">
        <v>0</v>
      </c>
      <c r="AA93" s="35" t="b">
        <v>0</v>
      </c>
      <c r="AB93" s="35" t="b">
        <v>0</v>
      </c>
      <c r="AC93" s="35" t="b">
        <v>0</v>
      </c>
      <c r="AD93" s="35" t="b">
        <v>0</v>
      </c>
      <c r="AE93" s="35" t="b">
        <v>0</v>
      </c>
      <c r="AF93" s="35" t="b">
        <v>0</v>
      </c>
      <c r="AG93" s="35" t="b">
        <v>0</v>
      </c>
      <c r="AH93" s="35" t="b">
        <v>0</v>
      </c>
      <c r="AI93" s="35" t="b">
        <v>0</v>
      </c>
      <c r="AJ93" s="37" t="b">
        <v>0</v>
      </c>
      <c r="AK93" s="35" t="b">
        <v>0</v>
      </c>
      <c r="AL93" s="35" t="b">
        <v>0</v>
      </c>
      <c r="AM93" s="35" t="b">
        <v>0</v>
      </c>
      <c r="AN93" s="35" t="b">
        <v>0</v>
      </c>
      <c r="AO93" s="35" t="b">
        <v>0</v>
      </c>
      <c r="AP93" s="35" t="b">
        <v>0</v>
      </c>
      <c r="AQ93" s="35" t="b">
        <v>0</v>
      </c>
      <c r="AR93" s="35" t="b">
        <v>0</v>
      </c>
      <c r="AS93" s="35" t="b">
        <v>0</v>
      </c>
      <c r="AT93" s="35" t="b">
        <v>0</v>
      </c>
      <c r="AU93" s="35" t="b">
        <v>0</v>
      </c>
      <c r="AV93" s="35" t="b">
        <v>0</v>
      </c>
      <c r="AW93" s="35" t="b">
        <v>0</v>
      </c>
      <c r="AX93" s="35" t="b">
        <v>0</v>
      </c>
      <c r="AY93" s="35" t="b">
        <v>0</v>
      </c>
      <c r="AZ93" s="35" t="b">
        <v>0</v>
      </c>
      <c r="BA93" s="35" t="b">
        <v>0</v>
      </c>
      <c r="BB93" s="37" t="b">
        <v>0</v>
      </c>
      <c r="BC93" s="37" t="b">
        <v>0</v>
      </c>
      <c r="BD93" s="37" t="b">
        <v>0</v>
      </c>
      <c r="BE93" s="35" t="b">
        <v>0</v>
      </c>
      <c r="BF93" s="35" t="b">
        <v>0</v>
      </c>
      <c r="BG93" s="35" t="b">
        <v>0</v>
      </c>
      <c r="BH93" s="35" t="b">
        <v>0</v>
      </c>
      <c r="BI93" s="35" t="b">
        <v>0</v>
      </c>
      <c r="BJ93" s="35" t="b">
        <v>1</v>
      </c>
      <c r="BK93" s="35" t="b">
        <v>0</v>
      </c>
      <c r="BL93" s="35" t="b">
        <v>0</v>
      </c>
      <c r="BM93" s="35" t="b">
        <v>0</v>
      </c>
      <c r="BN93" s="35" t="b">
        <v>0</v>
      </c>
      <c r="BO93" s="35" t="b">
        <v>0</v>
      </c>
      <c r="BP93" s="35" t="b">
        <v>0</v>
      </c>
      <c r="BQ93" s="35" t="b">
        <v>0</v>
      </c>
      <c r="BR93" s="35" t="b">
        <v>0</v>
      </c>
      <c r="BS93" s="35" t="b">
        <v>0</v>
      </c>
      <c r="BT93" s="35" t="b">
        <v>0</v>
      </c>
      <c r="BU93" s="35" t="b">
        <v>0</v>
      </c>
      <c r="BV93" s="38" t="b">
        <v>0</v>
      </c>
      <c r="BW93" s="30" t="str">
        <f t="shared" si="14"/>
        <v>N</v>
      </c>
      <c r="BX93" s="39">
        <f t="shared" si="15"/>
        <v>1</v>
      </c>
      <c r="BY93" s="40">
        <f t="shared" si="16"/>
        <v>0</v>
      </c>
      <c r="BZ93" s="40">
        <f t="shared" si="17"/>
        <v>0</v>
      </c>
    </row>
    <row r="94" spans="1:78" ht="38.5" customHeight="1">
      <c r="A94" s="28" t="str">
        <f t="shared" si="12"/>
        <v>Perrone</v>
      </c>
      <c r="B94" s="28" t="s">
        <v>327</v>
      </c>
      <c r="C94" s="28" t="s">
        <v>313</v>
      </c>
      <c r="D94" s="28" t="s">
        <v>328</v>
      </c>
      <c r="E94" s="29" t="s">
        <v>329</v>
      </c>
      <c r="F94" s="41" t="s">
        <v>84</v>
      </c>
      <c r="G94" s="195" t="s">
        <v>533</v>
      </c>
      <c r="H94" s="31" t="str">
        <f>IF(K94,IF(K94&lt;='Net Changes - Table 1'!$C$1,"y","x"),IF(L94,IF(L94&lt;'Net Changes - Table 1'!C$1,"x","y"),"y"))</f>
        <v>x</v>
      </c>
      <c r="I94" s="42" t="str">
        <f>IF(L94,IF(L94&lt;='Net Changes - Table 1'!$D$1,"x","y"),"y")</f>
        <v>y</v>
      </c>
      <c r="J94" s="32" t="str">
        <f>IF(L94,IF(L94&lt;='Net Changes - Table 1'!$E$1,"x","y"),"y")</f>
        <v>y</v>
      </c>
      <c r="K94" s="33">
        <v>2017</v>
      </c>
      <c r="L94" s="34"/>
      <c r="M94" s="189" t="s">
        <v>491</v>
      </c>
      <c r="N94" s="207"/>
      <c r="O94" s="200" t="b">
        <v>0</v>
      </c>
      <c r="P94" s="35" t="b">
        <v>0</v>
      </c>
      <c r="Q94" s="35" t="b">
        <v>0</v>
      </c>
      <c r="R94" s="35" t="b">
        <v>0</v>
      </c>
      <c r="S94" s="35" t="b">
        <v>0</v>
      </c>
      <c r="T94" s="35" t="b">
        <v>0</v>
      </c>
      <c r="U94" s="35">
        <f t="shared" si="13"/>
        <v>3</v>
      </c>
      <c r="V94" s="36"/>
      <c r="W94" s="35" t="b">
        <v>0</v>
      </c>
      <c r="X94" s="35" t="b">
        <v>0</v>
      </c>
      <c r="Y94" s="35" t="b">
        <v>0</v>
      </c>
      <c r="Z94" s="35" t="b">
        <v>0</v>
      </c>
      <c r="AA94" s="35" t="b">
        <v>0</v>
      </c>
      <c r="AB94" s="35" t="b">
        <v>0</v>
      </c>
      <c r="AC94" s="35" t="b">
        <v>0</v>
      </c>
      <c r="AD94" s="35" t="b">
        <v>0</v>
      </c>
      <c r="AE94" s="35" t="b">
        <v>0</v>
      </c>
      <c r="AF94" s="35" t="b">
        <v>0</v>
      </c>
      <c r="AG94" s="35" t="b">
        <v>0</v>
      </c>
      <c r="AH94" s="35" t="b">
        <v>0</v>
      </c>
      <c r="AI94" s="35" t="b">
        <v>0</v>
      </c>
      <c r="AJ94" s="37" t="b">
        <v>0</v>
      </c>
      <c r="AK94" s="35" t="b">
        <v>0</v>
      </c>
      <c r="AL94" s="35" t="b">
        <v>0</v>
      </c>
      <c r="AM94" s="35" t="b">
        <v>0</v>
      </c>
      <c r="AN94" s="35" t="b">
        <v>1</v>
      </c>
      <c r="AO94" s="35" t="b">
        <v>0</v>
      </c>
      <c r="AP94" s="35" t="b">
        <v>0</v>
      </c>
      <c r="AQ94" s="35" t="b">
        <v>0</v>
      </c>
      <c r="AR94" s="35" t="b">
        <v>0</v>
      </c>
      <c r="AS94" s="35" t="b">
        <v>0</v>
      </c>
      <c r="AT94" s="35" t="b">
        <v>0</v>
      </c>
      <c r="AU94" s="35" t="b">
        <v>0</v>
      </c>
      <c r="AV94" s="35" t="b">
        <v>0</v>
      </c>
      <c r="AW94" s="35" t="b">
        <v>0</v>
      </c>
      <c r="AX94" s="35" t="b">
        <v>0</v>
      </c>
      <c r="AY94" s="35" t="b">
        <v>0</v>
      </c>
      <c r="AZ94" s="35" t="b">
        <v>0</v>
      </c>
      <c r="BA94" s="35" t="b">
        <v>0</v>
      </c>
      <c r="BB94" s="37" t="b">
        <v>0</v>
      </c>
      <c r="BC94" s="37" t="b">
        <v>0</v>
      </c>
      <c r="BD94" s="37" t="b">
        <v>0</v>
      </c>
      <c r="BE94" s="35" t="b">
        <v>0</v>
      </c>
      <c r="BF94" s="35" t="b">
        <v>0</v>
      </c>
      <c r="BG94" s="35" t="b">
        <v>0</v>
      </c>
      <c r="BH94" s="35" t="b">
        <v>0</v>
      </c>
      <c r="BI94" s="35" t="b">
        <v>1</v>
      </c>
      <c r="BJ94" s="35" t="b">
        <v>0</v>
      </c>
      <c r="BK94" s="35" t="b">
        <v>0</v>
      </c>
      <c r="BL94" s="35" t="b">
        <v>0</v>
      </c>
      <c r="BM94" s="35" t="b">
        <v>0</v>
      </c>
      <c r="BN94" s="35" t="b">
        <v>0</v>
      </c>
      <c r="BO94" s="35" t="b">
        <v>0</v>
      </c>
      <c r="BP94" s="35" t="b">
        <v>1</v>
      </c>
      <c r="BQ94" s="35" t="b">
        <v>0</v>
      </c>
      <c r="BR94" s="35" t="b">
        <v>0</v>
      </c>
      <c r="BS94" s="35" t="b">
        <v>0</v>
      </c>
      <c r="BT94" s="35" t="b">
        <v>0</v>
      </c>
      <c r="BU94" s="35" t="b">
        <v>0</v>
      </c>
      <c r="BV94" s="38" t="b">
        <v>0</v>
      </c>
      <c r="BW94" s="30" t="str">
        <f t="shared" si="14"/>
        <v>N</v>
      </c>
      <c r="BX94" s="39">
        <f t="shared" si="15"/>
        <v>1</v>
      </c>
      <c r="BY94" s="40">
        <f t="shared" si="16"/>
        <v>0</v>
      </c>
      <c r="BZ94" s="40">
        <f t="shared" si="17"/>
        <v>0</v>
      </c>
    </row>
    <row r="95" spans="1:78" ht="38.5" customHeight="1">
      <c r="A95" s="28" t="str">
        <f t="shared" si="12"/>
        <v>Pulver</v>
      </c>
      <c r="B95" s="28" t="s">
        <v>330</v>
      </c>
      <c r="C95" s="28" t="s">
        <v>313</v>
      </c>
      <c r="D95" s="28" t="s">
        <v>331</v>
      </c>
      <c r="E95" s="29" t="s">
        <v>83</v>
      </c>
      <c r="F95" s="30" t="s">
        <v>84</v>
      </c>
      <c r="G95" s="195" t="s">
        <v>569</v>
      </c>
      <c r="H95" s="31" t="str">
        <f>IF(K95,IF(K95&lt;='Net Changes - Table 1'!$C$1,"y","x"),IF(L95,IF(L95&lt;'Net Changes - Table 1'!C$1,"x","y"),"y"))</f>
        <v>y</v>
      </c>
      <c r="I95" s="42" t="str">
        <f>IF(L95,IF(L95&lt;='Net Changes - Table 1'!$D$1,"x","y"),"y")</f>
        <v>y</v>
      </c>
      <c r="J95" s="32" t="str">
        <f>IF(L95,IF(L95&lt;='Net Changes - Table 1'!$E$1,"x","y"),"y")</f>
        <v>y</v>
      </c>
      <c r="K95" s="45"/>
      <c r="L95" s="34"/>
      <c r="M95" s="189" t="s">
        <v>491</v>
      </c>
      <c r="N95" s="207"/>
      <c r="O95" s="200" t="b">
        <v>0</v>
      </c>
      <c r="P95" s="35" t="b">
        <v>0</v>
      </c>
      <c r="Q95" s="35" t="b">
        <v>0</v>
      </c>
      <c r="R95" s="35" t="b">
        <v>0</v>
      </c>
      <c r="S95" s="35" t="b">
        <v>0</v>
      </c>
      <c r="T95" s="35" t="b">
        <v>0</v>
      </c>
      <c r="U95" s="35">
        <f t="shared" si="13"/>
        <v>1</v>
      </c>
      <c r="V95" s="36"/>
      <c r="W95" s="35" t="b">
        <v>0</v>
      </c>
      <c r="X95" s="35" t="b">
        <v>0</v>
      </c>
      <c r="Y95" s="35" t="b">
        <v>0</v>
      </c>
      <c r="Z95" s="35" t="b">
        <v>0</v>
      </c>
      <c r="AA95" s="35" t="b">
        <v>0</v>
      </c>
      <c r="AB95" s="35" t="b">
        <v>0</v>
      </c>
      <c r="AC95" s="35" t="b">
        <v>0</v>
      </c>
      <c r="AD95" s="35" t="b">
        <v>0</v>
      </c>
      <c r="AE95" s="35" t="b">
        <v>0</v>
      </c>
      <c r="AF95" s="35" t="b">
        <v>0</v>
      </c>
      <c r="AG95" s="35" t="b">
        <v>0</v>
      </c>
      <c r="AH95" s="35" t="b">
        <v>0</v>
      </c>
      <c r="AI95" s="35" t="b">
        <v>0</v>
      </c>
      <c r="AJ95" s="37" t="b">
        <v>0</v>
      </c>
      <c r="AK95" s="35" t="b">
        <v>0</v>
      </c>
      <c r="AL95" s="35" t="b">
        <v>0</v>
      </c>
      <c r="AM95" s="35" t="b">
        <v>0</v>
      </c>
      <c r="AN95" s="35" t="b">
        <v>0</v>
      </c>
      <c r="AO95" s="35" t="b">
        <v>0</v>
      </c>
      <c r="AP95" s="35" t="b">
        <v>0</v>
      </c>
      <c r="AQ95" s="35" t="b">
        <v>0</v>
      </c>
      <c r="AR95" s="35" t="b">
        <v>0</v>
      </c>
      <c r="AS95" s="35" t="b">
        <v>0</v>
      </c>
      <c r="AT95" s="35" t="b">
        <v>0</v>
      </c>
      <c r="AU95" s="35" t="b">
        <v>0</v>
      </c>
      <c r="AV95" s="35" t="b">
        <v>0</v>
      </c>
      <c r="AW95" s="35" t="b">
        <v>0</v>
      </c>
      <c r="AX95" s="35" t="b">
        <v>0</v>
      </c>
      <c r="AY95" s="35" t="b">
        <v>0</v>
      </c>
      <c r="AZ95" s="35" t="b">
        <v>0</v>
      </c>
      <c r="BA95" s="35" t="b">
        <v>0</v>
      </c>
      <c r="BB95" s="37" t="b">
        <v>0</v>
      </c>
      <c r="BC95" s="37" t="b">
        <v>0</v>
      </c>
      <c r="BD95" s="37" t="b">
        <v>0</v>
      </c>
      <c r="BE95" s="35" t="b">
        <v>0</v>
      </c>
      <c r="BF95" s="35" t="b">
        <v>0</v>
      </c>
      <c r="BG95" s="35" t="b">
        <v>0</v>
      </c>
      <c r="BH95" s="35" t="b">
        <v>0</v>
      </c>
      <c r="BI95" s="35" t="b">
        <v>0</v>
      </c>
      <c r="BJ95" s="35" t="b">
        <v>1</v>
      </c>
      <c r="BK95" s="35" t="b">
        <v>0</v>
      </c>
      <c r="BL95" s="35" t="b">
        <v>0</v>
      </c>
      <c r="BM95" s="35" t="b">
        <v>0</v>
      </c>
      <c r="BN95" s="35" t="b">
        <v>0</v>
      </c>
      <c r="BO95" s="35" t="b">
        <v>0</v>
      </c>
      <c r="BP95" s="35" t="b">
        <v>0</v>
      </c>
      <c r="BQ95" s="35" t="b">
        <v>0</v>
      </c>
      <c r="BR95" s="35" t="b">
        <v>0</v>
      </c>
      <c r="BS95" s="35" t="b">
        <v>0</v>
      </c>
      <c r="BT95" s="35" t="b">
        <v>0</v>
      </c>
      <c r="BU95" s="35" t="b">
        <v>0</v>
      </c>
      <c r="BV95" s="38" t="b">
        <v>0</v>
      </c>
      <c r="BW95" s="30" t="str">
        <f t="shared" si="14"/>
        <v>N</v>
      </c>
      <c r="BX95" s="39">
        <f t="shared" si="15"/>
        <v>0</v>
      </c>
      <c r="BY95" s="40">
        <f t="shared" si="16"/>
        <v>0</v>
      </c>
      <c r="BZ95" s="40">
        <f t="shared" si="17"/>
        <v>0</v>
      </c>
    </row>
    <row r="96" spans="1:78" ht="26.5" customHeight="1">
      <c r="A96" s="28" t="str">
        <f t="shared" si="12"/>
        <v>Stonich</v>
      </c>
      <c r="B96" s="28" t="s">
        <v>332</v>
      </c>
      <c r="C96" s="28" t="s">
        <v>313</v>
      </c>
      <c r="D96" s="28" t="s">
        <v>333</v>
      </c>
      <c r="E96" s="29" t="s">
        <v>334</v>
      </c>
      <c r="F96" s="41"/>
      <c r="G96" s="195" t="s">
        <v>843</v>
      </c>
      <c r="H96" s="31" t="str">
        <f>IF(K96,IF(K96&lt;='Net Changes - Table 1'!$C$1,"y","x"),IF(L96,IF(L96&lt;'Net Changes - Table 1'!C$1,"x","y"),"y"))</f>
        <v>y</v>
      </c>
      <c r="I96" s="42" t="str">
        <f>IF(L96,IF(L96&lt;='Net Changes - Table 1'!$D$1,"x","y"),"y")</f>
        <v>x</v>
      </c>
      <c r="J96" s="32" t="str">
        <f>IF(L96,IF(L96&lt;='Net Changes - Table 1'!$E$1,"x","y"),"y")</f>
        <v>x</v>
      </c>
      <c r="K96" s="45"/>
      <c r="L96" s="46">
        <v>2014</v>
      </c>
      <c r="M96" s="190" t="s">
        <v>495</v>
      </c>
      <c r="N96" s="208"/>
      <c r="O96" s="199" t="b">
        <v>0</v>
      </c>
      <c r="P96" s="44" t="b">
        <v>0</v>
      </c>
      <c r="Q96" s="44" t="b">
        <v>0</v>
      </c>
      <c r="R96" s="44" t="b">
        <v>0</v>
      </c>
      <c r="S96" s="44" t="b">
        <v>0</v>
      </c>
      <c r="T96" s="44" t="b">
        <v>0</v>
      </c>
      <c r="U96" s="35">
        <f t="shared" si="13"/>
        <v>1</v>
      </c>
      <c r="V96" s="47">
        <v>41821</v>
      </c>
      <c r="W96" s="35" t="b">
        <v>0</v>
      </c>
      <c r="X96" s="35" t="b">
        <v>0</v>
      </c>
      <c r="Y96" s="35" t="b">
        <v>0</v>
      </c>
      <c r="Z96" s="35" t="b">
        <v>0</v>
      </c>
      <c r="AA96" s="35" t="b">
        <v>0</v>
      </c>
      <c r="AB96" s="35" t="b">
        <v>0</v>
      </c>
      <c r="AC96" s="35" t="b">
        <v>0</v>
      </c>
      <c r="AD96" s="35" t="b">
        <v>0</v>
      </c>
      <c r="AE96" s="35" t="b">
        <v>0</v>
      </c>
      <c r="AF96" s="35" t="b">
        <v>0</v>
      </c>
      <c r="AG96" s="35" t="b">
        <v>0</v>
      </c>
      <c r="AH96" s="35" t="b">
        <v>0</v>
      </c>
      <c r="AI96" s="35" t="b">
        <v>0</v>
      </c>
      <c r="AJ96" s="37" t="b">
        <v>0</v>
      </c>
      <c r="AK96" s="35" t="b">
        <v>0</v>
      </c>
      <c r="AL96" s="35" t="b">
        <v>0</v>
      </c>
      <c r="AM96" s="35" t="b">
        <v>0</v>
      </c>
      <c r="AN96" s="35" t="b">
        <v>0</v>
      </c>
      <c r="AO96" s="35" t="b">
        <v>0</v>
      </c>
      <c r="AP96" s="35" t="b">
        <v>0</v>
      </c>
      <c r="AQ96" s="35" t="b">
        <v>0</v>
      </c>
      <c r="AR96" s="35" t="b">
        <v>0</v>
      </c>
      <c r="AS96" s="35" t="b">
        <v>0</v>
      </c>
      <c r="AT96" s="35" t="b">
        <v>0</v>
      </c>
      <c r="AU96" s="35" t="b">
        <v>0</v>
      </c>
      <c r="AV96" s="35" t="b">
        <v>0</v>
      </c>
      <c r="AW96" s="35" t="b">
        <v>0</v>
      </c>
      <c r="AX96" s="35" t="b">
        <v>0</v>
      </c>
      <c r="AY96" s="35" t="b">
        <v>0</v>
      </c>
      <c r="AZ96" s="35" t="b">
        <v>0</v>
      </c>
      <c r="BA96" s="35" t="b">
        <v>0</v>
      </c>
      <c r="BB96" s="37" t="b">
        <v>0</v>
      </c>
      <c r="BC96" s="37" t="b">
        <v>0</v>
      </c>
      <c r="BD96" s="37" t="b">
        <v>0</v>
      </c>
      <c r="BE96" s="35" t="b">
        <v>0</v>
      </c>
      <c r="BF96" s="35" t="b">
        <v>0</v>
      </c>
      <c r="BG96" s="35" t="b">
        <v>0</v>
      </c>
      <c r="BH96" s="35" t="b">
        <v>0</v>
      </c>
      <c r="BI96" s="35" t="b">
        <v>0</v>
      </c>
      <c r="BJ96" s="35" t="b">
        <v>0</v>
      </c>
      <c r="BK96" s="35" t="b">
        <v>0</v>
      </c>
      <c r="BL96" s="35" t="b">
        <v>0</v>
      </c>
      <c r="BM96" s="35" t="b">
        <v>1</v>
      </c>
      <c r="BN96" s="35" t="b">
        <v>0</v>
      </c>
      <c r="BO96" s="35" t="b">
        <v>0</v>
      </c>
      <c r="BP96" s="35" t="b">
        <v>0</v>
      </c>
      <c r="BQ96" s="35" t="b">
        <v>0</v>
      </c>
      <c r="BR96" s="35" t="b">
        <v>0</v>
      </c>
      <c r="BS96" s="35" t="b">
        <v>0</v>
      </c>
      <c r="BT96" s="35" t="b">
        <v>0</v>
      </c>
      <c r="BU96" s="35" t="b">
        <v>0</v>
      </c>
      <c r="BV96" s="38" t="b">
        <v>0</v>
      </c>
      <c r="BW96" s="30" t="str">
        <f t="shared" si="14"/>
        <v>N</v>
      </c>
      <c r="BX96" s="39">
        <f t="shared" si="15"/>
        <v>0</v>
      </c>
      <c r="BY96" s="40">
        <f t="shared" si="16"/>
        <v>1</v>
      </c>
      <c r="BZ96" s="40">
        <f t="shared" si="17"/>
        <v>0</v>
      </c>
    </row>
    <row r="97" spans="1:78" ht="38.5" customHeight="1">
      <c r="A97" s="28" t="str">
        <f t="shared" si="12"/>
        <v>Wilkinson</v>
      </c>
      <c r="B97" s="28" t="s">
        <v>335</v>
      </c>
      <c r="C97" s="28" t="s">
        <v>313</v>
      </c>
      <c r="D97" s="28" t="s">
        <v>336</v>
      </c>
      <c r="E97" s="29" t="s">
        <v>83</v>
      </c>
      <c r="F97" s="41" t="s">
        <v>84</v>
      </c>
      <c r="G97" s="195" t="s">
        <v>581</v>
      </c>
      <c r="H97" s="31" t="str">
        <f>IF(K97,IF(K97&lt;='Net Changes - Table 1'!$C$1,"y","x"),IF(L97,IF(L97&lt;'Net Changes - Table 1'!C$1,"x","y"),"y"))</f>
        <v>y</v>
      </c>
      <c r="I97" s="42" t="str">
        <f>IF(L97,IF(L97&lt;='Net Changes - Table 1'!$D$1,"x","y"),"y")</f>
        <v>x</v>
      </c>
      <c r="J97" s="32" t="str">
        <f>IF(L97,IF(L97&lt;='Net Changes - Table 1'!$E$1,"x","y"),"y")</f>
        <v>x</v>
      </c>
      <c r="K97" s="45"/>
      <c r="L97" s="46">
        <v>2015</v>
      </c>
      <c r="M97" s="190" t="s">
        <v>495</v>
      </c>
      <c r="N97" s="208"/>
      <c r="O97" s="199" t="b">
        <v>0</v>
      </c>
      <c r="P97" s="44" t="b">
        <v>0</v>
      </c>
      <c r="Q97" s="44" t="b">
        <v>0</v>
      </c>
      <c r="R97" s="44" t="b">
        <v>0</v>
      </c>
      <c r="S97" s="44" t="b">
        <v>0</v>
      </c>
      <c r="T97" s="44" t="b">
        <v>0</v>
      </c>
      <c r="U97" s="35">
        <f t="shared" si="13"/>
        <v>2</v>
      </c>
      <c r="V97" s="47">
        <v>42186</v>
      </c>
      <c r="W97" s="35" t="b">
        <v>0</v>
      </c>
      <c r="X97" s="35" t="b">
        <v>0</v>
      </c>
      <c r="Y97" s="35" t="b">
        <v>0</v>
      </c>
      <c r="Z97" s="35" t="b">
        <v>0</v>
      </c>
      <c r="AA97" s="35" t="b">
        <v>0</v>
      </c>
      <c r="AB97" s="35" t="b">
        <v>0</v>
      </c>
      <c r="AC97" s="35" t="b">
        <v>0</v>
      </c>
      <c r="AD97" s="35" t="b">
        <v>0</v>
      </c>
      <c r="AE97" s="35" t="b">
        <v>0</v>
      </c>
      <c r="AF97" s="35" t="b">
        <v>0</v>
      </c>
      <c r="AG97" s="35" t="b">
        <v>0</v>
      </c>
      <c r="AH97" s="35" t="b">
        <v>0</v>
      </c>
      <c r="AI97" s="35" t="b">
        <v>0</v>
      </c>
      <c r="AJ97" s="37" t="b">
        <v>0</v>
      </c>
      <c r="AK97" s="35" t="b">
        <v>0</v>
      </c>
      <c r="AL97" s="35" t="b">
        <v>0</v>
      </c>
      <c r="AM97" s="35" t="b">
        <v>0</v>
      </c>
      <c r="AN97" s="35" t="b">
        <v>0</v>
      </c>
      <c r="AO97" s="35" t="b">
        <v>0</v>
      </c>
      <c r="AP97" s="35" t="b">
        <v>0</v>
      </c>
      <c r="AQ97" s="35" t="b">
        <v>0</v>
      </c>
      <c r="AR97" s="35" t="b">
        <v>0</v>
      </c>
      <c r="AS97" s="35" t="b">
        <v>0</v>
      </c>
      <c r="AT97" s="35" t="b">
        <v>0</v>
      </c>
      <c r="AU97" s="35" t="b">
        <v>0</v>
      </c>
      <c r="AV97" s="35" t="b">
        <v>0</v>
      </c>
      <c r="AW97" s="35" t="b">
        <v>0</v>
      </c>
      <c r="AX97" s="35" t="b">
        <v>0</v>
      </c>
      <c r="AY97" s="35" t="b">
        <v>0</v>
      </c>
      <c r="AZ97" s="35" t="b">
        <v>0</v>
      </c>
      <c r="BA97" s="35" t="b">
        <v>0</v>
      </c>
      <c r="BB97" s="37" t="b">
        <v>0</v>
      </c>
      <c r="BC97" s="37" t="b">
        <v>0</v>
      </c>
      <c r="BD97" s="37" t="b">
        <v>0</v>
      </c>
      <c r="BE97" s="35" t="b">
        <v>0</v>
      </c>
      <c r="BF97" s="35" t="b">
        <v>0</v>
      </c>
      <c r="BG97" s="35" t="b">
        <v>0</v>
      </c>
      <c r="BH97" s="35" t="b">
        <v>0</v>
      </c>
      <c r="BI97" s="35" t="b">
        <v>0</v>
      </c>
      <c r="BJ97" s="35" t="b">
        <v>1</v>
      </c>
      <c r="BK97" s="35" t="b">
        <v>0</v>
      </c>
      <c r="BL97" s="35" t="b">
        <v>0</v>
      </c>
      <c r="BM97" s="35" t="b">
        <v>0</v>
      </c>
      <c r="BN97" s="35" t="b">
        <v>0</v>
      </c>
      <c r="BO97" s="35" t="b">
        <v>0</v>
      </c>
      <c r="BP97" s="35" t="b">
        <v>0</v>
      </c>
      <c r="BQ97" s="35" t="b">
        <v>1</v>
      </c>
      <c r="BR97" s="35" t="b">
        <v>0</v>
      </c>
      <c r="BS97" s="35" t="b">
        <v>0</v>
      </c>
      <c r="BT97" s="35" t="b">
        <v>0</v>
      </c>
      <c r="BU97" s="35" t="b">
        <v>0</v>
      </c>
      <c r="BV97" s="38" t="b">
        <v>0</v>
      </c>
      <c r="BW97" s="30" t="str">
        <f t="shared" si="14"/>
        <v>N</v>
      </c>
      <c r="BX97" s="39">
        <f t="shared" si="15"/>
        <v>0</v>
      </c>
      <c r="BY97" s="40">
        <f t="shared" si="16"/>
        <v>1</v>
      </c>
      <c r="BZ97" s="40">
        <f t="shared" si="17"/>
        <v>0</v>
      </c>
    </row>
    <row r="98" spans="1:78" ht="26.5" customHeight="1">
      <c r="A98" s="28" t="str">
        <f t="shared" ref="A98:A132" si="18">RIGHT($B98,LEN($B98)-FIND(" ",$B98))</f>
        <v>Harthorn</v>
      </c>
      <c r="B98" s="28" t="s">
        <v>337</v>
      </c>
      <c r="C98" s="28" t="s">
        <v>338</v>
      </c>
      <c r="D98" s="28" t="s">
        <v>339</v>
      </c>
      <c r="E98" s="29" t="s">
        <v>83</v>
      </c>
      <c r="F98" s="30" t="s">
        <v>84</v>
      </c>
      <c r="G98" s="195" t="s">
        <v>848</v>
      </c>
      <c r="H98" s="31" t="str">
        <f>IF(K98,IF(K98&lt;='Net Changes - Table 1'!$C$1,"y","x"),IF(L98,IF(L98&lt;'Net Changes - Table 1'!C$1,"x","y"),"y"))</f>
        <v>y</v>
      </c>
      <c r="I98" s="42" t="str">
        <f>IF(L98,IF(L98&lt;='Net Changes - Table 1'!$D$1,"x","y"),"y")</f>
        <v>y</v>
      </c>
      <c r="J98" s="32" t="str">
        <f>IF(L98,IF(L98&lt;='Net Changes - Table 1'!$E$1,"x","y"),"y")</f>
        <v>y</v>
      </c>
      <c r="K98" s="45"/>
      <c r="L98" s="34"/>
      <c r="M98" s="189" t="s">
        <v>491</v>
      </c>
      <c r="N98" s="207"/>
      <c r="O98" s="200" t="b">
        <v>0</v>
      </c>
      <c r="P98" s="35" t="b">
        <v>0</v>
      </c>
      <c r="Q98" s="35" t="b">
        <v>0</v>
      </c>
      <c r="R98" s="35" t="b">
        <v>0</v>
      </c>
      <c r="S98" s="35" t="b">
        <v>0</v>
      </c>
      <c r="T98" s="35" t="b">
        <v>0</v>
      </c>
      <c r="U98" s="35">
        <f t="shared" ref="U98:U132" si="19">COUNTIF(W98:BZ98,"TRUE")</f>
        <v>1</v>
      </c>
      <c r="V98" s="36"/>
      <c r="W98" s="35" t="b">
        <v>0</v>
      </c>
      <c r="X98" s="35" t="b">
        <v>0</v>
      </c>
      <c r="Y98" s="35" t="b">
        <v>0</v>
      </c>
      <c r="Z98" s="35" t="b">
        <v>0</v>
      </c>
      <c r="AA98" s="35" t="b">
        <v>0</v>
      </c>
      <c r="AB98" s="35" t="b">
        <v>0</v>
      </c>
      <c r="AC98" s="35" t="b">
        <v>0</v>
      </c>
      <c r="AD98" s="35" t="b">
        <v>0</v>
      </c>
      <c r="AE98" s="35" t="b">
        <v>0</v>
      </c>
      <c r="AF98" s="35" t="b">
        <v>0</v>
      </c>
      <c r="AG98" s="35" t="b">
        <v>0</v>
      </c>
      <c r="AH98" s="35" t="b">
        <v>0</v>
      </c>
      <c r="AI98" s="35" t="b">
        <v>0</v>
      </c>
      <c r="AJ98" s="37" t="b">
        <v>0</v>
      </c>
      <c r="AK98" s="35" t="b">
        <v>0</v>
      </c>
      <c r="AL98" s="35" t="b">
        <v>0</v>
      </c>
      <c r="AM98" s="35" t="b">
        <v>0</v>
      </c>
      <c r="AN98" s="35" t="b">
        <v>0</v>
      </c>
      <c r="AO98" s="35" t="b">
        <v>0</v>
      </c>
      <c r="AP98" s="35" t="b">
        <v>0</v>
      </c>
      <c r="AQ98" s="35" t="b">
        <v>0</v>
      </c>
      <c r="AR98" s="35" t="b">
        <v>0</v>
      </c>
      <c r="AS98" s="35" t="b">
        <v>0</v>
      </c>
      <c r="AT98" s="35" t="b">
        <v>0</v>
      </c>
      <c r="AU98" s="35" t="b">
        <v>0</v>
      </c>
      <c r="AV98" s="35" t="b">
        <v>0</v>
      </c>
      <c r="AW98" s="35" t="b">
        <v>0</v>
      </c>
      <c r="AX98" s="35" t="b">
        <v>0</v>
      </c>
      <c r="AY98" s="35" t="b">
        <v>0</v>
      </c>
      <c r="AZ98" s="35" t="b">
        <v>0</v>
      </c>
      <c r="BA98" s="35" t="b">
        <v>0</v>
      </c>
      <c r="BB98" s="37" t="b">
        <v>0</v>
      </c>
      <c r="BC98" s="37" t="b">
        <v>0</v>
      </c>
      <c r="BD98" s="37" t="b">
        <v>0</v>
      </c>
      <c r="BE98" s="35" t="b">
        <v>0</v>
      </c>
      <c r="BF98" s="35" t="b">
        <v>0</v>
      </c>
      <c r="BG98" s="35" t="b">
        <v>0</v>
      </c>
      <c r="BH98" s="35" t="b">
        <v>0</v>
      </c>
      <c r="BI98" s="35" t="b">
        <v>0</v>
      </c>
      <c r="BJ98" s="35" t="b">
        <v>1</v>
      </c>
      <c r="BK98" s="35" t="b">
        <v>0</v>
      </c>
      <c r="BL98" s="35" t="b">
        <v>0</v>
      </c>
      <c r="BM98" s="35" t="b">
        <v>0</v>
      </c>
      <c r="BN98" s="35" t="b">
        <v>0</v>
      </c>
      <c r="BO98" s="35" t="b">
        <v>0</v>
      </c>
      <c r="BP98" s="35" t="b">
        <v>0</v>
      </c>
      <c r="BQ98" s="35" t="b">
        <v>0</v>
      </c>
      <c r="BR98" s="35" t="b">
        <v>0</v>
      </c>
      <c r="BS98" s="35" t="b">
        <v>0</v>
      </c>
      <c r="BT98" s="35" t="b">
        <v>0</v>
      </c>
      <c r="BU98" s="35" t="b">
        <v>0</v>
      </c>
      <c r="BV98" s="38" t="b">
        <v>0</v>
      </c>
      <c r="BW98" s="30" t="str">
        <f t="shared" ref="BW98:BW136" si="20">IF(COUNTIF(H98:J98,"x")=3,"Y","N")</f>
        <v>N</v>
      </c>
      <c r="BX98" s="39">
        <f t="shared" ref="BX98:BX132" si="21">IF(H98="x",IF(I98="y",1,0),0)</f>
        <v>0</v>
      </c>
      <c r="BY98" s="40">
        <f t="shared" ref="BY98:BY132" si="22">IF(H98="y",IF(I98="x",1,0),0)</f>
        <v>0</v>
      </c>
      <c r="BZ98" s="40">
        <f t="shared" ref="BZ98:BZ132" si="23">IF(I98="y",IF(J98="x",1,0),0)</f>
        <v>0</v>
      </c>
    </row>
    <row r="99" spans="1:78" ht="38.5" customHeight="1">
      <c r="A99" s="28" t="str">
        <f t="shared" si="18"/>
        <v>Bookhagen</v>
      </c>
      <c r="B99" s="28" t="s">
        <v>340</v>
      </c>
      <c r="C99" s="28" t="s">
        <v>341</v>
      </c>
      <c r="D99" s="28" t="s">
        <v>342</v>
      </c>
      <c r="E99" s="29" t="s">
        <v>185</v>
      </c>
      <c r="F99" s="30" t="s">
        <v>84</v>
      </c>
      <c r="G99" s="195" t="s">
        <v>542</v>
      </c>
      <c r="H99" s="31" t="str">
        <f>IF(K99,IF(K99&lt;='Net Changes - Table 1'!$C$1,"y","x"),IF(L99,IF(L99&lt;'Net Changes - Table 1'!C$1,"x","y"),"y"))</f>
        <v>y</v>
      </c>
      <c r="I99" s="42" t="str">
        <f>IF(L99,IF(L99&lt;='Net Changes - Table 1'!$D$1,"x","y"),"y")</f>
        <v>x</v>
      </c>
      <c r="J99" s="32" t="str">
        <f>IF(L99,IF(L99&lt;='Net Changes - Table 1'!$E$1,"x","y"),"y")</f>
        <v>x</v>
      </c>
      <c r="K99" s="45"/>
      <c r="L99" s="46">
        <v>2014</v>
      </c>
      <c r="M99" s="190" t="s">
        <v>491</v>
      </c>
      <c r="N99" s="202" t="s">
        <v>510</v>
      </c>
      <c r="O99" s="199" t="b">
        <v>0</v>
      </c>
      <c r="P99" s="44" t="b">
        <v>0</v>
      </c>
      <c r="Q99" s="44" t="b">
        <v>0</v>
      </c>
      <c r="R99" s="44" t="b">
        <v>0</v>
      </c>
      <c r="S99" s="44" t="b">
        <v>0</v>
      </c>
      <c r="T99" s="44" t="b">
        <v>0</v>
      </c>
      <c r="U99" s="35">
        <f t="shared" si="19"/>
        <v>4</v>
      </c>
      <c r="V99" s="47">
        <v>41821</v>
      </c>
      <c r="W99" s="35" t="b">
        <v>0</v>
      </c>
      <c r="X99" s="35" t="b">
        <v>0</v>
      </c>
      <c r="Y99" s="35" t="b">
        <v>0</v>
      </c>
      <c r="Z99" s="35" t="b">
        <v>0</v>
      </c>
      <c r="AA99" s="35" t="b">
        <v>0</v>
      </c>
      <c r="AB99" s="35" t="b">
        <v>0</v>
      </c>
      <c r="AC99" s="35" t="b">
        <v>0</v>
      </c>
      <c r="AD99" s="35" t="b">
        <v>0</v>
      </c>
      <c r="AE99" s="35" t="b">
        <v>0</v>
      </c>
      <c r="AF99" s="35" t="b">
        <v>0</v>
      </c>
      <c r="AG99" s="35" t="b">
        <v>0</v>
      </c>
      <c r="AH99" s="35" t="b">
        <v>0</v>
      </c>
      <c r="AI99" s="35" t="b">
        <v>0</v>
      </c>
      <c r="AJ99" s="37" t="b">
        <v>0</v>
      </c>
      <c r="AK99" s="35" t="b">
        <v>0</v>
      </c>
      <c r="AL99" s="35" t="b">
        <v>0</v>
      </c>
      <c r="AM99" s="35" t="b">
        <v>0</v>
      </c>
      <c r="AN99" s="35" t="b">
        <v>1</v>
      </c>
      <c r="AO99" s="35" t="b">
        <v>1</v>
      </c>
      <c r="AP99" s="35" t="b">
        <v>0</v>
      </c>
      <c r="AQ99" s="35" t="b">
        <v>0</v>
      </c>
      <c r="AR99" s="35" t="b">
        <v>0</v>
      </c>
      <c r="AS99" s="35" t="b">
        <v>0</v>
      </c>
      <c r="AT99" s="35" t="b">
        <v>1</v>
      </c>
      <c r="AU99" s="35" t="b">
        <v>0</v>
      </c>
      <c r="AV99" s="35" t="b">
        <v>0</v>
      </c>
      <c r="AW99" s="35" t="b">
        <v>0</v>
      </c>
      <c r="AX99" s="35" t="b">
        <v>0</v>
      </c>
      <c r="AY99" s="35" t="b">
        <v>0</v>
      </c>
      <c r="AZ99" s="35" t="b">
        <v>0</v>
      </c>
      <c r="BA99" s="35" t="b">
        <v>0</v>
      </c>
      <c r="BB99" s="37" t="b">
        <v>0</v>
      </c>
      <c r="BC99" s="37" t="b">
        <v>0</v>
      </c>
      <c r="BD99" s="37" t="b">
        <v>0</v>
      </c>
      <c r="BE99" s="35" t="b">
        <v>0</v>
      </c>
      <c r="BF99" s="35" t="b">
        <v>1</v>
      </c>
      <c r="BG99" s="35" t="b">
        <v>0</v>
      </c>
      <c r="BH99" s="35" t="b">
        <v>0</v>
      </c>
      <c r="BI99" s="35" t="b">
        <v>0</v>
      </c>
      <c r="BJ99" s="35" t="b">
        <v>0</v>
      </c>
      <c r="BK99" s="35" t="b">
        <v>0</v>
      </c>
      <c r="BL99" s="35" t="b">
        <v>0</v>
      </c>
      <c r="BM99" s="35" t="b">
        <v>0</v>
      </c>
      <c r="BN99" s="35" t="b">
        <v>0</v>
      </c>
      <c r="BO99" s="35" t="b">
        <v>0</v>
      </c>
      <c r="BP99" s="35" t="b">
        <v>0</v>
      </c>
      <c r="BQ99" s="35" t="b">
        <v>0</v>
      </c>
      <c r="BR99" s="35" t="b">
        <v>0</v>
      </c>
      <c r="BS99" s="35" t="b">
        <v>0</v>
      </c>
      <c r="BT99" s="35" t="b">
        <v>0</v>
      </c>
      <c r="BU99" s="35" t="b">
        <v>0</v>
      </c>
      <c r="BV99" s="38" t="b">
        <v>0</v>
      </c>
      <c r="BW99" s="30" t="str">
        <f t="shared" si="20"/>
        <v>N</v>
      </c>
      <c r="BX99" s="39">
        <f t="shared" si="21"/>
        <v>0</v>
      </c>
      <c r="BY99" s="40">
        <f t="shared" si="22"/>
        <v>1</v>
      </c>
      <c r="BZ99" s="40">
        <f t="shared" si="23"/>
        <v>0</v>
      </c>
    </row>
    <row r="100" spans="1:78" ht="38.5" customHeight="1">
      <c r="A100" s="28" t="str">
        <f t="shared" si="18"/>
        <v>Carvalho</v>
      </c>
      <c r="B100" s="28" t="s">
        <v>343</v>
      </c>
      <c r="C100" s="28" t="s">
        <v>341</v>
      </c>
      <c r="D100" s="28" t="s">
        <v>344</v>
      </c>
      <c r="E100" s="29" t="s">
        <v>345</v>
      </c>
      <c r="F100" s="30" t="s">
        <v>84</v>
      </c>
      <c r="G100" s="195" t="s">
        <v>542</v>
      </c>
      <c r="H100" s="31" t="str">
        <f>IF(K100,IF(K100&lt;='Net Changes - Table 1'!$C$1,"y","x"),IF(L100,IF(L100&lt;'Net Changes - Table 1'!C$1,"x","y"),"y"))</f>
        <v>y</v>
      </c>
      <c r="I100" s="42" t="str">
        <f>IF(L100,IF(L100&lt;='Net Changes - Table 1'!$D$1,"x","y"),"y")</f>
        <v>y</v>
      </c>
      <c r="J100" s="32" t="str">
        <f>IF(L100,IF(L100&lt;='Net Changes - Table 1'!$E$1,"x","y"),"y")</f>
        <v>y</v>
      </c>
      <c r="K100" s="45"/>
      <c r="L100" s="34"/>
      <c r="M100" s="189" t="s">
        <v>491</v>
      </c>
      <c r="N100" s="207"/>
      <c r="O100" s="200" t="b">
        <v>0</v>
      </c>
      <c r="P100" s="35" t="b">
        <v>0</v>
      </c>
      <c r="Q100" s="35" t="b">
        <v>0</v>
      </c>
      <c r="R100" s="35" t="b">
        <v>0</v>
      </c>
      <c r="S100" s="35" t="b">
        <v>0</v>
      </c>
      <c r="T100" s="35" t="b">
        <v>0</v>
      </c>
      <c r="U100" s="35">
        <f t="shared" si="19"/>
        <v>2</v>
      </c>
      <c r="V100" s="36"/>
      <c r="W100" s="35" t="b">
        <v>0</v>
      </c>
      <c r="X100" s="35" t="b">
        <v>0</v>
      </c>
      <c r="Y100" s="35" t="b">
        <v>0</v>
      </c>
      <c r="Z100" s="35" t="b">
        <v>0</v>
      </c>
      <c r="AA100" s="35" t="b">
        <v>0</v>
      </c>
      <c r="AB100" s="35" t="b">
        <v>0</v>
      </c>
      <c r="AC100" s="35" t="b">
        <v>0</v>
      </c>
      <c r="AD100" s="35" t="b">
        <v>0</v>
      </c>
      <c r="AE100" s="35" t="b">
        <v>0</v>
      </c>
      <c r="AF100" s="35" t="b">
        <v>0</v>
      </c>
      <c r="AG100" s="35" t="b">
        <v>0</v>
      </c>
      <c r="AH100" s="35" t="b">
        <v>0</v>
      </c>
      <c r="AI100" s="35" t="b">
        <v>0</v>
      </c>
      <c r="AJ100" s="37" t="b">
        <v>0</v>
      </c>
      <c r="AK100" s="35" t="b">
        <v>0</v>
      </c>
      <c r="AL100" s="35" t="b">
        <v>0</v>
      </c>
      <c r="AM100" s="35" t="b">
        <v>0</v>
      </c>
      <c r="AN100" s="35" t="b">
        <v>0</v>
      </c>
      <c r="AO100" s="35" t="b">
        <v>0</v>
      </c>
      <c r="AP100" s="35" t="b">
        <v>0</v>
      </c>
      <c r="AQ100" s="35" t="b">
        <v>0</v>
      </c>
      <c r="AR100" s="35" t="b">
        <v>0</v>
      </c>
      <c r="AS100" s="35" t="b">
        <v>0</v>
      </c>
      <c r="AT100" s="35" t="b">
        <v>0</v>
      </c>
      <c r="AU100" s="35" t="b">
        <v>0</v>
      </c>
      <c r="AV100" s="35" t="b">
        <v>0</v>
      </c>
      <c r="AW100" s="35" t="b">
        <v>0</v>
      </c>
      <c r="AX100" s="35" t="b">
        <v>0</v>
      </c>
      <c r="AY100" s="35" t="b">
        <v>0</v>
      </c>
      <c r="AZ100" s="35" t="b">
        <v>0</v>
      </c>
      <c r="BA100" s="35" t="b">
        <v>0</v>
      </c>
      <c r="BB100" s="37" t="b">
        <v>1</v>
      </c>
      <c r="BC100" s="37" t="b">
        <v>1</v>
      </c>
      <c r="BD100" s="37" t="b">
        <v>0</v>
      </c>
      <c r="BE100" s="35" t="b">
        <v>0</v>
      </c>
      <c r="BF100" s="35" t="b">
        <v>0</v>
      </c>
      <c r="BG100" s="35" t="b">
        <v>0</v>
      </c>
      <c r="BH100" s="35" t="b">
        <v>0</v>
      </c>
      <c r="BI100" s="35" t="b">
        <v>0</v>
      </c>
      <c r="BJ100" s="35" t="b">
        <v>0</v>
      </c>
      <c r="BK100" s="35" t="b">
        <v>0</v>
      </c>
      <c r="BL100" s="35" t="b">
        <v>0</v>
      </c>
      <c r="BM100" s="35" t="b">
        <v>0</v>
      </c>
      <c r="BN100" s="35" t="b">
        <v>0</v>
      </c>
      <c r="BO100" s="35" t="b">
        <v>0</v>
      </c>
      <c r="BP100" s="35" t="b">
        <v>0</v>
      </c>
      <c r="BQ100" s="35" t="b">
        <v>0</v>
      </c>
      <c r="BR100" s="35" t="b">
        <v>0</v>
      </c>
      <c r="BS100" s="35" t="b">
        <v>0</v>
      </c>
      <c r="BT100" s="35" t="b">
        <v>0</v>
      </c>
      <c r="BU100" s="35" t="b">
        <v>0</v>
      </c>
      <c r="BV100" s="38" t="b">
        <v>0</v>
      </c>
      <c r="BW100" s="30" t="str">
        <f t="shared" si="20"/>
        <v>N</v>
      </c>
      <c r="BX100" s="39">
        <f t="shared" si="21"/>
        <v>0</v>
      </c>
      <c r="BY100" s="40">
        <f t="shared" si="22"/>
        <v>0</v>
      </c>
      <c r="BZ100" s="40">
        <f t="shared" si="23"/>
        <v>0</v>
      </c>
    </row>
    <row r="101" spans="1:78" ht="38.5" customHeight="1">
      <c r="A101" s="28" t="str">
        <f t="shared" si="18"/>
        <v>Cassels</v>
      </c>
      <c r="B101" s="28" t="s">
        <v>346</v>
      </c>
      <c r="C101" s="28" t="s">
        <v>341</v>
      </c>
      <c r="D101" s="28" t="s">
        <v>347</v>
      </c>
      <c r="E101" s="29" t="s">
        <v>334</v>
      </c>
      <c r="F101" s="41"/>
      <c r="G101" s="195" t="s">
        <v>542</v>
      </c>
      <c r="H101" s="31" t="str">
        <f>IF(K101,IF(K101&lt;='Net Changes - Table 1'!$C$1,"y","x"),IF(L101,IF(L101&lt;'Net Changes - Table 1'!C$1,"x","y"),"y"))</f>
        <v>x</v>
      </c>
      <c r="I101" s="42" t="str">
        <f>IF(L101,IF(L101&lt;='Net Changes - Table 1'!$D$1,"x","y"),"y")</f>
        <v>y</v>
      </c>
      <c r="J101" s="32" t="str">
        <f>IF(L101,IF(L101&lt;='Net Changes - Table 1'!$E$1,"x","y"),"y")</f>
        <v>y</v>
      </c>
      <c r="K101" s="33">
        <v>2015</v>
      </c>
      <c r="L101" s="34"/>
      <c r="M101" s="189" t="s">
        <v>495</v>
      </c>
      <c r="N101" s="208"/>
      <c r="O101" s="199" t="b">
        <v>0</v>
      </c>
      <c r="P101" s="44" t="b">
        <v>0</v>
      </c>
      <c r="Q101" s="44" t="b">
        <v>0</v>
      </c>
      <c r="R101" s="44" t="b">
        <v>0</v>
      </c>
      <c r="S101" s="44" t="b">
        <v>0</v>
      </c>
      <c r="T101" s="44" t="b">
        <v>0</v>
      </c>
      <c r="U101" s="35">
        <f t="shared" si="19"/>
        <v>2</v>
      </c>
      <c r="V101" s="36"/>
      <c r="W101" s="35" t="b">
        <v>0</v>
      </c>
      <c r="X101" s="35" t="b">
        <v>0</v>
      </c>
      <c r="Y101" s="35" t="b">
        <v>0</v>
      </c>
      <c r="Z101" s="35" t="b">
        <v>0</v>
      </c>
      <c r="AA101" s="35" t="b">
        <v>0</v>
      </c>
      <c r="AB101" s="35" t="b">
        <v>0</v>
      </c>
      <c r="AC101" s="35" t="b">
        <v>0</v>
      </c>
      <c r="AD101" s="35" t="b">
        <v>0</v>
      </c>
      <c r="AE101" s="35" t="b">
        <v>0</v>
      </c>
      <c r="AF101" s="35" t="b">
        <v>0</v>
      </c>
      <c r="AG101" s="35" t="b">
        <v>0</v>
      </c>
      <c r="AH101" s="35" t="b">
        <v>0</v>
      </c>
      <c r="AI101" s="35" t="b">
        <v>0</v>
      </c>
      <c r="AJ101" s="37" t="b">
        <v>0</v>
      </c>
      <c r="AK101" s="35" t="b">
        <v>0</v>
      </c>
      <c r="AL101" s="35" t="b">
        <v>0</v>
      </c>
      <c r="AM101" s="35" t="b">
        <v>0</v>
      </c>
      <c r="AN101" s="35" t="b">
        <v>0</v>
      </c>
      <c r="AO101" s="35" t="b">
        <v>0</v>
      </c>
      <c r="AP101" s="35" t="b">
        <v>0</v>
      </c>
      <c r="AQ101" s="35" t="b">
        <v>0</v>
      </c>
      <c r="AR101" s="35" t="b">
        <v>0</v>
      </c>
      <c r="AS101" s="35" t="b">
        <v>0</v>
      </c>
      <c r="AT101" s="35" t="b">
        <v>0</v>
      </c>
      <c r="AU101" s="35" t="b">
        <v>0</v>
      </c>
      <c r="AV101" s="35" t="b">
        <v>0</v>
      </c>
      <c r="AW101" s="35" t="b">
        <v>0</v>
      </c>
      <c r="AX101" s="35" t="b">
        <v>0</v>
      </c>
      <c r="AY101" s="35" t="b">
        <v>0</v>
      </c>
      <c r="AZ101" s="35" t="b">
        <v>0</v>
      </c>
      <c r="BA101" s="35" t="b">
        <v>0</v>
      </c>
      <c r="BB101" s="37" t="b">
        <v>0</v>
      </c>
      <c r="BC101" s="37" t="b">
        <v>0</v>
      </c>
      <c r="BD101" s="37" t="b">
        <v>0</v>
      </c>
      <c r="BE101" s="35" t="b">
        <v>1</v>
      </c>
      <c r="BF101" s="35" t="b">
        <v>0</v>
      </c>
      <c r="BG101" s="35" t="b">
        <v>0</v>
      </c>
      <c r="BH101" s="35" t="b">
        <v>0</v>
      </c>
      <c r="BI101" s="35" t="b">
        <v>0</v>
      </c>
      <c r="BJ101" s="35" t="b">
        <v>0</v>
      </c>
      <c r="BK101" s="35" t="b">
        <v>0</v>
      </c>
      <c r="BL101" s="35" t="b">
        <v>0</v>
      </c>
      <c r="BM101" s="35" t="b">
        <v>0</v>
      </c>
      <c r="BN101" s="35" t="b">
        <v>1</v>
      </c>
      <c r="BO101" s="35" t="b">
        <v>0</v>
      </c>
      <c r="BP101" s="35" t="b">
        <v>0</v>
      </c>
      <c r="BQ101" s="35" t="b">
        <v>0</v>
      </c>
      <c r="BR101" s="35" t="b">
        <v>0</v>
      </c>
      <c r="BS101" s="35" t="b">
        <v>0</v>
      </c>
      <c r="BT101" s="35" t="b">
        <v>0</v>
      </c>
      <c r="BU101" s="35" t="b">
        <v>0</v>
      </c>
      <c r="BV101" s="38" t="b">
        <v>0</v>
      </c>
      <c r="BW101" s="30" t="str">
        <f t="shared" si="20"/>
        <v>N</v>
      </c>
      <c r="BX101" s="39">
        <f t="shared" si="21"/>
        <v>1</v>
      </c>
      <c r="BY101" s="40">
        <f t="shared" si="22"/>
        <v>0</v>
      </c>
      <c r="BZ101" s="40">
        <f t="shared" si="23"/>
        <v>0</v>
      </c>
    </row>
    <row r="102" spans="1:78" ht="26.5" customHeight="1">
      <c r="A102" s="28" t="str">
        <f t="shared" si="18"/>
        <v>Chadwick</v>
      </c>
      <c r="B102" s="28" t="s">
        <v>348</v>
      </c>
      <c r="C102" s="28" t="s">
        <v>341</v>
      </c>
      <c r="D102" s="28" t="s">
        <v>349</v>
      </c>
      <c r="E102" s="29" t="s">
        <v>350</v>
      </c>
      <c r="F102" s="41"/>
      <c r="G102" s="196" t="s">
        <v>524</v>
      </c>
      <c r="H102" s="31" t="str">
        <f>IF(K102,IF(K102&lt;='Net Changes - Table 1'!$C$1,"y","x"),IF(L102,IF(L102&lt;'Net Changes - Table 1'!C$1,"x","y"),"y"))</f>
        <v>y</v>
      </c>
      <c r="I102" s="42" t="str">
        <f>IF(L102,IF(L102&lt;='Net Changes - Table 1'!$D$1,"x","y"),"y")</f>
        <v>x</v>
      </c>
      <c r="J102" s="32" t="str">
        <f>IF(L102,IF(L102&lt;='Net Changes - Table 1'!$E$1,"x","y"),"y")</f>
        <v>x</v>
      </c>
      <c r="K102" s="57"/>
      <c r="L102" s="46">
        <v>2019</v>
      </c>
      <c r="M102" s="190" t="s">
        <v>495</v>
      </c>
      <c r="N102" s="207"/>
      <c r="O102" s="200" t="b">
        <v>1</v>
      </c>
      <c r="P102" s="35" t="b">
        <v>0</v>
      </c>
      <c r="Q102" s="35" t="b">
        <v>0</v>
      </c>
      <c r="R102" s="35" t="b">
        <v>0</v>
      </c>
      <c r="S102" s="35" t="b">
        <v>0</v>
      </c>
      <c r="T102" s="35" t="b">
        <v>0</v>
      </c>
      <c r="U102" s="35">
        <f t="shared" si="19"/>
        <v>3</v>
      </c>
      <c r="V102" s="47">
        <v>43647</v>
      </c>
      <c r="W102" s="35" t="b">
        <v>0</v>
      </c>
      <c r="X102" s="35" t="b">
        <v>0</v>
      </c>
      <c r="Y102" s="35" t="b">
        <v>0</v>
      </c>
      <c r="Z102" s="35" t="b">
        <v>0</v>
      </c>
      <c r="AA102" s="35" t="b">
        <v>0</v>
      </c>
      <c r="AB102" s="35" t="b">
        <v>0</v>
      </c>
      <c r="AC102" s="35" t="b">
        <v>0</v>
      </c>
      <c r="AD102" s="35" t="b">
        <v>0</v>
      </c>
      <c r="AE102" s="35" t="b">
        <v>0</v>
      </c>
      <c r="AF102" s="35" t="b">
        <v>0</v>
      </c>
      <c r="AG102" s="35" t="b">
        <v>0</v>
      </c>
      <c r="AH102" s="35" t="b">
        <v>0</v>
      </c>
      <c r="AI102" s="35" t="b">
        <v>0</v>
      </c>
      <c r="AJ102" s="37" t="b">
        <v>0</v>
      </c>
      <c r="AK102" s="35" t="b">
        <v>0</v>
      </c>
      <c r="AL102" s="35" t="b">
        <v>0</v>
      </c>
      <c r="AM102" s="35" t="b">
        <v>0</v>
      </c>
      <c r="AN102" s="35" t="b">
        <v>0</v>
      </c>
      <c r="AO102" s="35" t="b">
        <v>1</v>
      </c>
      <c r="AP102" s="35" t="b">
        <v>0</v>
      </c>
      <c r="AQ102" s="35" t="b">
        <v>1</v>
      </c>
      <c r="AR102" s="35" t="b">
        <v>0</v>
      </c>
      <c r="AS102" s="35" t="b">
        <v>0</v>
      </c>
      <c r="AT102" s="35" t="b">
        <v>0</v>
      </c>
      <c r="AU102" s="35" t="b">
        <v>0</v>
      </c>
      <c r="AV102" s="35" t="b">
        <v>0</v>
      </c>
      <c r="AW102" s="35" t="b">
        <v>0</v>
      </c>
      <c r="AX102" s="35" t="b">
        <v>0</v>
      </c>
      <c r="AY102" s="35" t="b">
        <v>0</v>
      </c>
      <c r="AZ102" s="35" t="b">
        <v>0</v>
      </c>
      <c r="BA102" s="35" t="b">
        <v>0</v>
      </c>
      <c r="BB102" s="37" t="b">
        <v>0</v>
      </c>
      <c r="BC102" s="37" t="b">
        <v>0</v>
      </c>
      <c r="BD102" s="37" t="b">
        <v>0</v>
      </c>
      <c r="BE102" s="35" t="b">
        <v>0</v>
      </c>
      <c r="BF102" s="35" t="b">
        <v>0</v>
      </c>
      <c r="BG102" s="35" t="b">
        <v>0</v>
      </c>
      <c r="BH102" s="35" t="b">
        <v>0</v>
      </c>
      <c r="BI102" s="35" t="b">
        <v>0</v>
      </c>
      <c r="BJ102" s="35" t="b">
        <v>0</v>
      </c>
      <c r="BK102" s="35" t="b">
        <v>0</v>
      </c>
      <c r="BL102" s="35" t="b">
        <v>0</v>
      </c>
      <c r="BM102" s="35" t="b">
        <v>0</v>
      </c>
      <c r="BN102" s="35" t="b">
        <v>0</v>
      </c>
      <c r="BO102" s="35" t="b">
        <v>0</v>
      </c>
      <c r="BP102" s="35" t="b">
        <v>0</v>
      </c>
      <c r="BQ102" s="35" t="b">
        <v>0</v>
      </c>
      <c r="BR102" s="35" t="b">
        <v>0</v>
      </c>
      <c r="BS102" s="35" t="b">
        <v>1</v>
      </c>
      <c r="BT102" s="35" t="b">
        <v>0</v>
      </c>
      <c r="BU102" s="35" t="b">
        <v>0</v>
      </c>
      <c r="BV102" s="38" t="b">
        <v>0</v>
      </c>
      <c r="BW102" s="30" t="str">
        <f t="shared" si="20"/>
        <v>N</v>
      </c>
      <c r="BX102" s="39">
        <f t="shared" si="21"/>
        <v>0</v>
      </c>
      <c r="BY102" s="40">
        <f t="shared" si="22"/>
        <v>1</v>
      </c>
      <c r="BZ102" s="40">
        <f t="shared" si="23"/>
        <v>0</v>
      </c>
    </row>
    <row r="103" spans="1:78" ht="26.5" customHeight="1">
      <c r="A103" s="28" t="str">
        <f t="shared" si="18"/>
        <v>Chrastil</v>
      </c>
      <c r="B103" s="28" t="s">
        <v>351</v>
      </c>
      <c r="C103" s="28" t="s">
        <v>341</v>
      </c>
      <c r="D103" s="28" t="s">
        <v>352</v>
      </c>
      <c r="E103" s="48"/>
      <c r="F103" s="41"/>
      <c r="G103" s="196" t="s">
        <v>569</v>
      </c>
      <c r="H103" s="31" t="str">
        <f>IF(K103,IF(K103&lt;='Net Changes - Table 1'!$C$1,"y","x"),IF(L103,IF(L103&lt;'Net Changes - Table 1'!C$1,"x","y"),"y"))</f>
        <v>x</v>
      </c>
      <c r="I103" s="42" t="str">
        <f>IF(L103,IF(L103&lt;='Net Changes - Table 1'!$D$1,"x","y"),"y")</f>
        <v>y</v>
      </c>
      <c r="J103" s="32" t="str">
        <f>IF(L103,IF(L103&lt;='Net Changes - Table 1'!$E$1,"x","y"),"y")</f>
        <v>y</v>
      </c>
      <c r="K103" s="33">
        <v>2017</v>
      </c>
      <c r="L103" s="34"/>
      <c r="M103" s="189" t="s">
        <v>495</v>
      </c>
      <c r="N103" s="208"/>
      <c r="O103" s="199" t="b">
        <v>0</v>
      </c>
      <c r="P103" s="44" t="b">
        <v>0</v>
      </c>
      <c r="Q103" s="44" t="b">
        <v>0</v>
      </c>
      <c r="R103" s="44" t="b">
        <v>0</v>
      </c>
      <c r="S103" s="44" t="b">
        <v>0</v>
      </c>
      <c r="T103" s="44" t="b">
        <v>0</v>
      </c>
      <c r="U103" s="35">
        <f t="shared" si="19"/>
        <v>1</v>
      </c>
      <c r="V103" s="36"/>
      <c r="W103" s="35" t="b">
        <v>0</v>
      </c>
      <c r="X103" s="35" t="b">
        <v>0</v>
      </c>
      <c r="Y103" s="35" t="b">
        <v>0</v>
      </c>
      <c r="Z103" s="35" t="b">
        <v>0</v>
      </c>
      <c r="AA103" s="35" t="b">
        <v>0</v>
      </c>
      <c r="AB103" s="35" t="b">
        <v>0</v>
      </c>
      <c r="AC103" s="35" t="b">
        <v>0</v>
      </c>
      <c r="AD103" s="35" t="b">
        <v>0</v>
      </c>
      <c r="AE103" s="35" t="b">
        <v>0</v>
      </c>
      <c r="AF103" s="35" t="b">
        <v>0</v>
      </c>
      <c r="AG103" s="35" t="b">
        <v>0</v>
      </c>
      <c r="AH103" s="35" t="b">
        <v>0</v>
      </c>
      <c r="AI103" s="35" t="b">
        <v>0</v>
      </c>
      <c r="AJ103" s="37" t="b">
        <v>0</v>
      </c>
      <c r="AK103" s="35" t="b">
        <v>0</v>
      </c>
      <c r="AL103" s="35" t="b">
        <v>0</v>
      </c>
      <c r="AM103" s="35" t="b">
        <v>0</v>
      </c>
      <c r="AN103" s="35" t="b">
        <v>0</v>
      </c>
      <c r="AO103" s="35" t="b">
        <v>0</v>
      </c>
      <c r="AP103" s="35" t="b">
        <v>0</v>
      </c>
      <c r="AQ103" s="35" t="b">
        <v>0</v>
      </c>
      <c r="AR103" s="35" t="b">
        <v>0</v>
      </c>
      <c r="AS103" s="35" t="b">
        <v>0</v>
      </c>
      <c r="AT103" s="35" t="b">
        <v>0</v>
      </c>
      <c r="AU103" s="35" t="b">
        <v>0</v>
      </c>
      <c r="AV103" s="35" t="b">
        <v>0</v>
      </c>
      <c r="AW103" s="35" t="b">
        <v>0</v>
      </c>
      <c r="AX103" s="35" t="b">
        <v>0</v>
      </c>
      <c r="AY103" s="35" t="b">
        <v>0</v>
      </c>
      <c r="AZ103" s="35" t="b">
        <v>0</v>
      </c>
      <c r="BA103" s="35" t="b">
        <v>0</v>
      </c>
      <c r="BB103" s="37" t="b">
        <v>0</v>
      </c>
      <c r="BC103" s="37" t="b">
        <v>0</v>
      </c>
      <c r="BD103" s="37" t="b">
        <v>0</v>
      </c>
      <c r="BE103" s="35" t="b">
        <v>0</v>
      </c>
      <c r="BF103" s="35" t="b">
        <v>0</v>
      </c>
      <c r="BG103" s="35" t="b">
        <v>0</v>
      </c>
      <c r="BH103" s="35" t="b">
        <v>0</v>
      </c>
      <c r="BI103" s="35" t="b">
        <v>0</v>
      </c>
      <c r="BJ103" s="35" t="b">
        <v>0</v>
      </c>
      <c r="BK103" s="35" t="b">
        <v>0</v>
      </c>
      <c r="BL103" s="35" t="b">
        <v>0</v>
      </c>
      <c r="BM103" s="35" t="b">
        <v>0</v>
      </c>
      <c r="BN103" s="35" t="b">
        <v>0</v>
      </c>
      <c r="BO103" s="35" t="b">
        <v>0</v>
      </c>
      <c r="BP103" s="35" t="b">
        <v>1</v>
      </c>
      <c r="BQ103" s="35" t="b">
        <v>0</v>
      </c>
      <c r="BR103" s="35" t="b">
        <v>0</v>
      </c>
      <c r="BS103" s="35" t="b">
        <v>0</v>
      </c>
      <c r="BT103" s="35" t="b">
        <v>0</v>
      </c>
      <c r="BU103" s="35" t="b">
        <v>0</v>
      </c>
      <c r="BV103" s="38" t="b">
        <v>0</v>
      </c>
      <c r="BW103" s="30" t="str">
        <f t="shared" si="20"/>
        <v>N</v>
      </c>
      <c r="BX103" s="39">
        <f t="shared" si="21"/>
        <v>1</v>
      </c>
      <c r="BY103" s="40">
        <f t="shared" si="22"/>
        <v>0</v>
      </c>
      <c r="BZ103" s="40">
        <f t="shared" si="23"/>
        <v>0</v>
      </c>
    </row>
    <row r="104" spans="1:78" ht="26.5" customHeight="1">
      <c r="A104" s="28" t="str">
        <f t="shared" si="18"/>
        <v>Chu</v>
      </c>
      <c r="B104" s="28" t="s">
        <v>353</v>
      </c>
      <c r="C104" s="28" t="s">
        <v>341</v>
      </c>
      <c r="D104" s="28" t="s">
        <v>354</v>
      </c>
      <c r="E104" s="48"/>
      <c r="F104" s="30" t="s">
        <v>84</v>
      </c>
      <c r="G104" s="195" t="s">
        <v>542</v>
      </c>
      <c r="H104" s="31" t="str">
        <f>IF(K104,IF(K104&lt;='Net Changes - Table 1'!$C$1,"y","x"),IF(L104,IF(L104&lt;'Net Changes - Table 1'!C$1,"x","y"),"y"))</f>
        <v>x</v>
      </c>
      <c r="I104" s="42" t="str">
        <f>IF(L104,IF(L104&lt;='Net Changes - Table 1'!$D$1,"x","y"),"y")</f>
        <v>y</v>
      </c>
      <c r="J104" s="32" t="str">
        <f>IF(L104,IF(L104&lt;='Net Changes - Table 1'!$E$1,"x","y"),"y")</f>
        <v>y</v>
      </c>
      <c r="K104" s="33">
        <v>2018</v>
      </c>
      <c r="L104" s="34"/>
      <c r="M104" s="189" t="s">
        <v>495</v>
      </c>
      <c r="N104" s="208"/>
      <c r="O104" s="199" t="b">
        <v>0</v>
      </c>
      <c r="P104" s="44" t="b">
        <v>0</v>
      </c>
      <c r="Q104" s="44" t="b">
        <v>0</v>
      </c>
      <c r="R104" s="44" t="b">
        <v>0</v>
      </c>
      <c r="S104" s="44" t="b">
        <v>0</v>
      </c>
      <c r="T104" s="44" t="b">
        <v>0</v>
      </c>
      <c r="U104" s="35">
        <f t="shared" si="19"/>
        <v>2</v>
      </c>
      <c r="V104" s="36"/>
      <c r="W104" s="35" t="b">
        <v>0</v>
      </c>
      <c r="X104" s="35" t="b">
        <v>0</v>
      </c>
      <c r="Y104" s="35" t="b">
        <v>0</v>
      </c>
      <c r="Z104" s="35" t="b">
        <v>0</v>
      </c>
      <c r="AA104" s="35" t="b">
        <v>0</v>
      </c>
      <c r="AB104" s="35" t="b">
        <v>0</v>
      </c>
      <c r="AC104" s="35" t="b">
        <v>0</v>
      </c>
      <c r="AD104" s="35" t="b">
        <v>0</v>
      </c>
      <c r="AE104" s="35" t="b">
        <v>0</v>
      </c>
      <c r="AF104" s="35" t="b">
        <v>0</v>
      </c>
      <c r="AG104" s="35" t="b">
        <v>0</v>
      </c>
      <c r="AH104" s="35" t="b">
        <v>0</v>
      </c>
      <c r="AI104" s="35" t="b">
        <v>0</v>
      </c>
      <c r="AJ104" s="37" t="b">
        <v>0</v>
      </c>
      <c r="AK104" s="35" t="b">
        <v>0</v>
      </c>
      <c r="AL104" s="35" t="b">
        <v>0</v>
      </c>
      <c r="AM104" s="35" t="b">
        <v>0</v>
      </c>
      <c r="AN104" s="35" t="b">
        <v>0</v>
      </c>
      <c r="AO104" s="35" t="b">
        <v>0</v>
      </c>
      <c r="AP104" s="35" t="b">
        <v>0</v>
      </c>
      <c r="AQ104" s="35" t="b">
        <v>0</v>
      </c>
      <c r="AR104" s="35" t="b">
        <v>0</v>
      </c>
      <c r="AS104" s="35" t="b">
        <v>0</v>
      </c>
      <c r="AT104" s="35" t="b">
        <v>1</v>
      </c>
      <c r="AU104" s="35" t="b">
        <v>0</v>
      </c>
      <c r="AV104" s="35" t="b">
        <v>0</v>
      </c>
      <c r="AW104" s="35" t="b">
        <v>0</v>
      </c>
      <c r="AX104" s="35" t="b">
        <v>0</v>
      </c>
      <c r="AY104" s="35" t="b">
        <v>0</v>
      </c>
      <c r="AZ104" s="35" t="b">
        <v>0</v>
      </c>
      <c r="BA104" s="35" t="b">
        <v>0</v>
      </c>
      <c r="BB104" s="37" t="b">
        <v>0</v>
      </c>
      <c r="BC104" s="37" t="b">
        <v>0</v>
      </c>
      <c r="BD104" s="37" t="b">
        <v>0</v>
      </c>
      <c r="BE104" s="35" t="b">
        <v>0</v>
      </c>
      <c r="BF104" s="35" t="b">
        <v>1</v>
      </c>
      <c r="BG104" s="35" t="b">
        <v>0</v>
      </c>
      <c r="BH104" s="35" t="b">
        <v>0</v>
      </c>
      <c r="BI104" s="35" t="b">
        <v>0</v>
      </c>
      <c r="BJ104" s="35" t="b">
        <v>0</v>
      </c>
      <c r="BK104" s="35" t="b">
        <v>0</v>
      </c>
      <c r="BL104" s="35" t="b">
        <v>0</v>
      </c>
      <c r="BM104" s="35" t="b">
        <v>0</v>
      </c>
      <c r="BN104" s="35" t="b">
        <v>0</v>
      </c>
      <c r="BO104" s="35" t="b">
        <v>0</v>
      </c>
      <c r="BP104" s="35" t="b">
        <v>0</v>
      </c>
      <c r="BQ104" s="35" t="b">
        <v>0</v>
      </c>
      <c r="BR104" s="35" t="b">
        <v>0</v>
      </c>
      <c r="BS104" s="35" t="b">
        <v>0</v>
      </c>
      <c r="BT104" s="35" t="b">
        <v>0</v>
      </c>
      <c r="BU104" s="35" t="b">
        <v>0</v>
      </c>
      <c r="BV104" s="38" t="b">
        <v>0</v>
      </c>
      <c r="BW104" s="30" t="str">
        <f t="shared" si="20"/>
        <v>N</v>
      </c>
      <c r="BX104" s="39">
        <f t="shared" si="21"/>
        <v>1</v>
      </c>
      <c r="BY104" s="40">
        <f t="shared" si="22"/>
        <v>0</v>
      </c>
      <c r="BZ104" s="40">
        <f t="shared" si="23"/>
        <v>0</v>
      </c>
    </row>
    <row r="105" spans="1:78" ht="50.5" customHeight="1">
      <c r="A105" s="28" t="str">
        <f t="shared" si="18"/>
        <v>Church</v>
      </c>
      <c r="B105" s="28" t="s">
        <v>355</v>
      </c>
      <c r="C105" s="28" t="s">
        <v>341</v>
      </c>
      <c r="D105" s="28" t="s">
        <v>356</v>
      </c>
      <c r="E105" s="29" t="s">
        <v>357</v>
      </c>
      <c r="F105" s="41" t="s">
        <v>84</v>
      </c>
      <c r="G105" s="196" t="s">
        <v>849</v>
      </c>
      <c r="H105" s="31" t="str">
        <f>IF(K105,IF(K105&lt;='Net Changes - Table 1'!$C$1,"y","x"),IF(L105,IF(L105&lt;'Net Changes - Table 1'!C$1,"x","y"),"y"))</f>
        <v>y</v>
      </c>
      <c r="I105" s="42" t="str">
        <f>IF(L105,IF(L105&lt;='Net Changes - Table 1'!$D$1,"x","y"),"y")</f>
        <v>x</v>
      </c>
      <c r="J105" s="32" t="str">
        <f>IF(L105,IF(L105&lt;='Net Changes - Table 1'!$E$1,"x","y"),"y")</f>
        <v>x</v>
      </c>
      <c r="K105" s="45"/>
      <c r="L105" s="34">
        <v>2018</v>
      </c>
      <c r="M105" s="189" t="s">
        <v>491</v>
      </c>
      <c r="N105" s="207"/>
      <c r="O105" s="200" t="b">
        <v>0</v>
      </c>
      <c r="P105" s="35" t="b">
        <v>0</v>
      </c>
      <c r="Q105" s="35" t="b">
        <v>0</v>
      </c>
      <c r="R105" s="35" t="b">
        <v>0</v>
      </c>
      <c r="S105" s="35" t="b">
        <v>0</v>
      </c>
      <c r="T105" s="35" t="b">
        <v>0</v>
      </c>
      <c r="U105" s="35">
        <f t="shared" si="19"/>
        <v>2</v>
      </c>
      <c r="V105" s="47">
        <v>43282</v>
      </c>
      <c r="W105" s="35" t="b">
        <v>0</v>
      </c>
      <c r="X105" s="35" t="b">
        <v>0</v>
      </c>
      <c r="Y105" s="35" t="b">
        <v>0</v>
      </c>
      <c r="Z105" s="35" t="b">
        <v>0</v>
      </c>
      <c r="AA105" s="35" t="b">
        <v>0</v>
      </c>
      <c r="AB105" s="35" t="b">
        <v>0</v>
      </c>
      <c r="AC105" s="35" t="b">
        <v>0</v>
      </c>
      <c r="AD105" s="35" t="b">
        <v>0</v>
      </c>
      <c r="AE105" s="35" t="b">
        <v>0</v>
      </c>
      <c r="AF105" s="35" t="b">
        <v>0</v>
      </c>
      <c r="AG105" s="35" t="b">
        <v>0</v>
      </c>
      <c r="AH105" s="35" t="b">
        <v>0</v>
      </c>
      <c r="AI105" s="35" t="b">
        <v>0</v>
      </c>
      <c r="AJ105" s="37" t="b">
        <v>0</v>
      </c>
      <c r="AK105" s="35" t="b">
        <v>0</v>
      </c>
      <c r="AL105" s="35" t="b">
        <v>0</v>
      </c>
      <c r="AM105" s="35" t="b">
        <v>0</v>
      </c>
      <c r="AN105" s="35" t="b">
        <v>0</v>
      </c>
      <c r="AO105" s="35" t="b">
        <v>0</v>
      </c>
      <c r="AP105" s="35" t="b">
        <v>0</v>
      </c>
      <c r="AQ105" s="35" t="b">
        <v>0</v>
      </c>
      <c r="AR105" s="35" t="b">
        <v>0</v>
      </c>
      <c r="AS105" s="35" t="b">
        <v>0</v>
      </c>
      <c r="AT105" s="35" t="b">
        <v>0</v>
      </c>
      <c r="AU105" s="35" t="b">
        <v>0</v>
      </c>
      <c r="AV105" s="35" t="b">
        <v>0</v>
      </c>
      <c r="AW105" s="35" t="b">
        <v>0</v>
      </c>
      <c r="AX105" s="35" t="b">
        <v>0</v>
      </c>
      <c r="AY105" s="35" t="b">
        <v>0</v>
      </c>
      <c r="AZ105" s="35" t="b">
        <v>0</v>
      </c>
      <c r="BA105" s="35" t="b">
        <v>0</v>
      </c>
      <c r="BB105" s="37" t="b">
        <v>0</v>
      </c>
      <c r="BC105" s="37" t="b">
        <v>0</v>
      </c>
      <c r="BD105" s="37" t="b">
        <v>0</v>
      </c>
      <c r="BE105" s="35" t="b">
        <v>1</v>
      </c>
      <c r="BF105" s="35" t="b">
        <v>0</v>
      </c>
      <c r="BG105" s="35" t="b">
        <v>0</v>
      </c>
      <c r="BH105" s="35" t="b">
        <v>0</v>
      </c>
      <c r="BI105" s="35" t="b">
        <v>0</v>
      </c>
      <c r="BJ105" s="35" t="b">
        <v>0</v>
      </c>
      <c r="BK105" s="35" t="b">
        <v>0</v>
      </c>
      <c r="BL105" s="35" t="b">
        <v>1</v>
      </c>
      <c r="BM105" s="35" t="b">
        <v>0</v>
      </c>
      <c r="BN105" s="35" t="b">
        <v>0</v>
      </c>
      <c r="BO105" s="35" t="b">
        <v>0</v>
      </c>
      <c r="BP105" s="35" t="b">
        <v>0</v>
      </c>
      <c r="BQ105" s="35" t="b">
        <v>0</v>
      </c>
      <c r="BR105" s="35" t="b">
        <v>0</v>
      </c>
      <c r="BS105" s="35" t="b">
        <v>0</v>
      </c>
      <c r="BT105" s="35" t="b">
        <v>0</v>
      </c>
      <c r="BU105" s="35" t="b">
        <v>0</v>
      </c>
      <c r="BV105" s="38" t="b">
        <v>0</v>
      </c>
      <c r="BW105" s="30" t="str">
        <f t="shared" si="20"/>
        <v>N</v>
      </c>
      <c r="BX105" s="39">
        <f t="shared" si="21"/>
        <v>0</v>
      </c>
      <c r="BY105" s="40">
        <f t="shared" si="22"/>
        <v>1</v>
      </c>
      <c r="BZ105" s="40">
        <f t="shared" si="23"/>
        <v>0</v>
      </c>
    </row>
    <row r="106" spans="1:78" ht="38.5" customHeight="1">
      <c r="A106" s="28" t="str">
        <f t="shared" si="18"/>
        <v>Clarke</v>
      </c>
      <c r="B106" s="28" t="s">
        <v>358</v>
      </c>
      <c r="C106" s="28" t="s">
        <v>341</v>
      </c>
      <c r="D106" s="28" t="s">
        <v>359</v>
      </c>
      <c r="E106" s="29" t="s">
        <v>360</v>
      </c>
      <c r="F106" s="41" t="s">
        <v>84</v>
      </c>
      <c r="G106" s="196" t="s">
        <v>850</v>
      </c>
      <c r="H106" s="31" t="str">
        <f>IF(K106,IF(K106&lt;='Net Changes - Table 1'!$C$1,"y","x"),IF(L106,IF(L106&lt;'Net Changes - Table 1'!C$1,"x","y"),"y"))</f>
        <v>y</v>
      </c>
      <c r="I106" s="42" t="str">
        <f>IF(L106,IF(L106&lt;='Net Changes - Table 1'!$D$1,"x","y"),"y")</f>
        <v>y</v>
      </c>
      <c r="J106" s="32" t="str">
        <f>IF(L106,IF(L106&lt;='Net Changes - Table 1'!$E$1,"x","y"),"y")</f>
        <v>x</v>
      </c>
      <c r="K106" s="57"/>
      <c r="L106" s="46">
        <v>2021</v>
      </c>
      <c r="M106" s="190" t="s">
        <v>495</v>
      </c>
      <c r="N106" s="207"/>
      <c r="O106" s="200" t="b">
        <v>0</v>
      </c>
      <c r="P106" s="35" t="b">
        <v>0</v>
      </c>
      <c r="Q106" s="35" t="b">
        <v>0</v>
      </c>
      <c r="R106" s="35" t="b">
        <v>0</v>
      </c>
      <c r="S106" s="35" t="b">
        <v>0</v>
      </c>
      <c r="T106" s="35" t="b">
        <v>0</v>
      </c>
      <c r="U106" s="35">
        <f t="shared" si="19"/>
        <v>2</v>
      </c>
      <c r="V106" s="36"/>
      <c r="W106" s="35" t="b">
        <v>0</v>
      </c>
      <c r="X106" s="35" t="b">
        <v>0</v>
      </c>
      <c r="Y106" s="35" t="b">
        <v>0</v>
      </c>
      <c r="Z106" s="35" t="b">
        <v>0</v>
      </c>
      <c r="AA106" s="35" t="b">
        <v>0</v>
      </c>
      <c r="AB106" s="35" t="b">
        <v>0</v>
      </c>
      <c r="AC106" s="35" t="b">
        <v>0</v>
      </c>
      <c r="AD106" s="35" t="b">
        <v>0</v>
      </c>
      <c r="AE106" s="35" t="b">
        <v>0</v>
      </c>
      <c r="AF106" s="35" t="b">
        <v>0</v>
      </c>
      <c r="AG106" s="35" t="b">
        <v>0</v>
      </c>
      <c r="AH106" s="35" t="b">
        <v>0</v>
      </c>
      <c r="AI106" s="35" t="b">
        <v>0</v>
      </c>
      <c r="AJ106" s="37" t="b">
        <v>0</v>
      </c>
      <c r="AK106" s="35" t="b">
        <v>0</v>
      </c>
      <c r="AL106" s="35" t="b">
        <v>0</v>
      </c>
      <c r="AM106" s="35" t="b">
        <v>0</v>
      </c>
      <c r="AN106" s="35" t="b">
        <v>0</v>
      </c>
      <c r="AO106" s="35" t="b">
        <v>0</v>
      </c>
      <c r="AP106" s="35" t="b">
        <v>0</v>
      </c>
      <c r="AQ106" s="35" t="b">
        <v>0</v>
      </c>
      <c r="AR106" s="35" t="b">
        <v>0</v>
      </c>
      <c r="AS106" s="35" t="b">
        <v>1</v>
      </c>
      <c r="AT106" s="35" t="b">
        <v>0</v>
      </c>
      <c r="AU106" s="35" t="b">
        <v>0</v>
      </c>
      <c r="AV106" s="35" t="b">
        <v>0</v>
      </c>
      <c r="AW106" s="35" t="b">
        <v>0</v>
      </c>
      <c r="AX106" s="35" t="b">
        <v>0</v>
      </c>
      <c r="AY106" s="35" t="b">
        <v>0</v>
      </c>
      <c r="AZ106" s="35" t="b">
        <v>0</v>
      </c>
      <c r="BA106" s="35" t="b">
        <v>0</v>
      </c>
      <c r="BB106" s="37" t="b">
        <v>0</v>
      </c>
      <c r="BC106" s="37" t="b">
        <v>0</v>
      </c>
      <c r="BD106" s="37" t="b">
        <v>0</v>
      </c>
      <c r="BE106" s="35" t="b">
        <v>1</v>
      </c>
      <c r="BF106" s="35" t="b">
        <v>0</v>
      </c>
      <c r="BG106" s="35" t="b">
        <v>0</v>
      </c>
      <c r="BH106" s="35" t="b">
        <v>0</v>
      </c>
      <c r="BI106" s="35" t="b">
        <v>0</v>
      </c>
      <c r="BJ106" s="35" t="b">
        <v>0</v>
      </c>
      <c r="BK106" s="35" t="b">
        <v>0</v>
      </c>
      <c r="BL106" s="35" t="b">
        <v>0</v>
      </c>
      <c r="BM106" s="35" t="b">
        <v>0</v>
      </c>
      <c r="BN106" s="35" t="b">
        <v>0</v>
      </c>
      <c r="BO106" s="35" t="b">
        <v>0</v>
      </c>
      <c r="BP106" s="35" t="b">
        <v>0</v>
      </c>
      <c r="BQ106" s="35" t="b">
        <v>0</v>
      </c>
      <c r="BR106" s="35" t="b">
        <v>0</v>
      </c>
      <c r="BS106" s="35" t="b">
        <v>0</v>
      </c>
      <c r="BT106" s="35" t="b">
        <v>0</v>
      </c>
      <c r="BU106" s="35" t="b">
        <v>0</v>
      </c>
      <c r="BV106" s="38" t="b">
        <v>0</v>
      </c>
      <c r="BW106" s="30" t="str">
        <f t="shared" si="20"/>
        <v>N</v>
      </c>
      <c r="BX106" s="39">
        <f t="shared" si="21"/>
        <v>0</v>
      </c>
      <c r="BY106" s="40">
        <f t="shared" si="22"/>
        <v>0</v>
      </c>
      <c r="BZ106" s="40">
        <f t="shared" si="23"/>
        <v>1</v>
      </c>
    </row>
    <row r="107" spans="1:78" ht="38.5" customHeight="1">
      <c r="A107" s="28" t="str">
        <f t="shared" si="18"/>
        <v>Couclelis</v>
      </c>
      <c r="B107" s="28" t="s">
        <v>361</v>
      </c>
      <c r="C107" s="28" t="s">
        <v>341</v>
      </c>
      <c r="D107" s="28" t="s">
        <v>362</v>
      </c>
      <c r="E107" s="29" t="s">
        <v>363</v>
      </c>
      <c r="F107" s="41"/>
      <c r="G107" s="196" t="s">
        <v>569</v>
      </c>
      <c r="H107" s="31" t="str">
        <f>IF(K107,IF(K107&lt;='Net Changes - Table 1'!$C$1,"y","x"),IF(L107,IF(L107&lt;'Net Changes - Table 1'!C$1,"x","y"),"y"))</f>
        <v>y</v>
      </c>
      <c r="I107" s="42" t="str">
        <f>IF(L107,IF(L107&lt;='Net Changes - Table 1'!$D$1,"x","y"),"y")</f>
        <v>x</v>
      </c>
      <c r="J107" s="32" t="str">
        <f>IF(L107,IF(L107&lt;='Net Changes - Table 1'!$E$1,"x","y"),"y")</f>
        <v>x</v>
      </c>
      <c r="K107" s="45"/>
      <c r="L107" s="46">
        <v>2015</v>
      </c>
      <c r="M107" s="190" t="s">
        <v>495</v>
      </c>
      <c r="N107" s="208"/>
      <c r="O107" s="199" t="b">
        <v>0</v>
      </c>
      <c r="P107" s="44" t="b">
        <v>0</v>
      </c>
      <c r="Q107" s="44" t="b">
        <v>0</v>
      </c>
      <c r="R107" s="44" t="b">
        <v>0</v>
      </c>
      <c r="S107" s="44" t="b">
        <v>0</v>
      </c>
      <c r="T107" s="44" t="b">
        <v>0</v>
      </c>
      <c r="U107" s="35">
        <f t="shared" si="19"/>
        <v>3</v>
      </c>
      <c r="V107" s="47">
        <v>42186</v>
      </c>
      <c r="W107" s="35" t="b">
        <v>0</v>
      </c>
      <c r="X107" s="35" t="b">
        <v>0</v>
      </c>
      <c r="Y107" s="35" t="b">
        <v>0</v>
      </c>
      <c r="Z107" s="35" t="b">
        <v>0</v>
      </c>
      <c r="AA107" s="35" t="b">
        <v>0</v>
      </c>
      <c r="AB107" s="35" t="b">
        <v>0</v>
      </c>
      <c r="AC107" s="35" t="b">
        <v>0</v>
      </c>
      <c r="AD107" s="35" t="b">
        <v>0</v>
      </c>
      <c r="AE107" s="35" t="b">
        <v>0</v>
      </c>
      <c r="AF107" s="35" t="b">
        <v>0</v>
      </c>
      <c r="AG107" s="35" t="b">
        <v>0</v>
      </c>
      <c r="AH107" s="35" t="b">
        <v>0</v>
      </c>
      <c r="AI107" s="35" t="b">
        <v>0</v>
      </c>
      <c r="AJ107" s="37" t="b">
        <v>0</v>
      </c>
      <c r="AK107" s="35" t="b">
        <v>0</v>
      </c>
      <c r="AL107" s="35" t="b">
        <v>0</v>
      </c>
      <c r="AM107" s="35" t="b">
        <v>0</v>
      </c>
      <c r="AN107" s="35" t="b">
        <v>0</v>
      </c>
      <c r="AO107" s="35" t="b">
        <v>0</v>
      </c>
      <c r="AP107" s="35" t="b">
        <v>0</v>
      </c>
      <c r="AQ107" s="35" t="b">
        <v>0</v>
      </c>
      <c r="AR107" s="35" t="b">
        <v>0</v>
      </c>
      <c r="AS107" s="35" t="b">
        <v>0</v>
      </c>
      <c r="AT107" s="35" t="b">
        <v>0</v>
      </c>
      <c r="AU107" s="35" t="b">
        <v>0</v>
      </c>
      <c r="AV107" s="35" t="b">
        <v>0</v>
      </c>
      <c r="AW107" s="35" t="b">
        <v>0</v>
      </c>
      <c r="AX107" s="35" t="b">
        <v>0</v>
      </c>
      <c r="AY107" s="35" t="b">
        <v>0</v>
      </c>
      <c r="AZ107" s="35" t="b">
        <v>0</v>
      </c>
      <c r="BA107" s="35" t="b">
        <v>0</v>
      </c>
      <c r="BB107" s="37" t="b">
        <v>0</v>
      </c>
      <c r="BC107" s="37" t="b">
        <v>0</v>
      </c>
      <c r="BD107" s="37" t="b">
        <v>0</v>
      </c>
      <c r="BE107" s="35" t="b">
        <v>1</v>
      </c>
      <c r="BF107" s="35" t="b">
        <v>0</v>
      </c>
      <c r="BG107" s="35" t="b">
        <v>0</v>
      </c>
      <c r="BH107" s="35" t="b">
        <v>0</v>
      </c>
      <c r="BI107" s="35" t="b">
        <v>0</v>
      </c>
      <c r="BJ107" s="35" t="b">
        <v>0</v>
      </c>
      <c r="BK107" s="35" t="b">
        <v>0</v>
      </c>
      <c r="BL107" s="35" t="b">
        <v>0</v>
      </c>
      <c r="BM107" s="35" t="b">
        <v>0</v>
      </c>
      <c r="BN107" s="35" t="b">
        <v>0</v>
      </c>
      <c r="BO107" s="35" t="b">
        <v>0</v>
      </c>
      <c r="BP107" s="35" t="b">
        <v>1</v>
      </c>
      <c r="BQ107" s="35" t="b">
        <v>0</v>
      </c>
      <c r="BR107" s="35" t="b">
        <v>0</v>
      </c>
      <c r="BS107" s="35" t="b">
        <v>1</v>
      </c>
      <c r="BT107" s="35" t="b">
        <v>0</v>
      </c>
      <c r="BU107" s="35" t="b">
        <v>0</v>
      </c>
      <c r="BV107" s="38" t="b">
        <v>0</v>
      </c>
      <c r="BW107" s="30" t="str">
        <f t="shared" si="20"/>
        <v>N</v>
      </c>
      <c r="BX107" s="39">
        <f t="shared" si="21"/>
        <v>0</v>
      </c>
      <c r="BY107" s="40">
        <f t="shared" si="22"/>
        <v>1</v>
      </c>
      <c r="BZ107" s="40">
        <f t="shared" si="23"/>
        <v>0</v>
      </c>
    </row>
    <row r="108" spans="1:78" ht="62.5" customHeight="1">
      <c r="A108" s="28" t="str">
        <f t="shared" si="18"/>
        <v>DeVries</v>
      </c>
      <c r="B108" s="28" t="s">
        <v>364</v>
      </c>
      <c r="C108" s="28" t="s">
        <v>341</v>
      </c>
      <c r="D108" s="28" t="s">
        <v>365</v>
      </c>
      <c r="E108" s="29" t="s">
        <v>366</v>
      </c>
      <c r="F108" s="30" t="s">
        <v>84</v>
      </c>
      <c r="G108" s="195" t="s">
        <v>542</v>
      </c>
      <c r="H108" s="31" t="str">
        <f>IF(K108,IF(K108&lt;='Net Changes - Table 1'!$C$1,"y","x"),IF(L108,IF(L108&lt;'Net Changes - Table 1'!C$1,"x","y"),"y"))</f>
        <v>x</v>
      </c>
      <c r="I108" s="42" t="str">
        <f>IF(L108,IF(L108&lt;='Net Changes - Table 1'!$D$1,"x","y"),"y")</f>
        <v>y</v>
      </c>
      <c r="J108" s="32" t="str">
        <f>IF(L108,IF(L108&lt;='Net Changes - Table 1'!$E$1,"x","y"),"y")</f>
        <v>y</v>
      </c>
      <c r="K108" s="33">
        <v>2014</v>
      </c>
      <c r="L108" s="34"/>
      <c r="M108" s="189" t="s">
        <v>491</v>
      </c>
      <c r="N108" s="208"/>
      <c r="O108" s="199" t="b">
        <v>0</v>
      </c>
      <c r="P108" s="44" t="b">
        <v>0</v>
      </c>
      <c r="Q108" s="44" t="b">
        <v>0</v>
      </c>
      <c r="R108" s="44" t="b">
        <v>0</v>
      </c>
      <c r="S108" s="44" t="b">
        <v>0</v>
      </c>
      <c r="T108" s="44" t="b">
        <v>0</v>
      </c>
      <c r="U108" s="35">
        <f t="shared" si="19"/>
        <v>4</v>
      </c>
      <c r="V108" s="36"/>
      <c r="W108" s="35" t="b">
        <v>0</v>
      </c>
      <c r="X108" s="35" t="b">
        <v>0</v>
      </c>
      <c r="Y108" s="35" t="b">
        <v>0</v>
      </c>
      <c r="Z108" s="35" t="b">
        <v>0</v>
      </c>
      <c r="AA108" s="35" t="b">
        <v>0</v>
      </c>
      <c r="AB108" s="35" t="b">
        <v>0</v>
      </c>
      <c r="AC108" s="35" t="b">
        <v>0</v>
      </c>
      <c r="AD108" s="35" t="b">
        <v>0</v>
      </c>
      <c r="AE108" s="35" t="b">
        <v>0</v>
      </c>
      <c r="AF108" s="35" t="b">
        <v>0</v>
      </c>
      <c r="AG108" s="35" t="b">
        <v>0</v>
      </c>
      <c r="AH108" s="35" t="b">
        <v>0</v>
      </c>
      <c r="AI108" s="35" t="b">
        <v>0</v>
      </c>
      <c r="AJ108" s="37" t="b">
        <v>0</v>
      </c>
      <c r="AK108" s="35" t="b">
        <v>0</v>
      </c>
      <c r="AL108" s="35" t="b">
        <v>0</v>
      </c>
      <c r="AM108" s="35" t="b">
        <v>0</v>
      </c>
      <c r="AN108" s="35" t="b">
        <v>0</v>
      </c>
      <c r="AO108" s="35" t="b">
        <v>0</v>
      </c>
      <c r="AP108" s="35" t="b">
        <v>0</v>
      </c>
      <c r="AQ108" s="35" t="b">
        <v>0</v>
      </c>
      <c r="AR108" s="35" t="b">
        <v>0</v>
      </c>
      <c r="AS108" s="35" t="b">
        <v>0</v>
      </c>
      <c r="AT108" s="35" t="b">
        <v>0</v>
      </c>
      <c r="AU108" s="35" t="b">
        <v>0</v>
      </c>
      <c r="AV108" s="35" t="b">
        <v>0</v>
      </c>
      <c r="AW108" s="35" t="b">
        <v>0</v>
      </c>
      <c r="AX108" s="35" t="b">
        <v>1</v>
      </c>
      <c r="AY108" s="35" t="b">
        <v>1</v>
      </c>
      <c r="AZ108" s="35" t="b">
        <v>1</v>
      </c>
      <c r="BA108" s="35" t="b">
        <v>0</v>
      </c>
      <c r="BB108" s="37" t="b">
        <v>0</v>
      </c>
      <c r="BC108" s="37" t="b">
        <v>0</v>
      </c>
      <c r="BD108" s="37" t="b">
        <v>1</v>
      </c>
      <c r="BE108" s="35" t="b">
        <v>0</v>
      </c>
      <c r="BF108" s="35" t="b">
        <v>0</v>
      </c>
      <c r="BG108" s="35" t="b">
        <v>0</v>
      </c>
      <c r="BH108" s="35" t="b">
        <v>0</v>
      </c>
      <c r="BI108" s="35" t="b">
        <v>0</v>
      </c>
      <c r="BJ108" s="35" t="b">
        <v>0</v>
      </c>
      <c r="BK108" s="35" t="b">
        <v>0</v>
      </c>
      <c r="BL108" s="35" t="b">
        <v>0</v>
      </c>
      <c r="BM108" s="35" t="b">
        <v>0</v>
      </c>
      <c r="BN108" s="35" t="b">
        <v>0</v>
      </c>
      <c r="BO108" s="35" t="b">
        <v>0</v>
      </c>
      <c r="BP108" s="35" t="b">
        <v>0</v>
      </c>
      <c r="BQ108" s="35" t="b">
        <v>0</v>
      </c>
      <c r="BR108" s="35" t="b">
        <v>0</v>
      </c>
      <c r="BS108" s="35" t="b">
        <v>0</v>
      </c>
      <c r="BT108" s="35" t="b">
        <v>0</v>
      </c>
      <c r="BU108" s="35" t="b">
        <v>0</v>
      </c>
      <c r="BV108" s="38" t="b">
        <v>0</v>
      </c>
      <c r="BW108" s="30" t="str">
        <f t="shared" si="20"/>
        <v>N</v>
      </c>
      <c r="BX108" s="39">
        <f t="shared" si="21"/>
        <v>1</v>
      </c>
      <c r="BY108" s="40">
        <f t="shared" si="22"/>
        <v>0</v>
      </c>
      <c r="BZ108" s="40">
        <f t="shared" si="23"/>
        <v>0</v>
      </c>
    </row>
    <row r="109" spans="1:78" ht="38.5" customHeight="1">
      <c r="A109" s="28" t="str">
        <f t="shared" si="18"/>
        <v>Dickey</v>
      </c>
      <c r="B109" s="28" t="s">
        <v>367</v>
      </c>
      <c r="C109" s="28" t="s">
        <v>341</v>
      </c>
      <c r="D109" s="28" t="s">
        <v>368</v>
      </c>
      <c r="E109" s="29" t="s">
        <v>369</v>
      </c>
      <c r="F109" s="41" t="s">
        <v>84</v>
      </c>
      <c r="G109" s="196" t="s">
        <v>533</v>
      </c>
      <c r="H109" s="31" t="str">
        <f>IF(K109,IF(K109&lt;='Net Changes - Table 1'!$C$1,"y","x"),IF(L109,IF(L109&lt;'Net Changes - Table 1'!C$1,"x","y"),"y"))</f>
        <v>y</v>
      </c>
      <c r="I109" s="42" t="str">
        <f>IF(L109,IF(L109&lt;='Net Changes - Table 1'!$D$1,"x","y"),"y")</f>
        <v>x</v>
      </c>
      <c r="J109" s="32" t="str">
        <f>IF(L109,IF(L109&lt;='Net Changes - Table 1'!$E$1,"x","y"),"y")</f>
        <v>x</v>
      </c>
      <c r="K109" s="45"/>
      <c r="L109" s="34">
        <v>2016</v>
      </c>
      <c r="M109" s="189" t="s">
        <v>495</v>
      </c>
      <c r="N109" s="207"/>
      <c r="O109" s="200" t="b">
        <v>1</v>
      </c>
      <c r="P109" s="35" t="b">
        <v>0</v>
      </c>
      <c r="Q109" s="35" t="b">
        <v>0</v>
      </c>
      <c r="R109" s="35" t="b">
        <v>0</v>
      </c>
      <c r="S109" s="35" t="b">
        <v>0</v>
      </c>
      <c r="T109" s="35" t="b">
        <v>0</v>
      </c>
      <c r="U109" s="35">
        <f t="shared" si="19"/>
        <v>2</v>
      </c>
      <c r="V109" s="47">
        <v>42552</v>
      </c>
      <c r="W109" s="35" t="b">
        <v>0</v>
      </c>
      <c r="X109" s="35" t="b">
        <v>0</v>
      </c>
      <c r="Y109" s="35" t="b">
        <v>0</v>
      </c>
      <c r="Z109" s="35" t="b">
        <v>0</v>
      </c>
      <c r="AA109" s="35" t="b">
        <v>0</v>
      </c>
      <c r="AB109" s="35" t="b">
        <v>0</v>
      </c>
      <c r="AC109" s="35" t="b">
        <v>0</v>
      </c>
      <c r="AD109" s="35" t="b">
        <v>0</v>
      </c>
      <c r="AE109" s="35" t="b">
        <v>0</v>
      </c>
      <c r="AF109" s="35" t="b">
        <v>0</v>
      </c>
      <c r="AG109" s="35" t="b">
        <v>0</v>
      </c>
      <c r="AH109" s="35" t="b">
        <v>0</v>
      </c>
      <c r="AI109" s="35" t="b">
        <v>0</v>
      </c>
      <c r="AJ109" s="37" t="b">
        <v>0</v>
      </c>
      <c r="AK109" s="35" t="b">
        <v>0</v>
      </c>
      <c r="AL109" s="35" t="b">
        <v>0</v>
      </c>
      <c r="AM109" s="35" t="b">
        <v>0</v>
      </c>
      <c r="AN109" s="35" t="b">
        <v>0</v>
      </c>
      <c r="AO109" s="35" t="b">
        <v>0</v>
      </c>
      <c r="AP109" s="35" t="b">
        <v>0</v>
      </c>
      <c r="AQ109" s="35" t="b">
        <v>0</v>
      </c>
      <c r="AR109" s="35" t="b">
        <v>0</v>
      </c>
      <c r="AS109" s="35" t="b">
        <v>0</v>
      </c>
      <c r="AT109" s="35" t="b">
        <v>0</v>
      </c>
      <c r="AU109" s="35" t="b">
        <v>0</v>
      </c>
      <c r="AV109" s="35" t="b">
        <v>0</v>
      </c>
      <c r="AW109" s="35" t="b">
        <v>0</v>
      </c>
      <c r="AX109" s="35" t="b">
        <v>1</v>
      </c>
      <c r="AY109" s="35" t="b">
        <v>1</v>
      </c>
      <c r="AZ109" s="35" t="b">
        <v>0</v>
      </c>
      <c r="BA109" s="35" t="b">
        <v>0</v>
      </c>
      <c r="BB109" s="37" t="b">
        <v>0</v>
      </c>
      <c r="BC109" s="37" t="b">
        <v>0</v>
      </c>
      <c r="BD109" s="37" t="b">
        <v>0</v>
      </c>
      <c r="BE109" s="35" t="b">
        <v>0</v>
      </c>
      <c r="BF109" s="35" t="b">
        <v>0</v>
      </c>
      <c r="BG109" s="35" t="b">
        <v>0</v>
      </c>
      <c r="BH109" s="35" t="b">
        <v>0</v>
      </c>
      <c r="BI109" s="35" t="b">
        <v>0</v>
      </c>
      <c r="BJ109" s="35" t="b">
        <v>0</v>
      </c>
      <c r="BK109" s="35" t="b">
        <v>0</v>
      </c>
      <c r="BL109" s="35" t="b">
        <v>0</v>
      </c>
      <c r="BM109" s="35" t="b">
        <v>0</v>
      </c>
      <c r="BN109" s="35" t="b">
        <v>0</v>
      </c>
      <c r="BO109" s="35" t="b">
        <v>0</v>
      </c>
      <c r="BP109" s="35" t="b">
        <v>0</v>
      </c>
      <c r="BQ109" s="35" t="b">
        <v>0</v>
      </c>
      <c r="BR109" s="35" t="b">
        <v>0</v>
      </c>
      <c r="BS109" s="35" t="b">
        <v>0</v>
      </c>
      <c r="BT109" s="35" t="b">
        <v>0</v>
      </c>
      <c r="BU109" s="35" t="b">
        <v>0</v>
      </c>
      <c r="BV109" s="38" t="b">
        <v>0</v>
      </c>
      <c r="BW109" s="30" t="str">
        <f t="shared" si="20"/>
        <v>N</v>
      </c>
      <c r="BX109" s="39">
        <f t="shared" si="21"/>
        <v>0</v>
      </c>
      <c r="BY109" s="40">
        <f t="shared" si="22"/>
        <v>1</v>
      </c>
      <c r="BZ109" s="40">
        <f t="shared" si="23"/>
        <v>0</v>
      </c>
    </row>
    <row r="110" spans="1:78" ht="17" customHeight="1">
      <c r="A110" s="28" t="str">
        <f t="shared" si="18"/>
        <v>Ding</v>
      </c>
      <c r="B110" s="28" t="s">
        <v>370</v>
      </c>
      <c r="C110" s="28" t="s">
        <v>341</v>
      </c>
      <c r="D110" s="28" t="s">
        <v>371</v>
      </c>
      <c r="E110" s="48"/>
      <c r="F110" s="30" t="s">
        <v>84</v>
      </c>
      <c r="G110" s="195" t="s">
        <v>542</v>
      </c>
      <c r="H110" s="31" t="str">
        <f>IF(K110,IF(K110&lt;='Net Changes - Table 1'!$C$1,"y","x"),IF(L110,IF(L110&lt;'Net Changes - Table 1'!C$1,"x","y"),"y"))</f>
        <v>x</v>
      </c>
      <c r="I110" s="42" t="str">
        <f>IF(L110,IF(L110&lt;='Net Changes - Table 1'!$D$1,"x","y"),"y")</f>
        <v>y</v>
      </c>
      <c r="J110" s="32" t="str">
        <f>IF(L110,IF(L110&lt;='Net Changes - Table 1'!$E$1,"x","y"),"y")</f>
        <v>y</v>
      </c>
      <c r="K110" s="33">
        <v>2017</v>
      </c>
      <c r="L110" s="34"/>
      <c r="M110" s="189" t="s">
        <v>491</v>
      </c>
      <c r="N110" s="208"/>
      <c r="O110" s="199" t="b">
        <v>0</v>
      </c>
      <c r="P110" s="44" t="b">
        <v>0</v>
      </c>
      <c r="Q110" s="44" t="b">
        <v>0</v>
      </c>
      <c r="R110" s="44" t="b">
        <v>0</v>
      </c>
      <c r="S110" s="44" t="b">
        <v>0</v>
      </c>
      <c r="T110" s="44" t="b">
        <v>0</v>
      </c>
      <c r="U110" s="35">
        <f t="shared" si="19"/>
        <v>3</v>
      </c>
      <c r="V110" s="36"/>
      <c r="W110" s="35" t="b">
        <v>0</v>
      </c>
      <c r="X110" s="35" t="b">
        <v>0</v>
      </c>
      <c r="Y110" s="35" t="b">
        <v>0</v>
      </c>
      <c r="Z110" s="35" t="b">
        <v>0</v>
      </c>
      <c r="AA110" s="35" t="b">
        <v>0</v>
      </c>
      <c r="AB110" s="35" t="b">
        <v>0</v>
      </c>
      <c r="AC110" s="35" t="b">
        <v>0</v>
      </c>
      <c r="AD110" s="35" t="b">
        <v>0</v>
      </c>
      <c r="AE110" s="35" t="b">
        <v>0</v>
      </c>
      <c r="AF110" s="35" t="b">
        <v>0</v>
      </c>
      <c r="AG110" s="35" t="b">
        <v>0</v>
      </c>
      <c r="AH110" s="35" t="b">
        <v>0</v>
      </c>
      <c r="AI110" s="35" t="b">
        <v>0</v>
      </c>
      <c r="AJ110" s="37" t="b">
        <v>0</v>
      </c>
      <c r="AK110" s="35" t="b">
        <v>0</v>
      </c>
      <c r="AL110" s="35" t="b">
        <v>0</v>
      </c>
      <c r="AM110" s="35" t="b">
        <v>0</v>
      </c>
      <c r="AN110" s="35" t="b">
        <v>0</v>
      </c>
      <c r="AO110" s="35" t="b">
        <v>0</v>
      </c>
      <c r="AP110" s="35" t="b">
        <v>0</v>
      </c>
      <c r="AQ110" s="35" t="b">
        <v>0</v>
      </c>
      <c r="AR110" s="35" t="b">
        <v>0</v>
      </c>
      <c r="AS110" s="35" t="b">
        <v>0</v>
      </c>
      <c r="AT110" s="35" t="b">
        <v>0</v>
      </c>
      <c r="AU110" s="35" t="b">
        <v>0</v>
      </c>
      <c r="AV110" s="35" t="b">
        <v>0</v>
      </c>
      <c r="AW110" s="35" t="b">
        <v>0</v>
      </c>
      <c r="AX110" s="35" t="b">
        <v>0</v>
      </c>
      <c r="AY110" s="35" t="b">
        <v>1</v>
      </c>
      <c r="AZ110" s="35" t="b">
        <v>0</v>
      </c>
      <c r="BA110" s="35" t="b">
        <v>0</v>
      </c>
      <c r="BB110" s="37" t="b">
        <v>1</v>
      </c>
      <c r="BC110" s="37" t="b">
        <v>1</v>
      </c>
      <c r="BD110" s="37" t="b">
        <v>0</v>
      </c>
      <c r="BE110" s="35" t="b">
        <v>0</v>
      </c>
      <c r="BF110" s="35" t="b">
        <v>0</v>
      </c>
      <c r="BG110" s="35" t="b">
        <v>0</v>
      </c>
      <c r="BH110" s="35" t="b">
        <v>0</v>
      </c>
      <c r="BI110" s="35" t="b">
        <v>0</v>
      </c>
      <c r="BJ110" s="35" t="b">
        <v>0</v>
      </c>
      <c r="BK110" s="35" t="b">
        <v>0</v>
      </c>
      <c r="BL110" s="35" t="b">
        <v>0</v>
      </c>
      <c r="BM110" s="35" t="b">
        <v>0</v>
      </c>
      <c r="BN110" s="35" t="b">
        <v>0</v>
      </c>
      <c r="BO110" s="35" t="b">
        <v>0</v>
      </c>
      <c r="BP110" s="35" t="b">
        <v>0</v>
      </c>
      <c r="BQ110" s="35" t="b">
        <v>0</v>
      </c>
      <c r="BR110" s="35" t="b">
        <v>0</v>
      </c>
      <c r="BS110" s="35" t="b">
        <v>0</v>
      </c>
      <c r="BT110" s="35" t="b">
        <v>0</v>
      </c>
      <c r="BU110" s="35" t="b">
        <v>0</v>
      </c>
      <c r="BV110" s="38" t="b">
        <v>0</v>
      </c>
      <c r="BW110" s="30" t="str">
        <f t="shared" si="20"/>
        <v>N</v>
      </c>
      <c r="BX110" s="39">
        <f t="shared" si="21"/>
        <v>1</v>
      </c>
      <c r="BY110" s="40">
        <f t="shared" si="22"/>
        <v>0</v>
      </c>
      <c r="BZ110" s="40">
        <f t="shared" si="23"/>
        <v>0</v>
      </c>
    </row>
    <row r="111" spans="1:78" ht="26.5" customHeight="1">
      <c r="A111" s="28" t="str">
        <f t="shared" si="18"/>
        <v>Ganti</v>
      </c>
      <c r="B111" s="28" t="s">
        <v>372</v>
      </c>
      <c r="C111" s="28" t="s">
        <v>341</v>
      </c>
      <c r="D111" s="28" t="s">
        <v>373</v>
      </c>
      <c r="E111" s="29" t="s">
        <v>374</v>
      </c>
      <c r="F111" s="30" t="s">
        <v>84</v>
      </c>
      <c r="G111" s="195" t="s">
        <v>524</v>
      </c>
      <c r="H111" s="31" t="str">
        <f>IF(K111,IF(K111&lt;='Net Changes - Table 1'!$C$1,"y","x"),IF(L111,IF(L111&lt;'Net Changes - Table 1'!C$1,"x","y"),"y"))</f>
        <v>x</v>
      </c>
      <c r="I111" s="42" t="str">
        <f>IF(L111,IF(L111&lt;='Net Changes - Table 1'!$D$1,"x","y"),"y")</f>
        <v>y</v>
      </c>
      <c r="J111" s="32" t="str">
        <f>IF(L111,IF(L111&lt;='Net Changes - Table 1'!$E$1,"x","y"),"y")</f>
        <v>y</v>
      </c>
      <c r="K111" s="33">
        <v>2018</v>
      </c>
      <c r="L111" s="34"/>
      <c r="M111" s="189" t="s">
        <v>491</v>
      </c>
      <c r="N111" s="208"/>
      <c r="O111" s="199" t="b">
        <v>0</v>
      </c>
      <c r="P111" s="44" t="b">
        <v>0</v>
      </c>
      <c r="Q111" s="44" t="b">
        <v>0</v>
      </c>
      <c r="R111" s="44" t="b">
        <v>0</v>
      </c>
      <c r="S111" s="44" t="b">
        <v>0</v>
      </c>
      <c r="T111" s="44" t="b">
        <v>0</v>
      </c>
      <c r="U111" s="35">
        <f t="shared" si="19"/>
        <v>0</v>
      </c>
      <c r="V111" s="36"/>
      <c r="W111" s="35" t="b">
        <v>0</v>
      </c>
      <c r="X111" s="35" t="b">
        <v>0</v>
      </c>
      <c r="Y111" s="35" t="b">
        <v>0</v>
      </c>
      <c r="Z111" s="35" t="b">
        <v>0</v>
      </c>
      <c r="AA111" s="35" t="b">
        <v>0</v>
      </c>
      <c r="AB111" s="35" t="b">
        <v>0</v>
      </c>
      <c r="AC111" s="35" t="b">
        <v>0</v>
      </c>
      <c r="AD111" s="35" t="b">
        <v>0</v>
      </c>
      <c r="AE111" s="35" t="b">
        <v>0</v>
      </c>
      <c r="AF111" s="35" t="b">
        <v>0</v>
      </c>
      <c r="AG111" s="35" t="b">
        <v>0</v>
      </c>
      <c r="AH111" s="35" t="b">
        <v>0</v>
      </c>
      <c r="AI111" s="35" t="b">
        <v>0</v>
      </c>
      <c r="AJ111" s="37" t="b">
        <v>0</v>
      </c>
      <c r="AK111" s="35" t="b">
        <v>0</v>
      </c>
      <c r="AL111" s="35" t="b">
        <v>0</v>
      </c>
      <c r="AM111" s="35" t="b">
        <v>0</v>
      </c>
      <c r="AN111" s="35" t="b">
        <v>0</v>
      </c>
      <c r="AO111" s="35" t="b">
        <v>0</v>
      </c>
      <c r="AP111" s="35" t="b">
        <v>0</v>
      </c>
      <c r="AQ111" s="35" t="b">
        <v>0</v>
      </c>
      <c r="AR111" s="35" t="b">
        <v>0</v>
      </c>
      <c r="AS111" s="35" t="b">
        <v>0</v>
      </c>
      <c r="AT111" s="35" t="b">
        <v>0</v>
      </c>
      <c r="AU111" s="35" t="b">
        <v>0</v>
      </c>
      <c r="AV111" s="35" t="b">
        <v>0</v>
      </c>
      <c r="AW111" s="35" t="b">
        <v>0</v>
      </c>
      <c r="AX111" s="35" t="b">
        <v>0</v>
      </c>
      <c r="AY111" s="35" t="b">
        <v>0</v>
      </c>
      <c r="AZ111" s="35" t="b">
        <v>0</v>
      </c>
      <c r="BA111" s="35" t="b">
        <v>0</v>
      </c>
      <c r="BB111" s="37" t="b">
        <v>0</v>
      </c>
      <c r="BC111" s="37" t="b">
        <v>0</v>
      </c>
      <c r="BD111" s="37" t="b">
        <v>0</v>
      </c>
      <c r="BE111" s="35" t="b">
        <v>0</v>
      </c>
      <c r="BF111" s="35" t="b">
        <v>0</v>
      </c>
      <c r="BG111" s="35" t="b">
        <v>0</v>
      </c>
      <c r="BH111" s="35" t="b">
        <v>0</v>
      </c>
      <c r="BI111" s="35" t="b">
        <v>0</v>
      </c>
      <c r="BJ111" s="35" t="b">
        <v>0</v>
      </c>
      <c r="BK111" s="35" t="b">
        <v>0</v>
      </c>
      <c r="BL111" s="35" t="b">
        <v>0</v>
      </c>
      <c r="BM111" s="35" t="b">
        <v>0</v>
      </c>
      <c r="BN111" s="35" t="b">
        <v>0</v>
      </c>
      <c r="BO111" s="35" t="b">
        <v>0</v>
      </c>
      <c r="BP111" s="35" t="b">
        <v>0</v>
      </c>
      <c r="BQ111" s="35" t="b">
        <v>0</v>
      </c>
      <c r="BR111" s="35" t="b">
        <v>0</v>
      </c>
      <c r="BS111" s="35" t="b">
        <v>0</v>
      </c>
      <c r="BT111" s="35" t="b">
        <v>0</v>
      </c>
      <c r="BU111" s="35" t="b">
        <v>0</v>
      </c>
      <c r="BV111" s="38" t="b">
        <v>0</v>
      </c>
      <c r="BW111" s="30" t="str">
        <f t="shared" si="20"/>
        <v>N</v>
      </c>
      <c r="BX111" s="39">
        <f t="shared" si="21"/>
        <v>1</v>
      </c>
      <c r="BY111" s="40">
        <f t="shared" si="22"/>
        <v>0</v>
      </c>
      <c r="BZ111" s="40">
        <f t="shared" si="23"/>
        <v>0</v>
      </c>
    </row>
    <row r="112" spans="1:78" ht="38.5" customHeight="1">
      <c r="A112" s="28" t="str">
        <f t="shared" si="18"/>
        <v>Gautier</v>
      </c>
      <c r="B112" s="28" t="s">
        <v>375</v>
      </c>
      <c r="C112" s="28" t="s">
        <v>341</v>
      </c>
      <c r="D112" s="28" t="s">
        <v>376</v>
      </c>
      <c r="E112" s="29" t="s">
        <v>345</v>
      </c>
      <c r="F112" s="30" t="s">
        <v>84</v>
      </c>
      <c r="G112" s="195" t="s">
        <v>542</v>
      </c>
      <c r="H112" s="31" t="str">
        <f>IF(K112,IF(K112&lt;='Net Changes - Table 1'!$C$1,"y","x"),IF(L112,IF(L112&lt;'Net Changes - Table 1'!C$1,"x","y"),"y"))</f>
        <v>y</v>
      </c>
      <c r="I112" s="42" t="str">
        <f>IF(L112,IF(L112&lt;='Net Changes - Table 1'!$D$1,"x","y"),"y")</f>
        <v>x</v>
      </c>
      <c r="J112" s="32" t="str">
        <f>IF(L112,IF(L112&lt;='Net Changes - Table 1'!$E$1,"x","y"),"y")</f>
        <v>x</v>
      </c>
      <c r="K112" s="45"/>
      <c r="L112" s="46">
        <v>2013</v>
      </c>
      <c r="M112" s="190" t="s">
        <v>495</v>
      </c>
      <c r="N112" s="202" t="s">
        <v>511</v>
      </c>
      <c r="O112" s="199" t="b">
        <v>0</v>
      </c>
      <c r="P112" s="44" t="b">
        <v>0</v>
      </c>
      <c r="Q112" s="44" t="b">
        <v>0</v>
      </c>
      <c r="R112" s="44" t="b">
        <v>0</v>
      </c>
      <c r="S112" s="44" t="b">
        <v>0</v>
      </c>
      <c r="T112" s="44" t="b">
        <v>0</v>
      </c>
      <c r="U112" s="35">
        <f t="shared" si="19"/>
        <v>2</v>
      </c>
      <c r="V112" s="47">
        <v>41456</v>
      </c>
      <c r="W112" s="35" t="b">
        <v>0</v>
      </c>
      <c r="X112" s="35" t="b">
        <v>0</v>
      </c>
      <c r="Y112" s="35" t="b">
        <v>0</v>
      </c>
      <c r="Z112" s="35" t="b">
        <v>0</v>
      </c>
      <c r="AA112" s="35" t="b">
        <v>0</v>
      </c>
      <c r="AB112" s="35" t="b">
        <v>0</v>
      </c>
      <c r="AC112" s="35" t="b">
        <v>0</v>
      </c>
      <c r="AD112" s="35" t="b">
        <v>0</v>
      </c>
      <c r="AE112" s="35" t="b">
        <v>0</v>
      </c>
      <c r="AF112" s="35" t="b">
        <v>0</v>
      </c>
      <c r="AG112" s="35" t="b">
        <v>0</v>
      </c>
      <c r="AH112" s="35" t="b">
        <v>0</v>
      </c>
      <c r="AI112" s="35" t="b">
        <v>0</v>
      </c>
      <c r="AJ112" s="37" t="b">
        <v>0</v>
      </c>
      <c r="AK112" s="35" t="b">
        <v>0</v>
      </c>
      <c r="AL112" s="35" t="b">
        <v>0</v>
      </c>
      <c r="AM112" s="35" t="b">
        <v>0</v>
      </c>
      <c r="AN112" s="35" t="b">
        <v>0</v>
      </c>
      <c r="AO112" s="35" t="b">
        <v>0</v>
      </c>
      <c r="AP112" s="35" t="b">
        <v>0</v>
      </c>
      <c r="AQ112" s="35" t="b">
        <v>0</v>
      </c>
      <c r="AR112" s="35" t="b">
        <v>0</v>
      </c>
      <c r="AS112" s="35" t="b">
        <v>0</v>
      </c>
      <c r="AT112" s="35" t="b">
        <v>0</v>
      </c>
      <c r="AU112" s="35" t="b">
        <v>0</v>
      </c>
      <c r="AV112" s="35" t="b">
        <v>0</v>
      </c>
      <c r="AW112" s="35" t="b">
        <v>0</v>
      </c>
      <c r="AX112" s="35" t="b">
        <v>0</v>
      </c>
      <c r="AY112" s="35" t="b">
        <v>0</v>
      </c>
      <c r="AZ112" s="35" t="b">
        <v>0</v>
      </c>
      <c r="BA112" s="35" t="b">
        <v>0</v>
      </c>
      <c r="BB112" s="37" t="b">
        <v>1</v>
      </c>
      <c r="BC112" s="37" t="b">
        <v>1</v>
      </c>
      <c r="BD112" s="37" t="b">
        <v>0</v>
      </c>
      <c r="BE112" s="35" t="b">
        <v>0</v>
      </c>
      <c r="BF112" s="35" t="b">
        <v>0</v>
      </c>
      <c r="BG112" s="35" t="b">
        <v>0</v>
      </c>
      <c r="BH112" s="35" t="b">
        <v>0</v>
      </c>
      <c r="BI112" s="35" t="b">
        <v>0</v>
      </c>
      <c r="BJ112" s="35" t="b">
        <v>0</v>
      </c>
      <c r="BK112" s="35" t="b">
        <v>0</v>
      </c>
      <c r="BL112" s="35" t="b">
        <v>0</v>
      </c>
      <c r="BM112" s="35" t="b">
        <v>0</v>
      </c>
      <c r="BN112" s="35" t="b">
        <v>0</v>
      </c>
      <c r="BO112" s="35" t="b">
        <v>0</v>
      </c>
      <c r="BP112" s="35" t="b">
        <v>0</v>
      </c>
      <c r="BQ112" s="35" t="b">
        <v>0</v>
      </c>
      <c r="BR112" s="35" t="b">
        <v>0</v>
      </c>
      <c r="BS112" s="35" t="b">
        <v>0</v>
      </c>
      <c r="BT112" s="35" t="b">
        <v>0</v>
      </c>
      <c r="BU112" s="35" t="b">
        <v>0</v>
      </c>
      <c r="BV112" s="38" t="b">
        <v>0</v>
      </c>
      <c r="BW112" s="30" t="str">
        <f t="shared" si="20"/>
        <v>N</v>
      </c>
      <c r="BX112" s="39">
        <f t="shared" si="21"/>
        <v>0</v>
      </c>
      <c r="BY112" s="40">
        <f t="shared" si="22"/>
        <v>1</v>
      </c>
      <c r="BZ112" s="40">
        <f t="shared" si="23"/>
        <v>0</v>
      </c>
    </row>
    <row r="113" spans="1:78" ht="50.5" customHeight="1">
      <c r="A113" s="28" t="str">
        <f t="shared" si="18"/>
        <v>Goulias</v>
      </c>
      <c r="B113" s="28" t="s">
        <v>377</v>
      </c>
      <c r="C113" s="28" t="s">
        <v>341</v>
      </c>
      <c r="D113" s="28" t="s">
        <v>356</v>
      </c>
      <c r="E113" s="29" t="s">
        <v>378</v>
      </c>
      <c r="F113" s="41"/>
      <c r="G113" s="196" t="s">
        <v>850</v>
      </c>
      <c r="H113" s="31" t="str">
        <f>IF(K113,IF(K113&lt;='Net Changes - Table 1'!$C$1,"y","x"),IF(L113,IF(L113&lt;'Net Changes - Table 1'!C$1,"x","y"),"y"))</f>
        <v>y</v>
      </c>
      <c r="I113" s="42" t="str">
        <f>IF(L113,IF(L113&lt;='Net Changes - Table 1'!$D$1,"x","y"),"y")</f>
        <v>y</v>
      </c>
      <c r="J113" s="32" t="str">
        <f>IF(L113,IF(L113&lt;='Net Changes - Table 1'!$E$1,"x","y"),"y")</f>
        <v>y</v>
      </c>
      <c r="K113" s="45"/>
      <c r="L113" s="34"/>
      <c r="M113" s="189" t="s">
        <v>495</v>
      </c>
      <c r="N113" s="207"/>
      <c r="O113" s="200" t="b">
        <v>0</v>
      </c>
      <c r="P113" s="35" t="b">
        <v>0</v>
      </c>
      <c r="Q113" s="35" t="b">
        <v>0</v>
      </c>
      <c r="R113" s="35" t="b">
        <v>0</v>
      </c>
      <c r="S113" s="35" t="b">
        <v>0</v>
      </c>
      <c r="T113" s="35" t="b">
        <v>0</v>
      </c>
      <c r="U113" s="35">
        <f t="shared" si="19"/>
        <v>2</v>
      </c>
      <c r="V113" s="36"/>
      <c r="W113" s="35" t="b">
        <v>0</v>
      </c>
      <c r="X113" s="35" t="b">
        <v>0</v>
      </c>
      <c r="Y113" s="35" t="b">
        <v>0</v>
      </c>
      <c r="Z113" s="35" t="b">
        <v>0</v>
      </c>
      <c r="AA113" s="35" t="b">
        <v>0</v>
      </c>
      <c r="AB113" s="35" t="b">
        <v>0</v>
      </c>
      <c r="AC113" s="35" t="b">
        <v>0</v>
      </c>
      <c r="AD113" s="35" t="b">
        <v>0</v>
      </c>
      <c r="AE113" s="35" t="b">
        <v>0</v>
      </c>
      <c r="AF113" s="35" t="b">
        <v>0</v>
      </c>
      <c r="AG113" s="35" t="b">
        <v>0</v>
      </c>
      <c r="AH113" s="35" t="b">
        <v>0</v>
      </c>
      <c r="AI113" s="35" t="b">
        <v>0</v>
      </c>
      <c r="AJ113" s="37" t="b">
        <v>0</v>
      </c>
      <c r="AK113" s="35" t="b">
        <v>0</v>
      </c>
      <c r="AL113" s="35" t="b">
        <v>0</v>
      </c>
      <c r="AM113" s="35" t="b">
        <v>0</v>
      </c>
      <c r="AN113" s="35" t="b">
        <v>0</v>
      </c>
      <c r="AO113" s="35" t="b">
        <v>0</v>
      </c>
      <c r="AP113" s="35" t="b">
        <v>0</v>
      </c>
      <c r="AQ113" s="35" t="b">
        <v>0</v>
      </c>
      <c r="AR113" s="35" t="b">
        <v>0</v>
      </c>
      <c r="AS113" s="35" t="b">
        <v>0</v>
      </c>
      <c r="AT113" s="35" t="b">
        <v>0</v>
      </c>
      <c r="AU113" s="35" t="b">
        <v>0</v>
      </c>
      <c r="AV113" s="35" t="b">
        <v>0</v>
      </c>
      <c r="AW113" s="35" t="b">
        <v>0</v>
      </c>
      <c r="AX113" s="35" t="b">
        <v>0</v>
      </c>
      <c r="AY113" s="35" t="b">
        <v>0</v>
      </c>
      <c r="AZ113" s="35" t="b">
        <v>0</v>
      </c>
      <c r="BA113" s="35" t="b">
        <v>0</v>
      </c>
      <c r="BB113" s="37" t="b">
        <v>0</v>
      </c>
      <c r="BC113" s="37" t="b">
        <v>0</v>
      </c>
      <c r="BD113" s="37" t="b">
        <v>0</v>
      </c>
      <c r="BE113" s="35" t="b">
        <v>1</v>
      </c>
      <c r="BF113" s="35" t="b">
        <v>0</v>
      </c>
      <c r="BG113" s="35" t="b">
        <v>0</v>
      </c>
      <c r="BH113" s="35" t="b">
        <v>0</v>
      </c>
      <c r="BI113" s="35" t="b">
        <v>0</v>
      </c>
      <c r="BJ113" s="35" t="b">
        <v>0</v>
      </c>
      <c r="BK113" s="35" t="b">
        <v>0</v>
      </c>
      <c r="BL113" s="35" t="b">
        <v>1</v>
      </c>
      <c r="BM113" s="35" t="b">
        <v>0</v>
      </c>
      <c r="BN113" s="35" t="b">
        <v>0</v>
      </c>
      <c r="BO113" s="35" t="b">
        <v>0</v>
      </c>
      <c r="BP113" s="35" t="b">
        <v>0</v>
      </c>
      <c r="BQ113" s="35" t="b">
        <v>0</v>
      </c>
      <c r="BR113" s="35" t="b">
        <v>0</v>
      </c>
      <c r="BS113" s="35" t="b">
        <v>0</v>
      </c>
      <c r="BT113" s="35" t="b">
        <v>0</v>
      </c>
      <c r="BU113" s="35" t="b">
        <v>0</v>
      </c>
      <c r="BV113" s="38" t="b">
        <v>0</v>
      </c>
      <c r="BW113" s="30" t="str">
        <f t="shared" si="20"/>
        <v>N</v>
      </c>
      <c r="BX113" s="39">
        <f t="shared" si="21"/>
        <v>0</v>
      </c>
      <c r="BY113" s="40">
        <f t="shared" si="22"/>
        <v>0</v>
      </c>
      <c r="BZ113" s="40">
        <f t="shared" si="23"/>
        <v>0</v>
      </c>
    </row>
    <row r="114" spans="1:78" ht="48">
      <c r="A114" s="28" t="str">
        <f t="shared" si="18"/>
        <v>Janowicz</v>
      </c>
      <c r="B114" s="28" t="s">
        <v>379</v>
      </c>
      <c r="C114" s="28" t="s">
        <v>341</v>
      </c>
      <c r="D114" s="28" t="s">
        <v>380</v>
      </c>
      <c r="E114" s="29" t="s">
        <v>58</v>
      </c>
      <c r="F114" s="41" t="s">
        <v>84</v>
      </c>
      <c r="G114" s="196" t="s">
        <v>850</v>
      </c>
      <c r="H114" s="31" t="str">
        <f>IF(K114,IF(K114&lt;='Net Changes - Table 1'!$C$1,"y","x"),IF(L114,IF(L114&lt;'Net Changes - Table 1'!C$1,"x","y"),"y"))</f>
        <v>y</v>
      </c>
      <c r="I114" s="42" t="str">
        <f>IF(L114,IF(L114&lt;='Net Changes - Table 1'!$D$1,"x","y"),"y")</f>
        <v>y</v>
      </c>
      <c r="J114" s="32" t="str">
        <f>IF(L114,IF(L114&lt;='Net Changes - Table 1'!$E$1,"x","y"),"y")</f>
        <v>y</v>
      </c>
      <c r="K114" s="33">
        <v>2011</v>
      </c>
      <c r="L114" s="34"/>
      <c r="M114" s="189" t="s">
        <v>491</v>
      </c>
      <c r="N114" s="201" t="s">
        <v>512</v>
      </c>
      <c r="O114" s="199" t="b">
        <v>0</v>
      </c>
      <c r="P114" s="44" t="b">
        <v>0</v>
      </c>
      <c r="Q114" s="44" t="b">
        <v>0</v>
      </c>
      <c r="R114" s="44" t="b">
        <v>0</v>
      </c>
      <c r="S114" s="44" t="b">
        <v>0</v>
      </c>
      <c r="T114" s="44" t="b">
        <v>0</v>
      </c>
      <c r="U114" s="35">
        <f t="shared" si="19"/>
        <v>1</v>
      </c>
      <c r="V114" s="36"/>
      <c r="W114" s="35" t="b">
        <v>0</v>
      </c>
      <c r="X114" s="35" t="b">
        <v>0</v>
      </c>
      <c r="Y114" s="35" t="b">
        <v>0</v>
      </c>
      <c r="Z114" s="35" t="b">
        <v>0</v>
      </c>
      <c r="AA114" s="35" t="b">
        <v>0</v>
      </c>
      <c r="AB114" s="35" t="b">
        <v>0</v>
      </c>
      <c r="AC114" s="35" t="b">
        <v>0</v>
      </c>
      <c r="AD114" s="35" t="b">
        <v>0</v>
      </c>
      <c r="AE114" s="35" t="b">
        <v>0</v>
      </c>
      <c r="AF114" s="35" t="b">
        <v>0</v>
      </c>
      <c r="AG114" s="35" t="b">
        <v>0</v>
      </c>
      <c r="AH114" s="35" t="b">
        <v>0</v>
      </c>
      <c r="AI114" s="35" t="b">
        <v>0</v>
      </c>
      <c r="AJ114" s="37" t="b">
        <v>0</v>
      </c>
      <c r="AK114" s="35" t="b">
        <v>0</v>
      </c>
      <c r="AL114" s="35" t="b">
        <v>0</v>
      </c>
      <c r="AM114" s="35" t="b">
        <v>0</v>
      </c>
      <c r="AN114" s="35" t="b">
        <v>0</v>
      </c>
      <c r="AO114" s="35" t="b">
        <v>0</v>
      </c>
      <c r="AP114" s="35" t="b">
        <v>0</v>
      </c>
      <c r="AQ114" s="35" t="b">
        <v>0</v>
      </c>
      <c r="AR114" s="35" t="b">
        <v>0</v>
      </c>
      <c r="AS114" s="35" t="b">
        <v>0</v>
      </c>
      <c r="AT114" s="35" t="b">
        <v>0</v>
      </c>
      <c r="AU114" s="35" t="b">
        <v>0</v>
      </c>
      <c r="AV114" s="35" t="b">
        <v>0</v>
      </c>
      <c r="AW114" s="35" t="b">
        <v>0</v>
      </c>
      <c r="AX114" s="35" t="b">
        <v>0</v>
      </c>
      <c r="AY114" s="35" t="b">
        <v>0</v>
      </c>
      <c r="AZ114" s="35" t="b">
        <v>0</v>
      </c>
      <c r="BA114" s="35" t="b">
        <v>0</v>
      </c>
      <c r="BB114" s="37" t="b">
        <v>0</v>
      </c>
      <c r="BC114" s="37" t="b">
        <v>0</v>
      </c>
      <c r="BD114" s="37" t="b">
        <v>0</v>
      </c>
      <c r="BE114" s="35" t="b">
        <v>1</v>
      </c>
      <c r="BF114" s="35" t="b">
        <v>0</v>
      </c>
      <c r="BG114" s="35" t="b">
        <v>0</v>
      </c>
      <c r="BH114" s="35" t="b">
        <v>0</v>
      </c>
      <c r="BI114" s="35" t="b">
        <v>0</v>
      </c>
      <c r="BJ114" s="35" t="b">
        <v>0</v>
      </c>
      <c r="BK114" s="35" t="b">
        <v>0</v>
      </c>
      <c r="BL114" s="35" t="b">
        <v>0</v>
      </c>
      <c r="BM114" s="35" t="b">
        <v>0</v>
      </c>
      <c r="BN114" s="35" t="b">
        <v>0</v>
      </c>
      <c r="BO114" s="35" t="b">
        <v>0</v>
      </c>
      <c r="BP114" s="35" t="b">
        <v>0</v>
      </c>
      <c r="BQ114" s="35" t="b">
        <v>0</v>
      </c>
      <c r="BR114" s="35" t="b">
        <v>0</v>
      </c>
      <c r="BS114" s="35" t="b">
        <v>0</v>
      </c>
      <c r="BT114" s="35" t="b">
        <v>0</v>
      </c>
      <c r="BU114" s="35" t="b">
        <v>0</v>
      </c>
      <c r="BV114" s="38" t="b">
        <v>0</v>
      </c>
      <c r="BW114" s="30" t="str">
        <f t="shared" si="20"/>
        <v>N</v>
      </c>
      <c r="BX114" s="39">
        <f t="shared" si="21"/>
        <v>0</v>
      </c>
      <c r="BY114" s="40">
        <f t="shared" si="22"/>
        <v>0</v>
      </c>
      <c r="BZ114" s="40">
        <f t="shared" si="23"/>
        <v>0</v>
      </c>
    </row>
    <row r="115" spans="1:78" ht="38.5" customHeight="1">
      <c r="A115" s="28" t="str">
        <f t="shared" si="18"/>
        <v>Jones</v>
      </c>
      <c r="B115" s="28" t="s">
        <v>381</v>
      </c>
      <c r="C115" s="28" t="s">
        <v>341</v>
      </c>
      <c r="D115" s="28" t="s">
        <v>382</v>
      </c>
      <c r="E115" s="29" t="s">
        <v>345</v>
      </c>
      <c r="F115" s="30" t="s">
        <v>84</v>
      </c>
      <c r="G115" s="195" t="s">
        <v>542</v>
      </c>
      <c r="H115" s="31" t="str">
        <f>IF(K115,IF(K115&lt;='Net Changes - Table 1'!$C$1,"y","x"),IF(L115,IF(L115&lt;'Net Changes - Table 1'!C$1,"x","y"),"y"))</f>
        <v>y</v>
      </c>
      <c r="I115" s="42" t="str">
        <f>IF(L115,IF(L115&lt;='Net Changes - Table 1'!$D$1,"x","y"),"y")</f>
        <v>y</v>
      </c>
      <c r="J115" s="32" t="str">
        <f>IF(L115,IF(L115&lt;='Net Changes - Table 1'!$E$1,"x","y"),"y")</f>
        <v>y</v>
      </c>
      <c r="K115" s="33">
        <v>2013</v>
      </c>
      <c r="L115" s="34"/>
      <c r="M115" s="189" t="s">
        <v>491</v>
      </c>
      <c r="N115" s="208"/>
      <c r="O115" s="199" t="b">
        <v>0</v>
      </c>
      <c r="P115" s="44" t="b">
        <v>0</v>
      </c>
      <c r="Q115" s="44" t="b">
        <v>0</v>
      </c>
      <c r="R115" s="44" t="b">
        <v>0</v>
      </c>
      <c r="S115" s="44" t="b">
        <v>0</v>
      </c>
      <c r="T115" s="44" t="b">
        <v>0</v>
      </c>
      <c r="U115" s="35">
        <f t="shared" si="19"/>
        <v>2</v>
      </c>
      <c r="V115" s="36"/>
      <c r="W115" s="35" t="b">
        <v>0</v>
      </c>
      <c r="X115" s="35" t="b">
        <v>0</v>
      </c>
      <c r="Y115" s="35" t="b">
        <v>0</v>
      </c>
      <c r="Z115" s="35" t="b">
        <v>0</v>
      </c>
      <c r="AA115" s="35" t="b">
        <v>0</v>
      </c>
      <c r="AB115" s="35" t="b">
        <v>0</v>
      </c>
      <c r="AC115" s="35" t="b">
        <v>0</v>
      </c>
      <c r="AD115" s="35" t="b">
        <v>0</v>
      </c>
      <c r="AE115" s="35" t="b">
        <v>0</v>
      </c>
      <c r="AF115" s="35" t="b">
        <v>0</v>
      </c>
      <c r="AG115" s="35" t="b">
        <v>0</v>
      </c>
      <c r="AH115" s="35" t="b">
        <v>0</v>
      </c>
      <c r="AI115" s="35" t="b">
        <v>0</v>
      </c>
      <c r="AJ115" s="37" t="b">
        <v>0</v>
      </c>
      <c r="AK115" s="35" t="b">
        <v>0</v>
      </c>
      <c r="AL115" s="35" t="b">
        <v>0</v>
      </c>
      <c r="AM115" s="35" t="b">
        <v>0</v>
      </c>
      <c r="AN115" s="35" t="b">
        <v>0</v>
      </c>
      <c r="AO115" s="35" t="b">
        <v>0</v>
      </c>
      <c r="AP115" s="35" t="b">
        <v>0</v>
      </c>
      <c r="AQ115" s="35" t="b">
        <v>0</v>
      </c>
      <c r="AR115" s="35" t="b">
        <v>0</v>
      </c>
      <c r="AS115" s="35" t="b">
        <v>0</v>
      </c>
      <c r="AT115" s="35" t="b">
        <v>0</v>
      </c>
      <c r="AU115" s="35" t="b">
        <v>0</v>
      </c>
      <c r="AV115" s="35" t="b">
        <v>0</v>
      </c>
      <c r="AW115" s="35" t="b">
        <v>0</v>
      </c>
      <c r="AX115" s="35" t="b">
        <v>0</v>
      </c>
      <c r="AY115" s="35" t="b">
        <v>0</v>
      </c>
      <c r="AZ115" s="35" t="b">
        <v>0</v>
      </c>
      <c r="BA115" s="35" t="b">
        <v>0</v>
      </c>
      <c r="BB115" s="37" t="b">
        <v>1</v>
      </c>
      <c r="BC115" s="37" t="b">
        <v>1</v>
      </c>
      <c r="BD115" s="37" t="b">
        <v>0</v>
      </c>
      <c r="BE115" s="35" t="b">
        <v>0</v>
      </c>
      <c r="BF115" s="35" t="b">
        <v>0</v>
      </c>
      <c r="BG115" s="35" t="b">
        <v>0</v>
      </c>
      <c r="BH115" s="35" t="b">
        <v>0</v>
      </c>
      <c r="BI115" s="35" t="b">
        <v>0</v>
      </c>
      <c r="BJ115" s="35" t="b">
        <v>0</v>
      </c>
      <c r="BK115" s="35" t="b">
        <v>0</v>
      </c>
      <c r="BL115" s="35" t="b">
        <v>0</v>
      </c>
      <c r="BM115" s="35" t="b">
        <v>0</v>
      </c>
      <c r="BN115" s="35" t="b">
        <v>0</v>
      </c>
      <c r="BO115" s="35" t="b">
        <v>0</v>
      </c>
      <c r="BP115" s="35" t="b">
        <v>0</v>
      </c>
      <c r="BQ115" s="35" t="b">
        <v>0</v>
      </c>
      <c r="BR115" s="35" t="b">
        <v>0</v>
      </c>
      <c r="BS115" s="35" t="b">
        <v>0</v>
      </c>
      <c r="BT115" s="35" t="b">
        <v>0</v>
      </c>
      <c r="BU115" s="35" t="b">
        <v>0</v>
      </c>
      <c r="BV115" s="38" t="b">
        <v>0</v>
      </c>
      <c r="BW115" s="30" t="str">
        <f t="shared" si="20"/>
        <v>N</v>
      </c>
      <c r="BX115" s="39">
        <f t="shared" si="21"/>
        <v>0</v>
      </c>
      <c r="BY115" s="40">
        <f t="shared" si="22"/>
        <v>0</v>
      </c>
      <c r="BZ115" s="40">
        <f t="shared" si="23"/>
        <v>0</v>
      </c>
    </row>
    <row r="116" spans="1:78" ht="26.5" customHeight="1">
      <c r="A116" s="28" t="str">
        <f t="shared" si="18"/>
        <v>King</v>
      </c>
      <c r="B116" s="28" t="s">
        <v>383</v>
      </c>
      <c r="C116" s="28" t="s">
        <v>341</v>
      </c>
      <c r="D116" s="28" t="s">
        <v>384</v>
      </c>
      <c r="E116" s="29" t="s">
        <v>385</v>
      </c>
      <c r="F116" s="30" t="s">
        <v>84</v>
      </c>
      <c r="G116" s="195" t="s">
        <v>529</v>
      </c>
      <c r="H116" s="31" t="str">
        <f>IF(K116,IF(K116&lt;='Net Changes - Table 1'!$C$1,"y","x"),IF(L116,IF(L116&lt;'Net Changes - Table 1'!C$1,"x","y"),"y"))</f>
        <v>y</v>
      </c>
      <c r="I116" s="42" t="str">
        <f>IF(L116,IF(L116&lt;='Net Changes - Table 1'!$D$1,"x","y"),"y")</f>
        <v>y</v>
      </c>
      <c r="J116" s="32" t="str">
        <f>IF(L116,IF(L116&lt;='Net Changes - Table 1'!$E$1,"x","y"),"y")</f>
        <v>y</v>
      </c>
      <c r="K116" s="45"/>
      <c r="L116" s="34"/>
      <c r="M116" s="189" t="s">
        <v>491</v>
      </c>
      <c r="N116" s="207"/>
      <c r="O116" s="200" t="b">
        <v>0</v>
      </c>
      <c r="P116" s="35" t="b">
        <v>0</v>
      </c>
      <c r="Q116" s="35" t="b">
        <v>0</v>
      </c>
      <c r="R116" s="35" t="b">
        <v>0</v>
      </c>
      <c r="S116" s="35" t="b">
        <v>0</v>
      </c>
      <c r="T116" s="35" t="b">
        <v>0</v>
      </c>
      <c r="U116" s="35">
        <f t="shared" si="19"/>
        <v>4</v>
      </c>
      <c r="V116" s="36"/>
      <c r="W116" s="35" t="b">
        <v>0</v>
      </c>
      <c r="X116" s="35" t="b">
        <v>0</v>
      </c>
      <c r="Y116" s="35" t="b">
        <v>0</v>
      </c>
      <c r="Z116" s="35" t="b">
        <v>0</v>
      </c>
      <c r="AA116" s="35" t="b">
        <v>0</v>
      </c>
      <c r="AB116" s="35" t="b">
        <v>1</v>
      </c>
      <c r="AC116" s="35" t="b">
        <v>0</v>
      </c>
      <c r="AD116" s="35" t="b">
        <v>0</v>
      </c>
      <c r="AE116" s="35" t="b">
        <v>0</v>
      </c>
      <c r="AF116" s="35" t="b">
        <v>0</v>
      </c>
      <c r="AG116" s="35" t="b">
        <v>0</v>
      </c>
      <c r="AH116" s="35" t="b">
        <v>0</v>
      </c>
      <c r="AI116" s="35" t="b">
        <v>1</v>
      </c>
      <c r="AJ116" s="37" t="b">
        <v>0</v>
      </c>
      <c r="AK116" s="35" t="b">
        <v>0</v>
      </c>
      <c r="AL116" s="35" t="b">
        <v>0</v>
      </c>
      <c r="AM116" s="35" t="b">
        <v>0</v>
      </c>
      <c r="AN116" s="35" t="b">
        <v>0</v>
      </c>
      <c r="AO116" s="35" t="b">
        <v>0</v>
      </c>
      <c r="AP116" s="35" t="b">
        <v>1</v>
      </c>
      <c r="AQ116" s="35" t="b">
        <v>1</v>
      </c>
      <c r="AR116" s="35" t="b">
        <v>0</v>
      </c>
      <c r="AS116" s="35" t="b">
        <v>0</v>
      </c>
      <c r="AT116" s="35" t="b">
        <v>0</v>
      </c>
      <c r="AU116" s="35" t="b">
        <v>0</v>
      </c>
      <c r="AV116" s="35" t="b">
        <v>0</v>
      </c>
      <c r="AW116" s="35" t="b">
        <v>0</v>
      </c>
      <c r="AX116" s="35" t="b">
        <v>0</v>
      </c>
      <c r="AY116" s="35" t="b">
        <v>0</v>
      </c>
      <c r="AZ116" s="35" t="b">
        <v>0</v>
      </c>
      <c r="BA116" s="35" t="b">
        <v>0</v>
      </c>
      <c r="BB116" s="37" t="b">
        <v>0</v>
      </c>
      <c r="BC116" s="37" t="b">
        <v>0</v>
      </c>
      <c r="BD116" s="37" t="b">
        <v>0</v>
      </c>
      <c r="BE116" s="35" t="b">
        <v>0</v>
      </c>
      <c r="BF116" s="35" t="b">
        <v>0</v>
      </c>
      <c r="BG116" s="35" t="b">
        <v>0</v>
      </c>
      <c r="BH116" s="35" t="b">
        <v>0</v>
      </c>
      <c r="BI116" s="35" t="b">
        <v>0</v>
      </c>
      <c r="BJ116" s="35" t="b">
        <v>0</v>
      </c>
      <c r="BK116" s="35" t="b">
        <v>0</v>
      </c>
      <c r="BL116" s="35" t="b">
        <v>0</v>
      </c>
      <c r="BM116" s="35" t="b">
        <v>0</v>
      </c>
      <c r="BN116" s="35" t="b">
        <v>0</v>
      </c>
      <c r="BO116" s="35" t="b">
        <v>0</v>
      </c>
      <c r="BP116" s="35" t="b">
        <v>0</v>
      </c>
      <c r="BQ116" s="35" t="b">
        <v>0</v>
      </c>
      <c r="BR116" s="35" t="b">
        <v>0</v>
      </c>
      <c r="BS116" s="35" t="b">
        <v>0</v>
      </c>
      <c r="BT116" s="35" t="b">
        <v>0</v>
      </c>
      <c r="BU116" s="35" t="b">
        <v>0</v>
      </c>
      <c r="BV116" s="38" t="b">
        <v>0</v>
      </c>
      <c r="BW116" s="30" t="str">
        <f t="shared" si="20"/>
        <v>N</v>
      </c>
      <c r="BX116" s="39">
        <f t="shared" si="21"/>
        <v>0</v>
      </c>
      <c r="BY116" s="40">
        <f t="shared" si="22"/>
        <v>0</v>
      </c>
      <c r="BZ116" s="40">
        <f t="shared" si="23"/>
        <v>0</v>
      </c>
    </row>
    <row r="117" spans="1:78" ht="17" customHeight="1">
      <c r="A117" s="28" t="str">
        <f t="shared" si="18"/>
        <v>Kuhn</v>
      </c>
      <c r="B117" s="28" t="s">
        <v>386</v>
      </c>
      <c r="C117" s="28" t="s">
        <v>341</v>
      </c>
      <c r="D117" s="28" t="s">
        <v>380</v>
      </c>
      <c r="E117" s="29" t="s">
        <v>58</v>
      </c>
      <c r="F117" s="41"/>
      <c r="G117" s="196" t="s">
        <v>599</v>
      </c>
      <c r="H117" s="31" t="str">
        <f>IF(K117,IF(K117&lt;='Net Changes - Table 1'!$C$1,"y","x"),IF(L117,IF(L117&lt;'Net Changes - Table 1'!C$1,"x","y"),"y"))</f>
        <v>y</v>
      </c>
      <c r="I117" s="42" t="str">
        <f>IF(L117,IF(L117&lt;='Net Changes - Table 1'!$D$1,"x","y"),"y")</f>
        <v>y</v>
      </c>
      <c r="J117" s="32" t="str">
        <f>IF(L117,IF(L117&lt;='Net Changes - Table 1'!$E$1,"x","y"),"y")</f>
        <v>x</v>
      </c>
      <c r="K117" s="33">
        <v>2013</v>
      </c>
      <c r="L117" s="46">
        <v>2024</v>
      </c>
      <c r="M117" s="190" t="s">
        <v>495</v>
      </c>
      <c r="N117" s="208"/>
      <c r="O117" s="199" t="b">
        <v>0</v>
      </c>
      <c r="P117" s="44" t="b">
        <v>0</v>
      </c>
      <c r="Q117" s="44" t="b">
        <v>0</v>
      </c>
      <c r="R117" s="44" t="b">
        <v>0</v>
      </c>
      <c r="S117" s="44" t="b">
        <v>0</v>
      </c>
      <c r="T117" s="44" t="b">
        <v>0</v>
      </c>
      <c r="U117" s="35">
        <f t="shared" si="19"/>
        <v>1</v>
      </c>
      <c r="V117" s="36"/>
      <c r="W117" s="35" t="b">
        <v>0</v>
      </c>
      <c r="X117" s="35" t="b">
        <v>0</v>
      </c>
      <c r="Y117" s="35" t="b">
        <v>0</v>
      </c>
      <c r="Z117" s="35" t="b">
        <v>0</v>
      </c>
      <c r="AA117" s="35" t="b">
        <v>0</v>
      </c>
      <c r="AB117" s="35" t="b">
        <v>0</v>
      </c>
      <c r="AC117" s="35" t="b">
        <v>0</v>
      </c>
      <c r="AD117" s="35" t="b">
        <v>0</v>
      </c>
      <c r="AE117" s="35" t="b">
        <v>0</v>
      </c>
      <c r="AF117" s="35" t="b">
        <v>0</v>
      </c>
      <c r="AG117" s="35" t="b">
        <v>0</v>
      </c>
      <c r="AH117" s="35" t="b">
        <v>0</v>
      </c>
      <c r="AI117" s="35" t="b">
        <v>0</v>
      </c>
      <c r="AJ117" s="37" t="b">
        <v>0</v>
      </c>
      <c r="AK117" s="35" t="b">
        <v>0</v>
      </c>
      <c r="AL117" s="35" t="b">
        <v>0</v>
      </c>
      <c r="AM117" s="35" t="b">
        <v>0</v>
      </c>
      <c r="AN117" s="35" t="b">
        <v>0</v>
      </c>
      <c r="AO117" s="35" t="b">
        <v>0</v>
      </c>
      <c r="AP117" s="35" t="b">
        <v>0</v>
      </c>
      <c r="AQ117" s="35" t="b">
        <v>0</v>
      </c>
      <c r="AR117" s="35" t="b">
        <v>0</v>
      </c>
      <c r="AS117" s="35" t="b">
        <v>0</v>
      </c>
      <c r="AT117" s="35" t="b">
        <v>0</v>
      </c>
      <c r="AU117" s="35" t="b">
        <v>0</v>
      </c>
      <c r="AV117" s="35" t="b">
        <v>0</v>
      </c>
      <c r="AW117" s="35" t="b">
        <v>0</v>
      </c>
      <c r="AX117" s="35" t="b">
        <v>0</v>
      </c>
      <c r="AY117" s="35" t="b">
        <v>0</v>
      </c>
      <c r="AZ117" s="35" t="b">
        <v>0</v>
      </c>
      <c r="BA117" s="35" t="b">
        <v>0</v>
      </c>
      <c r="BB117" s="37" t="b">
        <v>0</v>
      </c>
      <c r="BC117" s="37" t="b">
        <v>0</v>
      </c>
      <c r="BD117" s="37" t="b">
        <v>0</v>
      </c>
      <c r="BE117" s="35" t="b">
        <v>1</v>
      </c>
      <c r="BF117" s="35" t="b">
        <v>0</v>
      </c>
      <c r="BG117" s="35" t="b">
        <v>0</v>
      </c>
      <c r="BH117" s="35" t="b">
        <v>0</v>
      </c>
      <c r="BI117" s="35" t="b">
        <v>0</v>
      </c>
      <c r="BJ117" s="35" t="b">
        <v>0</v>
      </c>
      <c r="BK117" s="35" t="b">
        <v>0</v>
      </c>
      <c r="BL117" s="35" t="b">
        <v>0</v>
      </c>
      <c r="BM117" s="35" t="b">
        <v>0</v>
      </c>
      <c r="BN117" s="35" t="b">
        <v>0</v>
      </c>
      <c r="BO117" s="35" t="b">
        <v>0</v>
      </c>
      <c r="BP117" s="35" t="b">
        <v>0</v>
      </c>
      <c r="BQ117" s="35" t="b">
        <v>0</v>
      </c>
      <c r="BR117" s="35" t="b">
        <v>0</v>
      </c>
      <c r="BS117" s="35" t="b">
        <v>0</v>
      </c>
      <c r="BT117" s="35" t="b">
        <v>0</v>
      </c>
      <c r="BU117" s="35" t="b">
        <v>0</v>
      </c>
      <c r="BV117" s="38" t="b">
        <v>0</v>
      </c>
      <c r="BW117" s="30" t="str">
        <f t="shared" si="20"/>
        <v>N</v>
      </c>
      <c r="BX117" s="39">
        <f t="shared" si="21"/>
        <v>0</v>
      </c>
      <c r="BY117" s="40">
        <f t="shared" si="22"/>
        <v>0</v>
      </c>
      <c r="BZ117" s="40">
        <f t="shared" si="23"/>
        <v>1</v>
      </c>
    </row>
    <row r="118" spans="1:78" ht="26.5" customHeight="1">
      <c r="A118" s="28" t="str">
        <f t="shared" si="18"/>
        <v>Kyriakidis</v>
      </c>
      <c r="B118" s="28" t="s">
        <v>387</v>
      </c>
      <c r="C118" s="28" t="s">
        <v>341</v>
      </c>
      <c r="D118" s="28" t="s">
        <v>388</v>
      </c>
      <c r="E118" s="29" t="s">
        <v>58</v>
      </c>
      <c r="F118" s="30" t="s">
        <v>84</v>
      </c>
      <c r="G118" s="195" t="s">
        <v>599</v>
      </c>
      <c r="H118" s="31" t="str">
        <f>IF(K118,IF(K118&lt;='Net Changes - Table 1'!$C$1,"y","x"),IF(L118,IF(L118&lt;'Net Changes - Table 1'!C$1,"x","y"),"y"))</f>
        <v>y</v>
      </c>
      <c r="I118" s="42" t="str">
        <f>IF(L118,IF(L118&lt;='Net Changes - Table 1'!$D$1,"x","y"),"y")</f>
        <v>x</v>
      </c>
      <c r="J118" s="32" t="str">
        <f>IF(L118,IF(L118&lt;='Net Changes - Table 1'!$E$1,"x","y"),"y")</f>
        <v>x</v>
      </c>
      <c r="K118" s="45"/>
      <c r="L118" s="46">
        <v>2014</v>
      </c>
      <c r="M118" s="190" t="s">
        <v>491</v>
      </c>
      <c r="N118" s="201" t="s">
        <v>513</v>
      </c>
      <c r="O118" s="199" t="b">
        <v>0</v>
      </c>
      <c r="P118" s="44" t="b">
        <v>0</v>
      </c>
      <c r="Q118" s="44" t="b">
        <v>0</v>
      </c>
      <c r="R118" s="44" t="b">
        <v>0</v>
      </c>
      <c r="S118" s="44" t="b">
        <v>0</v>
      </c>
      <c r="T118" s="44" t="b">
        <v>0</v>
      </c>
      <c r="U118" s="35">
        <f t="shared" si="19"/>
        <v>1</v>
      </c>
      <c r="V118" s="47">
        <v>41821</v>
      </c>
      <c r="W118" s="35" t="b">
        <v>0</v>
      </c>
      <c r="X118" s="35" t="b">
        <v>0</v>
      </c>
      <c r="Y118" s="35" t="b">
        <v>0</v>
      </c>
      <c r="Z118" s="35" t="b">
        <v>0</v>
      </c>
      <c r="AA118" s="35" t="b">
        <v>0</v>
      </c>
      <c r="AB118" s="35" t="b">
        <v>0</v>
      </c>
      <c r="AC118" s="35" t="b">
        <v>0</v>
      </c>
      <c r="AD118" s="35" t="b">
        <v>0</v>
      </c>
      <c r="AE118" s="35" t="b">
        <v>0</v>
      </c>
      <c r="AF118" s="35" t="b">
        <v>0</v>
      </c>
      <c r="AG118" s="35" t="b">
        <v>0</v>
      </c>
      <c r="AH118" s="35" t="b">
        <v>0</v>
      </c>
      <c r="AI118" s="35" t="b">
        <v>0</v>
      </c>
      <c r="AJ118" s="37" t="b">
        <v>0</v>
      </c>
      <c r="AK118" s="35" t="b">
        <v>0</v>
      </c>
      <c r="AL118" s="35" t="b">
        <v>0</v>
      </c>
      <c r="AM118" s="35" t="b">
        <v>0</v>
      </c>
      <c r="AN118" s="35" t="b">
        <v>0</v>
      </c>
      <c r="AO118" s="35" t="b">
        <v>0</v>
      </c>
      <c r="AP118" s="35" t="b">
        <v>0</v>
      </c>
      <c r="AQ118" s="35" t="b">
        <v>0</v>
      </c>
      <c r="AR118" s="35" t="b">
        <v>0</v>
      </c>
      <c r="AS118" s="35" t="b">
        <v>0</v>
      </c>
      <c r="AT118" s="35" t="b">
        <v>0</v>
      </c>
      <c r="AU118" s="35" t="b">
        <v>0</v>
      </c>
      <c r="AV118" s="35" t="b">
        <v>0</v>
      </c>
      <c r="AW118" s="35" t="b">
        <v>0</v>
      </c>
      <c r="AX118" s="35" t="b">
        <v>0</v>
      </c>
      <c r="AY118" s="35" t="b">
        <v>0</v>
      </c>
      <c r="AZ118" s="35" t="b">
        <v>0</v>
      </c>
      <c r="BA118" s="35" t="b">
        <v>0</v>
      </c>
      <c r="BB118" s="37" t="b">
        <v>0</v>
      </c>
      <c r="BC118" s="37" t="b">
        <v>0</v>
      </c>
      <c r="BD118" s="37" t="b">
        <v>0</v>
      </c>
      <c r="BE118" s="35" t="b">
        <v>1</v>
      </c>
      <c r="BF118" s="35" t="b">
        <v>0</v>
      </c>
      <c r="BG118" s="35" t="b">
        <v>0</v>
      </c>
      <c r="BH118" s="35" t="b">
        <v>0</v>
      </c>
      <c r="BI118" s="35" t="b">
        <v>0</v>
      </c>
      <c r="BJ118" s="35" t="b">
        <v>0</v>
      </c>
      <c r="BK118" s="35" t="b">
        <v>0</v>
      </c>
      <c r="BL118" s="35" t="b">
        <v>0</v>
      </c>
      <c r="BM118" s="35" t="b">
        <v>0</v>
      </c>
      <c r="BN118" s="35" t="b">
        <v>0</v>
      </c>
      <c r="BO118" s="35" t="b">
        <v>0</v>
      </c>
      <c r="BP118" s="35" t="b">
        <v>0</v>
      </c>
      <c r="BQ118" s="35" t="b">
        <v>0</v>
      </c>
      <c r="BR118" s="35" t="b">
        <v>0</v>
      </c>
      <c r="BS118" s="35" t="b">
        <v>0</v>
      </c>
      <c r="BT118" s="35" t="b">
        <v>0</v>
      </c>
      <c r="BU118" s="35" t="b">
        <v>0</v>
      </c>
      <c r="BV118" s="38" t="b">
        <v>0</v>
      </c>
      <c r="BW118" s="30" t="str">
        <f t="shared" si="20"/>
        <v>N</v>
      </c>
      <c r="BX118" s="39">
        <f t="shared" si="21"/>
        <v>0</v>
      </c>
      <c r="BY118" s="40">
        <f t="shared" si="22"/>
        <v>1</v>
      </c>
      <c r="BZ118" s="40">
        <f t="shared" si="23"/>
        <v>0</v>
      </c>
    </row>
    <row r="119" spans="1:78" ht="26.5" customHeight="1">
      <c r="A119" s="28" t="str">
        <f t="shared" si="18"/>
        <v>Loaiciga</v>
      </c>
      <c r="B119" s="28" t="s">
        <v>389</v>
      </c>
      <c r="C119" s="28" t="s">
        <v>341</v>
      </c>
      <c r="D119" s="28" t="s">
        <v>390</v>
      </c>
      <c r="E119" s="29" t="s">
        <v>42</v>
      </c>
      <c r="F119" s="41"/>
      <c r="G119" s="196" t="s">
        <v>524</v>
      </c>
      <c r="H119" s="31" t="str">
        <f>IF(K119,IF(K119&lt;='Net Changes - Table 1'!$C$1,"y","x"),IF(L119,IF(L119&lt;'Net Changes - Table 1'!C$1,"x","y"),"y"))</f>
        <v>y</v>
      </c>
      <c r="I119" s="42" t="str">
        <f>IF(L119,IF(L119&lt;='Net Changes - Table 1'!$D$1,"x","y"),"y")</f>
        <v>y</v>
      </c>
      <c r="J119" s="32" t="str">
        <f>IF(L119,IF(L119&lt;='Net Changes - Table 1'!$E$1,"x","y"),"y")</f>
        <v>x</v>
      </c>
      <c r="K119" s="57"/>
      <c r="L119" s="46">
        <v>2022</v>
      </c>
      <c r="M119" s="190" t="s">
        <v>495</v>
      </c>
      <c r="N119" s="207"/>
      <c r="O119" s="200" t="b">
        <v>0</v>
      </c>
      <c r="P119" s="35" t="b">
        <v>0</v>
      </c>
      <c r="Q119" s="35" t="b">
        <v>0</v>
      </c>
      <c r="R119" s="35" t="b">
        <v>0</v>
      </c>
      <c r="S119" s="35" t="b">
        <v>0</v>
      </c>
      <c r="T119" s="35" t="b">
        <v>0</v>
      </c>
      <c r="U119" s="35">
        <f t="shared" si="19"/>
        <v>1</v>
      </c>
      <c r="V119" s="36"/>
      <c r="W119" s="35" t="b">
        <v>0</v>
      </c>
      <c r="X119" s="35" t="b">
        <v>0</v>
      </c>
      <c r="Y119" s="35" t="b">
        <v>0</v>
      </c>
      <c r="Z119" s="35" t="b">
        <v>0</v>
      </c>
      <c r="AA119" s="35" t="b">
        <v>0</v>
      </c>
      <c r="AB119" s="35" t="b">
        <v>0</v>
      </c>
      <c r="AC119" s="35" t="b">
        <v>0</v>
      </c>
      <c r="AD119" s="35" t="b">
        <v>0</v>
      </c>
      <c r="AE119" s="35" t="b">
        <v>0</v>
      </c>
      <c r="AF119" s="35" t="b">
        <v>0</v>
      </c>
      <c r="AG119" s="35" t="b">
        <v>0</v>
      </c>
      <c r="AH119" s="35" t="b">
        <v>0</v>
      </c>
      <c r="AI119" s="35" t="b">
        <v>0</v>
      </c>
      <c r="AJ119" s="37" t="b">
        <v>0</v>
      </c>
      <c r="AK119" s="35" t="b">
        <v>0</v>
      </c>
      <c r="AL119" s="35" t="b">
        <v>0</v>
      </c>
      <c r="AM119" s="35" t="b">
        <v>0</v>
      </c>
      <c r="AN119" s="35" t="b">
        <v>1</v>
      </c>
      <c r="AO119" s="35" t="b">
        <v>0</v>
      </c>
      <c r="AP119" s="35" t="b">
        <v>0</v>
      </c>
      <c r="AQ119" s="35" t="b">
        <v>0</v>
      </c>
      <c r="AR119" s="35" t="b">
        <v>0</v>
      </c>
      <c r="AS119" s="35" t="b">
        <v>0</v>
      </c>
      <c r="AT119" s="35" t="b">
        <v>0</v>
      </c>
      <c r="AU119" s="35" t="b">
        <v>0</v>
      </c>
      <c r="AV119" s="35" t="b">
        <v>0</v>
      </c>
      <c r="AW119" s="35" t="b">
        <v>0</v>
      </c>
      <c r="AX119" s="35" t="b">
        <v>0</v>
      </c>
      <c r="AY119" s="35" t="b">
        <v>0</v>
      </c>
      <c r="AZ119" s="35" t="b">
        <v>0</v>
      </c>
      <c r="BA119" s="35" t="b">
        <v>0</v>
      </c>
      <c r="BB119" s="37" t="b">
        <v>0</v>
      </c>
      <c r="BC119" s="37" t="b">
        <v>0</v>
      </c>
      <c r="BD119" s="37" t="b">
        <v>0</v>
      </c>
      <c r="BE119" s="35" t="b">
        <v>0</v>
      </c>
      <c r="BF119" s="35" t="b">
        <v>0</v>
      </c>
      <c r="BG119" s="35" t="b">
        <v>0</v>
      </c>
      <c r="BH119" s="35" t="b">
        <v>0</v>
      </c>
      <c r="BI119" s="35" t="b">
        <v>0</v>
      </c>
      <c r="BJ119" s="35" t="b">
        <v>0</v>
      </c>
      <c r="BK119" s="35" t="b">
        <v>0</v>
      </c>
      <c r="BL119" s="35" t="b">
        <v>0</v>
      </c>
      <c r="BM119" s="35" t="b">
        <v>0</v>
      </c>
      <c r="BN119" s="35" t="b">
        <v>0</v>
      </c>
      <c r="BO119" s="35" t="b">
        <v>0</v>
      </c>
      <c r="BP119" s="35" t="b">
        <v>0</v>
      </c>
      <c r="BQ119" s="35" t="b">
        <v>0</v>
      </c>
      <c r="BR119" s="35" t="b">
        <v>0</v>
      </c>
      <c r="BS119" s="35" t="b">
        <v>0</v>
      </c>
      <c r="BT119" s="35" t="b">
        <v>0</v>
      </c>
      <c r="BU119" s="35" t="b">
        <v>0</v>
      </c>
      <c r="BV119" s="38" t="b">
        <v>0</v>
      </c>
      <c r="BW119" s="30" t="str">
        <f t="shared" si="20"/>
        <v>N</v>
      </c>
      <c r="BX119" s="39">
        <f t="shared" si="21"/>
        <v>0</v>
      </c>
      <c r="BY119" s="40">
        <f t="shared" si="22"/>
        <v>0</v>
      </c>
      <c r="BZ119" s="40">
        <f t="shared" si="23"/>
        <v>1</v>
      </c>
    </row>
    <row r="120" spans="1:78" ht="26.5" customHeight="1">
      <c r="A120" s="28" t="str">
        <f t="shared" si="18"/>
        <v>Lopez-Carr</v>
      </c>
      <c r="B120" s="28" t="s">
        <v>391</v>
      </c>
      <c r="C120" s="28" t="s">
        <v>341</v>
      </c>
      <c r="D120" s="28" t="s">
        <v>392</v>
      </c>
      <c r="E120" s="29" t="s">
        <v>334</v>
      </c>
      <c r="F120" s="41" t="s">
        <v>84</v>
      </c>
      <c r="G120" s="196" t="s">
        <v>569</v>
      </c>
      <c r="H120" s="31" t="str">
        <f>IF(K120,IF(K120&lt;='Net Changes - Table 1'!$C$1,"y","x"),IF(L120,IF(L120&lt;'Net Changes - Table 1'!C$1,"x","y"),"y"))</f>
        <v>y</v>
      </c>
      <c r="I120" s="42" t="str">
        <f>IF(L120,IF(L120&lt;='Net Changes - Table 1'!$D$1,"x","y"),"y")</f>
        <v>y</v>
      </c>
      <c r="J120" s="32" t="str">
        <f>IF(L120,IF(L120&lt;='Net Changes - Table 1'!$E$1,"x","y"),"y")</f>
        <v>y</v>
      </c>
      <c r="K120" s="45"/>
      <c r="L120" s="34"/>
      <c r="M120" s="189" t="s">
        <v>495</v>
      </c>
      <c r="N120" s="201" t="s">
        <v>514</v>
      </c>
      <c r="O120" s="200" t="b">
        <v>0</v>
      </c>
      <c r="P120" s="35" t="b">
        <v>0</v>
      </c>
      <c r="Q120" s="35" t="b">
        <v>0</v>
      </c>
      <c r="R120" s="35" t="b">
        <v>0</v>
      </c>
      <c r="S120" s="35" t="b">
        <v>0</v>
      </c>
      <c r="T120" s="35" t="b">
        <v>0</v>
      </c>
      <c r="U120" s="35">
        <f t="shared" si="19"/>
        <v>1</v>
      </c>
      <c r="V120" s="36"/>
      <c r="W120" s="35" t="b">
        <v>0</v>
      </c>
      <c r="X120" s="35" t="b">
        <v>0</v>
      </c>
      <c r="Y120" s="35" t="b">
        <v>0</v>
      </c>
      <c r="Z120" s="35" t="b">
        <v>0</v>
      </c>
      <c r="AA120" s="35" t="b">
        <v>0</v>
      </c>
      <c r="AB120" s="35" t="b">
        <v>0</v>
      </c>
      <c r="AC120" s="35" t="b">
        <v>0</v>
      </c>
      <c r="AD120" s="35" t="b">
        <v>0</v>
      </c>
      <c r="AE120" s="35" t="b">
        <v>0</v>
      </c>
      <c r="AF120" s="35" t="b">
        <v>0</v>
      </c>
      <c r="AG120" s="35" t="b">
        <v>0</v>
      </c>
      <c r="AH120" s="35" t="b">
        <v>0</v>
      </c>
      <c r="AI120" s="35" t="b">
        <v>0</v>
      </c>
      <c r="AJ120" s="37" t="b">
        <v>0</v>
      </c>
      <c r="AK120" s="35" t="b">
        <v>0</v>
      </c>
      <c r="AL120" s="35" t="b">
        <v>0</v>
      </c>
      <c r="AM120" s="35" t="b">
        <v>0</v>
      </c>
      <c r="AN120" s="35" t="b">
        <v>0</v>
      </c>
      <c r="AO120" s="35" t="b">
        <v>0</v>
      </c>
      <c r="AP120" s="35" t="b">
        <v>0</v>
      </c>
      <c r="AQ120" s="35" t="b">
        <v>0</v>
      </c>
      <c r="AR120" s="35" t="b">
        <v>0</v>
      </c>
      <c r="AS120" s="35" t="b">
        <v>0</v>
      </c>
      <c r="AT120" s="35" t="b">
        <v>0</v>
      </c>
      <c r="AU120" s="35" t="b">
        <v>0</v>
      </c>
      <c r="AV120" s="35" t="b">
        <v>0</v>
      </c>
      <c r="AW120" s="35" t="b">
        <v>0</v>
      </c>
      <c r="AX120" s="35" t="b">
        <v>0</v>
      </c>
      <c r="AY120" s="35" t="b">
        <v>0</v>
      </c>
      <c r="AZ120" s="35" t="b">
        <v>0</v>
      </c>
      <c r="BA120" s="35" t="b">
        <v>0</v>
      </c>
      <c r="BB120" s="37" t="b">
        <v>0</v>
      </c>
      <c r="BC120" s="37" t="b">
        <v>0</v>
      </c>
      <c r="BD120" s="37" t="b">
        <v>0</v>
      </c>
      <c r="BE120" s="35" t="b">
        <v>0</v>
      </c>
      <c r="BF120" s="35" t="b">
        <v>0</v>
      </c>
      <c r="BG120" s="35" t="b">
        <v>0</v>
      </c>
      <c r="BH120" s="35" t="b">
        <v>0</v>
      </c>
      <c r="BI120" s="35" t="b">
        <v>0</v>
      </c>
      <c r="BJ120" s="35" t="b">
        <v>0</v>
      </c>
      <c r="BK120" s="35" t="b">
        <v>0</v>
      </c>
      <c r="BL120" s="35" t="b">
        <v>0</v>
      </c>
      <c r="BM120" s="35" t="b">
        <v>0</v>
      </c>
      <c r="BN120" s="35" t="b">
        <v>0</v>
      </c>
      <c r="BO120" s="35" t="b">
        <v>0</v>
      </c>
      <c r="BP120" s="35" t="b">
        <v>1</v>
      </c>
      <c r="BQ120" s="35" t="b">
        <v>0</v>
      </c>
      <c r="BR120" s="35" t="b">
        <v>0</v>
      </c>
      <c r="BS120" s="35" t="b">
        <v>0</v>
      </c>
      <c r="BT120" s="35" t="b">
        <v>0</v>
      </c>
      <c r="BU120" s="35" t="b">
        <v>0</v>
      </c>
      <c r="BV120" s="38" t="b">
        <v>0</v>
      </c>
      <c r="BW120" s="30" t="str">
        <f t="shared" si="20"/>
        <v>N</v>
      </c>
      <c r="BX120" s="39">
        <f t="shared" si="21"/>
        <v>0</v>
      </c>
      <c r="BY120" s="40">
        <f t="shared" si="22"/>
        <v>0</v>
      </c>
      <c r="BZ120" s="40">
        <f t="shared" si="23"/>
        <v>0</v>
      </c>
    </row>
    <row r="121" spans="1:78" ht="74.5" customHeight="1">
      <c r="A121" s="28" t="str">
        <f t="shared" si="18"/>
        <v>McFadden</v>
      </c>
      <c r="B121" s="28" t="s">
        <v>393</v>
      </c>
      <c r="C121" s="28" t="s">
        <v>341</v>
      </c>
      <c r="D121" s="28" t="s">
        <v>394</v>
      </c>
      <c r="E121" s="29" t="s">
        <v>395</v>
      </c>
      <c r="F121" s="30" t="s">
        <v>84</v>
      </c>
      <c r="G121" s="195" t="s">
        <v>542</v>
      </c>
      <c r="H121" s="31" t="str">
        <f>IF(K121,IF(K121&lt;='Net Changes - Table 1'!$C$1,"y","x"),IF(L121,IF(L121&lt;'Net Changes - Table 1'!C$1,"x","y"),"y"))</f>
        <v>y</v>
      </c>
      <c r="I121" s="42" t="str">
        <f>IF(L121,IF(L121&lt;='Net Changes - Table 1'!$D$1,"x","y"),"y")</f>
        <v>y</v>
      </c>
      <c r="J121" s="32" t="str">
        <f>IF(L121,IF(L121&lt;='Net Changes - Table 1'!$E$1,"x","y"),"y")</f>
        <v>y</v>
      </c>
      <c r="K121" s="45"/>
      <c r="L121" s="34"/>
      <c r="M121" s="189" t="s">
        <v>491</v>
      </c>
      <c r="N121" s="201" t="s">
        <v>515</v>
      </c>
      <c r="O121" s="200" t="b">
        <v>0</v>
      </c>
      <c r="P121" s="35" t="b">
        <v>0</v>
      </c>
      <c r="Q121" s="35" t="b">
        <v>0</v>
      </c>
      <c r="R121" s="35" t="b">
        <v>0</v>
      </c>
      <c r="S121" s="35" t="b">
        <v>0</v>
      </c>
      <c r="T121" s="35" t="b">
        <v>0</v>
      </c>
      <c r="U121" s="35">
        <f t="shared" si="19"/>
        <v>5</v>
      </c>
      <c r="V121" s="36"/>
      <c r="W121" s="35" t="b">
        <v>0</v>
      </c>
      <c r="X121" s="35" t="b">
        <v>0</v>
      </c>
      <c r="Y121" s="35" t="b">
        <v>0</v>
      </c>
      <c r="Z121" s="35" t="b">
        <v>0</v>
      </c>
      <c r="AA121" s="35" t="b">
        <v>0</v>
      </c>
      <c r="AB121" s="35" t="b">
        <v>1</v>
      </c>
      <c r="AC121" s="35" t="b">
        <v>0</v>
      </c>
      <c r="AD121" s="35" t="b">
        <v>0</v>
      </c>
      <c r="AE121" s="35" t="b">
        <v>0</v>
      </c>
      <c r="AF121" s="35" t="b">
        <v>0</v>
      </c>
      <c r="AG121" s="35" t="b">
        <v>0</v>
      </c>
      <c r="AH121" s="35" t="b">
        <v>0</v>
      </c>
      <c r="AI121" s="35" t="b">
        <v>1</v>
      </c>
      <c r="AJ121" s="37" t="b">
        <v>0</v>
      </c>
      <c r="AK121" s="35" t="b">
        <v>0</v>
      </c>
      <c r="AL121" s="35" t="b">
        <v>0</v>
      </c>
      <c r="AM121" s="35" t="b">
        <v>1</v>
      </c>
      <c r="AN121" s="35" t="b">
        <v>0</v>
      </c>
      <c r="AO121" s="35" t="b">
        <v>0</v>
      </c>
      <c r="AP121" s="35" t="b">
        <v>0</v>
      </c>
      <c r="AQ121" s="35" t="b">
        <v>0</v>
      </c>
      <c r="AR121" s="35" t="b">
        <v>0</v>
      </c>
      <c r="AS121" s="35" t="b">
        <v>1</v>
      </c>
      <c r="AT121" s="35" t="b">
        <v>0</v>
      </c>
      <c r="AU121" s="35" t="b">
        <v>0</v>
      </c>
      <c r="AV121" s="35" t="b">
        <v>1</v>
      </c>
      <c r="AW121" s="35" t="b">
        <v>0</v>
      </c>
      <c r="AX121" s="35" t="b">
        <v>0</v>
      </c>
      <c r="AY121" s="35" t="b">
        <v>0</v>
      </c>
      <c r="AZ121" s="35" t="b">
        <v>0</v>
      </c>
      <c r="BA121" s="35" t="b">
        <v>0</v>
      </c>
      <c r="BB121" s="37" t="b">
        <v>0</v>
      </c>
      <c r="BC121" s="37" t="b">
        <v>0</v>
      </c>
      <c r="BD121" s="37" t="b">
        <v>0</v>
      </c>
      <c r="BE121" s="35" t="b">
        <v>0</v>
      </c>
      <c r="BF121" s="35" t="b">
        <v>0</v>
      </c>
      <c r="BG121" s="35" t="b">
        <v>0</v>
      </c>
      <c r="BH121" s="35" t="b">
        <v>0</v>
      </c>
      <c r="BI121" s="35" t="b">
        <v>0</v>
      </c>
      <c r="BJ121" s="35" t="b">
        <v>0</v>
      </c>
      <c r="BK121" s="35" t="b">
        <v>0</v>
      </c>
      <c r="BL121" s="35" t="b">
        <v>0</v>
      </c>
      <c r="BM121" s="35" t="b">
        <v>0</v>
      </c>
      <c r="BN121" s="35" t="b">
        <v>0</v>
      </c>
      <c r="BO121" s="35" t="b">
        <v>0</v>
      </c>
      <c r="BP121" s="35" t="b">
        <v>0</v>
      </c>
      <c r="BQ121" s="35" t="b">
        <v>0</v>
      </c>
      <c r="BR121" s="35" t="b">
        <v>0</v>
      </c>
      <c r="BS121" s="35" t="b">
        <v>0</v>
      </c>
      <c r="BT121" s="35" t="b">
        <v>0</v>
      </c>
      <c r="BU121" s="35" t="b">
        <v>0</v>
      </c>
      <c r="BV121" s="38" t="b">
        <v>0</v>
      </c>
      <c r="BW121" s="30" t="str">
        <f t="shared" si="20"/>
        <v>N</v>
      </c>
      <c r="BX121" s="39">
        <f t="shared" si="21"/>
        <v>0</v>
      </c>
      <c r="BY121" s="40">
        <f t="shared" si="22"/>
        <v>0</v>
      </c>
      <c r="BZ121" s="40">
        <f t="shared" si="23"/>
        <v>0</v>
      </c>
    </row>
    <row r="122" spans="1:78" ht="38.5" customHeight="1">
      <c r="A122" s="28" t="str">
        <f t="shared" si="18"/>
        <v>Michaelsen</v>
      </c>
      <c r="B122" s="28" t="s">
        <v>396</v>
      </c>
      <c r="C122" s="28" t="s">
        <v>341</v>
      </c>
      <c r="D122" s="28" t="s">
        <v>397</v>
      </c>
      <c r="E122" s="29" t="s">
        <v>345</v>
      </c>
      <c r="F122" s="30" t="s">
        <v>84</v>
      </c>
      <c r="G122" s="195" t="s">
        <v>542</v>
      </c>
      <c r="H122" s="31" t="str">
        <f>IF(K122,IF(K122&lt;='Net Changes - Table 1'!$C$1,"y","x"),IF(L122,IF(L122&lt;'Net Changes - Table 1'!C$1,"x","y"),"y"))</f>
        <v>y</v>
      </c>
      <c r="I122" s="42" t="str">
        <f>IF(L122,IF(L122&lt;='Net Changes - Table 1'!$D$1,"x","y"),"y")</f>
        <v>x</v>
      </c>
      <c r="J122" s="32" t="str">
        <f>IF(L122,IF(L122&lt;='Net Changes - Table 1'!$E$1,"x","y"),"y")</f>
        <v>x</v>
      </c>
      <c r="K122" s="45"/>
      <c r="L122" s="46">
        <v>2014</v>
      </c>
      <c r="M122" s="190" t="s">
        <v>491</v>
      </c>
      <c r="N122" s="208" t="s">
        <v>516</v>
      </c>
      <c r="O122" s="199" t="b">
        <v>0</v>
      </c>
      <c r="P122" s="44" t="b">
        <v>0</v>
      </c>
      <c r="Q122" s="44" t="b">
        <v>0</v>
      </c>
      <c r="R122" s="44" t="b">
        <v>0</v>
      </c>
      <c r="S122" s="44" t="b">
        <v>0</v>
      </c>
      <c r="T122" s="44" t="b">
        <v>0</v>
      </c>
      <c r="U122" s="35">
        <f t="shared" si="19"/>
        <v>2</v>
      </c>
      <c r="V122" s="47">
        <v>41897</v>
      </c>
      <c r="W122" s="35" t="b">
        <v>0</v>
      </c>
      <c r="X122" s="35" t="b">
        <v>0</v>
      </c>
      <c r="Y122" s="35" t="b">
        <v>0</v>
      </c>
      <c r="Z122" s="35" t="b">
        <v>0</v>
      </c>
      <c r="AA122" s="35" t="b">
        <v>0</v>
      </c>
      <c r="AB122" s="35" t="b">
        <v>0</v>
      </c>
      <c r="AC122" s="35" t="b">
        <v>0</v>
      </c>
      <c r="AD122" s="35" t="b">
        <v>0</v>
      </c>
      <c r="AE122" s="35" t="b">
        <v>0</v>
      </c>
      <c r="AF122" s="35" t="b">
        <v>0</v>
      </c>
      <c r="AG122" s="35" t="b">
        <v>0</v>
      </c>
      <c r="AH122" s="35" t="b">
        <v>0</v>
      </c>
      <c r="AI122" s="35" t="b">
        <v>0</v>
      </c>
      <c r="AJ122" s="37" t="b">
        <v>0</v>
      </c>
      <c r="AK122" s="35" t="b">
        <v>0</v>
      </c>
      <c r="AL122" s="35" t="b">
        <v>0</v>
      </c>
      <c r="AM122" s="35" t="b">
        <v>0</v>
      </c>
      <c r="AN122" s="35" t="b">
        <v>0</v>
      </c>
      <c r="AO122" s="35" t="b">
        <v>0</v>
      </c>
      <c r="AP122" s="35" t="b">
        <v>0</v>
      </c>
      <c r="AQ122" s="35" t="b">
        <v>0</v>
      </c>
      <c r="AR122" s="35" t="b">
        <v>0</v>
      </c>
      <c r="AS122" s="35" t="b">
        <v>0</v>
      </c>
      <c r="AT122" s="35" t="b">
        <v>0</v>
      </c>
      <c r="AU122" s="35" t="b">
        <v>0</v>
      </c>
      <c r="AV122" s="35" t="b">
        <v>0</v>
      </c>
      <c r="AW122" s="35" t="b">
        <v>0</v>
      </c>
      <c r="AX122" s="35" t="b">
        <v>0</v>
      </c>
      <c r="AY122" s="35" t="b">
        <v>0</v>
      </c>
      <c r="AZ122" s="35" t="b">
        <v>0</v>
      </c>
      <c r="BA122" s="35" t="b">
        <v>0</v>
      </c>
      <c r="BB122" s="37" t="b">
        <v>1</v>
      </c>
      <c r="BC122" s="37" t="b">
        <v>1</v>
      </c>
      <c r="BD122" s="37" t="b">
        <v>0</v>
      </c>
      <c r="BE122" s="35" t="b">
        <v>0</v>
      </c>
      <c r="BF122" s="35" t="b">
        <v>0</v>
      </c>
      <c r="BG122" s="35" t="b">
        <v>0</v>
      </c>
      <c r="BH122" s="35" t="b">
        <v>0</v>
      </c>
      <c r="BI122" s="35" t="b">
        <v>0</v>
      </c>
      <c r="BJ122" s="35" t="b">
        <v>0</v>
      </c>
      <c r="BK122" s="35" t="b">
        <v>0</v>
      </c>
      <c r="BL122" s="35" t="b">
        <v>0</v>
      </c>
      <c r="BM122" s="35" t="b">
        <v>0</v>
      </c>
      <c r="BN122" s="35" t="b">
        <v>0</v>
      </c>
      <c r="BO122" s="35" t="b">
        <v>0</v>
      </c>
      <c r="BP122" s="35" t="b">
        <v>0</v>
      </c>
      <c r="BQ122" s="35" t="b">
        <v>0</v>
      </c>
      <c r="BR122" s="35" t="b">
        <v>0</v>
      </c>
      <c r="BS122" s="35" t="b">
        <v>0</v>
      </c>
      <c r="BT122" s="35" t="b">
        <v>0</v>
      </c>
      <c r="BU122" s="35" t="b">
        <v>0</v>
      </c>
      <c r="BV122" s="38" t="b">
        <v>0</v>
      </c>
      <c r="BW122" s="30" t="str">
        <f t="shared" si="20"/>
        <v>N</v>
      </c>
      <c r="BX122" s="39">
        <f t="shared" si="21"/>
        <v>0</v>
      </c>
      <c r="BY122" s="40">
        <f t="shared" si="22"/>
        <v>1</v>
      </c>
      <c r="BZ122" s="40">
        <f t="shared" si="23"/>
        <v>0</v>
      </c>
    </row>
    <row r="123" spans="1:78" ht="38.5" customHeight="1">
      <c r="A123" s="28" t="str">
        <f t="shared" si="18"/>
        <v>Montello</v>
      </c>
      <c r="B123" s="28" t="s">
        <v>398</v>
      </c>
      <c r="C123" s="28" t="s">
        <v>341</v>
      </c>
      <c r="D123" s="28" t="s">
        <v>362</v>
      </c>
      <c r="E123" s="29" t="s">
        <v>363</v>
      </c>
      <c r="F123" s="41"/>
      <c r="G123" s="196" t="s">
        <v>569</v>
      </c>
      <c r="H123" s="31" t="str">
        <f>IF(K123,IF(K123&lt;='Net Changes - Table 1'!$C$1,"y","x"),IF(L123,IF(L123&lt;'Net Changes - Table 1'!C$1,"x","y"),"y"))</f>
        <v>y</v>
      </c>
      <c r="I123" s="42" t="str">
        <f>IF(L123,IF(L123&lt;='Net Changes - Table 1'!$D$1,"x","y"),"y")</f>
        <v>y</v>
      </c>
      <c r="J123" s="32" t="str">
        <f>IF(L123,IF(L123&lt;='Net Changes - Table 1'!$E$1,"x","y"),"y")</f>
        <v>y</v>
      </c>
      <c r="K123" s="45"/>
      <c r="L123" s="34"/>
      <c r="M123" s="189" t="s">
        <v>495</v>
      </c>
      <c r="N123" s="207"/>
      <c r="O123" s="200" t="b">
        <v>0</v>
      </c>
      <c r="P123" s="35" t="b">
        <v>0</v>
      </c>
      <c r="Q123" s="35" t="b">
        <v>0</v>
      </c>
      <c r="R123" s="35" t="b">
        <v>0</v>
      </c>
      <c r="S123" s="35" t="b">
        <v>0</v>
      </c>
      <c r="T123" s="35" t="b">
        <v>0</v>
      </c>
      <c r="U123" s="35">
        <f t="shared" si="19"/>
        <v>3</v>
      </c>
      <c r="V123" s="36"/>
      <c r="W123" s="35" t="b">
        <v>0</v>
      </c>
      <c r="X123" s="35" t="b">
        <v>0</v>
      </c>
      <c r="Y123" s="35" t="b">
        <v>0</v>
      </c>
      <c r="Z123" s="35" t="b">
        <v>0</v>
      </c>
      <c r="AA123" s="35" t="b">
        <v>0</v>
      </c>
      <c r="AB123" s="35" t="b">
        <v>0</v>
      </c>
      <c r="AC123" s="35" t="b">
        <v>0</v>
      </c>
      <c r="AD123" s="35" t="b">
        <v>0</v>
      </c>
      <c r="AE123" s="35" t="b">
        <v>0</v>
      </c>
      <c r="AF123" s="35" t="b">
        <v>0</v>
      </c>
      <c r="AG123" s="35" t="b">
        <v>0</v>
      </c>
      <c r="AH123" s="35" t="b">
        <v>0</v>
      </c>
      <c r="AI123" s="35" t="b">
        <v>0</v>
      </c>
      <c r="AJ123" s="37" t="b">
        <v>0</v>
      </c>
      <c r="AK123" s="35" t="b">
        <v>0</v>
      </c>
      <c r="AL123" s="35" t="b">
        <v>0</v>
      </c>
      <c r="AM123" s="35" t="b">
        <v>0</v>
      </c>
      <c r="AN123" s="35" t="b">
        <v>0</v>
      </c>
      <c r="AO123" s="35" t="b">
        <v>0</v>
      </c>
      <c r="AP123" s="35" t="b">
        <v>0</v>
      </c>
      <c r="AQ123" s="35" t="b">
        <v>0</v>
      </c>
      <c r="AR123" s="35" t="b">
        <v>0</v>
      </c>
      <c r="AS123" s="35" t="b">
        <v>0</v>
      </c>
      <c r="AT123" s="35" t="b">
        <v>0</v>
      </c>
      <c r="AU123" s="35" t="b">
        <v>0</v>
      </c>
      <c r="AV123" s="35" t="b">
        <v>0</v>
      </c>
      <c r="AW123" s="35" t="b">
        <v>0</v>
      </c>
      <c r="AX123" s="35" t="b">
        <v>0</v>
      </c>
      <c r="AY123" s="35" t="b">
        <v>0</v>
      </c>
      <c r="AZ123" s="35" t="b">
        <v>0</v>
      </c>
      <c r="BA123" s="35" t="b">
        <v>0</v>
      </c>
      <c r="BB123" s="37" t="b">
        <v>0</v>
      </c>
      <c r="BC123" s="37" t="b">
        <v>0</v>
      </c>
      <c r="BD123" s="37" t="b">
        <v>0</v>
      </c>
      <c r="BE123" s="35" t="b">
        <v>1</v>
      </c>
      <c r="BF123" s="35" t="b">
        <v>0</v>
      </c>
      <c r="BG123" s="35" t="b">
        <v>0</v>
      </c>
      <c r="BH123" s="35" t="b">
        <v>0</v>
      </c>
      <c r="BI123" s="35" t="b">
        <v>0</v>
      </c>
      <c r="BJ123" s="35" t="b">
        <v>0</v>
      </c>
      <c r="BK123" s="35" t="b">
        <v>0</v>
      </c>
      <c r="BL123" s="35" t="b">
        <v>0</v>
      </c>
      <c r="BM123" s="35" t="b">
        <v>0</v>
      </c>
      <c r="BN123" s="35" t="b">
        <v>0</v>
      </c>
      <c r="BO123" s="35" t="b">
        <v>0</v>
      </c>
      <c r="BP123" s="35" t="b">
        <v>1</v>
      </c>
      <c r="BQ123" s="35" t="b">
        <v>0</v>
      </c>
      <c r="BR123" s="35" t="b">
        <v>0</v>
      </c>
      <c r="BS123" s="35" t="b">
        <v>1</v>
      </c>
      <c r="BT123" s="35" t="b">
        <v>0</v>
      </c>
      <c r="BU123" s="35" t="b">
        <v>0</v>
      </c>
      <c r="BV123" s="38" t="b">
        <v>0</v>
      </c>
      <c r="BW123" s="30" t="str">
        <f t="shared" si="20"/>
        <v>N</v>
      </c>
      <c r="BX123" s="39">
        <f t="shared" si="21"/>
        <v>0</v>
      </c>
      <c r="BY123" s="40">
        <f t="shared" si="22"/>
        <v>0</v>
      </c>
      <c r="BZ123" s="40">
        <f t="shared" si="23"/>
        <v>0</v>
      </c>
    </row>
    <row r="124" spans="1:78" ht="50.5" customHeight="1">
      <c r="A124" s="28" t="str">
        <f t="shared" si="18"/>
        <v>Murray</v>
      </c>
      <c r="B124" s="28" t="s">
        <v>399</v>
      </c>
      <c r="C124" s="28" t="s">
        <v>341</v>
      </c>
      <c r="D124" s="28" t="s">
        <v>400</v>
      </c>
      <c r="E124" s="29" t="s">
        <v>401</v>
      </c>
      <c r="F124" s="41" t="s">
        <v>84</v>
      </c>
      <c r="G124" s="196" t="s">
        <v>850</v>
      </c>
      <c r="H124" s="31" t="str">
        <f>IF(K124,IF(K124&lt;='Net Changes - Table 1'!$C$1,"y","x"),IF(L124,IF(L124&lt;'Net Changes - Table 1'!C$1,"x","y"),"y"))</f>
        <v>x</v>
      </c>
      <c r="I124" s="42" t="str">
        <f>IF(L124,IF(L124&lt;='Net Changes - Table 1'!$D$1,"x","y"),"y")</f>
        <v>y</v>
      </c>
      <c r="J124" s="32" t="str">
        <f>IF(L124,IF(L124&lt;='Net Changes - Table 1'!$E$1,"x","y"),"y")</f>
        <v>y</v>
      </c>
      <c r="K124" s="33">
        <v>2016</v>
      </c>
      <c r="L124" s="34"/>
      <c r="M124" s="189" t="s">
        <v>491</v>
      </c>
      <c r="N124" s="208"/>
      <c r="O124" s="199" t="b">
        <v>0</v>
      </c>
      <c r="P124" s="44" t="b">
        <v>0</v>
      </c>
      <c r="Q124" s="44" t="b">
        <v>0</v>
      </c>
      <c r="R124" s="44" t="b">
        <v>0</v>
      </c>
      <c r="S124" s="44" t="b">
        <v>0</v>
      </c>
      <c r="T124" s="44" t="b">
        <v>0</v>
      </c>
      <c r="U124" s="35">
        <f t="shared" si="19"/>
        <v>2</v>
      </c>
      <c r="V124" s="36"/>
      <c r="W124" s="35" t="b">
        <v>0</v>
      </c>
      <c r="X124" s="35" t="b">
        <v>0</v>
      </c>
      <c r="Y124" s="35" t="b">
        <v>0</v>
      </c>
      <c r="Z124" s="35" t="b">
        <v>0</v>
      </c>
      <c r="AA124" s="35" t="b">
        <v>0</v>
      </c>
      <c r="AB124" s="35" t="b">
        <v>0</v>
      </c>
      <c r="AC124" s="35" t="b">
        <v>0</v>
      </c>
      <c r="AD124" s="35" t="b">
        <v>0</v>
      </c>
      <c r="AE124" s="35" t="b">
        <v>0</v>
      </c>
      <c r="AF124" s="35" t="b">
        <v>0</v>
      </c>
      <c r="AG124" s="35" t="b">
        <v>0</v>
      </c>
      <c r="AH124" s="35" t="b">
        <v>0</v>
      </c>
      <c r="AI124" s="35" t="b">
        <v>0</v>
      </c>
      <c r="AJ124" s="37" t="b">
        <v>0</v>
      </c>
      <c r="AK124" s="35" t="b">
        <v>0</v>
      </c>
      <c r="AL124" s="35" t="b">
        <v>0</v>
      </c>
      <c r="AM124" s="35" t="b">
        <v>0</v>
      </c>
      <c r="AN124" s="35" t="b">
        <v>0</v>
      </c>
      <c r="AO124" s="35" t="b">
        <v>0</v>
      </c>
      <c r="AP124" s="35" t="b">
        <v>0</v>
      </c>
      <c r="AQ124" s="35" t="b">
        <v>0</v>
      </c>
      <c r="AR124" s="35" t="b">
        <v>0</v>
      </c>
      <c r="AS124" s="35" t="b">
        <v>0</v>
      </c>
      <c r="AT124" s="35" t="b">
        <v>0</v>
      </c>
      <c r="AU124" s="35" t="b">
        <v>0</v>
      </c>
      <c r="AV124" s="35" t="b">
        <v>0</v>
      </c>
      <c r="AW124" s="35" t="b">
        <v>0</v>
      </c>
      <c r="AX124" s="35" t="b">
        <v>0</v>
      </c>
      <c r="AY124" s="35" t="b">
        <v>0</v>
      </c>
      <c r="AZ124" s="35" t="b">
        <v>0</v>
      </c>
      <c r="BA124" s="35" t="b">
        <v>0</v>
      </c>
      <c r="BB124" s="37" t="b">
        <v>0</v>
      </c>
      <c r="BC124" s="37" t="b">
        <v>0</v>
      </c>
      <c r="BD124" s="37" t="b">
        <v>0</v>
      </c>
      <c r="BE124" s="35" t="b">
        <v>1</v>
      </c>
      <c r="BF124" s="35" t="b">
        <v>0</v>
      </c>
      <c r="BG124" s="35" t="b">
        <v>0</v>
      </c>
      <c r="BH124" s="35" t="b">
        <v>0</v>
      </c>
      <c r="BI124" s="35" t="b">
        <v>0</v>
      </c>
      <c r="BJ124" s="35" t="b">
        <v>0</v>
      </c>
      <c r="BK124" s="35" t="b">
        <v>0</v>
      </c>
      <c r="BL124" s="35" t="b">
        <v>1</v>
      </c>
      <c r="BM124" s="35" t="b">
        <v>0</v>
      </c>
      <c r="BN124" s="35" t="b">
        <v>0</v>
      </c>
      <c r="BO124" s="35" t="b">
        <v>0</v>
      </c>
      <c r="BP124" s="35" t="b">
        <v>0</v>
      </c>
      <c r="BQ124" s="35" t="b">
        <v>0</v>
      </c>
      <c r="BR124" s="35" t="b">
        <v>0</v>
      </c>
      <c r="BS124" s="35" t="b">
        <v>0</v>
      </c>
      <c r="BT124" s="35" t="b">
        <v>0</v>
      </c>
      <c r="BU124" s="35" t="b">
        <v>0</v>
      </c>
      <c r="BV124" s="38" t="b">
        <v>0</v>
      </c>
      <c r="BW124" s="30" t="str">
        <f t="shared" si="20"/>
        <v>N</v>
      </c>
      <c r="BX124" s="39">
        <f t="shared" si="21"/>
        <v>1</v>
      </c>
      <c r="BY124" s="40">
        <f t="shared" si="22"/>
        <v>0</v>
      </c>
      <c r="BZ124" s="40">
        <f t="shared" si="23"/>
        <v>0</v>
      </c>
    </row>
    <row r="125" spans="1:78" ht="50.5" customHeight="1">
      <c r="A125" s="28" t="str">
        <f t="shared" si="18"/>
        <v>Nidzieko</v>
      </c>
      <c r="B125" s="28" t="s">
        <v>402</v>
      </c>
      <c r="C125" s="28" t="s">
        <v>341</v>
      </c>
      <c r="D125" s="28" t="s">
        <v>403</v>
      </c>
      <c r="E125" s="29" t="s">
        <v>404</v>
      </c>
      <c r="F125" s="49" t="s">
        <v>84</v>
      </c>
      <c r="G125" s="195" t="s">
        <v>533</v>
      </c>
      <c r="H125" s="31" t="str">
        <f>IF(K125,IF(K125&lt;='Net Changes - Table 1'!$C$1,"y","x"),IF(L125,IF(L125&lt;'Net Changes - Table 1'!C$1,"x","y"),"y"))</f>
        <v>x</v>
      </c>
      <c r="I125" s="42" t="str">
        <f>IF(L125,IF(L125&lt;='Net Changes - Table 1'!$D$1,"x","y"),"y")</f>
        <v>y</v>
      </c>
      <c r="J125" s="32" t="str">
        <f>IF(L125,IF(L125&lt;='Net Changes - Table 1'!$E$1,"x","y"),"y")</f>
        <v>y</v>
      </c>
      <c r="K125" s="55">
        <v>2015</v>
      </c>
      <c r="L125" s="50"/>
      <c r="M125" s="189" t="s">
        <v>491</v>
      </c>
      <c r="N125" s="208"/>
      <c r="O125" s="199" t="b">
        <v>0</v>
      </c>
      <c r="P125" s="44" t="b">
        <v>0</v>
      </c>
      <c r="Q125" s="44" t="b">
        <v>0</v>
      </c>
      <c r="R125" s="44" t="b">
        <v>0</v>
      </c>
      <c r="S125" s="44" t="b">
        <v>0</v>
      </c>
      <c r="T125" s="44" t="b">
        <v>0</v>
      </c>
      <c r="U125" s="35">
        <f t="shared" si="19"/>
        <v>3</v>
      </c>
      <c r="V125" s="36"/>
      <c r="W125" s="35" t="b">
        <v>0</v>
      </c>
      <c r="X125" s="35" t="b">
        <v>0</v>
      </c>
      <c r="Y125" s="35" t="b">
        <v>0</v>
      </c>
      <c r="Z125" s="35" t="b">
        <v>0</v>
      </c>
      <c r="AA125" s="35" t="b">
        <v>0</v>
      </c>
      <c r="AB125" s="35" t="b">
        <v>0</v>
      </c>
      <c r="AC125" s="35" t="b">
        <v>0</v>
      </c>
      <c r="AD125" s="35" t="b">
        <v>1</v>
      </c>
      <c r="AE125" s="35" t="b">
        <v>0</v>
      </c>
      <c r="AF125" s="35" t="b">
        <v>0</v>
      </c>
      <c r="AG125" s="35" t="b">
        <v>0</v>
      </c>
      <c r="AH125" s="35" t="b">
        <v>0</v>
      </c>
      <c r="AI125" s="35" t="b">
        <v>0</v>
      </c>
      <c r="AJ125" s="37" t="b">
        <v>0</v>
      </c>
      <c r="AK125" s="35" t="b">
        <v>0</v>
      </c>
      <c r="AL125" s="35" t="b">
        <v>0</v>
      </c>
      <c r="AM125" s="35" t="b">
        <v>0</v>
      </c>
      <c r="AN125" s="35" t="b">
        <v>0</v>
      </c>
      <c r="AO125" s="35" t="b">
        <v>0</v>
      </c>
      <c r="AP125" s="35" t="b">
        <v>0</v>
      </c>
      <c r="AQ125" s="35" t="b">
        <v>0</v>
      </c>
      <c r="AR125" s="35" t="b">
        <v>0</v>
      </c>
      <c r="AS125" s="35" t="b">
        <v>0</v>
      </c>
      <c r="AT125" s="35" t="b">
        <v>0</v>
      </c>
      <c r="AU125" s="35" t="b">
        <v>0</v>
      </c>
      <c r="AV125" s="35" t="b">
        <v>0</v>
      </c>
      <c r="AW125" s="35" t="b">
        <v>1</v>
      </c>
      <c r="AX125" s="35" t="b">
        <v>0</v>
      </c>
      <c r="AY125" s="35" t="b">
        <v>1</v>
      </c>
      <c r="AZ125" s="35" t="b">
        <v>0</v>
      </c>
      <c r="BA125" s="35" t="b">
        <v>0</v>
      </c>
      <c r="BB125" s="37" t="b">
        <v>0</v>
      </c>
      <c r="BC125" s="37" t="b">
        <v>0</v>
      </c>
      <c r="BD125" s="37" t="b">
        <v>0</v>
      </c>
      <c r="BE125" s="35" t="b">
        <v>0</v>
      </c>
      <c r="BF125" s="35" t="b">
        <v>0</v>
      </c>
      <c r="BG125" s="35" t="b">
        <v>0</v>
      </c>
      <c r="BH125" s="35" t="b">
        <v>0</v>
      </c>
      <c r="BI125" s="35" t="b">
        <v>0</v>
      </c>
      <c r="BJ125" s="35" t="b">
        <v>0</v>
      </c>
      <c r="BK125" s="35" t="b">
        <v>0</v>
      </c>
      <c r="BL125" s="35" t="b">
        <v>0</v>
      </c>
      <c r="BM125" s="35" t="b">
        <v>0</v>
      </c>
      <c r="BN125" s="35" t="b">
        <v>0</v>
      </c>
      <c r="BO125" s="35" t="b">
        <v>0</v>
      </c>
      <c r="BP125" s="35" t="b">
        <v>0</v>
      </c>
      <c r="BQ125" s="35" t="b">
        <v>0</v>
      </c>
      <c r="BR125" s="35" t="b">
        <v>0</v>
      </c>
      <c r="BS125" s="35" t="b">
        <v>0</v>
      </c>
      <c r="BT125" s="35" t="b">
        <v>0</v>
      </c>
      <c r="BU125" s="35" t="b">
        <v>0</v>
      </c>
      <c r="BV125" s="38" t="b">
        <v>0</v>
      </c>
      <c r="BW125" s="30" t="str">
        <f t="shared" si="20"/>
        <v>N</v>
      </c>
      <c r="BX125" s="39">
        <f t="shared" si="21"/>
        <v>1</v>
      </c>
      <c r="BY125" s="40">
        <f t="shared" si="22"/>
        <v>0</v>
      </c>
      <c r="BZ125" s="40">
        <f t="shared" si="23"/>
        <v>0</v>
      </c>
    </row>
    <row r="126" spans="1:78" ht="38.5" customHeight="1">
      <c r="A126" s="28" t="str">
        <f t="shared" si="18"/>
        <v>Raubal</v>
      </c>
      <c r="B126" s="28" t="s">
        <v>405</v>
      </c>
      <c r="C126" s="28" t="s">
        <v>341</v>
      </c>
      <c r="D126" s="28" t="s">
        <v>406</v>
      </c>
      <c r="E126" s="29" t="s">
        <v>58</v>
      </c>
      <c r="F126" s="41"/>
      <c r="G126" s="196" t="s">
        <v>851</v>
      </c>
      <c r="H126" s="31" t="str">
        <f>IF(K126,IF(K126&lt;='Net Changes - Table 1'!$C$1,"y","x"),IF(L126,IF(L126&lt;'Net Changes - Table 1'!C$1,"x","y"),"y"))</f>
        <v>y</v>
      </c>
      <c r="I126" s="42" t="str">
        <f>IF(L126,IF(L126&lt;='Net Changes - Table 1'!$D$1,"x","y"),"y")</f>
        <v>x</v>
      </c>
      <c r="J126" s="32" t="str">
        <f>IF(L126,IF(L126&lt;='Net Changes - Table 1'!$E$1,"x","y"),"y")</f>
        <v>x</v>
      </c>
      <c r="K126" s="45"/>
      <c r="L126" s="46">
        <v>2014</v>
      </c>
      <c r="M126" s="190" t="s">
        <v>495</v>
      </c>
      <c r="N126" s="208"/>
      <c r="O126" s="199" t="b">
        <v>0</v>
      </c>
      <c r="P126" s="44" t="b">
        <v>0</v>
      </c>
      <c r="Q126" s="44" t="b">
        <v>0</v>
      </c>
      <c r="R126" s="44" t="b">
        <v>0</v>
      </c>
      <c r="S126" s="44" t="b">
        <v>0</v>
      </c>
      <c r="T126" s="44" t="b">
        <v>0</v>
      </c>
      <c r="U126" s="35">
        <f t="shared" si="19"/>
        <v>2</v>
      </c>
      <c r="V126" s="47">
        <v>41944</v>
      </c>
      <c r="W126" s="35" t="b">
        <v>0</v>
      </c>
      <c r="X126" s="35" t="b">
        <v>0</v>
      </c>
      <c r="Y126" s="35" t="b">
        <v>0</v>
      </c>
      <c r="Z126" s="35" t="b">
        <v>0</v>
      </c>
      <c r="AA126" s="35" t="b">
        <v>0</v>
      </c>
      <c r="AB126" s="35" t="b">
        <v>0</v>
      </c>
      <c r="AC126" s="35" t="b">
        <v>0</v>
      </c>
      <c r="AD126" s="35" t="b">
        <v>0</v>
      </c>
      <c r="AE126" s="35" t="b">
        <v>0</v>
      </c>
      <c r="AF126" s="35" t="b">
        <v>0</v>
      </c>
      <c r="AG126" s="35" t="b">
        <v>0</v>
      </c>
      <c r="AH126" s="35" t="b">
        <v>0</v>
      </c>
      <c r="AI126" s="35" t="b">
        <v>0</v>
      </c>
      <c r="AJ126" s="37" t="b">
        <v>0</v>
      </c>
      <c r="AK126" s="35" t="b">
        <v>0</v>
      </c>
      <c r="AL126" s="35" t="b">
        <v>0</v>
      </c>
      <c r="AM126" s="35" t="b">
        <v>0</v>
      </c>
      <c r="AN126" s="35" t="b">
        <v>0</v>
      </c>
      <c r="AO126" s="35" t="b">
        <v>0</v>
      </c>
      <c r="AP126" s="35" t="b">
        <v>0</v>
      </c>
      <c r="AQ126" s="35" t="b">
        <v>0</v>
      </c>
      <c r="AR126" s="35" t="b">
        <v>0</v>
      </c>
      <c r="AS126" s="35" t="b">
        <v>0</v>
      </c>
      <c r="AT126" s="35" t="b">
        <v>0</v>
      </c>
      <c r="AU126" s="35" t="b">
        <v>0</v>
      </c>
      <c r="AV126" s="35" t="b">
        <v>0</v>
      </c>
      <c r="AW126" s="35" t="b">
        <v>0</v>
      </c>
      <c r="AX126" s="35" t="b">
        <v>0</v>
      </c>
      <c r="AY126" s="35" t="b">
        <v>0</v>
      </c>
      <c r="AZ126" s="35" t="b">
        <v>0</v>
      </c>
      <c r="BA126" s="35" t="b">
        <v>0</v>
      </c>
      <c r="BB126" s="37" t="b">
        <v>0</v>
      </c>
      <c r="BC126" s="37" t="b">
        <v>0</v>
      </c>
      <c r="BD126" s="37" t="b">
        <v>0</v>
      </c>
      <c r="BE126" s="35" t="b">
        <v>1</v>
      </c>
      <c r="BF126" s="35" t="b">
        <v>0</v>
      </c>
      <c r="BG126" s="35" t="b">
        <v>0</v>
      </c>
      <c r="BH126" s="35" t="b">
        <v>0</v>
      </c>
      <c r="BI126" s="35" t="b">
        <v>0</v>
      </c>
      <c r="BJ126" s="35" t="b">
        <v>0</v>
      </c>
      <c r="BK126" s="35" t="b">
        <v>0</v>
      </c>
      <c r="BL126" s="35" t="b">
        <v>0</v>
      </c>
      <c r="BM126" s="35" t="b">
        <v>0</v>
      </c>
      <c r="BN126" s="35" t="b">
        <v>0</v>
      </c>
      <c r="BO126" s="35" t="b">
        <v>0</v>
      </c>
      <c r="BP126" s="35" t="b">
        <v>0</v>
      </c>
      <c r="BQ126" s="35" t="b">
        <v>0</v>
      </c>
      <c r="BR126" s="35" t="b">
        <v>0</v>
      </c>
      <c r="BS126" s="35" t="b">
        <v>1</v>
      </c>
      <c r="BT126" s="35" t="b">
        <v>0</v>
      </c>
      <c r="BU126" s="35" t="b">
        <v>0</v>
      </c>
      <c r="BV126" s="38" t="b">
        <v>0</v>
      </c>
      <c r="BW126" s="30" t="str">
        <f t="shared" si="20"/>
        <v>N</v>
      </c>
      <c r="BX126" s="39">
        <f t="shared" si="21"/>
        <v>0</v>
      </c>
      <c r="BY126" s="40">
        <f t="shared" si="22"/>
        <v>1</v>
      </c>
      <c r="BZ126" s="40">
        <f t="shared" si="23"/>
        <v>0</v>
      </c>
    </row>
    <row r="127" spans="1:78" ht="50.5" customHeight="1">
      <c r="A127" s="28" t="str">
        <f t="shared" si="18"/>
        <v>Roberts</v>
      </c>
      <c r="B127" s="28" t="s">
        <v>407</v>
      </c>
      <c r="C127" s="28" t="s">
        <v>341</v>
      </c>
      <c r="D127" s="28" t="s">
        <v>408</v>
      </c>
      <c r="E127" s="29" t="s">
        <v>409</v>
      </c>
      <c r="F127" s="30" t="s">
        <v>84</v>
      </c>
      <c r="G127" s="195" t="s">
        <v>542</v>
      </c>
      <c r="H127" s="31" t="str">
        <f>IF(K127,IF(K127&lt;='Net Changes - Table 1'!$C$1,"y","x"),IF(L127,IF(L127&lt;'Net Changes - Table 1'!C$1,"x","y"),"y"))</f>
        <v>y</v>
      </c>
      <c r="I127" s="42" t="str">
        <f>IF(L127,IF(L127&lt;='Net Changes - Table 1'!$D$1,"x","y"),"y")</f>
        <v>y</v>
      </c>
      <c r="J127" s="32" t="str">
        <f>IF(L127,IF(L127&lt;='Net Changes - Table 1'!$E$1,"x","y"),"y")</f>
        <v>y</v>
      </c>
      <c r="K127" s="45"/>
      <c r="L127" s="34"/>
      <c r="M127" s="189" t="s">
        <v>491</v>
      </c>
      <c r="N127" s="207"/>
      <c r="O127" s="200" t="b">
        <v>1</v>
      </c>
      <c r="P127" s="35" t="b">
        <v>0</v>
      </c>
      <c r="Q127" s="35" t="b">
        <v>0</v>
      </c>
      <c r="R127" s="35" t="b">
        <v>0</v>
      </c>
      <c r="S127" s="35" t="b">
        <v>0</v>
      </c>
      <c r="T127" s="35" t="b">
        <v>0</v>
      </c>
      <c r="U127" s="35">
        <f t="shared" si="19"/>
        <v>4</v>
      </c>
      <c r="V127" s="36"/>
      <c r="W127" s="35" t="b">
        <v>0</v>
      </c>
      <c r="X127" s="35" t="b">
        <v>0</v>
      </c>
      <c r="Y127" s="35" t="b">
        <v>0</v>
      </c>
      <c r="Z127" s="35" t="b">
        <v>0</v>
      </c>
      <c r="AA127" s="35" t="b">
        <v>0</v>
      </c>
      <c r="AB127" s="35" t="b">
        <v>1</v>
      </c>
      <c r="AC127" s="35" t="b">
        <v>0</v>
      </c>
      <c r="AD127" s="35" t="b">
        <v>0</v>
      </c>
      <c r="AE127" s="35" t="b">
        <v>0</v>
      </c>
      <c r="AF127" s="35" t="b">
        <v>0</v>
      </c>
      <c r="AG127" s="35" t="b">
        <v>0</v>
      </c>
      <c r="AH127" s="35" t="b">
        <v>0</v>
      </c>
      <c r="AI127" s="35" t="b">
        <v>0</v>
      </c>
      <c r="AJ127" s="37" t="b">
        <v>0</v>
      </c>
      <c r="AK127" s="35" t="b">
        <v>0</v>
      </c>
      <c r="AL127" s="35" t="b">
        <v>0</v>
      </c>
      <c r="AM127" s="35" t="b">
        <v>1</v>
      </c>
      <c r="AN127" s="35" t="b">
        <v>0</v>
      </c>
      <c r="AO127" s="35" t="b">
        <v>0</v>
      </c>
      <c r="AP127" s="35" t="b">
        <v>0</v>
      </c>
      <c r="AQ127" s="35" t="b">
        <v>0</v>
      </c>
      <c r="AR127" s="35" t="b">
        <v>0</v>
      </c>
      <c r="AS127" s="35" t="b">
        <v>1</v>
      </c>
      <c r="AT127" s="35" t="b">
        <v>0</v>
      </c>
      <c r="AU127" s="35" t="b">
        <v>0</v>
      </c>
      <c r="AV127" s="35" t="b">
        <v>0</v>
      </c>
      <c r="AW127" s="35" t="b">
        <v>0</v>
      </c>
      <c r="AX127" s="35" t="b">
        <v>0</v>
      </c>
      <c r="AY127" s="35" t="b">
        <v>0</v>
      </c>
      <c r="AZ127" s="35" t="b">
        <v>0</v>
      </c>
      <c r="BA127" s="35" t="b">
        <v>0</v>
      </c>
      <c r="BB127" s="37" t="b">
        <v>0</v>
      </c>
      <c r="BC127" s="37" t="b">
        <v>0</v>
      </c>
      <c r="BD127" s="37" t="b">
        <v>0</v>
      </c>
      <c r="BE127" s="35" t="b">
        <v>0</v>
      </c>
      <c r="BF127" s="35" t="b">
        <v>1</v>
      </c>
      <c r="BG127" s="35" t="b">
        <v>0</v>
      </c>
      <c r="BH127" s="35" t="b">
        <v>0</v>
      </c>
      <c r="BI127" s="35" t="b">
        <v>0</v>
      </c>
      <c r="BJ127" s="35" t="b">
        <v>0</v>
      </c>
      <c r="BK127" s="35" t="b">
        <v>0</v>
      </c>
      <c r="BL127" s="35" t="b">
        <v>0</v>
      </c>
      <c r="BM127" s="35" t="b">
        <v>0</v>
      </c>
      <c r="BN127" s="35" t="b">
        <v>0</v>
      </c>
      <c r="BO127" s="35" t="b">
        <v>0</v>
      </c>
      <c r="BP127" s="35" t="b">
        <v>0</v>
      </c>
      <c r="BQ127" s="35" t="b">
        <v>0</v>
      </c>
      <c r="BR127" s="35" t="b">
        <v>0</v>
      </c>
      <c r="BS127" s="35" t="b">
        <v>0</v>
      </c>
      <c r="BT127" s="35" t="b">
        <v>0</v>
      </c>
      <c r="BU127" s="35" t="b">
        <v>0</v>
      </c>
      <c r="BV127" s="38" t="b">
        <v>0</v>
      </c>
      <c r="BW127" s="30" t="str">
        <f t="shared" si="20"/>
        <v>N</v>
      </c>
      <c r="BX127" s="39">
        <f t="shared" si="21"/>
        <v>0</v>
      </c>
      <c r="BY127" s="40">
        <f t="shared" si="22"/>
        <v>0</v>
      </c>
      <c r="BZ127" s="40">
        <f t="shared" si="23"/>
        <v>0</v>
      </c>
    </row>
    <row r="128" spans="1:78" ht="62.5" customHeight="1">
      <c r="A128" s="28" t="str">
        <f t="shared" si="18"/>
        <v>Siegel</v>
      </c>
      <c r="B128" s="28" t="s">
        <v>410</v>
      </c>
      <c r="C128" s="28" t="s">
        <v>341</v>
      </c>
      <c r="D128" s="28" t="s">
        <v>411</v>
      </c>
      <c r="E128" s="29" t="s">
        <v>412</v>
      </c>
      <c r="F128" s="49" t="s">
        <v>84</v>
      </c>
      <c r="G128" s="195" t="s">
        <v>542</v>
      </c>
      <c r="H128" s="31" t="str">
        <f>IF(K128,IF(K128&lt;='Net Changes - Table 1'!$C$1,"y","x"),IF(L128,IF(L128&lt;'Net Changes - Table 1'!C$1,"x","y"),"y"))</f>
        <v>y</v>
      </c>
      <c r="I128" s="42" t="str">
        <f>IF(L128,IF(L128&lt;='Net Changes - Table 1'!$D$1,"x","y"),"y")</f>
        <v>y</v>
      </c>
      <c r="J128" s="32" t="str">
        <f>IF(L128,IF(L128&lt;='Net Changes - Table 1'!$E$1,"x","y"),"y")</f>
        <v>y</v>
      </c>
      <c r="K128" s="43"/>
      <c r="L128" s="50"/>
      <c r="M128" s="189" t="s">
        <v>491</v>
      </c>
      <c r="N128" s="207"/>
      <c r="O128" s="200" t="b">
        <v>1</v>
      </c>
      <c r="P128" s="35" t="b">
        <v>0</v>
      </c>
      <c r="Q128" s="35" t="b">
        <v>0</v>
      </c>
      <c r="R128" s="35" t="b">
        <v>0</v>
      </c>
      <c r="S128" s="35" t="b">
        <v>0</v>
      </c>
      <c r="T128" s="35" t="b">
        <v>0</v>
      </c>
      <c r="U128" s="35">
        <f t="shared" si="19"/>
        <v>6</v>
      </c>
      <c r="V128" s="36"/>
      <c r="W128" s="35" t="b">
        <v>0</v>
      </c>
      <c r="X128" s="35" t="b">
        <v>0</v>
      </c>
      <c r="Y128" s="35" t="b">
        <v>0</v>
      </c>
      <c r="Z128" s="35" t="b">
        <v>0</v>
      </c>
      <c r="AA128" s="35" t="b">
        <v>0</v>
      </c>
      <c r="AB128" s="35" t="b">
        <v>0</v>
      </c>
      <c r="AC128" s="35" t="b">
        <v>0</v>
      </c>
      <c r="AD128" s="35" t="b">
        <v>1</v>
      </c>
      <c r="AE128" s="35" t="b">
        <v>0</v>
      </c>
      <c r="AF128" s="35" t="b">
        <v>0</v>
      </c>
      <c r="AG128" s="35" t="b">
        <v>0</v>
      </c>
      <c r="AH128" s="35" t="b">
        <v>0</v>
      </c>
      <c r="AI128" s="35" t="b">
        <v>0</v>
      </c>
      <c r="AJ128" s="37" t="b">
        <v>0</v>
      </c>
      <c r="AK128" s="35" t="b">
        <v>0</v>
      </c>
      <c r="AL128" s="35" t="b">
        <v>0</v>
      </c>
      <c r="AM128" s="35" t="b">
        <v>0</v>
      </c>
      <c r="AN128" s="35" t="b">
        <v>0</v>
      </c>
      <c r="AO128" s="35" t="b">
        <v>0</v>
      </c>
      <c r="AP128" s="35" t="b">
        <v>1</v>
      </c>
      <c r="AQ128" s="35" t="b">
        <v>0</v>
      </c>
      <c r="AR128" s="35" t="b">
        <v>0</v>
      </c>
      <c r="AS128" s="35" t="b">
        <v>0</v>
      </c>
      <c r="AT128" s="35" t="b">
        <v>0</v>
      </c>
      <c r="AU128" s="35" t="b">
        <v>0</v>
      </c>
      <c r="AV128" s="35" t="b">
        <v>0</v>
      </c>
      <c r="AW128" s="35" t="b">
        <v>1</v>
      </c>
      <c r="AX128" s="35" t="b">
        <v>1</v>
      </c>
      <c r="AY128" s="35" t="b">
        <v>1</v>
      </c>
      <c r="AZ128" s="35" t="b">
        <v>0</v>
      </c>
      <c r="BA128" s="35" t="b">
        <v>0</v>
      </c>
      <c r="BB128" s="37" t="b">
        <v>0</v>
      </c>
      <c r="BC128" s="37" t="b">
        <v>0</v>
      </c>
      <c r="BD128" s="37" t="b">
        <v>0</v>
      </c>
      <c r="BE128" s="35" t="b">
        <v>0</v>
      </c>
      <c r="BF128" s="35" t="b">
        <v>1</v>
      </c>
      <c r="BG128" s="35" t="b">
        <v>0</v>
      </c>
      <c r="BH128" s="35" t="b">
        <v>0</v>
      </c>
      <c r="BI128" s="35" t="b">
        <v>0</v>
      </c>
      <c r="BJ128" s="35" t="b">
        <v>0</v>
      </c>
      <c r="BK128" s="35" t="b">
        <v>0</v>
      </c>
      <c r="BL128" s="35" t="b">
        <v>0</v>
      </c>
      <c r="BM128" s="35" t="b">
        <v>0</v>
      </c>
      <c r="BN128" s="35" t="b">
        <v>0</v>
      </c>
      <c r="BO128" s="35" t="b">
        <v>0</v>
      </c>
      <c r="BP128" s="35" t="b">
        <v>0</v>
      </c>
      <c r="BQ128" s="35" t="b">
        <v>0</v>
      </c>
      <c r="BR128" s="35" t="b">
        <v>0</v>
      </c>
      <c r="BS128" s="35" t="b">
        <v>0</v>
      </c>
      <c r="BT128" s="35" t="b">
        <v>0</v>
      </c>
      <c r="BU128" s="35" t="b">
        <v>0</v>
      </c>
      <c r="BV128" s="38" t="b">
        <v>0</v>
      </c>
      <c r="BW128" s="30" t="str">
        <f t="shared" si="20"/>
        <v>N</v>
      </c>
      <c r="BX128" s="39">
        <f t="shared" si="21"/>
        <v>0</v>
      </c>
      <c r="BY128" s="40">
        <f t="shared" si="22"/>
        <v>0</v>
      </c>
      <c r="BZ128" s="40">
        <f t="shared" si="23"/>
        <v>0</v>
      </c>
    </row>
    <row r="129" spans="1:259" ht="26.5" customHeight="1">
      <c r="A129" s="28" t="str">
        <f t="shared" si="18"/>
        <v>Sweeney</v>
      </c>
      <c r="B129" s="28" t="s">
        <v>413</v>
      </c>
      <c r="C129" s="28" t="s">
        <v>341</v>
      </c>
      <c r="D129" s="28" t="s">
        <v>414</v>
      </c>
      <c r="E129" s="29" t="s">
        <v>334</v>
      </c>
      <c r="F129" s="41"/>
      <c r="G129" s="196" t="s">
        <v>569</v>
      </c>
      <c r="H129" s="31" t="str">
        <f>IF(K129,IF(K129&lt;='Net Changes - Table 1'!$C$1,"y","x"),IF(L129,IF(L129&lt;'Net Changes - Table 1'!C$1,"x","y"),"y"))</f>
        <v>y</v>
      </c>
      <c r="I129" s="42" t="str">
        <f>IF(L129,IF(L129&lt;='Net Changes - Table 1'!$D$1,"x","y"),"y")</f>
        <v>y</v>
      </c>
      <c r="J129" s="32" t="str">
        <f>IF(L129,IF(L129&lt;='Net Changes - Table 1'!$E$1,"x","y"),"y")</f>
        <v>y</v>
      </c>
      <c r="K129" s="45"/>
      <c r="L129" s="34"/>
      <c r="M129" s="189" t="s">
        <v>495</v>
      </c>
      <c r="N129" s="207"/>
      <c r="O129" s="200" t="b">
        <v>0</v>
      </c>
      <c r="P129" s="35" t="b">
        <v>0</v>
      </c>
      <c r="Q129" s="35" t="b">
        <v>0</v>
      </c>
      <c r="R129" s="35" t="b">
        <v>0</v>
      </c>
      <c r="S129" s="35" t="b">
        <v>0</v>
      </c>
      <c r="T129" s="35" t="b">
        <v>0</v>
      </c>
      <c r="U129" s="35">
        <f t="shared" si="19"/>
        <v>1</v>
      </c>
      <c r="V129" s="36"/>
      <c r="W129" s="35" t="b">
        <v>0</v>
      </c>
      <c r="X129" s="35" t="b">
        <v>0</v>
      </c>
      <c r="Y129" s="35" t="b">
        <v>0</v>
      </c>
      <c r="Z129" s="35" t="b">
        <v>0</v>
      </c>
      <c r="AA129" s="35" t="b">
        <v>0</v>
      </c>
      <c r="AB129" s="35" t="b">
        <v>0</v>
      </c>
      <c r="AC129" s="35" t="b">
        <v>0</v>
      </c>
      <c r="AD129" s="35" t="b">
        <v>0</v>
      </c>
      <c r="AE129" s="35" t="b">
        <v>0</v>
      </c>
      <c r="AF129" s="35" t="b">
        <v>0</v>
      </c>
      <c r="AG129" s="35" t="b">
        <v>0</v>
      </c>
      <c r="AH129" s="35" t="b">
        <v>0</v>
      </c>
      <c r="AI129" s="35" t="b">
        <v>0</v>
      </c>
      <c r="AJ129" s="37" t="b">
        <v>0</v>
      </c>
      <c r="AK129" s="35" t="b">
        <v>0</v>
      </c>
      <c r="AL129" s="35" t="b">
        <v>0</v>
      </c>
      <c r="AM129" s="35" t="b">
        <v>0</v>
      </c>
      <c r="AN129" s="35" t="b">
        <v>0</v>
      </c>
      <c r="AO129" s="35" t="b">
        <v>0</v>
      </c>
      <c r="AP129" s="35" t="b">
        <v>0</v>
      </c>
      <c r="AQ129" s="35" t="b">
        <v>0</v>
      </c>
      <c r="AR129" s="35" t="b">
        <v>0</v>
      </c>
      <c r="AS129" s="35" t="b">
        <v>0</v>
      </c>
      <c r="AT129" s="35" t="b">
        <v>0</v>
      </c>
      <c r="AU129" s="35" t="b">
        <v>0</v>
      </c>
      <c r="AV129" s="35" t="b">
        <v>0</v>
      </c>
      <c r="AW129" s="35" t="b">
        <v>0</v>
      </c>
      <c r="AX129" s="35" t="b">
        <v>0</v>
      </c>
      <c r="AY129" s="35" t="b">
        <v>0</v>
      </c>
      <c r="AZ129" s="35" t="b">
        <v>0</v>
      </c>
      <c r="BA129" s="35" t="b">
        <v>0</v>
      </c>
      <c r="BB129" s="37" t="b">
        <v>0</v>
      </c>
      <c r="BC129" s="37" t="b">
        <v>0</v>
      </c>
      <c r="BD129" s="37" t="b">
        <v>0</v>
      </c>
      <c r="BE129" s="35" t="b">
        <v>0</v>
      </c>
      <c r="BF129" s="35" t="b">
        <v>0</v>
      </c>
      <c r="BG129" s="35" t="b">
        <v>0</v>
      </c>
      <c r="BH129" s="35" t="b">
        <v>0</v>
      </c>
      <c r="BI129" s="35" t="b">
        <v>0</v>
      </c>
      <c r="BJ129" s="35" t="b">
        <v>0</v>
      </c>
      <c r="BK129" s="35" t="b">
        <v>0</v>
      </c>
      <c r="BL129" s="35" t="b">
        <v>0</v>
      </c>
      <c r="BM129" s="35" t="b">
        <v>0</v>
      </c>
      <c r="BN129" s="35" t="b">
        <v>0</v>
      </c>
      <c r="BO129" s="35" t="b">
        <v>0</v>
      </c>
      <c r="BP129" s="35" t="b">
        <v>1</v>
      </c>
      <c r="BQ129" s="35" t="b">
        <v>0</v>
      </c>
      <c r="BR129" s="35" t="b">
        <v>0</v>
      </c>
      <c r="BS129" s="35" t="b">
        <v>0</v>
      </c>
      <c r="BT129" s="35" t="b">
        <v>0</v>
      </c>
      <c r="BU129" s="35" t="b">
        <v>0</v>
      </c>
      <c r="BV129" s="38" t="b">
        <v>0</v>
      </c>
      <c r="BW129" s="30" t="str">
        <f t="shared" si="20"/>
        <v>N</v>
      </c>
      <c r="BX129" s="39">
        <f t="shared" si="21"/>
        <v>0</v>
      </c>
      <c r="BY129" s="40">
        <f t="shared" si="22"/>
        <v>0</v>
      </c>
      <c r="BZ129" s="40">
        <f t="shared" si="23"/>
        <v>0</v>
      </c>
    </row>
    <row r="130" spans="1:259" ht="38.5" customHeight="1">
      <c r="A130" s="28" t="str">
        <f t="shared" si="18"/>
        <v>Washburn</v>
      </c>
      <c r="B130" s="28" t="s">
        <v>415</v>
      </c>
      <c r="C130" s="28" t="s">
        <v>341</v>
      </c>
      <c r="D130" s="28" t="s">
        <v>416</v>
      </c>
      <c r="E130" s="29" t="s">
        <v>52</v>
      </c>
      <c r="F130" s="30" t="s">
        <v>84</v>
      </c>
      <c r="G130" s="195" t="s">
        <v>852</v>
      </c>
      <c r="H130" s="31" t="str">
        <f>IF(K130,IF(K130&lt;='Net Changes - Table 1'!$C$1,"y","x"),IF(L130,IF(L130&lt;'Net Changes - Table 1'!C$1,"x","y"),"y"))</f>
        <v>y</v>
      </c>
      <c r="I130" s="42" t="str">
        <f>IF(L130,IF(L130&lt;='Net Changes - Table 1'!$D$1,"x","y"),"y")</f>
        <v>y</v>
      </c>
      <c r="J130" s="32" t="str">
        <f>IF(L130,IF(L130&lt;='Net Changes - Table 1'!$E$1,"x","y"),"y")</f>
        <v>x</v>
      </c>
      <c r="K130" s="57"/>
      <c r="L130" s="46">
        <v>2020</v>
      </c>
      <c r="M130" s="190" t="s">
        <v>491</v>
      </c>
      <c r="N130" s="201" t="s">
        <v>517</v>
      </c>
      <c r="O130" s="200" t="b">
        <v>0</v>
      </c>
      <c r="P130" s="35" t="b">
        <v>0</v>
      </c>
      <c r="Q130" s="35" t="b">
        <v>0</v>
      </c>
      <c r="R130" s="35" t="b">
        <v>0</v>
      </c>
      <c r="S130" s="35" t="b">
        <v>0</v>
      </c>
      <c r="T130" s="35" t="b">
        <v>0</v>
      </c>
      <c r="U130" s="35">
        <f t="shared" si="19"/>
        <v>1</v>
      </c>
      <c r="V130" s="36"/>
      <c r="W130" s="35" t="b">
        <v>0</v>
      </c>
      <c r="X130" s="35" t="b">
        <v>0</v>
      </c>
      <c r="Y130" s="35" t="b">
        <v>0</v>
      </c>
      <c r="Z130" s="35" t="b">
        <v>0</v>
      </c>
      <c r="AA130" s="35" t="b">
        <v>0</v>
      </c>
      <c r="AB130" s="35" t="b">
        <v>0</v>
      </c>
      <c r="AC130" s="35" t="b">
        <v>0</v>
      </c>
      <c r="AD130" s="35" t="b">
        <v>0</v>
      </c>
      <c r="AE130" s="35" t="b">
        <v>0</v>
      </c>
      <c r="AF130" s="35" t="b">
        <v>0</v>
      </c>
      <c r="AG130" s="35" t="b">
        <v>0</v>
      </c>
      <c r="AH130" s="35" t="b">
        <v>0</v>
      </c>
      <c r="AI130" s="35" t="b">
        <v>0</v>
      </c>
      <c r="AJ130" s="37" t="b">
        <v>0</v>
      </c>
      <c r="AK130" s="35" t="b">
        <v>0</v>
      </c>
      <c r="AL130" s="35" t="b">
        <v>0</v>
      </c>
      <c r="AM130" s="35" t="b">
        <v>0</v>
      </c>
      <c r="AN130" s="35" t="b">
        <v>0</v>
      </c>
      <c r="AO130" s="35" t="b">
        <v>0</v>
      </c>
      <c r="AP130" s="35" t="b">
        <v>0</v>
      </c>
      <c r="AQ130" s="35" t="b">
        <v>0</v>
      </c>
      <c r="AR130" s="35" t="b">
        <v>0</v>
      </c>
      <c r="AS130" s="35" t="b">
        <v>0</v>
      </c>
      <c r="AT130" s="35" t="b">
        <v>0</v>
      </c>
      <c r="AU130" s="35" t="b">
        <v>0</v>
      </c>
      <c r="AV130" s="35" t="b">
        <v>0</v>
      </c>
      <c r="AW130" s="35" t="b">
        <v>0</v>
      </c>
      <c r="AX130" s="35" t="b">
        <v>0</v>
      </c>
      <c r="AY130" s="35" t="b">
        <v>1</v>
      </c>
      <c r="AZ130" s="35" t="b">
        <v>0</v>
      </c>
      <c r="BA130" s="35" t="b">
        <v>0</v>
      </c>
      <c r="BB130" s="37" t="b">
        <v>0</v>
      </c>
      <c r="BC130" s="37" t="b">
        <v>0</v>
      </c>
      <c r="BD130" s="37" t="b">
        <v>0</v>
      </c>
      <c r="BE130" s="35" t="b">
        <v>0</v>
      </c>
      <c r="BF130" s="35" t="b">
        <v>0</v>
      </c>
      <c r="BG130" s="35" t="b">
        <v>0</v>
      </c>
      <c r="BH130" s="35" t="b">
        <v>0</v>
      </c>
      <c r="BI130" s="35" t="b">
        <v>0</v>
      </c>
      <c r="BJ130" s="35" t="b">
        <v>0</v>
      </c>
      <c r="BK130" s="35" t="b">
        <v>0</v>
      </c>
      <c r="BL130" s="35" t="b">
        <v>0</v>
      </c>
      <c r="BM130" s="35" t="b">
        <v>0</v>
      </c>
      <c r="BN130" s="35" t="b">
        <v>0</v>
      </c>
      <c r="BO130" s="35" t="b">
        <v>0</v>
      </c>
      <c r="BP130" s="35" t="b">
        <v>0</v>
      </c>
      <c r="BQ130" s="35" t="b">
        <v>0</v>
      </c>
      <c r="BR130" s="35" t="b">
        <v>0</v>
      </c>
      <c r="BS130" s="35" t="b">
        <v>0</v>
      </c>
      <c r="BT130" s="35" t="b">
        <v>0</v>
      </c>
      <c r="BU130" s="35" t="b">
        <v>0</v>
      </c>
      <c r="BV130" s="38" t="b">
        <v>0</v>
      </c>
      <c r="BW130" s="30" t="str">
        <f t="shared" si="20"/>
        <v>N</v>
      </c>
      <c r="BX130" s="39">
        <f t="shared" si="21"/>
        <v>0</v>
      </c>
      <c r="BY130" s="40">
        <f t="shared" si="22"/>
        <v>0</v>
      </c>
      <c r="BZ130" s="40">
        <f t="shared" si="23"/>
        <v>1</v>
      </c>
    </row>
    <row r="131" spans="1:259" ht="62.5" customHeight="1">
      <c r="A131" s="28" t="str">
        <f t="shared" si="18"/>
        <v>Caylor</v>
      </c>
      <c r="B131" s="28" t="s">
        <v>417</v>
      </c>
      <c r="C131" s="28" t="s">
        <v>418</v>
      </c>
      <c r="D131" s="28" t="s">
        <v>419</v>
      </c>
      <c r="E131" s="29" t="s">
        <v>420</v>
      </c>
      <c r="F131" s="30" t="s">
        <v>84</v>
      </c>
      <c r="G131" s="195" t="s">
        <v>542</v>
      </c>
      <c r="H131" s="31" t="str">
        <f>IF(K131,IF(K131&lt;='Net Changes - Table 1'!$C$1,"y","x"),IF(L131,IF(L131&lt;'Net Changes - Table 1'!C$1,"x","y"),"y"))</f>
        <v>x</v>
      </c>
      <c r="I131" s="42" t="str">
        <f>IF(L131,IF(L131&lt;='Net Changes - Table 1'!$D$1,"x","y"),"y")</f>
        <v>y</v>
      </c>
      <c r="J131" s="32" t="str">
        <f>IF(L131,IF(L131&lt;='Net Changes - Table 1'!$E$1,"x","y"),"y")</f>
        <v>y</v>
      </c>
      <c r="K131" s="33">
        <v>2016</v>
      </c>
      <c r="L131" s="34"/>
      <c r="M131" s="189" t="s">
        <v>491</v>
      </c>
      <c r="N131" s="208"/>
      <c r="O131" s="199" t="b">
        <v>0</v>
      </c>
      <c r="P131" s="44" t="b">
        <v>0</v>
      </c>
      <c r="Q131" s="44" t="b">
        <v>0</v>
      </c>
      <c r="R131" s="44" t="b">
        <v>0</v>
      </c>
      <c r="S131" s="44" t="b">
        <v>0</v>
      </c>
      <c r="T131" s="44" t="b">
        <v>0</v>
      </c>
      <c r="U131" s="35">
        <f t="shared" si="19"/>
        <v>6</v>
      </c>
      <c r="V131" s="36"/>
      <c r="W131" s="35" t="b">
        <v>0</v>
      </c>
      <c r="X131" s="35" t="b">
        <v>0</v>
      </c>
      <c r="Y131" s="35" t="b">
        <v>0</v>
      </c>
      <c r="Z131" s="35" t="b">
        <v>0</v>
      </c>
      <c r="AA131" s="35" t="b">
        <v>0</v>
      </c>
      <c r="AB131" s="35" t="b">
        <v>1</v>
      </c>
      <c r="AC131" s="35" t="b">
        <v>0</v>
      </c>
      <c r="AD131" s="35" t="b">
        <v>0</v>
      </c>
      <c r="AE131" s="35" t="b">
        <v>0</v>
      </c>
      <c r="AF131" s="35" t="b">
        <v>0</v>
      </c>
      <c r="AG131" s="35" t="b">
        <v>0</v>
      </c>
      <c r="AH131" s="35" t="b">
        <v>0</v>
      </c>
      <c r="AI131" s="35" t="b">
        <v>1</v>
      </c>
      <c r="AJ131" s="37" t="b">
        <v>0</v>
      </c>
      <c r="AK131" s="35" t="b">
        <v>0</v>
      </c>
      <c r="AL131" s="35" t="b">
        <v>0</v>
      </c>
      <c r="AM131" s="35" t="b">
        <v>0</v>
      </c>
      <c r="AN131" s="35" t="b">
        <v>1</v>
      </c>
      <c r="AO131" s="35" t="b">
        <v>0</v>
      </c>
      <c r="AP131" s="35" t="b">
        <v>0</v>
      </c>
      <c r="AQ131" s="35" t="b">
        <v>0</v>
      </c>
      <c r="AR131" s="35" t="b">
        <v>0</v>
      </c>
      <c r="AS131" s="35" t="b">
        <v>0</v>
      </c>
      <c r="AT131" s="35" t="b">
        <v>0</v>
      </c>
      <c r="AU131" s="35" t="b">
        <v>0</v>
      </c>
      <c r="AV131" s="35" t="b">
        <v>0</v>
      </c>
      <c r="AW131" s="35" t="b">
        <v>0</v>
      </c>
      <c r="AX131" s="35" t="b">
        <v>0</v>
      </c>
      <c r="AY131" s="35" t="b">
        <v>0</v>
      </c>
      <c r="AZ131" s="35" t="b">
        <v>0</v>
      </c>
      <c r="BA131" s="35" t="b">
        <v>0</v>
      </c>
      <c r="BB131" s="37" t="b">
        <v>0</v>
      </c>
      <c r="BC131" s="37" t="b">
        <v>0</v>
      </c>
      <c r="BD131" s="37" t="b">
        <v>0</v>
      </c>
      <c r="BE131" s="35" t="b">
        <v>0</v>
      </c>
      <c r="BF131" s="35" t="b">
        <v>1</v>
      </c>
      <c r="BG131" s="35" t="b">
        <v>0</v>
      </c>
      <c r="BH131" s="35" t="b">
        <v>0</v>
      </c>
      <c r="BI131" s="35" t="b">
        <v>1</v>
      </c>
      <c r="BJ131" s="35" t="b">
        <v>0</v>
      </c>
      <c r="BK131" s="35" t="b">
        <v>0</v>
      </c>
      <c r="BL131" s="35" t="b">
        <v>0</v>
      </c>
      <c r="BM131" s="35" t="b">
        <v>0</v>
      </c>
      <c r="BN131" s="35" t="b">
        <v>0</v>
      </c>
      <c r="BO131" s="35" t="b">
        <v>0</v>
      </c>
      <c r="BP131" s="35" t="b">
        <v>1</v>
      </c>
      <c r="BQ131" s="35" t="b">
        <v>0</v>
      </c>
      <c r="BR131" s="35" t="b">
        <v>0</v>
      </c>
      <c r="BS131" s="35" t="b">
        <v>0</v>
      </c>
      <c r="BT131" s="35" t="b">
        <v>0</v>
      </c>
      <c r="BU131" s="35" t="b">
        <v>0</v>
      </c>
      <c r="BV131" s="38" t="b">
        <v>0</v>
      </c>
      <c r="BW131" s="30" t="str">
        <f t="shared" si="20"/>
        <v>N</v>
      </c>
      <c r="BX131" s="39">
        <f t="shared" si="21"/>
        <v>1</v>
      </c>
      <c r="BY131" s="40">
        <f t="shared" si="22"/>
        <v>0</v>
      </c>
      <c r="BZ131" s="40">
        <f t="shared" si="23"/>
        <v>0</v>
      </c>
    </row>
    <row r="132" spans="1:259" ht="39.5" customHeight="1" thickBot="1">
      <c r="A132" s="28" t="str">
        <f t="shared" si="18"/>
        <v>Carlson</v>
      </c>
      <c r="B132" s="28" t="s">
        <v>421</v>
      </c>
      <c r="C132" s="28" t="s">
        <v>422</v>
      </c>
      <c r="D132" s="28" t="s">
        <v>423</v>
      </c>
      <c r="E132" s="29" t="s">
        <v>25</v>
      </c>
      <c r="F132" s="58" t="s">
        <v>84</v>
      </c>
      <c r="G132" s="193" t="s">
        <v>533</v>
      </c>
      <c r="H132" s="31" t="str">
        <f>IF(K132,IF(K132&lt;='Net Changes - Table 1'!$C$1,"y","x"),IF(L132,IF(L132&lt;'Net Changes - Table 1'!C$1,"x","y"),"y"))</f>
        <v>y</v>
      </c>
      <c r="I132" s="42" t="str">
        <f>IF(L132,IF(L132&lt;='Net Changes - Table 1'!$D$1,"x","y"),"y")</f>
        <v>y</v>
      </c>
      <c r="J132" s="32" t="str">
        <f>IF(L132,IF(L132&lt;='Net Changes - Table 1'!$E$1,"x","y"),"y")</f>
        <v>y</v>
      </c>
      <c r="K132" s="59"/>
      <c r="L132" s="60"/>
      <c r="M132" s="187" t="s">
        <v>491</v>
      </c>
      <c r="N132" s="207"/>
      <c r="O132" s="200" t="b">
        <v>0</v>
      </c>
      <c r="P132" s="35" t="b">
        <v>0</v>
      </c>
      <c r="Q132" s="35" t="b">
        <v>0</v>
      </c>
      <c r="R132" s="35" t="b">
        <v>0</v>
      </c>
      <c r="S132" s="35" t="b">
        <v>0</v>
      </c>
      <c r="T132" s="35" t="b">
        <v>0</v>
      </c>
      <c r="U132" s="35">
        <f t="shared" si="19"/>
        <v>1</v>
      </c>
      <c r="V132" s="36"/>
      <c r="W132" s="35" t="b">
        <v>1</v>
      </c>
      <c r="X132" s="35" t="b">
        <v>0</v>
      </c>
      <c r="Y132" s="35" t="b">
        <v>0</v>
      </c>
      <c r="Z132" s="35" t="b">
        <v>0</v>
      </c>
      <c r="AA132" s="35" t="b">
        <v>0</v>
      </c>
      <c r="AB132" s="35" t="b">
        <v>0</v>
      </c>
      <c r="AC132" s="35" t="b">
        <v>0</v>
      </c>
      <c r="AD132" s="35" t="b">
        <v>0</v>
      </c>
      <c r="AE132" s="35" t="b">
        <v>0</v>
      </c>
      <c r="AF132" s="35" t="b">
        <v>0</v>
      </c>
      <c r="AG132" s="35" t="b">
        <v>0</v>
      </c>
      <c r="AH132" s="35" t="b">
        <v>0</v>
      </c>
      <c r="AI132" s="35" t="b">
        <v>0</v>
      </c>
      <c r="AJ132" s="37" t="b">
        <v>0</v>
      </c>
      <c r="AK132" s="35" t="b">
        <v>0</v>
      </c>
      <c r="AL132" s="35" t="b">
        <v>0</v>
      </c>
      <c r="AM132" s="35" t="b">
        <v>0</v>
      </c>
      <c r="AN132" s="35" t="b">
        <v>0</v>
      </c>
      <c r="AO132" s="35" t="b">
        <v>0</v>
      </c>
      <c r="AP132" s="35" t="b">
        <v>0</v>
      </c>
      <c r="AQ132" s="35" t="b">
        <v>0</v>
      </c>
      <c r="AR132" s="35" t="b">
        <v>0</v>
      </c>
      <c r="AS132" s="35" t="b">
        <v>0</v>
      </c>
      <c r="AT132" s="35" t="b">
        <v>0</v>
      </c>
      <c r="AU132" s="35" t="b">
        <v>0</v>
      </c>
      <c r="AV132" s="35" t="b">
        <v>0</v>
      </c>
      <c r="AW132" s="35" t="b">
        <v>0</v>
      </c>
      <c r="AX132" s="35" t="b">
        <v>0</v>
      </c>
      <c r="AY132" s="35" t="b">
        <v>0</v>
      </c>
      <c r="AZ132" s="35" t="b">
        <v>0</v>
      </c>
      <c r="BA132" s="35" t="b">
        <v>0</v>
      </c>
      <c r="BB132" s="37" t="b">
        <v>0</v>
      </c>
      <c r="BC132" s="37" t="b">
        <v>0</v>
      </c>
      <c r="BD132" s="37" t="b">
        <v>0</v>
      </c>
      <c r="BE132" s="35" t="b">
        <v>0</v>
      </c>
      <c r="BF132" s="35" t="b">
        <v>0</v>
      </c>
      <c r="BG132" s="35" t="b">
        <v>0</v>
      </c>
      <c r="BH132" s="35" t="b">
        <v>0</v>
      </c>
      <c r="BI132" s="35" t="b">
        <v>0</v>
      </c>
      <c r="BJ132" s="35" t="b">
        <v>0</v>
      </c>
      <c r="BK132" s="35" t="b">
        <v>0</v>
      </c>
      <c r="BL132" s="35" t="b">
        <v>0</v>
      </c>
      <c r="BM132" s="35" t="b">
        <v>0</v>
      </c>
      <c r="BN132" s="35" t="b">
        <v>0</v>
      </c>
      <c r="BO132" s="35" t="b">
        <v>0</v>
      </c>
      <c r="BP132" s="35" t="b">
        <v>0</v>
      </c>
      <c r="BQ132" s="35" t="b">
        <v>0</v>
      </c>
      <c r="BR132" s="35" t="b">
        <v>0</v>
      </c>
      <c r="BS132" s="35" t="b">
        <v>0</v>
      </c>
      <c r="BT132" s="35" t="b">
        <v>0</v>
      </c>
      <c r="BU132" s="35" t="b">
        <v>0</v>
      </c>
      <c r="BV132" s="38" t="b">
        <v>0</v>
      </c>
      <c r="BW132" s="30" t="str">
        <f t="shared" si="20"/>
        <v>N</v>
      </c>
      <c r="BX132" s="39">
        <f t="shared" si="21"/>
        <v>0</v>
      </c>
      <c r="BY132" s="40">
        <f t="shared" si="22"/>
        <v>0</v>
      </c>
      <c r="BZ132" s="40">
        <f t="shared" si="23"/>
        <v>0</v>
      </c>
    </row>
    <row r="133" spans="1:259" s="185" customFormat="1" ht="39.5" customHeight="1" thickBot="1">
      <c r="A133" s="177" t="s">
        <v>478</v>
      </c>
      <c r="B133" s="177" t="s">
        <v>474</v>
      </c>
      <c r="C133" s="177" t="s">
        <v>313</v>
      </c>
      <c r="D133" s="177" t="s">
        <v>485</v>
      </c>
      <c r="E133" s="178" t="s">
        <v>83</v>
      </c>
      <c r="F133" s="179" t="s">
        <v>84</v>
      </c>
      <c r="G133" s="193" t="s">
        <v>569</v>
      </c>
      <c r="H133" s="180" t="s">
        <v>84</v>
      </c>
      <c r="I133" s="177" t="s">
        <v>85</v>
      </c>
      <c r="J133" s="181" t="s">
        <v>85</v>
      </c>
      <c r="K133" s="182">
        <v>2019</v>
      </c>
      <c r="L133" s="183"/>
      <c r="M133" s="187" t="s">
        <v>491</v>
      </c>
      <c r="N133" s="210"/>
      <c r="O133" s="200" t="b">
        <v>0</v>
      </c>
      <c r="P133" s="35" t="b">
        <v>0</v>
      </c>
      <c r="Q133" s="35" t="b">
        <v>0</v>
      </c>
      <c r="R133" s="35" t="b">
        <v>0</v>
      </c>
      <c r="S133" s="35" t="b">
        <v>0</v>
      </c>
      <c r="T133" s="35" t="b">
        <v>0</v>
      </c>
      <c r="U133" s="35">
        <f t="shared" ref="U133" si="24">COUNTIF(W133:BZ133,"TRUE")</f>
        <v>1</v>
      </c>
      <c r="V133" s="36"/>
      <c r="W133" s="35" t="b">
        <v>0</v>
      </c>
      <c r="X133" s="35" t="b">
        <v>0</v>
      </c>
      <c r="Y133" s="35" t="b">
        <v>0</v>
      </c>
      <c r="Z133" s="35" t="b">
        <v>0</v>
      </c>
      <c r="AA133" s="35" t="b">
        <v>0</v>
      </c>
      <c r="AB133" s="35" t="b">
        <v>0</v>
      </c>
      <c r="AC133" s="35" t="b">
        <v>0</v>
      </c>
      <c r="AD133" s="35" t="b">
        <v>0</v>
      </c>
      <c r="AE133" s="35" t="b">
        <v>0</v>
      </c>
      <c r="AF133" s="35" t="b">
        <v>0</v>
      </c>
      <c r="AG133" s="35" t="b">
        <v>0</v>
      </c>
      <c r="AH133" s="35" t="b">
        <v>0</v>
      </c>
      <c r="AI133" s="35" t="b">
        <v>0</v>
      </c>
      <c r="AJ133" s="37" t="b">
        <v>0</v>
      </c>
      <c r="AK133" s="35" t="b">
        <v>0</v>
      </c>
      <c r="AL133" s="35" t="b">
        <v>0</v>
      </c>
      <c r="AM133" s="35" t="b">
        <v>0</v>
      </c>
      <c r="AN133" s="35" t="b">
        <v>0</v>
      </c>
      <c r="AO133" s="35" t="b">
        <v>0</v>
      </c>
      <c r="AP133" s="35" t="b">
        <v>0</v>
      </c>
      <c r="AQ133" s="35" t="b">
        <v>0</v>
      </c>
      <c r="AR133" s="35" t="b">
        <v>0</v>
      </c>
      <c r="AS133" s="35" t="b">
        <v>0</v>
      </c>
      <c r="AT133" s="35" t="b">
        <v>0</v>
      </c>
      <c r="AU133" s="35" t="b">
        <v>0</v>
      </c>
      <c r="AV133" s="35" t="b">
        <v>0</v>
      </c>
      <c r="AW133" s="35" t="b">
        <v>0</v>
      </c>
      <c r="AX133" s="35" t="b">
        <v>0</v>
      </c>
      <c r="AY133" s="35" t="b">
        <v>0</v>
      </c>
      <c r="AZ133" s="35" t="b">
        <v>0</v>
      </c>
      <c r="BA133" s="35" t="b">
        <v>0</v>
      </c>
      <c r="BB133" s="37" t="b">
        <v>0</v>
      </c>
      <c r="BC133" s="37" t="b">
        <v>0</v>
      </c>
      <c r="BD133" s="37" t="b">
        <v>0</v>
      </c>
      <c r="BE133" s="35" t="b">
        <v>0</v>
      </c>
      <c r="BF133" s="35" t="b">
        <v>0</v>
      </c>
      <c r="BG133" s="35" t="b">
        <v>0</v>
      </c>
      <c r="BH133" s="35" t="b">
        <v>0</v>
      </c>
      <c r="BI133" s="35" t="b">
        <v>0</v>
      </c>
      <c r="BJ133" s="35" t="b">
        <v>1</v>
      </c>
      <c r="BK133" s="35" t="b">
        <v>0</v>
      </c>
      <c r="BL133" s="35" t="b">
        <v>0</v>
      </c>
      <c r="BM133" s="35" t="b">
        <v>0</v>
      </c>
      <c r="BN133" s="35" t="b">
        <v>0</v>
      </c>
      <c r="BO133" s="35" t="b">
        <v>0</v>
      </c>
      <c r="BP133" s="35" t="b">
        <v>0</v>
      </c>
      <c r="BQ133" s="35" t="b">
        <v>0</v>
      </c>
      <c r="BR133" s="35" t="b">
        <v>0</v>
      </c>
      <c r="BS133" s="35" t="b">
        <v>0</v>
      </c>
      <c r="BT133" s="35" t="b">
        <v>0</v>
      </c>
      <c r="BU133" s="35" t="b">
        <v>0</v>
      </c>
      <c r="BV133" s="38" t="b">
        <v>0</v>
      </c>
      <c r="BW133" s="30" t="str">
        <f t="shared" si="20"/>
        <v>N</v>
      </c>
      <c r="BX133" s="39">
        <f t="shared" ref="BX133:BX136" si="25">IF(H133="x",IF(I133="y",1,0),0)</f>
        <v>1</v>
      </c>
      <c r="BY133" s="40">
        <f t="shared" ref="BY133:BY136" si="26">IF(H133="y",IF(I133="x",1,0),0)</f>
        <v>0</v>
      </c>
      <c r="BZ133" s="40">
        <f t="shared" ref="BZ133:BZ136" si="27">IF(I133="y",IF(J133="x",1,0),0)</f>
        <v>0</v>
      </c>
      <c r="CA133" s="184"/>
      <c r="CB133" s="184"/>
      <c r="CC133" s="184"/>
      <c r="CD133" s="184"/>
      <c r="CE133" s="184"/>
      <c r="CF133" s="184"/>
      <c r="CG133" s="184"/>
      <c r="CH133" s="184"/>
      <c r="CI133" s="184"/>
      <c r="CJ133" s="184"/>
      <c r="CK133" s="184"/>
      <c r="CL133" s="184"/>
      <c r="CM133" s="184"/>
      <c r="CN133" s="184"/>
      <c r="CO133" s="184"/>
      <c r="CP133" s="184"/>
      <c r="CQ133" s="184"/>
      <c r="CR133" s="184"/>
      <c r="CS133" s="184"/>
      <c r="CT133" s="184"/>
      <c r="CU133" s="184"/>
      <c r="CV133" s="184"/>
      <c r="CW133" s="184"/>
      <c r="CX133" s="184"/>
      <c r="CY133" s="184"/>
      <c r="CZ133" s="184"/>
      <c r="DA133" s="184"/>
      <c r="DB133" s="184"/>
      <c r="DC133" s="184"/>
      <c r="DD133" s="184"/>
      <c r="DE133" s="184"/>
      <c r="DF133" s="184"/>
      <c r="DG133" s="184"/>
      <c r="DH133" s="184"/>
      <c r="DI133" s="184"/>
      <c r="DJ133" s="184"/>
      <c r="DK133" s="184"/>
      <c r="DL133" s="184"/>
      <c r="DM133" s="184"/>
      <c r="DN133" s="184"/>
      <c r="DO133" s="184"/>
      <c r="DP133" s="184"/>
      <c r="DQ133" s="184"/>
      <c r="DR133" s="184"/>
      <c r="DS133" s="184"/>
      <c r="DT133" s="184"/>
      <c r="DU133" s="184"/>
      <c r="DV133" s="184"/>
      <c r="DW133" s="184"/>
      <c r="DX133" s="184"/>
      <c r="DY133" s="184"/>
      <c r="DZ133" s="184"/>
      <c r="EA133" s="184"/>
      <c r="EB133" s="184"/>
      <c r="EC133" s="184"/>
      <c r="ED133" s="184"/>
      <c r="EE133" s="184"/>
      <c r="EF133" s="184"/>
      <c r="EG133" s="184"/>
      <c r="EH133" s="184"/>
      <c r="EI133" s="184"/>
      <c r="EJ133" s="184"/>
      <c r="EK133" s="184"/>
      <c r="EL133" s="184"/>
      <c r="EM133" s="184"/>
      <c r="EN133" s="184"/>
      <c r="EO133" s="184"/>
      <c r="EP133" s="184"/>
      <c r="EQ133" s="184"/>
      <c r="ER133" s="184"/>
      <c r="ES133" s="184"/>
      <c r="ET133" s="184"/>
      <c r="EU133" s="184"/>
      <c r="EV133" s="184"/>
      <c r="EW133" s="184"/>
      <c r="EX133" s="184"/>
      <c r="EY133" s="184"/>
      <c r="EZ133" s="184"/>
      <c r="FA133" s="184"/>
      <c r="FB133" s="184"/>
      <c r="FC133" s="184"/>
      <c r="FD133" s="184"/>
      <c r="FE133" s="184"/>
      <c r="FF133" s="184"/>
      <c r="FG133" s="184"/>
      <c r="FH133" s="184"/>
      <c r="FI133" s="184"/>
      <c r="FJ133" s="184"/>
      <c r="FK133" s="184"/>
      <c r="FL133" s="184"/>
      <c r="FM133" s="184"/>
      <c r="FN133" s="184"/>
      <c r="FO133" s="184"/>
      <c r="FP133" s="184"/>
      <c r="FQ133" s="184"/>
      <c r="FR133" s="184"/>
      <c r="FS133" s="184"/>
      <c r="FT133" s="184"/>
      <c r="FU133" s="184"/>
      <c r="FV133" s="184"/>
      <c r="FW133" s="184"/>
      <c r="FX133" s="184"/>
      <c r="FY133" s="184"/>
      <c r="FZ133" s="184"/>
      <c r="GA133" s="184"/>
      <c r="GB133" s="184"/>
      <c r="GC133" s="184"/>
      <c r="GD133" s="184"/>
      <c r="GE133" s="184"/>
      <c r="GF133" s="184"/>
      <c r="GG133" s="184"/>
      <c r="GH133" s="184"/>
      <c r="GI133" s="184"/>
      <c r="GJ133" s="184"/>
      <c r="GK133" s="184"/>
      <c r="GL133" s="184"/>
      <c r="GM133" s="184"/>
      <c r="GN133" s="184"/>
      <c r="GO133" s="184"/>
      <c r="GP133" s="184"/>
      <c r="GQ133" s="184"/>
      <c r="GR133" s="184"/>
      <c r="GS133" s="184"/>
      <c r="GT133" s="184"/>
      <c r="GU133" s="184"/>
      <c r="GV133" s="184"/>
      <c r="GW133" s="184"/>
      <c r="GX133" s="184"/>
      <c r="GY133" s="184"/>
      <c r="GZ133" s="184"/>
      <c r="HA133" s="184"/>
      <c r="HB133" s="184"/>
      <c r="HC133" s="184"/>
      <c r="HD133" s="184"/>
      <c r="HE133" s="184"/>
      <c r="HF133" s="184"/>
      <c r="HG133" s="184"/>
      <c r="HH133" s="184"/>
      <c r="HI133" s="184"/>
      <c r="HJ133" s="184"/>
      <c r="HK133" s="184"/>
      <c r="HL133" s="184"/>
      <c r="HM133" s="184"/>
      <c r="HN133" s="184"/>
      <c r="HO133" s="184"/>
      <c r="HP133" s="184"/>
      <c r="HQ133" s="184"/>
      <c r="HR133" s="184"/>
      <c r="HS133" s="184"/>
      <c r="HT133" s="184"/>
      <c r="HU133" s="184"/>
      <c r="HV133" s="184"/>
      <c r="HW133" s="184"/>
      <c r="HX133" s="184"/>
      <c r="HY133" s="184"/>
      <c r="HZ133" s="184"/>
      <c r="IA133" s="184"/>
      <c r="IB133" s="184"/>
      <c r="IC133" s="184"/>
      <c r="ID133" s="184"/>
      <c r="IE133" s="184"/>
      <c r="IF133" s="184"/>
      <c r="IG133" s="184"/>
      <c r="IH133" s="184"/>
      <c r="II133" s="184"/>
      <c r="IJ133" s="184"/>
      <c r="IK133" s="184"/>
      <c r="IL133" s="184"/>
      <c r="IM133" s="184"/>
      <c r="IN133" s="184"/>
      <c r="IO133" s="184"/>
      <c r="IP133" s="184"/>
      <c r="IQ133" s="184"/>
      <c r="IR133" s="184"/>
      <c r="IS133" s="184"/>
      <c r="IT133" s="184"/>
      <c r="IU133" s="184"/>
      <c r="IV133" s="184"/>
      <c r="IW133" s="184"/>
      <c r="IX133" s="184"/>
    </row>
    <row r="134" spans="1:259" s="185" customFormat="1" ht="39.5" customHeight="1" thickBot="1">
      <c r="A134" s="177" t="s">
        <v>479</v>
      </c>
      <c r="B134" s="177" t="s">
        <v>475</v>
      </c>
      <c r="C134" s="177" t="s">
        <v>482</v>
      </c>
      <c r="D134" s="177" t="s">
        <v>488</v>
      </c>
      <c r="E134" s="178"/>
      <c r="F134" s="179" t="s">
        <v>84</v>
      </c>
      <c r="G134" s="193" t="s">
        <v>599</v>
      </c>
      <c r="H134" s="180" t="s">
        <v>85</v>
      </c>
      <c r="I134" s="177" t="s">
        <v>85</v>
      </c>
      <c r="J134" s="181"/>
      <c r="K134" s="182">
        <v>2001</v>
      </c>
      <c r="L134" s="183"/>
      <c r="M134" s="187" t="s">
        <v>491</v>
      </c>
      <c r="N134" s="210"/>
      <c r="O134" s="200" t="b">
        <v>0</v>
      </c>
      <c r="P134" s="35" t="b">
        <v>0</v>
      </c>
      <c r="Q134" s="35" t="b">
        <v>0</v>
      </c>
      <c r="R134" s="35" t="b">
        <v>0</v>
      </c>
      <c r="S134" s="35" t="b">
        <v>0</v>
      </c>
      <c r="T134" s="35" t="b">
        <v>0</v>
      </c>
      <c r="U134" s="35">
        <f t="shared" ref="U134:U136" si="28">COUNTIF(W134:BZ134,"TRUE")</f>
        <v>1</v>
      </c>
      <c r="V134" s="36"/>
      <c r="W134" s="35" t="b">
        <v>0</v>
      </c>
      <c r="X134" s="35" t="b">
        <v>0</v>
      </c>
      <c r="Y134" s="35" t="b">
        <v>0</v>
      </c>
      <c r="Z134" s="35" t="b">
        <v>0</v>
      </c>
      <c r="AA134" s="35" t="b">
        <v>0</v>
      </c>
      <c r="AB134" s="35" t="b">
        <v>0</v>
      </c>
      <c r="AC134" s="35" t="b">
        <v>0</v>
      </c>
      <c r="AD134" s="35" t="b">
        <v>0</v>
      </c>
      <c r="AE134" s="35" t="b">
        <v>0</v>
      </c>
      <c r="AF134" s="35" t="b">
        <v>0</v>
      </c>
      <c r="AG134" s="35" t="b">
        <v>0</v>
      </c>
      <c r="AH134" s="35" t="b">
        <v>0</v>
      </c>
      <c r="AI134" s="35" t="b">
        <v>0</v>
      </c>
      <c r="AJ134" s="37" t="b">
        <v>0</v>
      </c>
      <c r="AK134" s="35" t="b">
        <v>0</v>
      </c>
      <c r="AL134" s="35" t="b">
        <v>0</v>
      </c>
      <c r="AM134" s="35" t="b">
        <v>0</v>
      </c>
      <c r="AN134" s="35" t="b">
        <v>0</v>
      </c>
      <c r="AO134" s="35" t="b">
        <v>0</v>
      </c>
      <c r="AP134" s="35" t="b">
        <v>0</v>
      </c>
      <c r="AQ134" s="35" t="b">
        <v>0</v>
      </c>
      <c r="AR134" s="35" t="b">
        <v>0</v>
      </c>
      <c r="AS134" s="35" t="b">
        <v>0</v>
      </c>
      <c r="AT134" s="35" t="b">
        <v>0</v>
      </c>
      <c r="AU134" s="35" t="b">
        <v>0</v>
      </c>
      <c r="AV134" s="35" t="b">
        <v>0</v>
      </c>
      <c r="AW134" s="35" t="b">
        <v>0</v>
      </c>
      <c r="AX134" s="35" t="b">
        <v>0</v>
      </c>
      <c r="AY134" s="35" t="b">
        <v>0</v>
      </c>
      <c r="AZ134" s="35" t="b">
        <v>0</v>
      </c>
      <c r="BA134" s="35" t="b">
        <v>0</v>
      </c>
      <c r="BB134" s="37" t="b">
        <v>0</v>
      </c>
      <c r="BC134" s="37" t="b">
        <v>1</v>
      </c>
      <c r="BD134" s="37" t="b">
        <v>0</v>
      </c>
      <c r="BE134" s="35" t="b">
        <v>0</v>
      </c>
      <c r="BF134" s="35" t="b">
        <v>0</v>
      </c>
      <c r="BG134" s="35" t="b">
        <v>0</v>
      </c>
      <c r="BH134" s="35" t="b">
        <v>0</v>
      </c>
      <c r="BI134" s="35" t="b">
        <v>0</v>
      </c>
      <c r="BJ134" s="35" t="b">
        <v>0</v>
      </c>
      <c r="BK134" s="35" t="b">
        <v>0</v>
      </c>
      <c r="BL134" s="35" t="b">
        <v>0</v>
      </c>
      <c r="BM134" s="35" t="b">
        <v>0</v>
      </c>
      <c r="BN134" s="35" t="b">
        <v>0</v>
      </c>
      <c r="BO134" s="35" t="b">
        <v>0</v>
      </c>
      <c r="BP134" s="35" t="b">
        <v>0</v>
      </c>
      <c r="BQ134" s="35" t="b">
        <v>0</v>
      </c>
      <c r="BR134" s="35" t="b">
        <v>0</v>
      </c>
      <c r="BS134" s="35" t="b">
        <v>0</v>
      </c>
      <c r="BT134" s="35" t="b">
        <v>0</v>
      </c>
      <c r="BU134" s="35" t="b">
        <v>0</v>
      </c>
      <c r="BV134" s="38" t="b">
        <v>0</v>
      </c>
      <c r="BW134" s="30" t="str">
        <f t="shared" si="20"/>
        <v>N</v>
      </c>
      <c r="BX134" s="39">
        <f t="shared" si="25"/>
        <v>0</v>
      </c>
      <c r="BY134" s="40">
        <f t="shared" si="26"/>
        <v>0</v>
      </c>
      <c r="BZ134" s="40">
        <f t="shared" si="27"/>
        <v>0</v>
      </c>
      <c r="CA134" s="184"/>
      <c r="CB134" s="184"/>
      <c r="CC134" s="184"/>
      <c r="CD134" s="184"/>
      <c r="CE134" s="184"/>
      <c r="CF134" s="184"/>
      <c r="CG134" s="184"/>
      <c r="CH134" s="184"/>
      <c r="CI134" s="184"/>
      <c r="CJ134" s="184"/>
      <c r="CK134" s="184"/>
      <c r="CL134" s="184"/>
      <c r="CM134" s="184"/>
      <c r="CN134" s="184"/>
      <c r="CO134" s="184"/>
      <c r="CP134" s="184"/>
      <c r="CQ134" s="184"/>
      <c r="CR134" s="184"/>
      <c r="CS134" s="184"/>
      <c r="CT134" s="184"/>
      <c r="CU134" s="184"/>
      <c r="CV134" s="184"/>
      <c r="CW134" s="184"/>
      <c r="CX134" s="184"/>
      <c r="CY134" s="184"/>
      <c r="CZ134" s="184"/>
      <c r="DA134" s="184"/>
      <c r="DB134" s="184"/>
      <c r="DC134" s="184"/>
      <c r="DD134" s="184"/>
      <c r="DE134" s="184"/>
      <c r="DF134" s="184"/>
      <c r="DG134" s="184"/>
      <c r="DH134" s="184"/>
      <c r="DI134" s="184"/>
      <c r="DJ134" s="184"/>
      <c r="DK134" s="184"/>
      <c r="DL134" s="184"/>
      <c r="DM134" s="184"/>
      <c r="DN134" s="184"/>
      <c r="DO134" s="184"/>
      <c r="DP134" s="184"/>
      <c r="DQ134" s="184"/>
      <c r="DR134" s="184"/>
      <c r="DS134" s="184"/>
      <c r="DT134" s="184"/>
      <c r="DU134" s="184"/>
      <c r="DV134" s="184"/>
      <c r="DW134" s="184"/>
      <c r="DX134" s="184"/>
      <c r="DY134" s="184"/>
      <c r="DZ134" s="184"/>
      <c r="EA134" s="184"/>
      <c r="EB134" s="184"/>
      <c r="EC134" s="184"/>
      <c r="ED134" s="184"/>
      <c r="EE134" s="184"/>
      <c r="EF134" s="184"/>
      <c r="EG134" s="184"/>
      <c r="EH134" s="184"/>
      <c r="EI134" s="184"/>
      <c r="EJ134" s="184"/>
      <c r="EK134" s="184"/>
      <c r="EL134" s="184"/>
      <c r="EM134" s="184"/>
      <c r="EN134" s="184"/>
      <c r="EO134" s="184"/>
      <c r="EP134" s="184"/>
      <c r="EQ134" s="184"/>
      <c r="ER134" s="184"/>
      <c r="ES134" s="184"/>
      <c r="ET134" s="184"/>
      <c r="EU134" s="184"/>
      <c r="EV134" s="184"/>
      <c r="EW134" s="184"/>
      <c r="EX134" s="184"/>
      <c r="EY134" s="184"/>
      <c r="EZ134" s="184"/>
      <c r="FA134" s="184"/>
      <c r="FB134" s="184"/>
      <c r="FC134" s="184"/>
      <c r="FD134" s="184"/>
      <c r="FE134" s="184"/>
      <c r="FF134" s="184"/>
      <c r="FG134" s="184"/>
      <c r="FH134" s="184"/>
      <c r="FI134" s="184"/>
      <c r="FJ134" s="184"/>
      <c r="FK134" s="184"/>
      <c r="FL134" s="184"/>
      <c r="FM134" s="184"/>
      <c r="FN134" s="184"/>
      <c r="FO134" s="184"/>
      <c r="FP134" s="184"/>
      <c r="FQ134" s="184"/>
      <c r="FR134" s="184"/>
      <c r="FS134" s="184"/>
      <c r="FT134" s="184"/>
      <c r="FU134" s="184"/>
      <c r="FV134" s="184"/>
      <c r="FW134" s="184"/>
      <c r="FX134" s="184"/>
      <c r="FY134" s="184"/>
      <c r="FZ134" s="184"/>
      <c r="GA134" s="184"/>
      <c r="GB134" s="184"/>
      <c r="GC134" s="184"/>
      <c r="GD134" s="184"/>
      <c r="GE134" s="184"/>
      <c r="GF134" s="184"/>
      <c r="GG134" s="184"/>
      <c r="GH134" s="184"/>
      <c r="GI134" s="184"/>
      <c r="GJ134" s="184"/>
      <c r="GK134" s="184"/>
      <c r="GL134" s="184"/>
      <c r="GM134" s="184"/>
      <c r="GN134" s="184"/>
      <c r="GO134" s="184"/>
      <c r="GP134" s="184"/>
      <c r="GQ134" s="184"/>
      <c r="GR134" s="184"/>
      <c r="GS134" s="184"/>
      <c r="GT134" s="184"/>
      <c r="GU134" s="184"/>
      <c r="GV134" s="184"/>
      <c r="GW134" s="184"/>
      <c r="GX134" s="184"/>
      <c r="GY134" s="184"/>
      <c r="GZ134" s="184"/>
      <c r="HA134" s="184"/>
      <c r="HB134" s="184"/>
      <c r="HC134" s="184"/>
      <c r="HD134" s="184"/>
      <c r="HE134" s="184"/>
      <c r="HF134" s="184"/>
      <c r="HG134" s="184"/>
      <c r="HH134" s="184"/>
      <c r="HI134" s="184"/>
      <c r="HJ134" s="184"/>
      <c r="HK134" s="184"/>
      <c r="HL134" s="184"/>
      <c r="HM134" s="184"/>
      <c r="HN134" s="184"/>
      <c r="HO134" s="184"/>
      <c r="HP134" s="184"/>
      <c r="HQ134" s="184"/>
      <c r="HR134" s="184"/>
      <c r="HS134" s="184"/>
      <c r="HT134" s="184"/>
      <c r="HU134" s="184"/>
      <c r="HV134" s="184"/>
      <c r="HW134" s="184"/>
      <c r="HX134" s="184"/>
      <c r="HY134" s="184"/>
      <c r="HZ134" s="184"/>
      <c r="IA134" s="184"/>
      <c r="IB134" s="184"/>
      <c r="IC134" s="184"/>
      <c r="ID134" s="184"/>
      <c r="IE134" s="184"/>
      <c r="IF134" s="184"/>
      <c r="IG134" s="184"/>
      <c r="IH134" s="184"/>
      <c r="II134" s="184"/>
      <c r="IJ134" s="184"/>
      <c r="IK134" s="184"/>
      <c r="IL134" s="184"/>
      <c r="IM134" s="184"/>
      <c r="IN134" s="184"/>
      <c r="IO134" s="184"/>
      <c r="IP134" s="184"/>
      <c r="IQ134" s="184"/>
      <c r="IR134" s="184"/>
      <c r="IS134" s="184"/>
      <c r="IT134" s="184"/>
      <c r="IU134" s="184"/>
      <c r="IV134" s="184"/>
      <c r="IW134" s="184"/>
      <c r="IX134" s="184"/>
    </row>
    <row r="135" spans="1:259" s="185" customFormat="1" ht="39.5" customHeight="1" thickBot="1">
      <c r="A135" s="177" t="s">
        <v>480</v>
      </c>
      <c r="B135" s="177" t="s">
        <v>476</v>
      </c>
      <c r="C135" s="177" t="s">
        <v>483</v>
      </c>
      <c r="D135" s="177" t="s">
        <v>489</v>
      </c>
      <c r="E135" s="178"/>
      <c r="F135" s="179" t="s">
        <v>84</v>
      </c>
      <c r="G135" s="193" t="s">
        <v>569</v>
      </c>
      <c r="H135" s="180" t="s">
        <v>84</v>
      </c>
      <c r="I135" s="177" t="s">
        <v>85</v>
      </c>
      <c r="J135" s="181" t="s">
        <v>85</v>
      </c>
      <c r="K135" s="182">
        <v>2018</v>
      </c>
      <c r="L135" s="183"/>
      <c r="M135" s="187" t="s">
        <v>491</v>
      </c>
      <c r="N135" s="211" t="s">
        <v>490</v>
      </c>
      <c r="O135" s="200" t="b">
        <v>0</v>
      </c>
      <c r="P135" s="35" t="b">
        <v>0</v>
      </c>
      <c r="Q135" s="35" t="b">
        <v>0</v>
      </c>
      <c r="R135" s="35" t="b">
        <v>0</v>
      </c>
      <c r="S135" s="35" t="b">
        <v>0</v>
      </c>
      <c r="T135" s="35" t="b">
        <v>0</v>
      </c>
      <c r="U135" s="35">
        <f t="shared" si="28"/>
        <v>1</v>
      </c>
      <c r="V135" s="36"/>
      <c r="W135" s="35" t="b">
        <v>0</v>
      </c>
      <c r="X135" s="35" t="b">
        <v>0</v>
      </c>
      <c r="Y135" s="35" t="b">
        <v>0</v>
      </c>
      <c r="Z135" s="35" t="b">
        <v>0</v>
      </c>
      <c r="AA135" s="35" t="b">
        <v>0</v>
      </c>
      <c r="AB135" s="35" t="b">
        <v>0</v>
      </c>
      <c r="AC135" s="35" t="b">
        <v>0</v>
      </c>
      <c r="AD135" s="35" t="b">
        <v>0</v>
      </c>
      <c r="AE135" s="35" t="b">
        <v>0</v>
      </c>
      <c r="AF135" s="35" t="b">
        <v>0</v>
      </c>
      <c r="AG135" s="35" t="b">
        <v>0</v>
      </c>
      <c r="AH135" s="35" t="b">
        <v>0</v>
      </c>
      <c r="AI135" s="35" t="b">
        <v>0</v>
      </c>
      <c r="AJ135" s="37" t="b">
        <v>0</v>
      </c>
      <c r="AK135" s="35" t="b">
        <v>0</v>
      </c>
      <c r="AL135" s="35" t="b">
        <v>0</v>
      </c>
      <c r="AM135" s="35" t="b">
        <v>0</v>
      </c>
      <c r="AN135" s="35" t="b">
        <v>0</v>
      </c>
      <c r="AO135" s="35" t="b">
        <v>0</v>
      </c>
      <c r="AP135" s="35" t="b">
        <v>0</v>
      </c>
      <c r="AQ135" s="35" t="b">
        <v>0</v>
      </c>
      <c r="AR135" s="35" t="b">
        <v>0</v>
      </c>
      <c r="AS135" s="35" t="b">
        <v>0</v>
      </c>
      <c r="AT135" s="35" t="b">
        <v>0</v>
      </c>
      <c r="AU135" s="35" t="b">
        <v>0</v>
      </c>
      <c r="AV135" s="35" t="b">
        <v>0</v>
      </c>
      <c r="AW135" s="35" t="b">
        <v>0</v>
      </c>
      <c r="AX135" s="35" t="b">
        <v>0</v>
      </c>
      <c r="AY135" s="35" t="b">
        <v>0</v>
      </c>
      <c r="AZ135" s="35" t="b">
        <v>0</v>
      </c>
      <c r="BA135" s="35" t="b">
        <v>0</v>
      </c>
      <c r="BB135" s="37" t="b">
        <v>0</v>
      </c>
      <c r="BC135" s="37" t="b">
        <v>0</v>
      </c>
      <c r="BD135" s="37" t="b">
        <v>0</v>
      </c>
      <c r="BE135" s="35" t="b">
        <v>0</v>
      </c>
      <c r="BF135" s="35" t="b">
        <v>0</v>
      </c>
      <c r="BG135" s="35" t="b">
        <v>0</v>
      </c>
      <c r="BH135" s="35" t="b">
        <v>0</v>
      </c>
      <c r="BI135" s="35" t="b">
        <v>0</v>
      </c>
      <c r="BJ135" s="35" t="b">
        <v>0</v>
      </c>
      <c r="BK135" s="35" t="b">
        <v>0</v>
      </c>
      <c r="BL135" s="35" t="b">
        <v>0</v>
      </c>
      <c r="BM135" s="35" t="b">
        <v>0</v>
      </c>
      <c r="BN135" s="35" t="b">
        <v>0</v>
      </c>
      <c r="BO135" s="35" t="b">
        <v>0</v>
      </c>
      <c r="BP135" s="35" t="b">
        <v>0</v>
      </c>
      <c r="BQ135" s="35" t="b">
        <v>0</v>
      </c>
      <c r="BR135" s="35" t="b">
        <v>0</v>
      </c>
      <c r="BS135" s="35" t="b">
        <v>0</v>
      </c>
      <c r="BT135" s="35" t="b">
        <v>0</v>
      </c>
      <c r="BU135" s="35" t="b">
        <v>0</v>
      </c>
      <c r="BV135" s="38" t="b">
        <v>1</v>
      </c>
      <c r="BW135" s="30" t="str">
        <f t="shared" si="20"/>
        <v>N</v>
      </c>
      <c r="BX135" s="39">
        <f t="shared" si="25"/>
        <v>1</v>
      </c>
      <c r="BY135" s="40">
        <f t="shared" si="26"/>
        <v>0</v>
      </c>
      <c r="BZ135" s="40">
        <f t="shared" si="27"/>
        <v>0</v>
      </c>
      <c r="CA135" s="184"/>
      <c r="CB135" s="184"/>
      <c r="CC135" s="184"/>
      <c r="CD135" s="184"/>
      <c r="CE135" s="184"/>
      <c r="CF135" s="184"/>
      <c r="CG135" s="184"/>
      <c r="CH135" s="184"/>
      <c r="CI135" s="184"/>
      <c r="CJ135" s="184"/>
      <c r="CK135" s="184"/>
      <c r="CL135" s="184"/>
      <c r="CM135" s="184"/>
      <c r="CN135" s="184"/>
      <c r="CO135" s="184"/>
      <c r="CP135" s="184"/>
      <c r="CQ135" s="184"/>
      <c r="CR135" s="184"/>
      <c r="CS135" s="184"/>
      <c r="CT135" s="184"/>
      <c r="CU135" s="184"/>
      <c r="CV135" s="184"/>
      <c r="CW135" s="184"/>
      <c r="CX135" s="184"/>
      <c r="CY135" s="184"/>
      <c r="CZ135" s="184"/>
      <c r="DA135" s="184"/>
      <c r="DB135" s="184"/>
      <c r="DC135" s="184"/>
      <c r="DD135" s="184"/>
      <c r="DE135" s="184"/>
      <c r="DF135" s="184"/>
      <c r="DG135" s="184"/>
      <c r="DH135" s="184"/>
      <c r="DI135" s="184"/>
      <c r="DJ135" s="184"/>
      <c r="DK135" s="184"/>
      <c r="DL135" s="184"/>
      <c r="DM135" s="184"/>
      <c r="DN135" s="184"/>
      <c r="DO135" s="184"/>
      <c r="DP135" s="184"/>
      <c r="DQ135" s="184"/>
      <c r="DR135" s="184"/>
      <c r="DS135" s="184"/>
      <c r="DT135" s="184"/>
      <c r="DU135" s="184"/>
      <c r="DV135" s="184"/>
      <c r="DW135" s="184"/>
      <c r="DX135" s="184"/>
      <c r="DY135" s="184"/>
      <c r="DZ135" s="184"/>
      <c r="EA135" s="184"/>
      <c r="EB135" s="184"/>
      <c r="EC135" s="184"/>
      <c r="ED135" s="184"/>
      <c r="EE135" s="184"/>
      <c r="EF135" s="184"/>
      <c r="EG135" s="184"/>
      <c r="EH135" s="184"/>
      <c r="EI135" s="184"/>
      <c r="EJ135" s="184"/>
      <c r="EK135" s="184"/>
      <c r="EL135" s="184"/>
      <c r="EM135" s="184"/>
      <c r="EN135" s="184"/>
      <c r="EO135" s="184"/>
      <c r="EP135" s="184"/>
      <c r="EQ135" s="184"/>
      <c r="ER135" s="184"/>
      <c r="ES135" s="184"/>
      <c r="ET135" s="184"/>
      <c r="EU135" s="184"/>
      <c r="EV135" s="184"/>
      <c r="EW135" s="184"/>
      <c r="EX135" s="184"/>
      <c r="EY135" s="184"/>
      <c r="EZ135" s="184"/>
      <c r="FA135" s="184"/>
      <c r="FB135" s="184"/>
      <c r="FC135" s="184"/>
      <c r="FD135" s="184"/>
      <c r="FE135" s="184"/>
      <c r="FF135" s="184"/>
      <c r="FG135" s="184"/>
      <c r="FH135" s="184"/>
      <c r="FI135" s="184"/>
      <c r="FJ135" s="184"/>
      <c r="FK135" s="184"/>
      <c r="FL135" s="184"/>
      <c r="FM135" s="184"/>
      <c r="FN135" s="184"/>
      <c r="FO135" s="184"/>
      <c r="FP135" s="184"/>
      <c r="FQ135" s="184"/>
      <c r="FR135" s="184"/>
      <c r="FS135" s="184"/>
      <c r="FT135" s="184"/>
      <c r="FU135" s="184"/>
      <c r="FV135" s="184"/>
      <c r="FW135" s="184"/>
      <c r="FX135" s="184"/>
      <c r="FY135" s="184"/>
      <c r="FZ135" s="184"/>
      <c r="GA135" s="184"/>
      <c r="GB135" s="184"/>
      <c r="GC135" s="184"/>
      <c r="GD135" s="184"/>
      <c r="GE135" s="184"/>
      <c r="GF135" s="184"/>
      <c r="GG135" s="184"/>
      <c r="GH135" s="184"/>
      <c r="GI135" s="184"/>
      <c r="GJ135" s="184"/>
      <c r="GK135" s="184"/>
      <c r="GL135" s="184"/>
      <c r="GM135" s="184"/>
      <c r="GN135" s="184"/>
      <c r="GO135" s="184"/>
      <c r="GP135" s="184"/>
      <c r="GQ135" s="184"/>
      <c r="GR135" s="184"/>
      <c r="GS135" s="184"/>
      <c r="GT135" s="184"/>
      <c r="GU135" s="184"/>
      <c r="GV135" s="184"/>
      <c r="GW135" s="184"/>
      <c r="GX135" s="184"/>
      <c r="GY135" s="184"/>
      <c r="GZ135" s="184"/>
      <c r="HA135" s="184"/>
      <c r="HB135" s="184"/>
      <c r="HC135" s="184"/>
      <c r="HD135" s="184"/>
      <c r="HE135" s="184"/>
      <c r="HF135" s="184"/>
      <c r="HG135" s="184"/>
      <c r="HH135" s="184"/>
      <c r="HI135" s="184"/>
      <c r="HJ135" s="184"/>
      <c r="HK135" s="184"/>
      <c r="HL135" s="184"/>
      <c r="HM135" s="184"/>
      <c r="HN135" s="184"/>
      <c r="HO135" s="184"/>
      <c r="HP135" s="184"/>
      <c r="HQ135" s="184"/>
      <c r="HR135" s="184"/>
      <c r="HS135" s="184"/>
      <c r="HT135" s="184"/>
      <c r="HU135" s="184"/>
      <c r="HV135" s="184"/>
      <c r="HW135" s="184"/>
      <c r="HX135" s="184"/>
      <c r="HY135" s="184"/>
      <c r="HZ135" s="184"/>
      <c r="IA135" s="184"/>
      <c r="IB135" s="184"/>
      <c r="IC135" s="184"/>
      <c r="ID135" s="184"/>
      <c r="IE135" s="184"/>
      <c r="IF135" s="184"/>
      <c r="IG135" s="184"/>
      <c r="IH135" s="184"/>
      <c r="II135" s="184"/>
      <c r="IJ135" s="184"/>
      <c r="IK135" s="184"/>
      <c r="IL135" s="184"/>
      <c r="IM135" s="184"/>
      <c r="IN135" s="184"/>
      <c r="IO135" s="184"/>
      <c r="IP135" s="184"/>
      <c r="IQ135" s="184"/>
      <c r="IR135" s="184"/>
      <c r="IS135" s="184"/>
      <c r="IT135" s="184"/>
      <c r="IU135" s="184"/>
      <c r="IV135" s="184"/>
      <c r="IW135" s="184"/>
      <c r="IX135" s="184"/>
    </row>
    <row r="136" spans="1:259" s="185" customFormat="1" ht="39.5" customHeight="1" thickBot="1">
      <c r="A136" s="177" t="s">
        <v>481</v>
      </c>
      <c r="B136" s="177" t="s">
        <v>477</v>
      </c>
      <c r="C136" s="177" t="s">
        <v>484</v>
      </c>
      <c r="D136" s="177" t="s">
        <v>486</v>
      </c>
      <c r="E136" s="178" t="s">
        <v>487</v>
      </c>
      <c r="F136" s="179" t="s">
        <v>84</v>
      </c>
      <c r="G136" s="193" t="s">
        <v>542</v>
      </c>
      <c r="H136" s="180" t="s">
        <v>84</v>
      </c>
      <c r="I136" s="177" t="s">
        <v>85</v>
      </c>
      <c r="J136" s="181" t="s">
        <v>85</v>
      </c>
      <c r="K136" s="182">
        <v>2017</v>
      </c>
      <c r="L136" s="183"/>
      <c r="M136" s="187" t="s">
        <v>491</v>
      </c>
      <c r="N136" s="210"/>
      <c r="O136" s="200" t="b">
        <v>0</v>
      </c>
      <c r="P136" s="35" t="b">
        <v>0</v>
      </c>
      <c r="Q136" s="35" t="b">
        <v>0</v>
      </c>
      <c r="R136" s="35" t="b">
        <v>0</v>
      </c>
      <c r="S136" s="35" t="b">
        <v>0</v>
      </c>
      <c r="T136" s="35" t="b">
        <v>0</v>
      </c>
      <c r="U136" s="35">
        <f t="shared" si="28"/>
        <v>7</v>
      </c>
      <c r="V136" s="36"/>
      <c r="W136" s="35" t="b">
        <v>0</v>
      </c>
      <c r="X136" s="35" t="b">
        <v>0</v>
      </c>
      <c r="Y136" s="35" t="b">
        <v>0</v>
      </c>
      <c r="Z136" s="35" t="b">
        <v>0</v>
      </c>
      <c r="AA136" s="35" t="b">
        <v>0</v>
      </c>
      <c r="AB136" s="35" t="b">
        <v>0</v>
      </c>
      <c r="AC136" s="35" t="b">
        <v>0</v>
      </c>
      <c r="AD136" s="35" t="b">
        <v>0</v>
      </c>
      <c r="AE136" s="35" t="b">
        <v>0</v>
      </c>
      <c r="AF136" s="35" t="b">
        <v>0</v>
      </c>
      <c r="AG136" s="35" t="b">
        <v>0</v>
      </c>
      <c r="AH136" s="35" t="b">
        <v>0</v>
      </c>
      <c r="AI136" s="35" t="b">
        <v>0</v>
      </c>
      <c r="AJ136" s="37" t="b">
        <v>0</v>
      </c>
      <c r="AK136" s="35" t="b">
        <v>0</v>
      </c>
      <c r="AL136" s="35" t="b">
        <v>0</v>
      </c>
      <c r="AM136" s="35" t="b">
        <v>0</v>
      </c>
      <c r="AN136" s="35" t="b">
        <v>0</v>
      </c>
      <c r="AO136" s="35" t="b">
        <v>0</v>
      </c>
      <c r="AP136" s="35" t="b">
        <v>0</v>
      </c>
      <c r="AQ136" s="35" t="b">
        <v>0</v>
      </c>
      <c r="AR136" s="35" t="b">
        <v>0</v>
      </c>
      <c r="AS136" s="35" t="b">
        <v>1</v>
      </c>
      <c r="AT136" s="35" t="b">
        <v>0</v>
      </c>
      <c r="AU136" s="35" t="b">
        <v>0</v>
      </c>
      <c r="AV136" s="35" t="b">
        <v>0</v>
      </c>
      <c r="AW136" s="35" t="b">
        <v>1</v>
      </c>
      <c r="AX136" s="35" t="b">
        <v>1</v>
      </c>
      <c r="AY136" s="35" t="b">
        <v>1</v>
      </c>
      <c r="AZ136" s="35" t="b">
        <v>0</v>
      </c>
      <c r="BA136" s="35" t="b">
        <v>0</v>
      </c>
      <c r="BB136" s="37" t="b">
        <v>0</v>
      </c>
      <c r="BC136" s="37" t="b">
        <v>1</v>
      </c>
      <c r="BD136" s="37" t="b">
        <v>0</v>
      </c>
      <c r="BE136" s="35" t="b">
        <v>0</v>
      </c>
      <c r="BF136" s="35" t="b">
        <v>1</v>
      </c>
      <c r="BG136" s="35" t="b">
        <v>0</v>
      </c>
      <c r="BH136" s="35" t="b">
        <v>0</v>
      </c>
      <c r="BI136" s="35" t="b">
        <v>0</v>
      </c>
      <c r="BJ136" s="35" t="b">
        <v>1</v>
      </c>
      <c r="BK136" s="35" t="b">
        <v>0</v>
      </c>
      <c r="BL136" s="35" t="b">
        <v>0</v>
      </c>
      <c r="BM136" s="35" t="b">
        <v>0</v>
      </c>
      <c r="BN136" s="35" t="b">
        <v>0</v>
      </c>
      <c r="BO136" s="35" t="b">
        <v>0</v>
      </c>
      <c r="BP136" s="35" t="b">
        <v>0</v>
      </c>
      <c r="BQ136" s="35" t="b">
        <v>0</v>
      </c>
      <c r="BR136" s="35" t="b">
        <v>0</v>
      </c>
      <c r="BS136" s="35" t="b">
        <v>0</v>
      </c>
      <c r="BT136" s="35" t="b">
        <v>0</v>
      </c>
      <c r="BU136" s="35" t="b">
        <v>0</v>
      </c>
      <c r="BV136" s="38" t="b">
        <v>0</v>
      </c>
      <c r="BW136" s="30" t="str">
        <f t="shared" si="20"/>
        <v>N</v>
      </c>
      <c r="BX136" s="39">
        <f t="shared" si="25"/>
        <v>1</v>
      </c>
      <c r="BY136" s="40">
        <f t="shared" si="26"/>
        <v>0</v>
      </c>
      <c r="BZ136" s="40">
        <f t="shared" si="27"/>
        <v>0</v>
      </c>
      <c r="CA136" s="184"/>
      <c r="CB136" s="184"/>
      <c r="CC136" s="184"/>
      <c r="CD136" s="184"/>
      <c r="CE136" s="184"/>
      <c r="CF136" s="184"/>
      <c r="CG136" s="184"/>
      <c r="CH136" s="184"/>
      <c r="CI136" s="184"/>
      <c r="CJ136" s="184"/>
      <c r="CK136" s="184"/>
      <c r="CL136" s="184"/>
      <c r="CM136" s="184"/>
      <c r="CN136" s="184"/>
      <c r="CO136" s="184"/>
      <c r="CP136" s="184"/>
      <c r="CQ136" s="184"/>
      <c r="CR136" s="184"/>
      <c r="CS136" s="184"/>
      <c r="CT136" s="184"/>
      <c r="CU136" s="184"/>
      <c r="CV136" s="184"/>
      <c r="CW136" s="184"/>
      <c r="CX136" s="184"/>
      <c r="CY136" s="184"/>
      <c r="CZ136" s="184"/>
      <c r="DA136" s="184"/>
      <c r="DB136" s="184"/>
      <c r="DC136" s="184"/>
      <c r="DD136" s="184"/>
      <c r="DE136" s="184"/>
      <c r="DF136" s="184"/>
      <c r="DG136" s="184"/>
      <c r="DH136" s="184"/>
      <c r="DI136" s="184"/>
      <c r="DJ136" s="184"/>
      <c r="DK136" s="184"/>
      <c r="DL136" s="184"/>
      <c r="DM136" s="184"/>
      <c r="DN136" s="184"/>
      <c r="DO136" s="184"/>
      <c r="DP136" s="184"/>
      <c r="DQ136" s="184"/>
      <c r="DR136" s="184"/>
      <c r="DS136" s="184"/>
      <c r="DT136" s="184"/>
      <c r="DU136" s="184"/>
      <c r="DV136" s="184"/>
      <c r="DW136" s="184"/>
      <c r="DX136" s="184"/>
      <c r="DY136" s="184"/>
      <c r="DZ136" s="184"/>
      <c r="EA136" s="184"/>
      <c r="EB136" s="184"/>
      <c r="EC136" s="184"/>
      <c r="ED136" s="184"/>
      <c r="EE136" s="184"/>
      <c r="EF136" s="184"/>
      <c r="EG136" s="184"/>
      <c r="EH136" s="184"/>
      <c r="EI136" s="184"/>
      <c r="EJ136" s="184"/>
      <c r="EK136" s="184"/>
      <c r="EL136" s="184"/>
      <c r="EM136" s="184"/>
      <c r="EN136" s="184"/>
      <c r="EO136" s="184"/>
      <c r="EP136" s="184"/>
      <c r="EQ136" s="184"/>
      <c r="ER136" s="184"/>
      <c r="ES136" s="184"/>
      <c r="ET136" s="184"/>
      <c r="EU136" s="184"/>
      <c r="EV136" s="184"/>
      <c r="EW136" s="184"/>
      <c r="EX136" s="184"/>
      <c r="EY136" s="184"/>
      <c r="EZ136" s="184"/>
      <c r="FA136" s="184"/>
      <c r="FB136" s="184"/>
      <c r="FC136" s="184"/>
      <c r="FD136" s="184"/>
      <c r="FE136" s="184"/>
      <c r="FF136" s="184"/>
      <c r="FG136" s="184"/>
      <c r="FH136" s="184"/>
      <c r="FI136" s="184"/>
      <c r="FJ136" s="184"/>
      <c r="FK136" s="184"/>
      <c r="FL136" s="184"/>
      <c r="FM136" s="184"/>
      <c r="FN136" s="184"/>
      <c r="FO136" s="184"/>
      <c r="FP136" s="184"/>
      <c r="FQ136" s="184"/>
      <c r="FR136" s="184"/>
      <c r="FS136" s="184"/>
      <c r="FT136" s="184"/>
      <c r="FU136" s="184"/>
      <c r="FV136" s="184"/>
      <c r="FW136" s="184"/>
      <c r="FX136" s="184"/>
      <c r="FY136" s="184"/>
      <c r="FZ136" s="184"/>
      <c r="GA136" s="184"/>
      <c r="GB136" s="184"/>
      <c r="GC136" s="184"/>
      <c r="GD136" s="184"/>
      <c r="GE136" s="184"/>
      <c r="GF136" s="184"/>
      <c r="GG136" s="184"/>
      <c r="GH136" s="184"/>
      <c r="GI136" s="184"/>
      <c r="GJ136" s="184"/>
      <c r="GK136" s="184"/>
      <c r="GL136" s="184"/>
      <c r="GM136" s="184"/>
      <c r="GN136" s="184"/>
      <c r="GO136" s="184"/>
      <c r="GP136" s="184"/>
      <c r="GQ136" s="184"/>
      <c r="GR136" s="184"/>
      <c r="GS136" s="184"/>
      <c r="GT136" s="184"/>
      <c r="GU136" s="184"/>
      <c r="GV136" s="184"/>
      <c r="GW136" s="184"/>
      <c r="GX136" s="184"/>
      <c r="GY136" s="184"/>
      <c r="GZ136" s="184"/>
      <c r="HA136" s="184"/>
      <c r="HB136" s="184"/>
      <c r="HC136" s="184"/>
      <c r="HD136" s="184"/>
      <c r="HE136" s="184"/>
      <c r="HF136" s="184"/>
      <c r="HG136" s="184"/>
      <c r="HH136" s="184"/>
      <c r="HI136" s="184"/>
      <c r="HJ136" s="184"/>
      <c r="HK136" s="184"/>
      <c r="HL136" s="184"/>
      <c r="HM136" s="184"/>
      <c r="HN136" s="184"/>
      <c r="HO136" s="184"/>
      <c r="HP136" s="184"/>
      <c r="HQ136" s="184"/>
      <c r="HR136" s="184"/>
      <c r="HS136" s="184"/>
      <c r="HT136" s="184"/>
      <c r="HU136" s="184"/>
      <c r="HV136" s="184"/>
      <c r="HW136" s="184"/>
      <c r="HX136" s="184"/>
      <c r="HY136" s="184"/>
      <c r="HZ136" s="184"/>
      <c r="IA136" s="184"/>
      <c r="IB136" s="184"/>
      <c r="IC136" s="184"/>
      <c r="ID136" s="184"/>
      <c r="IE136" s="184"/>
      <c r="IF136" s="184"/>
      <c r="IG136" s="184"/>
      <c r="IH136" s="184"/>
      <c r="II136" s="184"/>
      <c r="IJ136" s="184"/>
      <c r="IK136" s="184"/>
      <c r="IL136" s="184"/>
      <c r="IM136" s="184"/>
      <c r="IN136" s="184"/>
      <c r="IO136" s="184"/>
      <c r="IP136" s="184"/>
      <c r="IQ136" s="184"/>
      <c r="IR136" s="184"/>
      <c r="IS136" s="184"/>
      <c r="IT136" s="184"/>
      <c r="IU136" s="184"/>
      <c r="IV136" s="184"/>
      <c r="IW136" s="184"/>
      <c r="IX136" s="184"/>
    </row>
    <row r="137" spans="1:259" s="186" customFormat="1" ht="33" thickBot="1">
      <c r="A137" s="28" t="s">
        <v>727</v>
      </c>
      <c r="B137" s="28" t="s">
        <v>518</v>
      </c>
      <c r="C137" s="28" t="s">
        <v>519</v>
      </c>
      <c r="D137" s="28" t="s">
        <v>98</v>
      </c>
      <c r="E137" s="29"/>
      <c r="G137" s="58" t="s">
        <v>520</v>
      </c>
      <c r="H137" s="31"/>
      <c r="I137" s="42"/>
      <c r="J137" s="32"/>
      <c r="K137" s="59"/>
      <c r="L137" s="60"/>
      <c r="M137" s="187" t="s">
        <v>491</v>
      </c>
      <c r="N137" s="201" t="s">
        <v>795</v>
      </c>
      <c r="O137" s="205" t="s">
        <v>521</v>
      </c>
      <c r="P137" s="35"/>
      <c r="Q137" s="35"/>
      <c r="R137" s="35"/>
      <c r="S137" s="35"/>
      <c r="T137" s="35"/>
      <c r="U137" s="35"/>
      <c r="V137" s="35"/>
      <c r="W137" s="36"/>
      <c r="X137" s="35"/>
      <c r="Y137" s="35"/>
      <c r="Z137" s="35"/>
      <c r="AA137" s="35"/>
      <c r="AB137" s="35"/>
      <c r="AC137" s="35"/>
      <c r="AD137" s="35"/>
      <c r="AE137" s="35"/>
      <c r="AF137" s="35"/>
      <c r="AG137" s="35"/>
      <c r="AH137" s="35"/>
      <c r="AI137" s="35"/>
      <c r="AJ137" s="35"/>
      <c r="AK137" s="37"/>
      <c r="AL137" s="35"/>
      <c r="AM137" s="35"/>
      <c r="AN137" s="35"/>
      <c r="AO137" s="35"/>
      <c r="AP137" s="35"/>
      <c r="AQ137" s="35"/>
      <c r="AR137" s="35"/>
      <c r="AS137" s="35"/>
      <c r="AT137" s="35"/>
      <c r="AU137" s="35"/>
      <c r="AV137" s="35"/>
      <c r="AW137" s="35"/>
      <c r="AX137" s="35"/>
      <c r="AY137" s="35"/>
      <c r="AZ137" s="35"/>
      <c r="BA137" s="35"/>
      <c r="BB137" s="35"/>
      <c r="BC137" s="37"/>
      <c r="BD137" s="37"/>
      <c r="BE137" s="37"/>
      <c r="BF137" s="35"/>
      <c r="BG137" s="35"/>
      <c r="BH137" s="35"/>
      <c r="BI137" s="35"/>
      <c r="BJ137" s="35"/>
      <c r="BK137" s="35"/>
      <c r="BL137" s="35"/>
      <c r="BM137" s="35"/>
      <c r="BN137" s="35"/>
      <c r="BO137" s="35"/>
      <c r="BP137" s="35"/>
      <c r="BQ137" s="35"/>
      <c r="BR137" s="35"/>
      <c r="BS137" s="35"/>
      <c r="BT137" s="35"/>
      <c r="BU137" s="35"/>
      <c r="BV137" s="35"/>
      <c r="BW137" s="38"/>
      <c r="BX137" s="30"/>
      <c r="BY137" s="39"/>
      <c r="BZ137" s="40"/>
      <c r="CA137" s="40"/>
      <c r="CB137" s="176"/>
      <c r="CC137" s="176"/>
      <c r="CD137" s="176"/>
      <c r="CE137" s="176"/>
      <c r="CF137" s="176"/>
      <c r="CG137" s="176"/>
      <c r="CH137" s="176"/>
      <c r="CI137" s="176"/>
      <c r="CJ137" s="176"/>
      <c r="CK137" s="176"/>
      <c r="CL137" s="176"/>
      <c r="CM137" s="176"/>
      <c r="CN137" s="176"/>
      <c r="CO137" s="176"/>
      <c r="CP137" s="176"/>
      <c r="CQ137" s="176"/>
      <c r="CR137" s="176"/>
      <c r="CS137" s="176"/>
      <c r="CT137" s="176"/>
      <c r="CU137" s="176"/>
      <c r="CV137" s="176"/>
      <c r="CW137" s="176"/>
      <c r="CX137" s="176"/>
      <c r="CY137" s="176"/>
      <c r="CZ137" s="176"/>
      <c r="DA137" s="176"/>
      <c r="DB137" s="176"/>
      <c r="DC137" s="176"/>
      <c r="DD137" s="176"/>
      <c r="DE137" s="176"/>
      <c r="DF137" s="176"/>
      <c r="DG137" s="176"/>
      <c r="DH137" s="176"/>
      <c r="DI137" s="176"/>
      <c r="DJ137" s="176"/>
      <c r="DK137" s="176"/>
      <c r="DL137" s="176"/>
      <c r="DM137" s="176"/>
      <c r="DN137" s="176"/>
      <c r="DO137" s="176"/>
      <c r="DP137" s="176"/>
      <c r="DQ137" s="176"/>
      <c r="DR137" s="176"/>
      <c r="DS137" s="176"/>
      <c r="DT137" s="176"/>
      <c r="DU137" s="176"/>
      <c r="DV137" s="176"/>
      <c r="DW137" s="176"/>
      <c r="DX137" s="176"/>
      <c r="DY137" s="176"/>
      <c r="DZ137" s="176"/>
      <c r="EA137" s="176"/>
      <c r="EB137" s="176"/>
      <c r="EC137" s="176"/>
      <c r="ED137" s="176"/>
      <c r="EE137" s="176"/>
      <c r="EF137" s="176"/>
      <c r="EG137" s="176"/>
      <c r="EH137" s="176"/>
      <c r="EI137" s="176"/>
      <c r="EJ137" s="176"/>
      <c r="EK137" s="176"/>
      <c r="EL137" s="176"/>
      <c r="EM137" s="176"/>
      <c r="EN137" s="176"/>
      <c r="EO137" s="176"/>
      <c r="EP137" s="176"/>
      <c r="EQ137" s="176"/>
      <c r="ER137" s="176"/>
      <c r="ES137" s="176"/>
      <c r="ET137" s="176"/>
      <c r="EU137" s="176"/>
      <c r="EV137" s="176"/>
      <c r="EW137" s="176"/>
      <c r="EX137" s="176"/>
      <c r="EY137" s="176"/>
      <c r="EZ137" s="176"/>
      <c r="FA137" s="176"/>
      <c r="FB137" s="176"/>
      <c r="FC137" s="176"/>
      <c r="FD137" s="176"/>
      <c r="FE137" s="176"/>
      <c r="FF137" s="176"/>
      <c r="FG137" s="176"/>
      <c r="FH137" s="176"/>
      <c r="FI137" s="176"/>
      <c r="FJ137" s="176"/>
      <c r="FK137" s="176"/>
      <c r="FL137" s="176"/>
      <c r="FM137" s="176"/>
      <c r="FN137" s="176"/>
      <c r="FO137" s="176"/>
      <c r="FP137" s="176"/>
      <c r="FQ137" s="176"/>
      <c r="FR137" s="176"/>
      <c r="FS137" s="176"/>
      <c r="FT137" s="176"/>
      <c r="FU137" s="176"/>
      <c r="FV137" s="176"/>
      <c r="FW137" s="176"/>
      <c r="FX137" s="176"/>
      <c r="FY137" s="176"/>
      <c r="FZ137" s="176"/>
      <c r="GA137" s="176"/>
      <c r="GB137" s="176"/>
      <c r="GC137" s="176"/>
      <c r="GD137" s="176"/>
      <c r="GE137" s="176"/>
      <c r="GF137" s="176"/>
      <c r="GG137" s="176"/>
      <c r="GH137" s="176"/>
      <c r="GI137" s="176"/>
      <c r="GJ137" s="176"/>
      <c r="GK137" s="176"/>
      <c r="GL137" s="176"/>
      <c r="GM137" s="176"/>
      <c r="GN137" s="176"/>
      <c r="GO137" s="176"/>
      <c r="GP137" s="176"/>
      <c r="GQ137" s="176"/>
      <c r="GR137" s="176"/>
      <c r="GS137" s="176"/>
      <c r="GT137" s="176"/>
      <c r="GU137" s="176"/>
      <c r="GV137" s="176"/>
      <c r="GW137" s="176"/>
      <c r="GX137" s="176"/>
      <c r="GY137" s="176"/>
      <c r="GZ137" s="176"/>
      <c r="HA137" s="176"/>
      <c r="HB137" s="176"/>
      <c r="HC137" s="176"/>
      <c r="HD137" s="176"/>
      <c r="HE137" s="176"/>
      <c r="HF137" s="176"/>
      <c r="HG137" s="176"/>
      <c r="HH137" s="176"/>
      <c r="HI137" s="176"/>
      <c r="HJ137" s="176"/>
      <c r="HK137" s="176"/>
      <c r="HL137" s="176"/>
      <c r="HM137" s="176"/>
      <c r="HN137" s="176"/>
      <c r="HO137" s="176"/>
      <c r="HP137" s="176"/>
      <c r="HQ137" s="176"/>
      <c r="HR137" s="176"/>
      <c r="HS137" s="176"/>
      <c r="HT137" s="176"/>
      <c r="HU137" s="176"/>
      <c r="HV137" s="176"/>
      <c r="HW137" s="176"/>
      <c r="HX137" s="176"/>
      <c r="HY137" s="176"/>
      <c r="HZ137" s="176"/>
      <c r="IA137" s="176"/>
      <c r="IB137" s="176"/>
      <c r="IC137" s="176"/>
      <c r="ID137" s="176"/>
      <c r="IE137" s="176"/>
      <c r="IF137" s="176"/>
      <c r="IG137" s="176"/>
      <c r="IH137" s="176"/>
      <c r="II137" s="176"/>
      <c r="IJ137" s="176"/>
      <c r="IK137" s="176"/>
      <c r="IL137" s="176"/>
      <c r="IM137" s="176"/>
      <c r="IN137" s="176"/>
      <c r="IO137" s="176"/>
      <c r="IP137" s="176"/>
      <c r="IQ137" s="176"/>
      <c r="IR137" s="176"/>
      <c r="IS137" s="176"/>
      <c r="IT137" s="176"/>
      <c r="IU137" s="176"/>
      <c r="IV137" s="176"/>
      <c r="IW137" s="176"/>
      <c r="IX137" s="176"/>
      <c r="IY137" s="176"/>
    </row>
    <row r="138" spans="1:259" s="186" customFormat="1" ht="113" thickBot="1">
      <c r="A138" s="28" t="s">
        <v>728</v>
      </c>
      <c r="B138" s="28" t="s">
        <v>522</v>
      </c>
      <c r="C138" s="28" t="s">
        <v>519</v>
      </c>
      <c r="D138" s="28" t="s">
        <v>523</v>
      </c>
      <c r="E138" s="29"/>
      <c r="G138" s="58" t="s">
        <v>524</v>
      </c>
      <c r="H138" s="31"/>
      <c r="I138" s="42"/>
      <c r="J138" s="32"/>
      <c r="K138" s="59"/>
      <c r="L138" s="60"/>
      <c r="M138" s="198" t="s">
        <v>495</v>
      </c>
      <c r="N138" s="201" t="s">
        <v>525</v>
      </c>
      <c r="O138" s="201" t="s">
        <v>799</v>
      </c>
      <c r="P138" s="216"/>
      <c r="Q138" s="35"/>
      <c r="R138" s="35"/>
      <c r="S138" s="35"/>
      <c r="T138" s="35"/>
      <c r="U138" s="35"/>
      <c r="V138" s="35"/>
      <c r="W138" s="36"/>
      <c r="X138" s="35"/>
      <c r="Y138" s="35"/>
      <c r="Z138" s="35"/>
      <c r="AA138" s="35"/>
      <c r="AB138" s="35"/>
      <c r="AC138" s="35"/>
      <c r="AD138" s="35"/>
      <c r="AE138" s="35"/>
      <c r="AF138" s="35"/>
      <c r="AG138" s="35"/>
      <c r="AH138" s="35"/>
      <c r="AI138" s="35"/>
      <c r="AJ138" s="35"/>
      <c r="AK138" s="37"/>
      <c r="AL138" s="35"/>
      <c r="AM138" s="35"/>
      <c r="AN138" s="35"/>
      <c r="AO138" s="35"/>
      <c r="AP138" s="35"/>
      <c r="AQ138" s="35"/>
      <c r="AR138" s="35"/>
      <c r="AS138" s="35"/>
      <c r="AT138" s="35"/>
      <c r="AU138" s="35"/>
      <c r="AV138" s="35"/>
      <c r="AW138" s="35"/>
      <c r="AX138" s="35"/>
      <c r="AY138" s="35"/>
      <c r="AZ138" s="35"/>
      <c r="BA138" s="35"/>
      <c r="BB138" s="35"/>
      <c r="BC138" s="37"/>
      <c r="BD138" s="37"/>
      <c r="BE138" s="37"/>
      <c r="BF138" s="35"/>
      <c r="BG138" s="35"/>
      <c r="BH138" s="35"/>
      <c r="BI138" s="35"/>
      <c r="BJ138" s="35"/>
      <c r="BK138" s="35"/>
      <c r="BL138" s="35"/>
      <c r="BM138" s="35"/>
      <c r="BN138" s="35"/>
      <c r="BO138" s="35"/>
      <c r="BP138" s="35"/>
      <c r="BQ138" s="35"/>
      <c r="BR138" s="35"/>
      <c r="BS138" s="35"/>
      <c r="BT138" s="35"/>
      <c r="BU138" s="35"/>
      <c r="BV138" s="35"/>
      <c r="BW138" s="38"/>
      <c r="BX138" s="30"/>
      <c r="BY138" s="39"/>
      <c r="BZ138" s="40"/>
      <c r="CA138" s="40"/>
      <c r="CB138" s="176"/>
      <c r="CC138" s="176"/>
      <c r="CD138" s="176"/>
      <c r="CE138" s="176"/>
      <c r="CF138" s="176"/>
      <c r="CG138" s="176"/>
      <c r="CH138" s="176"/>
      <c r="CI138" s="176"/>
      <c r="CJ138" s="176"/>
      <c r="CK138" s="176"/>
      <c r="CL138" s="176"/>
      <c r="CM138" s="176"/>
      <c r="CN138" s="176"/>
      <c r="CO138" s="176"/>
      <c r="CP138" s="176"/>
      <c r="CQ138" s="176"/>
      <c r="CR138" s="176"/>
      <c r="CS138" s="176"/>
      <c r="CT138" s="176"/>
      <c r="CU138" s="176"/>
      <c r="CV138" s="176"/>
      <c r="CW138" s="176"/>
      <c r="CX138" s="176"/>
      <c r="CY138" s="176"/>
      <c r="CZ138" s="176"/>
      <c r="DA138" s="176"/>
      <c r="DB138" s="176"/>
      <c r="DC138" s="176"/>
      <c r="DD138" s="176"/>
      <c r="DE138" s="176"/>
      <c r="DF138" s="176"/>
      <c r="DG138" s="176"/>
      <c r="DH138" s="176"/>
      <c r="DI138" s="176"/>
      <c r="DJ138" s="176"/>
      <c r="DK138" s="176"/>
      <c r="DL138" s="176"/>
      <c r="DM138" s="176"/>
      <c r="DN138" s="176"/>
      <c r="DO138" s="176"/>
      <c r="DP138" s="176"/>
      <c r="DQ138" s="176"/>
      <c r="DR138" s="176"/>
      <c r="DS138" s="176"/>
      <c r="DT138" s="176"/>
      <c r="DU138" s="176"/>
      <c r="DV138" s="176"/>
      <c r="DW138" s="176"/>
      <c r="DX138" s="176"/>
      <c r="DY138" s="176"/>
      <c r="DZ138" s="176"/>
      <c r="EA138" s="176"/>
      <c r="EB138" s="176"/>
      <c r="EC138" s="176"/>
      <c r="ED138" s="176"/>
      <c r="EE138" s="176"/>
      <c r="EF138" s="176"/>
      <c r="EG138" s="176"/>
      <c r="EH138" s="176"/>
      <c r="EI138" s="176"/>
      <c r="EJ138" s="176"/>
      <c r="EK138" s="176"/>
      <c r="EL138" s="176"/>
      <c r="EM138" s="176"/>
      <c r="EN138" s="176"/>
      <c r="EO138" s="176"/>
      <c r="EP138" s="176"/>
      <c r="EQ138" s="176"/>
      <c r="ER138" s="176"/>
      <c r="ES138" s="176"/>
      <c r="ET138" s="176"/>
      <c r="EU138" s="176"/>
      <c r="EV138" s="176"/>
      <c r="EW138" s="176"/>
      <c r="EX138" s="176"/>
      <c r="EY138" s="176"/>
      <c r="EZ138" s="176"/>
      <c r="FA138" s="176"/>
      <c r="FB138" s="176"/>
      <c r="FC138" s="176"/>
      <c r="FD138" s="176"/>
      <c r="FE138" s="176"/>
      <c r="FF138" s="176"/>
      <c r="FG138" s="176"/>
      <c r="FH138" s="176"/>
      <c r="FI138" s="176"/>
      <c r="FJ138" s="176"/>
      <c r="FK138" s="176"/>
      <c r="FL138" s="176"/>
      <c r="FM138" s="176"/>
      <c r="FN138" s="176"/>
      <c r="FO138" s="176"/>
      <c r="FP138" s="176"/>
      <c r="FQ138" s="176"/>
      <c r="FR138" s="176"/>
      <c r="FS138" s="176"/>
      <c r="FT138" s="176"/>
      <c r="FU138" s="176"/>
      <c r="FV138" s="176"/>
      <c r="FW138" s="176"/>
      <c r="FX138" s="176"/>
      <c r="FY138" s="176"/>
      <c r="FZ138" s="176"/>
      <c r="GA138" s="176"/>
      <c r="GB138" s="176"/>
      <c r="GC138" s="176"/>
      <c r="GD138" s="176"/>
      <c r="GE138" s="176"/>
      <c r="GF138" s="176"/>
      <c r="GG138" s="176"/>
      <c r="GH138" s="176"/>
      <c r="GI138" s="176"/>
      <c r="GJ138" s="176"/>
      <c r="GK138" s="176"/>
      <c r="GL138" s="176"/>
      <c r="GM138" s="176"/>
      <c r="GN138" s="176"/>
      <c r="GO138" s="176"/>
      <c r="GP138" s="176"/>
      <c r="GQ138" s="176"/>
      <c r="GR138" s="176"/>
      <c r="GS138" s="176"/>
      <c r="GT138" s="176"/>
      <c r="GU138" s="176"/>
      <c r="GV138" s="176"/>
      <c r="GW138" s="176"/>
      <c r="GX138" s="176"/>
      <c r="GY138" s="176"/>
      <c r="GZ138" s="176"/>
      <c r="HA138" s="176"/>
      <c r="HB138" s="176"/>
      <c r="HC138" s="176"/>
      <c r="HD138" s="176"/>
      <c r="HE138" s="176"/>
      <c r="HF138" s="176"/>
      <c r="HG138" s="176"/>
      <c r="HH138" s="176"/>
      <c r="HI138" s="176"/>
      <c r="HJ138" s="176"/>
      <c r="HK138" s="176"/>
      <c r="HL138" s="176"/>
      <c r="HM138" s="176"/>
      <c r="HN138" s="176"/>
      <c r="HO138" s="176"/>
      <c r="HP138" s="176"/>
      <c r="HQ138" s="176"/>
      <c r="HR138" s="176"/>
      <c r="HS138" s="176"/>
      <c r="HT138" s="176"/>
      <c r="HU138" s="176"/>
      <c r="HV138" s="176"/>
      <c r="HW138" s="176"/>
      <c r="HX138" s="176"/>
      <c r="HY138" s="176"/>
      <c r="HZ138" s="176"/>
      <c r="IA138" s="176"/>
      <c r="IB138" s="176"/>
      <c r="IC138" s="176"/>
      <c r="ID138" s="176"/>
      <c r="IE138" s="176"/>
      <c r="IF138" s="176"/>
      <c r="IG138" s="176"/>
      <c r="IH138" s="176"/>
      <c r="II138" s="176"/>
      <c r="IJ138" s="176"/>
      <c r="IK138" s="176"/>
      <c r="IL138" s="176"/>
      <c r="IM138" s="176"/>
      <c r="IN138" s="176"/>
      <c r="IO138" s="176"/>
      <c r="IP138" s="176"/>
      <c r="IQ138" s="176"/>
      <c r="IR138" s="176"/>
      <c r="IS138" s="176"/>
      <c r="IT138" s="176"/>
      <c r="IU138" s="176"/>
      <c r="IV138" s="176"/>
      <c r="IW138" s="176"/>
      <c r="IX138" s="176"/>
      <c r="IY138" s="176"/>
    </row>
    <row r="139" spans="1:259" s="186" customFormat="1" ht="81" thickBot="1">
      <c r="A139" s="28" t="s">
        <v>729</v>
      </c>
      <c r="B139" s="28" t="s">
        <v>527</v>
      </c>
      <c r="C139" s="28" t="s">
        <v>519</v>
      </c>
      <c r="D139" s="28" t="s">
        <v>528</v>
      </c>
      <c r="E139" s="29"/>
      <c r="G139" s="58" t="s">
        <v>529</v>
      </c>
      <c r="H139" s="31"/>
      <c r="I139" s="42"/>
      <c r="J139" s="32"/>
      <c r="K139" s="59"/>
      <c r="L139" s="60"/>
      <c r="M139" s="187" t="s">
        <v>491</v>
      </c>
      <c r="N139" s="201"/>
      <c r="O139" s="205" t="s">
        <v>530</v>
      </c>
      <c r="P139" s="35"/>
      <c r="Q139" s="35"/>
      <c r="R139" s="35"/>
      <c r="S139" s="35"/>
      <c r="T139" s="35"/>
      <c r="U139" s="35"/>
      <c r="V139" s="35"/>
      <c r="W139" s="36"/>
      <c r="X139" s="35"/>
      <c r="Y139" s="35"/>
      <c r="Z139" s="35"/>
      <c r="AA139" s="35"/>
      <c r="AB139" s="35"/>
      <c r="AC139" s="35"/>
      <c r="AD139" s="35"/>
      <c r="AE139" s="35"/>
      <c r="AF139" s="35"/>
      <c r="AG139" s="35"/>
      <c r="AH139" s="35"/>
      <c r="AI139" s="35"/>
      <c r="AJ139" s="35"/>
      <c r="AK139" s="37"/>
      <c r="AL139" s="35"/>
      <c r="AM139" s="35"/>
      <c r="AN139" s="35"/>
      <c r="AO139" s="35"/>
      <c r="AP139" s="35"/>
      <c r="AQ139" s="35"/>
      <c r="AR139" s="35"/>
      <c r="AS139" s="35"/>
      <c r="AT139" s="35"/>
      <c r="AU139" s="35"/>
      <c r="AV139" s="35"/>
      <c r="AW139" s="35"/>
      <c r="AX139" s="35"/>
      <c r="AY139" s="35"/>
      <c r="AZ139" s="35"/>
      <c r="BA139" s="35"/>
      <c r="BB139" s="35"/>
      <c r="BC139" s="37"/>
      <c r="BD139" s="37"/>
      <c r="BE139" s="37"/>
      <c r="BF139" s="35"/>
      <c r="BG139" s="35"/>
      <c r="BH139" s="35"/>
      <c r="BI139" s="35"/>
      <c r="BJ139" s="35"/>
      <c r="BK139" s="35"/>
      <c r="BL139" s="35"/>
      <c r="BM139" s="35"/>
      <c r="BN139" s="35"/>
      <c r="BO139" s="35"/>
      <c r="BP139" s="35"/>
      <c r="BQ139" s="35"/>
      <c r="BR139" s="35"/>
      <c r="BS139" s="35"/>
      <c r="BT139" s="35"/>
      <c r="BU139" s="35"/>
      <c r="BV139" s="35"/>
      <c r="BW139" s="38"/>
      <c r="BX139" s="30"/>
      <c r="BY139" s="39"/>
      <c r="BZ139" s="40"/>
      <c r="CA139" s="40"/>
      <c r="CB139" s="176"/>
      <c r="CC139" s="176"/>
      <c r="CD139" s="176"/>
      <c r="CE139" s="176"/>
      <c r="CF139" s="176"/>
      <c r="CG139" s="176"/>
      <c r="CH139" s="176"/>
      <c r="CI139" s="176"/>
      <c r="CJ139" s="176"/>
      <c r="CK139" s="176"/>
      <c r="CL139" s="176"/>
      <c r="CM139" s="176"/>
      <c r="CN139" s="176"/>
      <c r="CO139" s="176"/>
      <c r="CP139" s="176"/>
      <c r="CQ139" s="176"/>
      <c r="CR139" s="176"/>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176"/>
      <c r="EC139" s="176"/>
      <c r="ED139" s="176"/>
      <c r="EE139" s="176"/>
      <c r="EF139" s="176"/>
      <c r="EG139" s="176"/>
      <c r="EH139" s="176"/>
      <c r="EI139" s="176"/>
      <c r="EJ139" s="176"/>
      <c r="EK139" s="176"/>
      <c r="EL139" s="176"/>
      <c r="EM139" s="176"/>
      <c r="EN139" s="176"/>
      <c r="EO139" s="176"/>
      <c r="EP139" s="176"/>
      <c r="EQ139" s="176"/>
      <c r="ER139" s="176"/>
      <c r="ES139" s="176"/>
      <c r="ET139" s="176"/>
      <c r="EU139" s="176"/>
      <c r="EV139" s="176"/>
      <c r="EW139" s="176"/>
      <c r="EX139" s="176"/>
      <c r="EY139" s="176"/>
      <c r="EZ139" s="176"/>
      <c r="FA139" s="176"/>
      <c r="FB139" s="176"/>
      <c r="FC139" s="176"/>
      <c r="FD139" s="176"/>
      <c r="FE139" s="176"/>
      <c r="FF139" s="176"/>
      <c r="FG139" s="176"/>
      <c r="FH139" s="176"/>
      <c r="FI139" s="176"/>
      <c r="FJ139" s="176"/>
      <c r="FK139" s="176"/>
      <c r="FL139" s="176"/>
      <c r="FM139" s="176"/>
      <c r="FN139" s="176"/>
      <c r="FO139" s="176"/>
      <c r="FP139" s="176"/>
      <c r="FQ139" s="176"/>
      <c r="FR139" s="176"/>
      <c r="FS139" s="176"/>
      <c r="FT139" s="176"/>
      <c r="FU139" s="176"/>
      <c r="FV139" s="176"/>
      <c r="FW139" s="176"/>
      <c r="FX139" s="176"/>
      <c r="FY139" s="176"/>
      <c r="FZ139" s="176"/>
      <c r="GA139" s="176"/>
      <c r="GB139" s="176"/>
      <c r="GC139" s="176"/>
      <c r="GD139" s="176"/>
      <c r="GE139" s="176"/>
      <c r="GF139" s="176"/>
      <c r="GG139" s="176"/>
      <c r="GH139" s="176"/>
      <c r="GI139" s="176"/>
      <c r="GJ139" s="176"/>
      <c r="GK139" s="176"/>
      <c r="GL139" s="176"/>
      <c r="GM139" s="176"/>
      <c r="GN139" s="176"/>
      <c r="GO139" s="176"/>
      <c r="GP139" s="176"/>
      <c r="GQ139" s="176"/>
      <c r="GR139" s="176"/>
      <c r="GS139" s="176"/>
      <c r="GT139" s="176"/>
      <c r="GU139" s="176"/>
      <c r="GV139" s="176"/>
      <c r="GW139" s="176"/>
      <c r="GX139" s="176"/>
      <c r="GY139" s="176"/>
      <c r="GZ139" s="176"/>
      <c r="HA139" s="176"/>
      <c r="HB139" s="176"/>
      <c r="HC139" s="176"/>
      <c r="HD139" s="176"/>
      <c r="HE139" s="176"/>
      <c r="HF139" s="176"/>
      <c r="HG139" s="176"/>
      <c r="HH139" s="176"/>
      <c r="HI139" s="176"/>
      <c r="HJ139" s="176"/>
      <c r="HK139" s="176"/>
      <c r="HL139" s="176"/>
      <c r="HM139" s="176"/>
      <c r="HN139" s="176"/>
      <c r="HO139" s="176"/>
      <c r="HP139" s="176"/>
      <c r="HQ139" s="176"/>
      <c r="HR139" s="176"/>
      <c r="HS139" s="176"/>
      <c r="HT139" s="176"/>
      <c r="HU139" s="176"/>
      <c r="HV139" s="176"/>
      <c r="HW139" s="176"/>
      <c r="HX139" s="176"/>
      <c r="HY139" s="176"/>
      <c r="HZ139" s="176"/>
      <c r="IA139" s="176"/>
      <c r="IB139" s="176"/>
      <c r="IC139" s="176"/>
      <c r="ID139" s="176"/>
      <c r="IE139" s="176"/>
      <c r="IF139" s="176"/>
      <c r="IG139" s="176"/>
      <c r="IH139" s="176"/>
      <c r="II139" s="176"/>
      <c r="IJ139" s="176"/>
      <c r="IK139" s="176"/>
      <c r="IL139" s="176"/>
      <c r="IM139" s="176"/>
      <c r="IN139" s="176"/>
      <c r="IO139" s="176"/>
      <c r="IP139" s="176"/>
      <c r="IQ139" s="176"/>
      <c r="IR139" s="176"/>
      <c r="IS139" s="176"/>
      <c r="IT139" s="176"/>
      <c r="IU139" s="176"/>
      <c r="IV139" s="176"/>
      <c r="IW139" s="176"/>
      <c r="IX139" s="176"/>
      <c r="IY139" s="176"/>
    </row>
    <row r="140" spans="1:259" s="186" customFormat="1" ht="81" thickBot="1">
      <c r="A140" s="28" t="s">
        <v>730</v>
      </c>
      <c r="B140" s="28" t="s">
        <v>531</v>
      </c>
      <c r="C140" s="28" t="s">
        <v>519</v>
      </c>
      <c r="D140" s="28" t="s">
        <v>532</v>
      </c>
      <c r="E140" s="29"/>
      <c r="G140" s="58" t="s">
        <v>533</v>
      </c>
      <c r="H140" s="31"/>
      <c r="I140" s="42"/>
      <c r="J140" s="32"/>
      <c r="K140" s="59"/>
      <c r="L140" s="60"/>
      <c r="M140" s="187" t="s">
        <v>491</v>
      </c>
      <c r="N140" s="201" t="s">
        <v>800</v>
      </c>
      <c r="O140" s="205" t="s">
        <v>534</v>
      </c>
      <c r="P140" s="35"/>
      <c r="Q140" s="35"/>
      <c r="R140" s="35"/>
      <c r="S140" s="35"/>
      <c r="T140" s="35"/>
      <c r="U140" s="35"/>
      <c r="V140" s="35"/>
      <c r="W140" s="36"/>
      <c r="X140" s="35"/>
      <c r="Y140" s="35"/>
      <c r="Z140" s="35"/>
      <c r="AA140" s="35"/>
      <c r="AB140" s="35"/>
      <c r="AC140" s="35"/>
      <c r="AD140" s="35"/>
      <c r="AE140" s="35"/>
      <c r="AF140" s="35"/>
      <c r="AG140" s="35"/>
      <c r="AH140" s="35"/>
      <c r="AI140" s="35"/>
      <c r="AJ140" s="35"/>
      <c r="AK140" s="37"/>
      <c r="AL140" s="35"/>
      <c r="AM140" s="35"/>
      <c r="AN140" s="35"/>
      <c r="AO140" s="35"/>
      <c r="AP140" s="35"/>
      <c r="AQ140" s="35"/>
      <c r="AR140" s="35"/>
      <c r="AS140" s="35"/>
      <c r="AT140" s="35"/>
      <c r="AU140" s="35"/>
      <c r="AV140" s="35"/>
      <c r="AW140" s="35"/>
      <c r="AX140" s="35"/>
      <c r="AY140" s="35"/>
      <c r="AZ140" s="35"/>
      <c r="BA140" s="35"/>
      <c r="BB140" s="35"/>
      <c r="BC140" s="37"/>
      <c r="BD140" s="37"/>
      <c r="BE140" s="37"/>
      <c r="BF140" s="35"/>
      <c r="BG140" s="35"/>
      <c r="BH140" s="35"/>
      <c r="BI140" s="35"/>
      <c r="BJ140" s="35"/>
      <c r="BK140" s="35"/>
      <c r="BL140" s="35"/>
      <c r="BM140" s="35"/>
      <c r="BN140" s="35"/>
      <c r="BO140" s="35"/>
      <c r="BP140" s="35"/>
      <c r="BQ140" s="35"/>
      <c r="BR140" s="35"/>
      <c r="BS140" s="35"/>
      <c r="BT140" s="35"/>
      <c r="BU140" s="35"/>
      <c r="BV140" s="35"/>
      <c r="BW140" s="38"/>
      <c r="BX140" s="30"/>
      <c r="BY140" s="39"/>
      <c r="BZ140" s="40"/>
      <c r="CA140" s="40"/>
      <c r="CB140" s="176"/>
      <c r="CC140" s="176"/>
      <c r="CD140" s="176"/>
      <c r="CE140" s="176"/>
      <c r="CF140" s="176"/>
      <c r="CG140" s="176"/>
      <c r="CH140" s="176"/>
      <c r="CI140" s="176"/>
      <c r="CJ140" s="176"/>
      <c r="CK140" s="176"/>
      <c r="CL140" s="176"/>
      <c r="CM140" s="176"/>
      <c r="CN140" s="176"/>
      <c r="CO140" s="176"/>
      <c r="CP140" s="176"/>
      <c r="CQ140" s="176"/>
      <c r="CR140" s="176"/>
      <c r="CS140" s="176"/>
      <c r="CT140" s="176"/>
      <c r="CU140" s="176"/>
      <c r="CV140" s="176"/>
      <c r="CW140" s="176"/>
      <c r="CX140" s="176"/>
      <c r="CY140" s="176"/>
      <c r="CZ140" s="176"/>
      <c r="DA140" s="176"/>
      <c r="DB140" s="176"/>
      <c r="DC140" s="176"/>
      <c r="DD140" s="176"/>
      <c r="DE140" s="176"/>
      <c r="DF140" s="176"/>
      <c r="DG140" s="176"/>
      <c r="DH140" s="176"/>
      <c r="DI140" s="176"/>
      <c r="DJ140" s="176"/>
      <c r="DK140" s="176"/>
      <c r="DL140" s="176"/>
      <c r="DM140" s="176"/>
      <c r="DN140" s="176"/>
      <c r="DO140" s="176"/>
      <c r="DP140" s="176"/>
      <c r="DQ140" s="176"/>
      <c r="DR140" s="176"/>
      <c r="DS140" s="176"/>
      <c r="DT140" s="176"/>
      <c r="DU140" s="176"/>
      <c r="DV140" s="176"/>
      <c r="DW140" s="176"/>
      <c r="DX140" s="176"/>
      <c r="DY140" s="176"/>
      <c r="DZ140" s="176"/>
      <c r="EA140" s="176"/>
      <c r="EB140" s="176"/>
      <c r="EC140" s="176"/>
      <c r="ED140" s="176"/>
      <c r="EE140" s="176"/>
      <c r="EF140" s="176"/>
      <c r="EG140" s="176"/>
      <c r="EH140" s="176"/>
      <c r="EI140" s="176"/>
      <c r="EJ140" s="176"/>
      <c r="EK140" s="176"/>
      <c r="EL140" s="176"/>
      <c r="EM140" s="176"/>
      <c r="EN140" s="176"/>
      <c r="EO140" s="176"/>
      <c r="EP140" s="176"/>
      <c r="EQ140" s="176"/>
      <c r="ER140" s="176"/>
      <c r="ES140" s="176"/>
      <c r="ET140" s="176"/>
      <c r="EU140" s="176"/>
      <c r="EV140" s="176"/>
      <c r="EW140" s="176"/>
      <c r="EX140" s="176"/>
      <c r="EY140" s="176"/>
      <c r="EZ140" s="176"/>
      <c r="FA140" s="176"/>
      <c r="FB140" s="176"/>
      <c r="FC140" s="176"/>
      <c r="FD140" s="176"/>
      <c r="FE140" s="176"/>
      <c r="FF140" s="176"/>
      <c r="FG140" s="176"/>
      <c r="FH140" s="176"/>
      <c r="FI140" s="176"/>
      <c r="FJ140" s="176"/>
      <c r="FK140" s="176"/>
      <c r="FL140" s="176"/>
      <c r="FM140" s="176"/>
      <c r="FN140" s="176"/>
      <c r="FO140" s="176"/>
      <c r="FP140" s="176"/>
      <c r="FQ140" s="176"/>
      <c r="FR140" s="176"/>
      <c r="FS140" s="176"/>
      <c r="FT140" s="176"/>
      <c r="FU140" s="176"/>
      <c r="FV140" s="176"/>
      <c r="FW140" s="176"/>
      <c r="FX140" s="176"/>
      <c r="FY140" s="176"/>
      <c r="FZ140" s="176"/>
      <c r="GA140" s="176"/>
      <c r="GB140" s="176"/>
      <c r="GC140" s="176"/>
      <c r="GD140" s="176"/>
      <c r="GE140" s="176"/>
      <c r="GF140" s="176"/>
      <c r="GG140" s="176"/>
      <c r="GH140" s="176"/>
      <c r="GI140" s="176"/>
      <c r="GJ140" s="176"/>
      <c r="GK140" s="176"/>
      <c r="GL140" s="176"/>
      <c r="GM140" s="176"/>
      <c r="GN140" s="176"/>
      <c r="GO140" s="176"/>
      <c r="GP140" s="176"/>
      <c r="GQ140" s="176"/>
      <c r="GR140" s="176"/>
      <c r="GS140" s="176"/>
      <c r="GT140" s="176"/>
      <c r="GU140" s="176"/>
      <c r="GV140" s="176"/>
      <c r="GW140" s="176"/>
      <c r="GX140" s="176"/>
      <c r="GY140" s="176"/>
      <c r="GZ140" s="176"/>
      <c r="HA140" s="176"/>
      <c r="HB140" s="176"/>
      <c r="HC140" s="176"/>
      <c r="HD140" s="176"/>
      <c r="HE140" s="176"/>
      <c r="HF140" s="176"/>
      <c r="HG140" s="176"/>
      <c r="HH140" s="176"/>
      <c r="HI140" s="176"/>
      <c r="HJ140" s="176"/>
      <c r="HK140" s="176"/>
      <c r="HL140" s="176"/>
      <c r="HM140" s="176"/>
      <c r="HN140" s="176"/>
      <c r="HO140" s="176"/>
      <c r="HP140" s="176"/>
      <c r="HQ140" s="176"/>
      <c r="HR140" s="176"/>
      <c r="HS140" s="176"/>
      <c r="HT140" s="176"/>
      <c r="HU140" s="176"/>
      <c r="HV140" s="176"/>
      <c r="HW140" s="176"/>
      <c r="HX140" s="176"/>
      <c r="HY140" s="176"/>
      <c r="HZ140" s="176"/>
      <c r="IA140" s="176"/>
      <c r="IB140" s="176"/>
      <c r="IC140" s="176"/>
      <c r="ID140" s="176"/>
      <c r="IE140" s="176"/>
      <c r="IF140" s="176"/>
      <c r="IG140" s="176"/>
      <c r="IH140" s="176"/>
      <c r="II140" s="176"/>
      <c r="IJ140" s="176"/>
      <c r="IK140" s="176"/>
      <c r="IL140" s="176"/>
      <c r="IM140" s="176"/>
      <c r="IN140" s="176"/>
      <c r="IO140" s="176"/>
      <c r="IP140" s="176"/>
      <c r="IQ140" s="176"/>
      <c r="IR140" s="176"/>
      <c r="IS140" s="176"/>
      <c r="IT140" s="176"/>
      <c r="IU140" s="176"/>
      <c r="IV140" s="176"/>
      <c r="IW140" s="176"/>
      <c r="IX140" s="176"/>
      <c r="IY140" s="176"/>
    </row>
    <row r="141" spans="1:259" s="186" customFormat="1" ht="17" thickBot="1">
      <c r="A141" s="28" t="s">
        <v>731</v>
      </c>
      <c r="B141" s="28" t="s">
        <v>535</v>
      </c>
      <c r="C141" s="28" t="s">
        <v>536</v>
      </c>
      <c r="D141" s="28" t="s">
        <v>537</v>
      </c>
      <c r="E141" s="29"/>
      <c r="G141" s="58" t="s">
        <v>524</v>
      </c>
      <c r="H141" s="31"/>
      <c r="I141" s="42"/>
      <c r="J141" s="32"/>
      <c r="K141" s="59"/>
      <c r="L141" s="60"/>
      <c r="M141" s="187" t="s">
        <v>491</v>
      </c>
      <c r="N141" s="201"/>
      <c r="O141" s="205" t="s">
        <v>538</v>
      </c>
      <c r="P141" s="35"/>
      <c r="Q141" s="35"/>
      <c r="R141" s="35"/>
      <c r="S141" s="35"/>
      <c r="T141" s="35"/>
      <c r="U141" s="35"/>
      <c r="V141" s="35"/>
      <c r="W141" s="36"/>
      <c r="X141" s="35"/>
      <c r="Y141" s="35"/>
      <c r="Z141" s="35"/>
      <c r="AA141" s="35"/>
      <c r="AB141" s="35"/>
      <c r="AC141" s="35"/>
      <c r="AD141" s="35"/>
      <c r="AE141" s="35"/>
      <c r="AF141" s="35"/>
      <c r="AG141" s="35"/>
      <c r="AH141" s="35"/>
      <c r="AI141" s="35"/>
      <c r="AJ141" s="35"/>
      <c r="AK141" s="37"/>
      <c r="AL141" s="35"/>
      <c r="AM141" s="35"/>
      <c r="AN141" s="35"/>
      <c r="AO141" s="35"/>
      <c r="AP141" s="35"/>
      <c r="AQ141" s="35"/>
      <c r="AR141" s="35"/>
      <c r="AS141" s="35"/>
      <c r="AT141" s="35"/>
      <c r="AU141" s="35"/>
      <c r="AV141" s="35"/>
      <c r="AW141" s="35"/>
      <c r="AX141" s="35"/>
      <c r="AY141" s="35"/>
      <c r="AZ141" s="35"/>
      <c r="BA141" s="35"/>
      <c r="BB141" s="35"/>
      <c r="BC141" s="37"/>
      <c r="BD141" s="37"/>
      <c r="BE141" s="37"/>
      <c r="BF141" s="35"/>
      <c r="BG141" s="35"/>
      <c r="BH141" s="35"/>
      <c r="BI141" s="35"/>
      <c r="BJ141" s="35"/>
      <c r="BK141" s="35"/>
      <c r="BL141" s="35"/>
      <c r="BM141" s="35"/>
      <c r="BN141" s="35"/>
      <c r="BO141" s="35"/>
      <c r="BP141" s="35"/>
      <c r="BQ141" s="35"/>
      <c r="BR141" s="35"/>
      <c r="BS141" s="35"/>
      <c r="BT141" s="35"/>
      <c r="BU141" s="35"/>
      <c r="BV141" s="35"/>
      <c r="BW141" s="38"/>
      <c r="BX141" s="30"/>
      <c r="BY141" s="39"/>
      <c r="BZ141" s="40"/>
      <c r="CA141" s="40"/>
      <c r="CB141" s="176"/>
      <c r="CC141" s="176"/>
      <c r="CD141" s="176"/>
      <c r="CE141" s="176"/>
      <c r="CF141" s="176"/>
      <c r="CG141" s="176"/>
      <c r="CH141" s="176"/>
      <c r="CI141" s="176"/>
      <c r="CJ141" s="176"/>
      <c r="CK141" s="176"/>
      <c r="CL141" s="176"/>
      <c r="CM141" s="176"/>
      <c r="CN141" s="176"/>
      <c r="CO141" s="176"/>
      <c r="CP141" s="176"/>
      <c r="CQ141" s="176"/>
      <c r="CR141" s="176"/>
      <c r="CS141" s="176"/>
      <c r="CT141" s="176"/>
      <c r="CU141" s="176"/>
      <c r="CV141" s="176"/>
      <c r="CW141" s="176"/>
      <c r="CX141" s="176"/>
      <c r="CY141" s="176"/>
      <c r="CZ141" s="176"/>
      <c r="DA141" s="176"/>
      <c r="DB141" s="176"/>
      <c r="DC141" s="176"/>
      <c r="DD141" s="176"/>
      <c r="DE141" s="176"/>
      <c r="DF141" s="176"/>
      <c r="DG141" s="176"/>
      <c r="DH141" s="176"/>
      <c r="DI141" s="176"/>
      <c r="DJ141" s="176"/>
      <c r="DK141" s="176"/>
      <c r="DL141" s="176"/>
      <c r="DM141" s="176"/>
      <c r="DN141" s="176"/>
      <c r="DO141" s="176"/>
      <c r="DP141" s="176"/>
      <c r="DQ141" s="176"/>
      <c r="DR141" s="176"/>
      <c r="DS141" s="176"/>
      <c r="DT141" s="176"/>
      <c r="DU141" s="176"/>
      <c r="DV141" s="176"/>
      <c r="DW141" s="176"/>
      <c r="DX141" s="176"/>
      <c r="DY141" s="176"/>
      <c r="DZ141" s="176"/>
      <c r="EA141" s="176"/>
      <c r="EB141" s="176"/>
      <c r="EC141" s="176"/>
      <c r="ED141" s="176"/>
      <c r="EE141" s="176"/>
      <c r="EF141" s="176"/>
      <c r="EG141" s="176"/>
      <c r="EH141" s="176"/>
      <c r="EI141" s="176"/>
      <c r="EJ141" s="176"/>
      <c r="EK141" s="176"/>
      <c r="EL141" s="176"/>
      <c r="EM141" s="176"/>
      <c r="EN141" s="176"/>
      <c r="EO141" s="176"/>
      <c r="EP141" s="176"/>
      <c r="EQ141" s="176"/>
      <c r="ER141" s="176"/>
      <c r="ES141" s="176"/>
      <c r="ET141" s="176"/>
      <c r="EU141" s="176"/>
      <c r="EV141" s="176"/>
      <c r="EW141" s="176"/>
      <c r="EX141" s="176"/>
      <c r="EY141" s="176"/>
      <c r="EZ141" s="176"/>
      <c r="FA141" s="176"/>
      <c r="FB141" s="176"/>
      <c r="FC141" s="176"/>
      <c r="FD141" s="176"/>
      <c r="FE141" s="176"/>
      <c r="FF141" s="176"/>
      <c r="FG141" s="176"/>
      <c r="FH141" s="176"/>
      <c r="FI141" s="176"/>
      <c r="FJ141" s="176"/>
      <c r="FK141" s="176"/>
      <c r="FL141" s="176"/>
      <c r="FM141" s="176"/>
      <c r="FN141" s="176"/>
      <c r="FO141" s="176"/>
      <c r="FP141" s="176"/>
      <c r="FQ141" s="176"/>
      <c r="FR141" s="176"/>
      <c r="FS141" s="176"/>
      <c r="FT141" s="176"/>
      <c r="FU141" s="176"/>
      <c r="FV141" s="176"/>
      <c r="FW141" s="176"/>
      <c r="FX141" s="176"/>
      <c r="FY141" s="176"/>
      <c r="FZ141" s="176"/>
      <c r="GA141" s="176"/>
      <c r="GB141" s="176"/>
      <c r="GC141" s="176"/>
      <c r="GD141" s="176"/>
      <c r="GE141" s="176"/>
      <c r="GF141" s="176"/>
      <c r="GG141" s="176"/>
      <c r="GH141" s="176"/>
      <c r="GI141" s="176"/>
      <c r="GJ141" s="176"/>
      <c r="GK141" s="176"/>
      <c r="GL141" s="176"/>
      <c r="GM141" s="176"/>
      <c r="GN141" s="176"/>
      <c r="GO141" s="176"/>
      <c r="GP141" s="176"/>
      <c r="GQ141" s="176"/>
      <c r="GR141" s="176"/>
      <c r="GS141" s="176"/>
      <c r="GT141" s="176"/>
      <c r="GU141" s="176"/>
      <c r="GV141" s="176"/>
      <c r="GW141" s="176"/>
      <c r="GX141" s="176"/>
      <c r="GY141" s="176"/>
      <c r="GZ141" s="176"/>
      <c r="HA141" s="176"/>
      <c r="HB141" s="176"/>
      <c r="HC141" s="176"/>
      <c r="HD141" s="176"/>
      <c r="HE141" s="176"/>
      <c r="HF141" s="176"/>
      <c r="HG141" s="176"/>
      <c r="HH141" s="176"/>
      <c r="HI141" s="176"/>
      <c r="HJ141" s="176"/>
      <c r="HK141" s="176"/>
      <c r="HL141" s="176"/>
      <c r="HM141" s="176"/>
      <c r="HN141" s="176"/>
      <c r="HO141" s="176"/>
      <c r="HP141" s="176"/>
      <c r="HQ141" s="176"/>
      <c r="HR141" s="176"/>
      <c r="HS141" s="176"/>
      <c r="HT141" s="176"/>
      <c r="HU141" s="176"/>
      <c r="HV141" s="176"/>
      <c r="HW141" s="176"/>
      <c r="HX141" s="176"/>
      <c r="HY141" s="176"/>
      <c r="HZ141" s="176"/>
      <c r="IA141" s="176"/>
      <c r="IB141" s="176"/>
      <c r="IC141" s="176"/>
      <c r="ID141" s="176"/>
      <c r="IE141" s="176"/>
      <c r="IF141" s="176"/>
      <c r="IG141" s="176"/>
      <c r="IH141" s="176"/>
      <c r="II141" s="176"/>
      <c r="IJ141" s="176"/>
      <c r="IK141" s="176"/>
      <c r="IL141" s="176"/>
      <c r="IM141" s="176"/>
      <c r="IN141" s="176"/>
      <c r="IO141" s="176"/>
      <c r="IP141" s="176"/>
      <c r="IQ141" s="176"/>
      <c r="IR141" s="176"/>
      <c r="IS141" s="176"/>
      <c r="IT141" s="176"/>
      <c r="IU141" s="176"/>
      <c r="IV141" s="176"/>
      <c r="IW141" s="176"/>
      <c r="IX141" s="176"/>
      <c r="IY141" s="176"/>
    </row>
    <row r="142" spans="1:259" s="186" customFormat="1" ht="33" thickBot="1">
      <c r="A142" s="28" t="s">
        <v>732</v>
      </c>
      <c r="B142" s="28" t="s">
        <v>539</v>
      </c>
      <c r="C142" s="28" t="s">
        <v>540</v>
      </c>
      <c r="D142" s="28" t="s">
        <v>541</v>
      </c>
      <c r="E142" s="29"/>
      <c r="G142" s="58" t="s">
        <v>542</v>
      </c>
      <c r="H142" s="31"/>
      <c r="I142" s="42"/>
      <c r="J142" s="32"/>
      <c r="K142" s="59"/>
      <c r="L142" s="60"/>
      <c r="M142" s="187" t="s">
        <v>491</v>
      </c>
      <c r="N142" s="201"/>
      <c r="O142" s="205" t="s">
        <v>544</v>
      </c>
      <c r="P142" s="35"/>
      <c r="Q142" s="35"/>
      <c r="R142" s="35"/>
      <c r="S142" s="35"/>
      <c r="T142" s="35"/>
      <c r="U142" s="35"/>
      <c r="V142" s="35"/>
      <c r="W142" s="36"/>
      <c r="X142" s="35"/>
      <c r="Y142" s="35"/>
      <c r="Z142" s="35"/>
      <c r="AA142" s="35"/>
      <c r="AB142" s="35"/>
      <c r="AC142" s="35"/>
      <c r="AD142" s="35"/>
      <c r="AE142" s="35"/>
      <c r="AF142" s="35"/>
      <c r="AG142" s="35"/>
      <c r="AH142" s="35"/>
      <c r="AI142" s="35"/>
      <c r="AJ142" s="35"/>
      <c r="AK142" s="37"/>
      <c r="AL142" s="35"/>
      <c r="AM142" s="35"/>
      <c r="AN142" s="35"/>
      <c r="AO142" s="35"/>
      <c r="AP142" s="35"/>
      <c r="AQ142" s="35"/>
      <c r="AR142" s="35"/>
      <c r="AS142" s="35"/>
      <c r="AT142" s="35"/>
      <c r="AU142" s="35"/>
      <c r="AV142" s="35"/>
      <c r="AW142" s="35"/>
      <c r="AX142" s="35"/>
      <c r="AY142" s="35"/>
      <c r="AZ142" s="35"/>
      <c r="BA142" s="35"/>
      <c r="BB142" s="35"/>
      <c r="BC142" s="37"/>
      <c r="BD142" s="37"/>
      <c r="BE142" s="37"/>
      <c r="BF142" s="35"/>
      <c r="BG142" s="35"/>
      <c r="BH142" s="35"/>
      <c r="BI142" s="35"/>
      <c r="BJ142" s="35"/>
      <c r="BK142" s="35"/>
      <c r="BL142" s="35"/>
      <c r="BM142" s="35"/>
      <c r="BN142" s="35"/>
      <c r="BO142" s="35"/>
      <c r="BP142" s="35"/>
      <c r="BQ142" s="35"/>
      <c r="BR142" s="35"/>
      <c r="BS142" s="35"/>
      <c r="BT142" s="35"/>
      <c r="BU142" s="35"/>
      <c r="BV142" s="35"/>
      <c r="BW142" s="38"/>
      <c r="BX142" s="30"/>
      <c r="BY142" s="39"/>
      <c r="BZ142" s="40"/>
      <c r="CA142" s="40"/>
      <c r="CB142" s="176"/>
      <c r="CC142" s="176"/>
      <c r="CD142" s="176"/>
      <c r="CE142" s="176"/>
      <c r="CF142" s="176"/>
      <c r="CG142" s="176"/>
      <c r="CH142" s="176"/>
      <c r="CI142" s="176"/>
      <c r="CJ142" s="176"/>
      <c r="CK142" s="176"/>
      <c r="CL142" s="176"/>
      <c r="CM142" s="176"/>
      <c r="CN142" s="176"/>
      <c r="CO142" s="176"/>
      <c r="CP142" s="176"/>
      <c r="CQ142" s="176"/>
      <c r="CR142" s="176"/>
      <c r="CS142" s="176"/>
      <c r="CT142" s="176"/>
      <c r="CU142" s="176"/>
      <c r="CV142" s="176"/>
      <c r="CW142" s="176"/>
      <c r="CX142" s="176"/>
      <c r="CY142" s="176"/>
      <c r="CZ142" s="176"/>
      <c r="DA142" s="176"/>
      <c r="DB142" s="176"/>
      <c r="DC142" s="176"/>
      <c r="DD142" s="176"/>
      <c r="DE142" s="176"/>
      <c r="DF142" s="176"/>
      <c r="DG142" s="176"/>
      <c r="DH142" s="176"/>
      <c r="DI142" s="176"/>
      <c r="DJ142" s="176"/>
      <c r="DK142" s="176"/>
      <c r="DL142" s="176"/>
      <c r="DM142" s="176"/>
      <c r="DN142" s="176"/>
      <c r="DO142" s="176"/>
      <c r="DP142" s="176"/>
      <c r="DQ142" s="176"/>
      <c r="DR142" s="176"/>
      <c r="DS142" s="176"/>
      <c r="DT142" s="176"/>
      <c r="DU142" s="176"/>
      <c r="DV142" s="176"/>
      <c r="DW142" s="176"/>
      <c r="DX142" s="176"/>
      <c r="DY142" s="176"/>
      <c r="DZ142" s="176"/>
      <c r="EA142" s="176"/>
      <c r="EB142" s="176"/>
      <c r="EC142" s="176"/>
      <c r="ED142" s="176"/>
      <c r="EE142" s="176"/>
      <c r="EF142" s="176"/>
      <c r="EG142" s="176"/>
      <c r="EH142" s="176"/>
      <c r="EI142" s="176"/>
      <c r="EJ142" s="176"/>
      <c r="EK142" s="176"/>
      <c r="EL142" s="176"/>
      <c r="EM142" s="176"/>
      <c r="EN142" s="176"/>
      <c r="EO142" s="176"/>
      <c r="EP142" s="176"/>
      <c r="EQ142" s="176"/>
      <c r="ER142" s="176"/>
      <c r="ES142" s="176"/>
      <c r="ET142" s="176"/>
      <c r="EU142" s="176"/>
      <c r="EV142" s="176"/>
      <c r="EW142" s="176"/>
      <c r="EX142" s="176"/>
      <c r="EY142" s="176"/>
      <c r="EZ142" s="176"/>
      <c r="FA142" s="176"/>
      <c r="FB142" s="176"/>
      <c r="FC142" s="176"/>
      <c r="FD142" s="176"/>
      <c r="FE142" s="176"/>
      <c r="FF142" s="176"/>
      <c r="FG142" s="176"/>
      <c r="FH142" s="176"/>
      <c r="FI142" s="176"/>
      <c r="FJ142" s="176"/>
      <c r="FK142" s="176"/>
      <c r="FL142" s="176"/>
      <c r="FM142" s="176"/>
      <c r="FN142" s="176"/>
      <c r="FO142" s="176"/>
      <c r="FP142" s="176"/>
      <c r="FQ142" s="176"/>
      <c r="FR142" s="176"/>
      <c r="FS142" s="176"/>
      <c r="FT142" s="176"/>
      <c r="FU142" s="176"/>
      <c r="FV142" s="176"/>
      <c r="FW142" s="176"/>
      <c r="FX142" s="176"/>
      <c r="FY142" s="176"/>
      <c r="FZ142" s="176"/>
      <c r="GA142" s="176"/>
      <c r="GB142" s="176"/>
      <c r="GC142" s="176"/>
      <c r="GD142" s="176"/>
      <c r="GE142" s="176"/>
      <c r="GF142" s="176"/>
      <c r="GG142" s="176"/>
      <c r="GH142" s="176"/>
      <c r="GI142" s="176"/>
      <c r="GJ142" s="176"/>
      <c r="GK142" s="176"/>
      <c r="GL142" s="176"/>
      <c r="GM142" s="176"/>
      <c r="GN142" s="176"/>
      <c r="GO142" s="176"/>
      <c r="GP142" s="176"/>
      <c r="GQ142" s="176"/>
      <c r="GR142" s="176"/>
      <c r="GS142" s="176"/>
      <c r="GT142" s="176"/>
      <c r="GU142" s="176"/>
      <c r="GV142" s="176"/>
      <c r="GW142" s="176"/>
      <c r="GX142" s="176"/>
      <c r="GY142" s="176"/>
      <c r="GZ142" s="176"/>
      <c r="HA142" s="176"/>
      <c r="HB142" s="176"/>
      <c r="HC142" s="176"/>
      <c r="HD142" s="176"/>
      <c r="HE142" s="176"/>
      <c r="HF142" s="176"/>
      <c r="HG142" s="176"/>
      <c r="HH142" s="176"/>
      <c r="HI142" s="176"/>
      <c r="HJ142" s="176"/>
      <c r="HK142" s="176"/>
      <c r="HL142" s="176"/>
      <c r="HM142" s="176"/>
      <c r="HN142" s="176"/>
      <c r="HO142" s="176"/>
      <c r="HP142" s="176"/>
      <c r="HQ142" s="176"/>
      <c r="HR142" s="176"/>
      <c r="HS142" s="176"/>
      <c r="HT142" s="176"/>
      <c r="HU142" s="176"/>
      <c r="HV142" s="176"/>
      <c r="HW142" s="176"/>
      <c r="HX142" s="176"/>
      <c r="HY142" s="176"/>
      <c r="HZ142" s="176"/>
      <c r="IA142" s="176"/>
      <c r="IB142" s="176"/>
      <c r="IC142" s="176"/>
      <c r="ID142" s="176"/>
      <c r="IE142" s="176"/>
      <c r="IF142" s="176"/>
      <c r="IG142" s="176"/>
      <c r="IH142" s="176"/>
      <c r="II142" s="176"/>
      <c r="IJ142" s="176"/>
      <c r="IK142" s="176"/>
      <c r="IL142" s="176"/>
      <c r="IM142" s="176"/>
      <c r="IN142" s="176"/>
      <c r="IO142" s="176"/>
      <c r="IP142" s="176"/>
      <c r="IQ142" s="176"/>
      <c r="IR142" s="176"/>
      <c r="IS142" s="176"/>
      <c r="IT142" s="176"/>
      <c r="IU142" s="176"/>
      <c r="IV142" s="176"/>
      <c r="IW142" s="176"/>
      <c r="IX142" s="176"/>
      <c r="IY142" s="176"/>
    </row>
    <row r="143" spans="1:259" s="186" customFormat="1" ht="65" thickBot="1">
      <c r="A143" s="28" t="s">
        <v>733</v>
      </c>
      <c r="B143" s="28" t="s">
        <v>545</v>
      </c>
      <c r="C143" s="28" t="s">
        <v>519</v>
      </c>
      <c r="D143" s="28" t="s">
        <v>546</v>
      </c>
      <c r="E143" s="29"/>
      <c r="G143" s="58" t="s">
        <v>524</v>
      </c>
      <c r="H143" s="31"/>
      <c r="I143" s="42"/>
      <c r="J143" s="32"/>
      <c r="K143" s="59"/>
      <c r="L143" s="60"/>
      <c r="M143" s="187" t="s">
        <v>491</v>
      </c>
      <c r="N143" s="201" t="s">
        <v>801</v>
      </c>
      <c r="O143" s="205" t="s">
        <v>547</v>
      </c>
      <c r="P143" s="35"/>
      <c r="Q143" s="35"/>
      <c r="R143" s="35"/>
      <c r="S143" s="35"/>
      <c r="T143" s="35"/>
      <c r="U143" s="35"/>
      <c r="V143" s="35"/>
      <c r="W143" s="36"/>
      <c r="X143" s="35"/>
      <c r="Y143" s="35"/>
      <c r="Z143" s="35"/>
      <c r="AA143" s="35"/>
      <c r="AB143" s="35"/>
      <c r="AC143" s="35"/>
      <c r="AD143" s="35"/>
      <c r="AE143" s="35"/>
      <c r="AF143" s="35"/>
      <c r="AG143" s="35"/>
      <c r="AH143" s="35"/>
      <c r="AI143" s="35"/>
      <c r="AJ143" s="35"/>
      <c r="AK143" s="37"/>
      <c r="AL143" s="35"/>
      <c r="AM143" s="35"/>
      <c r="AN143" s="35"/>
      <c r="AO143" s="35"/>
      <c r="AP143" s="35"/>
      <c r="AQ143" s="35"/>
      <c r="AR143" s="35"/>
      <c r="AS143" s="35"/>
      <c r="AT143" s="35"/>
      <c r="AU143" s="35"/>
      <c r="AV143" s="35"/>
      <c r="AW143" s="35"/>
      <c r="AX143" s="35"/>
      <c r="AY143" s="35"/>
      <c r="AZ143" s="35"/>
      <c r="BA143" s="35"/>
      <c r="BB143" s="35"/>
      <c r="BC143" s="37"/>
      <c r="BD143" s="37"/>
      <c r="BE143" s="37"/>
      <c r="BF143" s="35"/>
      <c r="BG143" s="35"/>
      <c r="BH143" s="35"/>
      <c r="BI143" s="35"/>
      <c r="BJ143" s="35"/>
      <c r="BK143" s="35"/>
      <c r="BL143" s="35"/>
      <c r="BM143" s="35"/>
      <c r="BN143" s="35"/>
      <c r="BO143" s="35"/>
      <c r="BP143" s="35"/>
      <c r="BQ143" s="35"/>
      <c r="BR143" s="35"/>
      <c r="BS143" s="35"/>
      <c r="BT143" s="35"/>
      <c r="BU143" s="35"/>
      <c r="BV143" s="35"/>
      <c r="BW143" s="38"/>
      <c r="BX143" s="30"/>
      <c r="BY143" s="39"/>
      <c r="BZ143" s="40"/>
      <c r="CA143" s="40"/>
      <c r="CB143" s="176"/>
      <c r="CC143" s="176"/>
      <c r="CD143" s="176"/>
      <c r="CE143" s="176"/>
      <c r="CF143" s="176"/>
      <c r="CG143" s="176"/>
      <c r="CH143" s="176"/>
      <c r="CI143" s="176"/>
      <c r="CJ143" s="176"/>
      <c r="CK143" s="176"/>
      <c r="CL143" s="176"/>
      <c r="CM143" s="176"/>
      <c r="CN143" s="176"/>
      <c r="CO143" s="176"/>
      <c r="CP143" s="176"/>
      <c r="CQ143" s="176"/>
      <c r="CR143" s="176"/>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176"/>
      <c r="EC143" s="176"/>
      <c r="ED143" s="176"/>
      <c r="EE143" s="176"/>
      <c r="EF143" s="176"/>
      <c r="EG143" s="176"/>
      <c r="EH143" s="176"/>
      <c r="EI143" s="176"/>
      <c r="EJ143" s="176"/>
      <c r="EK143" s="176"/>
      <c r="EL143" s="176"/>
      <c r="EM143" s="176"/>
      <c r="EN143" s="176"/>
      <c r="EO143" s="176"/>
      <c r="EP143" s="176"/>
      <c r="EQ143" s="176"/>
      <c r="ER143" s="176"/>
      <c r="ES143" s="176"/>
      <c r="ET143" s="176"/>
      <c r="EU143" s="176"/>
      <c r="EV143" s="176"/>
      <c r="EW143" s="176"/>
      <c r="EX143" s="176"/>
      <c r="EY143" s="176"/>
      <c r="EZ143" s="176"/>
      <c r="FA143" s="176"/>
      <c r="FB143" s="176"/>
      <c r="FC143" s="176"/>
      <c r="FD143" s="176"/>
      <c r="FE143" s="176"/>
      <c r="FF143" s="176"/>
      <c r="FG143" s="176"/>
      <c r="FH143" s="176"/>
      <c r="FI143" s="176"/>
      <c r="FJ143" s="176"/>
      <c r="FK143" s="176"/>
      <c r="FL143" s="176"/>
      <c r="FM143" s="176"/>
      <c r="FN143" s="176"/>
      <c r="FO143" s="176"/>
      <c r="FP143" s="176"/>
      <c r="FQ143" s="176"/>
      <c r="FR143" s="176"/>
      <c r="FS143" s="176"/>
      <c r="FT143" s="176"/>
      <c r="FU143" s="176"/>
      <c r="FV143" s="176"/>
      <c r="FW143" s="176"/>
      <c r="FX143" s="176"/>
      <c r="FY143" s="176"/>
      <c r="FZ143" s="176"/>
      <c r="GA143" s="176"/>
      <c r="GB143" s="176"/>
      <c r="GC143" s="176"/>
      <c r="GD143" s="176"/>
      <c r="GE143" s="176"/>
      <c r="GF143" s="176"/>
      <c r="GG143" s="176"/>
      <c r="GH143" s="176"/>
      <c r="GI143" s="176"/>
      <c r="GJ143" s="176"/>
      <c r="GK143" s="176"/>
      <c r="GL143" s="176"/>
      <c r="GM143" s="176"/>
      <c r="GN143" s="176"/>
      <c r="GO143" s="176"/>
      <c r="GP143" s="176"/>
      <c r="GQ143" s="176"/>
      <c r="GR143" s="176"/>
      <c r="GS143" s="176"/>
      <c r="GT143" s="176"/>
      <c r="GU143" s="176"/>
      <c r="GV143" s="176"/>
      <c r="GW143" s="176"/>
      <c r="GX143" s="176"/>
      <c r="GY143" s="176"/>
      <c r="GZ143" s="176"/>
      <c r="HA143" s="176"/>
      <c r="HB143" s="176"/>
      <c r="HC143" s="176"/>
      <c r="HD143" s="176"/>
      <c r="HE143" s="176"/>
      <c r="HF143" s="176"/>
      <c r="HG143" s="176"/>
      <c r="HH143" s="176"/>
      <c r="HI143" s="176"/>
      <c r="HJ143" s="176"/>
      <c r="HK143" s="176"/>
      <c r="HL143" s="176"/>
      <c r="HM143" s="176"/>
      <c r="HN143" s="176"/>
      <c r="HO143" s="176"/>
      <c r="HP143" s="176"/>
      <c r="HQ143" s="176"/>
      <c r="HR143" s="176"/>
      <c r="HS143" s="176"/>
      <c r="HT143" s="176"/>
      <c r="HU143" s="176"/>
      <c r="HV143" s="176"/>
      <c r="HW143" s="176"/>
      <c r="HX143" s="176"/>
      <c r="HY143" s="176"/>
      <c r="HZ143" s="176"/>
      <c r="IA143" s="176"/>
      <c r="IB143" s="176"/>
      <c r="IC143" s="176"/>
      <c r="ID143" s="176"/>
      <c r="IE143" s="176"/>
      <c r="IF143" s="176"/>
      <c r="IG143" s="176"/>
      <c r="IH143" s="176"/>
      <c r="II143" s="176"/>
      <c r="IJ143" s="176"/>
      <c r="IK143" s="176"/>
      <c r="IL143" s="176"/>
      <c r="IM143" s="176"/>
      <c r="IN143" s="176"/>
      <c r="IO143" s="176"/>
      <c r="IP143" s="176"/>
      <c r="IQ143" s="176"/>
      <c r="IR143" s="176"/>
      <c r="IS143" s="176"/>
      <c r="IT143" s="176"/>
      <c r="IU143" s="176"/>
      <c r="IV143" s="176"/>
      <c r="IW143" s="176"/>
      <c r="IX143" s="176"/>
      <c r="IY143" s="176"/>
    </row>
    <row r="144" spans="1:259" s="186" customFormat="1" ht="161" thickBot="1">
      <c r="A144" s="28" t="s">
        <v>734</v>
      </c>
      <c r="B144" s="28" t="s">
        <v>548</v>
      </c>
      <c r="C144" s="28" t="s">
        <v>549</v>
      </c>
      <c r="D144" s="28" t="s">
        <v>550</v>
      </c>
      <c r="E144" s="29"/>
      <c r="G144" s="58" t="s">
        <v>533</v>
      </c>
      <c r="H144" s="31"/>
      <c r="I144" s="42"/>
      <c r="J144" s="32"/>
      <c r="K144" s="59"/>
      <c r="L144" s="60"/>
      <c r="M144" s="187" t="s">
        <v>495</v>
      </c>
      <c r="N144" s="201" t="s">
        <v>802</v>
      </c>
      <c r="O144" s="205" t="s">
        <v>547</v>
      </c>
      <c r="P144" s="35"/>
      <c r="Q144" s="35"/>
      <c r="R144" s="35"/>
      <c r="S144" s="35"/>
      <c r="T144" s="35"/>
      <c r="U144" s="35"/>
      <c r="V144" s="35"/>
      <c r="W144" s="36"/>
      <c r="X144" s="35"/>
      <c r="Y144" s="35"/>
      <c r="Z144" s="35"/>
      <c r="AA144" s="35"/>
      <c r="AB144" s="35"/>
      <c r="AC144" s="35"/>
      <c r="AD144" s="35"/>
      <c r="AE144" s="35"/>
      <c r="AF144" s="35"/>
      <c r="AG144" s="35"/>
      <c r="AH144" s="35"/>
      <c r="AI144" s="35"/>
      <c r="AJ144" s="35"/>
      <c r="AK144" s="37"/>
      <c r="AL144" s="35"/>
      <c r="AM144" s="35"/>
      <c r="AN144" s="35"/>
      <c r="AO144" s="35"/>
      <c r="AP144" s="35"/>
      <c r="AQ144" s="35"/>
      <c r="AR144" s="35"/>
      <c r="AS144" s="35"/>
      <c r="AT144" s="35"/>
      <c r="AU144" s="35"/>
      <c r="AV144" s="35"/>
      <c r="AW144" s="35"/>
      <c r="AX144" s="35"/>
      <c r="AY144" s="35"/>
      <c r="AZ144" s="35"/>
      <c r="BA144" s="35"/>
      <c r="BB144" s="35"/>
      <c r="BC144" s="37"/>
      <c r="BD144" s="37"/>
      <c r="BE144" s="37"/>
      <c r="BF144" s="35"/>
      <c r="BG144" s="35"/>
      <c r="BH144" s="35"/>
      <c r="BI144" s="35"/>
      <c r="BJ144" s="35"/>
      <c r="BK144" s="35"/>
      <c r="BL144" s="35"/>
      <c r="BM144" s="35"/>
      <c r="BN144" s="35"/>
      <c r="BO144" s="35"/>
      <c r="BP144" s="35"/>
      <c r="BQ144" s="35"/>
      <c r="BR144" s="35"/>
      <c r="BS144" s="35"/>
      <c r="BT144" s="35"/>
      <c r="BU144" s="35"/>
      <c r="BV144" s="35"/>
      <c r="BW144" s="38"/>
      <c r="BX144" s="30"/>
      <c r="BY144" s="39"/>
      <c r="BZ144" s="40"/>
      <c r="CA144" s="40"/>
      <c r="CB144" s="176"/>
      <c r="CC144" s="176"/>
      <c r="CD144" s="176"/>
      <c r="CE144" s="176"/>
      <c r="CF144" s="176"/>
      <c r="CG144" s="176"/>
      <c r="CH144" s="176"/>
      <c r="CI144" s="176"/>
      <c r="CJ144" s="176"/>
      <c r="CK144" s="176"/>
      <c r="CL144" s="176"/>
      <c r="CM144" s="176"/>
      <c r="CN144" s="176"/>
      <c r="CO144" s="176"/>
      <c r="CP144" s="176"/>
      <c r="CQ144" s="176"/>
      <c r="CR144" s="176"/>
      <c r="CS144" s="176"/>
      <c r="CT144" s="176"/>
      <c r="CU144" s="176"/>
      <c r="CV144" s="176"/>
      <c r="CW144" s="176"/>
      <c r="CX144" s="176"/>
      <c r="CY144" s="176"/>
      <c r="CZ144" s="176"/>
      <c r="DA144" s="176"/>
      <c r="DB144" s="176"/>
      <c r="DC144" s="176"/>
      <c r="DD144" s="176"/>
      <c r="DE144" s="176"/>
      <c r="DF144" s="176"/>
      <c r="DG144" s="176"/>
      <c r="DH144" s="176"/>
      <c r="DI144" s="176"/>
      <c r="DJ144" s="176"/>
      <c r="DK144" s="176"/>
      <c r="DL144" s="176"/>
      <c r="DM144" s="176"/>
      <c r="DN144" s="176"/>
      <c r="DO144" s="176"/>
      <c r="DP144" s="176"/>
      <c r="DQ144" s="176"/>
      <c r="DR144" s="176"/>
      <c r="DS144" s="176"/>
      <c r="DT144" s="176"/>
      <c r="DU144" s="176"/>
      <c r="DV144" s="176"/>
      <c r="DW144" s="176"/>
      <c r="DX144" s="176"/>
      <c r="DY144" s="176"/>
      <c r="DZ144" s="176"/>
      <c r="EA144" s="176"/>
      <c r="EB144" s="176"/>
      <c r="EC144" s="176"/>
      <c r="ED144" s="176"/>
      <c r="EE144" s="176"/>
      <c r="EF144" s="176"/>
      <c r="EG144" s="176"/>
      <c r="EH144" s="176"/>
      <c r="EI144" s="176"/>
      <c r="EJ144" s="176"/>
      <c r="EK144" s="176"/>
      <c r="EL144" s="176"/>
      <c r="EM144" s="176"/>
      <c r="EN144" s="176"/>
      <c r="EO144" s="176"/>
      <c r="EP144" s="176"/>
      <c r="EQ144" s="176"/>
      <c r="ER144" s="176"/>
      <c r="ES144" s="176"/>
      <c r="ET144" s="176"/>
      <c r="EU144" s="176"/>
      <c r="EV144" s="176"/>
      <c r="EW144" s="176"/>
      <c r="EX144" s="176"/>
      <c r="EY144" s="176"/>
      <c r="EZ144" s="176"/>
      <c r="FA144" s="176"/>
      <c r="FB144" s="176"/>
      <c r="FC144" s="176"/>
      <c r="FD144" s="176"/>
      <c r="FE144" s="176"/>
      <c r="FF144" s="176"/>
      <c r="FG144" s="176"/>
      <c r="FH144" s="176"/>
      <c r="FI144" s="176"/>
      <c r="FJ144" s="176"/>
      <c r="FK144" s="176"/>
      <c r="FL144" s="176"/>
      <c r="FM144" s="176"/>
      <c r="FN144" s="176"/>
      <c r="FO144" s="176"/>
      <c r="FP144" s="176"/>
      <c r="FQ144" s="176"/>
      <c r="FR144" s="176"/>
      <c r="FS144" s="176"/>
      <c r="FT144" s="176"/>
      <c r="FU144" s="176"/>
      <c r="FV144" s="176"/>
      <c r="FW144" s="176"/>
      <c r="FX144" s="176"/>
      <c r="FY144" s="176"/>
      <c r="FZ144" s="176"/>
      <c r="GA144" s="176"/>
      <c r="GB144" s="176"/>
      <c r="GC144" s="176"/>
      <c r="GD144" s="176"/>
      <c r="GE144" s="176"/>
      <c r="GF144" s="176"/>
      <c r="GG144" s="176"/>
      <c r="GH144" s="176"/>
      <c r="GI144" s="176"/>
      <c r="GJ144" s="176"/>
      <c r="GK144" s="176"/>
      <c r="GL144" s="176"/>
      <c r="GM144" s="176"/>
      <c r="GN144" s="176"/>
      <c r="GO144" s="176"/>
      <c r="GP144" s="176"/>
      <c r="GQ144" s="176"/>
      <c r="GR144" s="176"/>
      <c r="GS144" s="176"/>
      <c r="GT144" s="176"/>
      <c r="GU144" s="176"/>
      <c r="GV144" s="176"/>
      <c r="GW144" s="176"/>
      <c r="GX144" s="176"/>
      <c r="GY144" s="176"/>
      <c r="GZ144" s="176"/>
      <c r="HA144" s="176"/>
      <c r="HB144" s="176"/>
      <c r="HC144" s="176"/>
      <c r="HD144" s="176"/>
      <c r="HE144" s="176"/>
      <c r="HF144" s="176"/>
      <c r="HG144" s="176"/>
      <c r="HH144" s="176"/>
      <c r="HI144" s="176"/>
      <c r="HJ144" s="176"/>
      <c r="HK144" s="176"/>
      <c r="HL144" s="176"/>
      <c r="HM144" s="176"/>
      <c r="HN144" s="176"/>
      <c r="HO144" s="176"/>
      <c r="HP144" s="176"/>
      <c r="HQ144" s="176"/>
      <c r="HR144" s="176"/>
      <c r="HS144" s="176"/>
      <c r="HT144" s="176"/>
      <c r="HU144" s="176"/>
      <c r="HV144" s="176"/>
      <c r="HW144" s="176"/>
      <c r="HX144" s="176"/>
      <c r="HY144" s="176"/>
      <c r="HZ144" s="176"/>
      <c r="IA144" s="176"/>
      <c r="IB144" s="176"/>
      <c r="IC144" s="176"/>
      <c r="ID144" s="176"/>
      <c r="IE144" s="176"/>
      <c r="IF144" s="176"/>
      <c r="IG144" s="176"/>
      <c r="IH144" s="176"/>
      <c r="II144" s="176"/>
      <c r="IJ144" s="176"/>
      <c r="IK144" s="176"/>
      <c r="IL144" s="176"/>
      <c r="IM144" s="176"/>
      <c r="IN144" s="176"/>
      <c r="IO144" s="176"/>
      <c r="IP144" s="176"/>
      <c r="IQ144" s="176"/>
      <c r="IR144" s="176"/>
      <c r="IS144" s="176"/>
      <c r="IT144" s="176"/>
      <c r="IU144" s="176"/>
      <c r="IV144" s="176"/>
      <c r="IW144" s="176"/>
      <c r="IX144" s="176"/>
      <c r="IY144" s="176"/>
    </row>
    <row r="145" spans="1:259" s="186" customFormat="1" ht="145" thickBot="1">
      <c r="A145" s="28" t="s">
        <v>736</v>
      </c>
      <c r="B145" s="28" t="s">
        <v>551</v>
      </c>
      <c r="C145" s="28" t="s">
        <v>519</v>
      </c>
      <c r="D145" s="28" t="s">
        <v>552</v>
      </c>
      <c r="E145" s="29"/>
      <c r="G145" s="58" t="s">
        <v>542</v>
      </c>
      <c r="H145" s="31"/>
      <c r="I145" s="42"/>
      <c r="J145" s="32"/>
      <c r="K145" s="59"/>
      <c r="L145" s="60"/>
      <c r="M145" s="187" t="s">
        <v>491</v>
      </c>
      <c r="N145" s="201" t="s">
        <v>803</v>
      </c>
      <c r="O145" s="205" t="s">
        <v>534</v>
      </c>
      <c r="P145" s="35"/>
      <c r="Q145" s="35"/>
      <c r="R145" s="35"/>
      <c r="S145" s="35"/>
      <c r="T145" s="35"/>
      <c r="U145" s="35"/>
      <c r="V145" s="35"/>
      <c r="W145" s="36"/>
      <c r="X145" s="35"/>
      <c r="Y145" s="35"/>
      <c r="Z145" s="35"/>
      <c r="AA145" s="35"/>
      <c r="AB145" s="35"/>
      <c r="AC145" s="35"/>
      <c r="AD145" s="35"/>
      <c r="AE145" s="35"/>
      <c r="AF145" s="35"/>
      <c r="AG145" s="35"/>
      <c r="AH145" s="35"/>
      <c r="AI145" s="35"/>
      <c r="AJ145" s="35"/>
      <c r="AK145" s="37"/>
      <c r="AL145" s="35"/>
      <c r="AM145" s="35"/>
      <c r="AN145" s="35"/>
      <c r="AO145" s="35"/>
      <c r="AP145" s="35"/>
      <c r="AQ145" s="35"/>
      <c r="AR145" s="35"/>
      <c r="AS145" s="35"/>
      <c r="AT145" s="35"/>
      <c r="AU145" s="35"/>
      <c r="AV145" s="35"/>
      <c r="AW145" s="35"/>
      <c r="AX145" s="35"/>
      <c r="AY145" s="35"/>
      <c r="AZ145" s="35"/>
      <c r="BA145" s="35"/>
      <c r="BB145" s="35"/>
      <c r="BC145" s="37"/>
      <c r="BD145" s="37"/>
      <c r="BE145" s="37"/>
      <c r="BF145" s="35"/>
      <c r="BG145" s="35"/>
      <c r="BH145" s="35"/>
      <c r="BI145" s="35"/>
      <c r="BJ145" s="35"/>
      <c r="BK145" s="35"/>
      <c r="BL145" s="35"/>
      <c r="BM145" s="35"/>
      <c r="BN145" s="35"/>
      <c r="BO145" s="35"/>
      <c r="BP145" s="35"/>
      <c r="BQ145" s="35"/>
      <c r="BR145" s="35"/>
      <c r="BS145" s="35"/>
      <c r="BT145" s="35"/>
      <c r="BU145" s="35"/>
      <c r="BV145" s="35"/>
      <c r="BW145" s="38"/>
      <c r="BX145" s="30"/>
      <c r="BY145" s="39"/>
      <c r="BZ145" s="40"/>
      <c r="CA145" s="40"/>
      <c r="CB145" s="176"/>
      <c r="CC145" s="176"/>
      <c r="CD145" s="176"/>
      <c r="CE145" s="176"/>
      <c r="CF145" s="176"/>
      <c r="CG145" s="176"/>
      <c r="CH145" s="176"/>
      <c r="CI145" s="176"/>
      <c r="CJ145" s="176"/>
      <c r="CK145" s="176"/>
      <c r="CL145" s="176"/>
      <c r="CM145" s="176"/>
      <c r="CN145" s="176"/>
      <c r="CO145" s="176"/>
      <c r="CP145" s="176"/>
      <c r="CQ145" s="176"/>
      <c r="CR145" s="176"/>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176"/>
      <c r="EC145" s="176"/>
      <c r="ED145" s="176"/>
      <c r="EE145" s="176"/>
      <c r="EF145" s="176"/>
      <c r="EG145" s="176"/>
      <c r="EH145" s="176"/>
      <c r="EI145" s="176"/>
      <c r="EJ145" s="176"/>
      <c r="EK145" s="176"/>
      <c r="EL145" s="176"/>
      <c r="EM145" s="176"/>
      <c r="EN145" s="176"/>
      <c r="EO145" s="176"/>
      <c r="EP145" s="176"/>
      <c r="EQ145" s="176"/>
      <c r="ER145" s="176"/>
      <c r="ES145" s="176"/>
      <c r="ET145" s="176"/>
      <c r="EU145" s="176"/>
      <c r="EV145" s="176"/>
      <c r="EW145" s="176"/>
      <c r="EX145" s="176"/>
      <c r="EY145" s="176"/>
      <c r="EZ145" s="176"/>
      <c r="FA145" s="176"/>
      <c r="FB145" s="176"/>
      <c r="FC145" s="176"/>
      <c r="FD145" s="176"/>
      <c r="FE145" s="176"/>
      <c r="FF145" s="176"/>
      <c r="FG145" s="176"/>
      <c r="FH145" s="176"/>
      <c r="FI145" s="176"/>
      <c r="FJ145" s="176"/>
      <c r="FK145" s="176"/>
      <c r="FL145" s="176"/>
      <c r="FM145" s="176"/>
      <c r="FN145" s="176"/>
      <c r="FO145" s="176"/>
      <c r="FP145" s="176"/>
      <c r="FQ145" s="176"/>
      <c r="FR145" s="176"/>
      <c r="FS145" s="176"/>
      <c r="FT145" s="176"/>
      <c r="FU145" s="176"/>
      <c r="FV145" s="176"/>
      <c r="FW145" s="176"/>
      <c r="FX145" s="176"/>
      <c r="FY145" s="176"/>
      <c r="FZ145" s="176"/>
      <c r="GA145" s="176"/>
      <c r="GB145" s="176"/>
      <c r="GC145" s="176"/>
      <c r="GD145" s="176"/>
      <c r="GE145" s="176"/>
      <c r="GF145" s="176"/>
      <c r="GG145" s="176"/>
      <c r="GH145" s="176"/>
      <c r="GI145" s="176"/>
      <c r="GJ145" s="176"/>
      <c r="GK145" s="176"/>
      <c r="GL145" s="176"/>
      <c r="GM145" s="176"/>
      <c r="GN145" s="176"/>
      <c r="GO145" s="176"/>
      <c r="GP145" s="176"/>
      <c r="GQ145" s="176"/>
      <c r="GR145" s="176"/>
      <c r="GS145" s="176"/>
      <c r="GT145" s="176"/>
      <c r="GU145" s="176"/>
      <c r="GV145" s="176"/>
      <c r="GW145" s="176"/>
      <c r="GX145" s="176"/>
      <c r="GY145" s="176"/>
      <c r="GZ145" s="176"/>
      <c r="HA145" s="176"/>
      <c r="HB145" s="176"/>
      <c r="HC145" s="176"/>
      <c r="HD145" s="176"/>
      <c r="HE145" s="176"/>
      <c r="HF145" s="176"/>
      <c r="HG145" s="176"/>
      <c r="HH145" s="176"/>
      <c r="HI145" s="176"/>
      <c r="HJ145" s="176"/>
      <c r="HK145" s="176"/>
      <c r="HL145" s="176"/>
      <c r="HM145" s="176"/>
      <c r="HN145" s="176"/>
      <c r="HO145" s="176"/>
      <c r="HP145" s="176"/>
      <c r="HQ145" s="176"/>
      <c r="HR145" s="176"/>
      <c r="HS145" s="176"/>
      <c r="HT145" s="176"/>
      <c r="HU145" s="176"/>
      <c r="HV145" s="176"/>
      <c r="HW145" s="176"/>
      <c r="HX145" s="176"/>
      <c r="HY145" s="176"/>
      <c r="HZ145" s="176"/>
      <c r="IA145" s="176"/>
      <c r="IB145" s="176"/>
      <c r="IC145" s="176"/>
      <c r="ID145" s="176"/>
      <c r="IE145" s="176"/>
      <c r="IF145" s="176"/>
      <c r="IG145" s="176"/>
      <c r="IH145" s="176"/>
      <c r="II145" s="176"/>
      <c r="IJ145" s="176"/>
      <c r="IK145" s="176"/>
      <c r="IL145" s="176"/>
      <c r="IM145" s="176"/>
      <c r="IN145" s="176"/>
      <c r="IO145" s="176"/>
      <c r="IP145" s="176"/>
      <c r="IQ145" s="176"/>
      <c r="IR145" s="176"/>
      <c r="IS145" s="176"/>
      <c r="IT145" s="176"/>
      <c r="IU145" s="176"/>
      <c r="IV145" s="176"/>
      <c r="IW145" s="176"/>
      <c r="IX145" s="176"/>
      <c r="IY145" s="176"/>
    </row>
    <row r="146" spans="1:259" s="186" customFormat="1" ht="97" thickBot="1">
      <c r="A146" s="28" t="s">
        <v>735</v>
      </c>
      <c r="B146" s="28" t="s">
        <v>553</v>
      </c>
      <c r="C146" s="28" t="s">
        <v>519</v>
      </c>
      <c r="D146" s="28" t="s">
        <v>554</v>
      </c>
      <c r="E146" s="29"/>
      <c r="G146" s="58"/>
      <c r="H146" s="31"/>
      <c r="I146" s="42"/>
      <c r="J146" s="32"/>
      <c r="K146" s="59"/>
      <c r="L146" s="60"/>
      <c r="M146" s="187" t="s">
        <v>491</v>
      </c>
      <c r="N146" s="201" t="s">
        <v>804</v>
      </c>
      <c r="O146" s="205" t="s">
        <v>534</v>
      </c>
      <c r="P146" s="35"/>
      <c r="Q146" s="35"/>
      <c r="R146" s="35"/>
      <c r="S146" s="35"/>
      <c r="T146" s="35"/>
      <c r="U146" s="35"/>
      <c r="V146" s="35"/>
      <c r="W146" s="36"/>
      <c r="X146" s="35"/>
      <c r="Y146" s="35"/>
      <c r="Z146" s="35"/>
      <c r="AA146" s="35"/>
      <c r="AB146" s="35"/>
      <c r="AC146" s="35"/>
      <c r="AD146" s="35"/>
      <c r="AE146" s="35"/>
      <c r="AF146" s="35"/>
      <c r="AG146" s="35"/>
      <c r="AH146" s="35"/>
      <c r="AI146" s="35"/>
      <c r="AJ146" s="35"/>
      <c r="AK146" s="37"/>
      <c r="AL146" s="35"/>
      <c r="AM146" s="35"/>
      <c r="AN146" s="35"/>
      <c r="AO146" s="35"/>
      <c r="AP146" s="35"/>
      <c r="AQ146" s="35"/>
      <c r="AR146" s="35"/>
      <c r="AS146" s="35"/>
      <c r="AT146" s="35"/>
      <c r="AU146" s="35"/>
      <c r="AV146" s="35"/>
      <c r="AW146" s="35"/>
      <c r="AX146" s="35"/>
      <c r="AY146" s="35"/>
      <c r="AZ146" s="35"/>
      <c r="BA146" s="35"/>
      <c r="BB146" s="35"/>
      <c r="BC146" s="37"/>
      <c r="BD146" s="37"/>
      <c r="BE146" s="37"/>
      <c r="BF146" s="35"/>
      <c r="BG146" s="35"/>
      <c r="BH146" s="35"/>
      <c r="BI146" s="35"/>
      <c r="BJ146" s="35"/>
      <c r="BK146" s="35"/>
      <c r="BL146" s="35"/>
      <c r="BM146" s="35"/>
      <c r="BN146" s="35"/>
      <c r="BO146" s="35"/>
      <c r="BP146" s="35"/>
      <c r="BQ146" s="35"/>
      <c r="BR146" s="35"/>
      <c r="BS146" s="35"/>
      <c r="BT146" s="35"/>
      <c r="BU146" s="35"/>
      <c r="BV146" s="35"/>
      <c r="BW146" s="38"/>
      <c r="BX146" s="30"/>
      <c r="BY146" s="39"/>
      <c r="BZ146" s="40"/>
      <c r="CA146" s="40"/>
      <c r="CB146" s="176"/>
      <c r="CC146" s="176"/>
      <c r="CD146" s="176"/>
      <c r="CE146" s="176"/>
      <c r="CF146" s="176"/>
      <c r="CG146" s="176"/>
      <c r="CH146" s="176"/>
      <c r="CI146" s="176"/>
      <c r="CJ146" s="176"/>
      <c r="CK146" s="176"/>
      <c r="CL146" s="176"/>
      <c r="CM146" s="176"/>
      <c r="CN146" s="176"/>
      <c r="CO146" s="176"/>
      <c r="CP146" s="176"/>
      <c r="CQ146" s="176"/>
      <c r="CR146" s="176"/>
      <c r="CS146" s="176"/>
      <c r="CT146" s="176"/>
      <c r="CU146" s="176"/>
      <c r="CV146" s="176"/>
      <c r="CW146" s="176"/>
      <c r="CX146" s="176"/>
      <c r="CY146" s="176"/>
      <c r="CZ146" s="176"/>
      <c r="DA146" s="176"/>
      <c r="DB146" s="176"/>
      <c r="DC146" s="176"/>
      <c r="DD146" s="176"/>
      <c r="DE146" s="176"/>
      <c r="DF146" s="176"/>
      <c r="DG146" s="176"/>
      <c r="DH146" s="176"/>
      <c r="DI146" s="176"/>
      <c r="DJ146" s="176"/>
      <c r="DK146" s="176"/>
      <c r="DL146" s="176"/>
      <c r="DM146" s="176"/>
      <c r="DN146" s="176"/>
      <c r="DO146" s="176"/>
      <c r="DP146" s="176"/>
      <c r="DQ146" s="176"/>
      <c r="DR146" s="176"/>
      <c r="DS146" s="176"/>
      <c r="DT146" s="176"/>
      <c r="DU146" s="176"/>
      <c r="DV146" s="176"/>
      <c r="DW146" s="176"/>
      <c r="DX146" s="176"/>
      <c r="DY146" s="176"/>
      <c r="DZ146" s="176"/>
      <c r="EA146" s="176"/>
      <c r="EB146" s="176"/>
      <c r="EC146" s="176"/>
      <c r="ED146" s="176"/>
      <c r="EE146" s="176"/>
      <c r="EF146" s="176"/>
      <c r="EG146" s="176"/>
      <c r="EH146" s="176"/>
      <c r="EI146" s="176"/>
      <c r="EJ146" s="176"/>
      <c r="EK146" s="176"/>
      <c r="EL146" s="176"/>
      <c r="EM146" s="176"/>
      <c r="EN146" s="176"/>
      <c r="EO146" s="176"/>
      <c r="EP146" s="176"/>
      <c r="EQ146" s="176"/>
      <c r="ER146" s="176"/>
      <c r="ES146" s="176"/>
      <c r="ET146" s="176"/>
      <c r="EU146" s="176"/>
      <c r="EV146" s="176"/>
      <c r="EW146" s="176"/>
      <c r="EX146" s="176"/>
      <c r="EY146" s="176"/>
      <c r="EZ146" s="176"/>
      <c r="FA146" s="176"/>
      <c r="FB146" s="176"/>
      <c r="FC146" s="176"/>
      <c r="FD146" s="176"/>
      <c r="FE146" s="176"/>
      <c r="FF146" s="176"/>
      <c r="FG146" s="176"/>
      <c r="FH146" s="176"/>
      <c r="FI146" s="176"/>
      <c r="FJ146" s="176"/>
      <c r="FK146" s="176"/>
      <c r="FL146" s="176"/>
      <c r="FM146" s="176"/>
      <c r="FN146" s="176"/>
      <c r="FO146" s="176"/>
      <c r="FP146" s="176"/>
      <c r="FQ146" s="176"/>
      <c r="FR146" s="176"/>
      <c r="FS146" s="176"/>
      <c r="FT146" s="176"/>
      <c r="FU146" s="176"/>
      <c r="FV146" s="176"/>
      <c r="FW146" s="176"/>
      <c r="FX146" s="176"/>
      <c r="FY146" s="176"/>
      <c r="FZ146" s="176"/>
      <c r="GA146" s="176"/>
      <c r="GB146" s="176"/>
      <c r="GC146" s="176"/>
      <c r="GD146" s="176"/>
      <c r="GE146" s="176"/>
      <c r="GF146" s="176"/>
      <c r="GG146" s="176"/>
      <c r="GH146" s="176"/>
      <c r="GI146" s="176"/>
      <c r="GJ146" s="176"/>
      <c r="GK146" s="176"/>
      <c r="GL146" s="176"/>
      <c r="GM146" s="176"/>
      <c r="GN146" s="176"/>
      <c r="GO146" s="176"/>
      <c r="GP146" s="176"/>
      <c r="GQ146" s="176"/>
      <c r="GR146" s="176"/>
      <c r="GS146" s="176"/>
      <c r="GT146" s="176"/>
      <c r="GU146" s="176"/>
      <c r="GV146" s="176"/>
      <c r="GW146" s="176"/>
      <c r="GX146" s="176"/>
      <c r="GY146" s="176"/>
      <c r="GZ146" s="176"/>
      <c r="HA146" s="176"/>
      <c r="HB146" s="176"/>
      <c r="HC146" s="176"/>
      <c r="HD146" s="176"/>
      <c r="HE146" s="176"/>
      <c r="HF146" s="176"/>
      <c r="HG146" s="176"/>
      <c r="HH146" s="176"/>
      <c r="HI146" s="176"/>
      <c r="HJ146" s="176"/>
      <c r="HK146" s="176"/>
      <c r="HL146" s="176"/>
      <c r="HM146" s="176"/>
      <c r="HN146" s="176"/>
      <c r="HO146" s="176"/>
      <c r="HP146" s="176"/>
      <c r="HQ146" s="176"/>
      <c r="HR146" s="176"/>
      <c r="HS146" s="176"/>
      <c r="HT146" s="176"/>
      <c r="HU146" s="176"/>
      <c r="HV146" s="176"/>
      <c r="HW146" s="176"/>
      <c r="HX146" s="176"/>
      <c r="HY146" s="176"/>
      <c r="HZ146" s="176"/>
      <c r="IA146" s="176"/>
      <c r="IB146" s="176"/>
      <c r="IC146" s="176"/>
      <c r="ID146" s="176"/>
      <c r="IE146" s="176"/>
      <c r="IF146" s="176"/>
      <c r="IG146" s="176"/>
      <c r="IH146" s="176"/>
      <c r="II146" s="176"/>
      <c r="IJ146" s="176"/>
      <c r="IK146" s="176"/>
      <c r="IL146" s="176"/>
      <c r="IM146" s="176"/>
      <c r="IN146" s="176"/>
      <c r="IO146" s="176"/>
      <c r="IP146" s="176"/>
      <c r="IQ146" s="176"/>
      <c r="IR146" s="176"/>
      <c r="IS146" s="176"/>
      <c r="IT146" s="176"/>
      <c r="IU146" s="176"/>
      <c r="IV146" s="176"/>
      <c r="IW146" s="176"/>
      <c r="IX146" s="176"/>
      <c r="IY146" s="176"/>
    </row>
    <row r="147" spans="1:259" s="186" customFormat="1" ht="145" thickBot="1">
      <c r="A147" s="28" t="s">
        <v>737</v>
      </c>
      <c r="B147" s="28" t="s">
        <v>555</v>
      </c>
      <c r="C147" s="28" t="s">
        <v>519</v>
      </c>
      <c r="D147" s="28" t="s">
        <v>556</v>
      </c>
      <c r="E147" s="29"/>
      <c r="G147" s="58" t="s">
        <v>557</v>
      </c>
      <c r="H147" s="31"/>
      <c r="I147" s="42"/>
      <c r="J147" s="32"/>
      <c r="K147" s="59"/>
      <c r="L147" s="60"/>
      <c r="M147" s="187" t="s">
        <v>491</v>
      </c>
      <c r="N147" s="201" t="s">
        <v>805</v>
      </c>
      <c r="O147" s="205" t="s">
        <v>534</v>
      </c>
      <c r="P147" s="35"/>
      <c r="Q147" s="35"/>
      <c r="R147" s="216"/>
      <c r="S147" s="216"/>
      <c r="T147" s="216"/>
      <c r="U147" s="216"/>
      <c r="V147" s="216"/>
      <c r="W147" s="286"/>
      <c r="X147" s="35"/>
      <c r="Y147" s="35"/>
      <c r="Z147" s="35"/>
      <c r="AA147" s="35"/>
      <c r="AB147" s="35"/>
      <c r="AC147" s="35"/>
      <c r="AD147" s="35"/>
      <c r="AE147" s="35"/>
      <c r="AF147" s="35"/>
      <c r="AG147" s="35"/>
      <c r="AH147" s="35"/>
      <c r="AI147" s="35"/>
      <c r="AJ147" s="35"/>
      <c r="AK147" s="37"/>
      <c r="AL147" s="35"/>
      <c r="AM147" s="35"/>
      <c r="AN147" s="35"/>
      <c r="AO147" s="35"/>
      <c r="AP147" s="35"/>
      <c r="AQ147" s="35"/>
      <c r="AR147" s="35"/>
      <c r="AS147" s="35"/>
      <c r="AT147" s="35"/>
      <c r="AU147" s="35"/>
      <c r="AV147" s="35"/>
      <c r="AW147" s="35"/>
      <c r="AX147" s="35"/>
      <c r="AY147" s="35"/>
      <c r="AZ147" s="35"/>
      <c r="BA147" s="35"/>
      <c r="BB147" s="35"/>
      <c r="BC147" s="37"/>
      <c r="BD147" s="37"/>
      <c r="BE147" s="37"/>
      <c r="BF147" s="35"/>
      <c r="BG147" s="35"/>
      <c r="BH147" s="35"/>
      <c r="BI147" s="35"/>
      <c r="BJ147" s="35"/>
      <c r="BK147" s="35"/>
      <c r="BL147" s="35"/>
      <c r="BM147" s="35"/>
      <c r="BN147" s="35"/>
      <c r="BO147" s="35"/>
      <c r="BP147" s="35"/>
      <c r="BQ147" s="35"/>
      <c r="BR147" s="35"/>
      <c r="BS147" s="35"/>
      <c r="BT147" s="35"/>
      <c r="BU147" s="35"/>
      <c r="BV147" s="35"/>
      <c r="BW147" s="38"/>
      <c r="BX147" s="30"/>
      <c r="BY147" s="39"/>
      <c r="BZ147" s="40"/>
      <c r="CA147" s="40"/>
      <c r="CB147" s="176"/>
      <c r="CC147" s="176"/>
      <c r="CD147" s="176"/>
      <c r="CE147" s="176"/>
      <c r="CF147" s="176"/>
      <c r="CG147" s="176"/>
      <c r="CH147" s="176"/>
      <c r="CI147" s="176"/>
      <c r="CJ147" s="176"/>
      <c r="CK147" s="176"/>
      <c r="CL147" s="176"/>
      <c r="CM147" s="176"/>
      <c r="CN147" s="176"/>
      <c r="CO147" s="176"/>
      <c r="CP147" s="176"/>
      <c r="CQ147" s="176"/>
      <c r="CR147" s="176"/>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176"/>
      <c r="EC147" s="176"/>
      <c r="ED147" s="176"/>
      <c r="EE147" s="176"/>
      <c r="EF147" s="176"/>
      <c r="EG147" s="176"/>
      <c r="EH147" s="176"/>
      <c r="EI147" s="176"/>
      <c r="EJ147" s="176"/>
      <c r="EK147" s="176"/>
      <c r="EL147" s="176"/>
      <c r="EM147" s="176"/>
      <c r="EN147" s="176"/>
      <c r="EO147" s="176"/>
      <c r="EP147" s="176"/>
      <c r="EQ147" s="176"/>
      <c r="ER147" s="176"/>
      <c r="ES147" s="176"/>
      <c r="ET147" s="176"/>
      <c r="EU147" s="176"/>
      <c r="EV147" s="176"/>
      <c r="EW147" s="176"/>
      <c r="EX147" s="176"/>
      <c r="EY147" s="176"/>
      <c r="EZ147" s="176"/>
      <c r="FA147" s="176"/>
      <c r="FB147" s="176"/>
      <c r="FC147" s="176"/>
      <c r="FD147" s="176"/>
      <c r="FE147" s="176"/>
      <c r="FF147" s="176"/>
      <c r="FG147" s="176"/>
      <c r="FH147" s="176"/>
      <c r="FI147" s="176"/>
      <c r="FJ147" s="176"/>
      <c r="FK147" s="176"/>
      <c r="FL147" s="176"/>
      <c r="FM147" s="176"/>
      <c r="FN147" s="176"/>
      <c r="FO147" s="176"/>
      <c r="FP147" s="176"/>
      <c r="FQ147" s="176"/>
      <c r="FR147" s="176"/>
      <c r="FS147" s="176"/>
      <c r="FT147" s="176"/>
      <c r="FU147" s="176"/>
      <c r="FV147" s="176"/>
      <c r="FW147" s="176"/>
      <c r="FX147" s="176"/>
      <c r="FY147" s="176"/>
      <c r="FZ147" s="176"/>
      <c r="GA147" s="176"/>
      <c r="GB147" s="176"/>
      <c r="GC147" s="176"/>
      <c r="GD147" s="176"/>
      <c r="GE147" s="176"/>
      <c r="GF147" s="176"/>
      <c r="GG147" s="176"/>
      <c r="GH147" s="176"/>
      <c r="GI147" s="176"/>
      <c r="GJ147" s="176"/>
      <c r="GK147" s="176"/>
      <c r="GL147" s="176"/>
      <c r="GM147" s="176"/>
      <c r="GN147" s="176"/>
      <c r="GO147" s="176"/>
      <c r="GP147" s="176"/>
      <c r="GQ147" s="176"/>
      <c r="GR147" s="176"/>
      <c r="GS147" s="176"/>
      <c r="GT147" s="176"/>
      <c r="GU147" s="176"/>
      <c r="GV147" s="176"/>
      <c r="GW147" s="176"/>
      <c r="GX147" s="176"/>
      <c r="GY147" s="176"/>
      <c r="GZ147" s="176"/>
      <c r="HA147" s="176"/>
      <c r="HB147" s="176"/>
      <c r="HC147" s="176"/>
      <c r="HD147" s="176"/>
      <c r="HE147" s="176"/>
      <c r="HF147" s="176"/>
      <c r="HG147" s="176"/>
      <c r="HH147" s="176"/>
      <c r="HI147" s="176"/>
      <c r="HJ147" s="176"/>
      <c r="HK147" s="176"/>
      <c r="HL147" s="176"/>
      <c r="HM147" s="176"/>
      <c r="HN147" s="176"/>
      <c r="HO147" s="176"/>
      <c r="HP147" s="176"/>
      <c r="HQ147" s="176"/>
      <c r="HR147" s="176"/>
      <c r="HS147" s="176"/>
      <c r="HT147" s="176"/>
      <c r="HU147" s="176"/>
      <c r="HV147" s="176"/>
      <c r="HW147" s="176"/>
      <c r="HX147" s="176"/>
      <c r="HY147" s="176"/>
      <c r="HZ147" s="176"/>
      <c r="IA147" s="176"/>
      <c r="IB147" s="176"/>
      <c r="IC147" s="176"/>
      <c r="ID147" s="176"/>
      <c r="IE147" s="176"/>
      <c r="IF147" s="176"/>
      <c r="IG147" s="176"/>
      <c r="IH147" s="176"/>
      <c r="II147" s="176"/>
      <c r="IJ147" s="176"/>
      <c r="IK147" s="176"/>
      <c r="IL147" s="176"/>
      <c r="IM147" s="176"/>
      <c r="IN147" s="176"/>
      <c r="IO147" s="176"/>
      <c r="IP147" s="176"/>
      <c r="IQ147" s="176"/>
      <c r="IR147" s="176"/>
      <c r="IS147" s="176"/>
      <c r="IT147" s="176"/>
      <c r="IU147" s="176"/>
      <c r="IV147" s="176"/>
      <c r="IW147" s="176"/>
      <c r="IX147" s="176"/>
      <c r="IY147" s="176"/>
    </row>
    <row r="148" spans="1:259" s="186" customFormat="1" ht="113" thickBot="1">
      <c r="A148" s="28" t="s">
        <v>738</v>
      </c>
      <c r="B148" s="28" t="s">
        <v>558</v>
      </c>
      <c r="C148" s="28" t="s">
        <v>559</v>
      </c>
      <c r="D148" s="28" t="s">
        <v>560</v>
      </c>
      <c r="E148" s="29"/>
      <c r="G148" s="58" t="s">
        <v>557</v>
      </c>
      <c r="H148" s="31"/>
      <c r="I148" s="42"/>
      <c r="J148" s="32"/>
      <c r="K148" s="59"/>
      <c r="L148" s="60"/>
      <c r="M148" s="187" t="s">
        <v>491</v>
      </c>
      <c r="N148" s="201" t="s">
        <v>806</v>
      </c>
      <c r="O148" s="205" t="s">
        <v>534</v>
      </c>
      <c r="P148" s="35"/>
      <c r="Q148" s="35"/>
      <c r="R148" s="216"/>
      <c r="S148" s="216"/>
      <c r="T148" s="216"/>
      <c r="U148" s="216"/>
      <c r="V148" s="216"/>
      <c r="W148" s="286"/>
      <c r="X148" s="35"/>
      <c r="Y148" s="35"/>
      <c r="Z148" s="35"/>
      <c r="AA148" s="35"/>
      <c r="AB148" s="35"/>
      <c r="AC148" s="35"/>
      <c r="AD148" s="35"/>
      <c r="AE148" s="35"/>
      <c r="AF148" s="35"/>
      <c r="AG148" s="35"/>
      <c r="AH148" s="35"/>
      <c r="AI148" s="35"/>
      <c r="AJ148" s="35"/>
      <c r="AK148" s="37"/>
      <c r="AL148" s="35"/>
      <c r="AM148" s="35"/>
      <c r="AN148" s="35"/>
      <c r="AO148" s="35"/>
      <c r="AP148" s="35"/>
      <c r="AQ148" s="35"/>
      <c r="AR148" s="35"/>
      <c r="AS148" s="35"/>
      <c r="AT148" s="35"/>
      <c r="AU148" s="35"/>
      <c r="AV148" s="35"/>
      <c r="AW148" s="35"/>
      <c r="AX148" s="35"/>
      <c r="AY148" s="35"/>
      <c r="AZ148" s="35"/>
      <c r="BA148" s="35"/>
      <c r="BB148" s="35"/>
      <c r="BC148" s="37"/>
      <c r="BD148" s="37"/>
      <c r="BE148" s="37"/>
      <c r="BF148" s="35"/>
      <c r="BG148" s="35"/>
      <c r="BH148" s="35"/>
      <c r="BI148" s="35"/>
      <c r="BJ148" s="35"/>
      <c r="BK148" s="35"/>
      <c r="BL148" s="35"/>
      <c r="BM148" s="35"/>
      <c r="BN148" s="35"/>
      <c r="BO148" s="35"/>
      <c r="BP148" s="35"/>
      <c r="BQ148" s="35"/>
      <c r="BR148" s="35"/>
      <c r="BS148" s="35"/>
      <c r="BT148" s="35"/>
      <c r="BU148" s="35"/>
      <c r="BV148" s="35"/>
      <c r="BW148" s="38"/>
      <c r="BX148" s="30"/>
      <c r="BY148" s="39"/>
      <c r="BZ148" s="40"/>
      <c r="CA148" s="40"/>
      <c r="CB148" s="176"/>
      <c r="CC148" s="176"/>
      <c r="CD148" s="176"/>
      <c r="CE148" s="176"/>
      <c r="CF148" s="176"/>
      <c r="CG148" s="176"/>
      <c r="CH148" s="176"/>
      <c r="CI148" s="176"/>
      <c r="CJ148" s="176"/>
      <c r="CK148" s="176"/>
      <c r="CL148" s="176"/>
      <c r="CM148" s="176"/>
      <c r="CN148" s="176"/>
      <c r="CO148" s="176"/>
      <c r="CP148" s="176"/>
      <c r="CQ148" s="176"/>
      <c r="CR148" s="176"/>
      <c r="CS148" s="176"/>
      <c r="CT148" s="176"/>
      <c r="CU148" s="176"/>
      <c r="CV148" s="176"/>
      <c r="CW148" s="176"/>
      <c r="CX148" s="176"/>
      <c r="CY148" s="176"/>
      <c r="CZ148" s="176"/>
      <c r="DA148" s="176"/>
      <c r="DB148" s="176"/>
      <c r="DC148" s="176"/>
      <c r="DD148" s="176"/>
      <c r="DE148" s="176"/>
      <c r="DF148" s="176"/>
      <c r="DG148" s="176"/>
      <c r="DH148" s="176"/>
      <c r="DI148" s="176"/>
      <c r="DJ148" s="176"/>
      <c r="DK148" s="176"/>
      <c r="DL148" s="176"/>
      <c r="DM148" s="176"/>
      <c r="DN148" s="176"/>
      <c r="DO148" s="176"/>
      <c r="DP148" s="176"/>
      <c r="DQ148" s="176"/>
      <c r="DR148" s="176"/>
      <c r="DS148" s="176"/>
      <c r="DT148" s="176"/>
      <c r="DU148" s="176"/>
      <c r="DV148" s="176"/>
      <c r="DW148" s="176"/>
      <c r="DX148" s="176"/>
      <c r="DY148" s="176"/>
      <c r="DZ148" s="176"/>
      <c r="EA148" s="176"/>
      <c r="EB148" s="176"/>
      <c r="EC148" s="176"/>
      <c r="ED148" s="176"/>
      <c r="EE148" s="176"/>
      <c r="EF148" s="176"/>
      <c r="EG148" s="176"/>
      <c r="EH148" s="176"/>
      <c r="EI148" s="176"/>
      <c r="EJ148" s="176"/>
      <c r="EK148" s="176"/>
      <c r="EL148" s="176"/>
      <c r="EM148" s="176"/>
      <c r="EN148" s="176"/>
      <c r="EO148" s="176"/>
      <c r="EP148" s="176"/>
      <c r="EQ148" s="176"/>
      <c r="ER148" s="176"/>
      <c r="ES148" s="176"/>
      <c r="ET148" s="176"/>
      <c r="EU148" s="176"/>
      <c r="EV148" s="176"/>
      <c r="EW148" s="176"/>
      <c r="EX148" s="176"/>
      <c r="EY148" s="176"/>
      <c r="EZ148" s="176"/>
      <c r="FA148" s="176"/>
      <c r="FB148" s="176"/>
      <c r="FC148" s="176"/>
      <c r="FD148" s="176"/>
      <c r="FE148" s="176"/>
      <c r="FF148" s="176"/>
      <c r="FG148" s="176"/>
      <c r="FH148" s="176"/>
      <c r="FI148" s="176"/>
      <c r="FJ148" s="176"/>
      <c r="FK148" s="176"/>
      <c r="FL148" s="176"/>
      <c r="FM148" s="176"/>
      <c r="FN148" s="176"/>
      <c r="FO148" s="176"/>
      <c r="FP148" s="176"/>
      <c r="FQ148" s="176"/>
      <c r="FR148" s="176"/>
      <c r="FS148" s="176"/>
      <c r="FT148" s="176"/>
      <c r="FU148" s="176"/>
      <c r="FV148" s="176"/>
      <c r="FW148" s="176"/>
      <c r="FX148" s="176"/>
      <c r="FY148" s="176"/>
      <c r="FZ148" s="176"/>
      <c r="GA148" s="176"/>
      <c r="GB148" s="176"/>
      <c r="GC148" s="176"/>
      <c r="GD148" s="176"/>
      <c r="GE148" s="176"/>
      <c r="GF148" s="176"/>
      <c r="GG148" s="176"/>
      <c r="GH148" s="176"/>
      <c r="GI148" s="176"/>
      <c r="GJ148" s="176"/>
      <c r="GK148" s="176"/>
      <c r="GL148" s="176"/>
      <c r="GM148" s="176"/>
      <c r="GN148" s="176"/>
      <c r="GO148" s="176"/>
      <c r="GP148" s="176"/>
      <c r="GQ148" s="176"/>
      <c r="GR148" s="176"/>
      <c r="GS148" s="176"/>
      <c r="GT148" s="176"/>
      <c r="GU148" s="176"/>
      <c r="GV148" s="176"/>
      <c r="GW148" s="176"/>
      <c r="GX148" s="176"/>
      <c r="GY148" s="176"/>
      <c r="GZ148" s="176"/>
      <c r="HA148" s="176"/>
      <c r="HB148" s="176"/>
      <c r="HC148" s="176"/>
      <c r="HD148" s="176"/>
      <c r="HE148" s="176"/>
      <c r="HF148" s="176"/>
      <c r="HG148" s="176"/>
      <c r="HH148" s="176"/>
      <c r="HI148" s="176"/>
      <c r="HJ148" s="176"/>
      <c r="HK148" s="176"/>
      <c r="HL148" s="176"/>
      <c r="HM148" s="176"/>
      <c r="HN148" s="176"/>
      <c r="HO148" s="176"/>
      <c r="HP148" s="176"/>
      <c r="HQ148" s="176"/>
      <c r="HR148" s="176"/>
      <c r="HS148" s="176"/>
      <c r="HT148" s="176"/>
      <c r="HU148" s="176"/>
      <c r="HV148" s="176"/>
      <c r="HW148" s="176"/>
      <c r="HX148" s="176"/>
      <c r="HY148" s="176"/>
      <c r="HZ148" s="176"/>
      <c r="IA148" s="176"/>
      <c r="IB148" s="176"/>
      <c r="IC148" s="176"/>
      <c r="ID148" s="176"/>
      <c r="IE148" s="176"/>
      <c r="IF148" s="176"/>
      <c r="IG148" s="176"/>
      <c r="IH148" s="176"/>
      <c r="II148" s="176"/>
      <c r="IJ148" s="176"/>
      <c r="IK148" s="176"/>
      <c r="IL148" s="176"/>
      <c r="IM148" s="176"/>
      <c r="IN148" s="176"/>
      <c r="IO148" s="176"/>
      <c r="IP148" s="176"/>
      <c r="IQ148" s="176"/>
      <c r="IR148" s="176"/>
      <c r="IS148" s="176"/>
      <c r="IT148" s="176"/>
      <c r="IU148" s="176"/>
      <c r="IV148" s="176"/>
      <c r="IW148" s="176"/>
      <c r="IX148" s="176"/>
      <c r="IY148" s="176"/>
    </row>
    <row r="149" spans="1:259" s="186" customFormat="1" ht="49" thickBot="1">
      <c r="A149" s="28" t="s">
        <v>739</v>
      </c>
      <c r="B149" s="28" t="s">
        <v>561</v>
      </c>
      <c r="C149" s="28" t="s">
        <v>562</v>
      </c>
      <c r="D149" s="28" t="s">
        <v>563</v>
      </c>
      <c r="E149" s="29"/>
      <c r="G149" s="58" t="s">
        <v>524</v>
      </c>
      <c r="H149" s="31"/>
      <c r="I149" s="42"/>
      <c r="J149" s="32"/>
      <c r="K149" s="59"/>
      <c r="L149" s="60"/>
      <c r="M149" s="187" t="s">
        <v>491</v>
      </c>
      <c r="N149" s="201" t="s">
        <v>807</v>
      </c>
      <c r="O149" s="205" t="s">
        <v>521</v>
      </c>
      <c r="P149" s="35"/>
      <c r="Q149" s="35"/>
      <c r="R149" s="216"/>
      <c r="S149" s="216"/>
      <c r="T149" s="216"/>
      <c r="U149" s="216"/>
      <c r="V149" s="216"/>
      <c r="W149" s="286"/>
      <c r="X149" s="35"/>
      <c r="Y149" s="35"/>
      <c r="Z149" s="35"/>
      <c r="AA149" s="35"/>
      <c r="AB149" s="35"/>
      <c r="AC149" s="35"/>
      <c r="AD149" s="35"/>
      <c r="AE149" s="35"/>
      <c r="AF149" s="35"/>
      <c r="AG149" s="35"/>
      <c r="AH149" s="35"/>
      <c r="AI149" s="35"/>
      <c r="AJ149" s="35"/>
      <c r="AK149" s="37"/>
      <c r="AL149" s="35"/>
      <c r="AM149" s="35"/>
      <c r="AN149" s="35"/>
      <c r="AO149" s="35"/>
      <c r="AP149" s="35"/>
      <c r="AQ149" s="35"/>
      <c r="AR149" s="35"/>
      <c r="AS149" s="35"/>
      <c r="AT149" s="35"/>
      <c r="AU149" s="35"/>
      <c r="AV149" s="35"/>
      <c r="AW149" s="35"/>
      <c r="AX149" s="35"/>
      <c r="AY149" s="35"/>
      <c r="AZ149" s="35"/>
      <c r="BA149" s="35"/>
      <c r="BB149" s="35"/>
      <c r="BC149" s="37"/>
      <c r="BD149" s="37"/>
      <c r="BE149" s="37"/>
      <c r="BF149" s="35"/>
      <c r="BG149" s="35"/>
      <c r="BH149" s="35"/>
      <c r="BI149" s="35"/>
      <c r="BJ149" s="35"/>
      <c r="BK149" s="35"/>
      <c r="BL149" s="35"/>
      <c r="BM149" s="35"/>
      <c r="BN149" s="35"/>
      <c r="BO149" s="35"/>
      <c r="BP149" s="35"/>
      <c r="BQ149" s="35"/>
      <c r="BR149" s="35"/>
      <c r="BS149" s="35"/>
      <c r="BT149" s="35"/>
      <c r="BU149" s="35"/>
      <c r="BV149" s="35"/>
      <c r="BW149" s="38"/>
      <c r="BX149" s="30"/>
      <c r="BY149" s="39"/>
      <c r="BZ149" s="40"/>
      <c r="CA149" s="40"/>
      <c r="CB149" s="176"/>
      <c r="CC149" s="176"/>
      <c r="CD149" s="176"/>
      <c r="CE149" s="176"/>
      <c r="CF149" s="176"/>
      <c r="CG149" s="176"/>
      <c r="CH149" s="176"/>
      <c r="CI149" s="176"/>
      <c r="CJ149" s="176"/>
      <c r="CK149" s="176"/>
      <c r="CL149" s="176"/>
      <c r="CM149" s="176"/>
      <c r="CN149" s="176"/>
      <c r="CO149" s="176"/>
      <c r="CP149" s="176"/>
      <c r="CQ149" s="176"/>
      <c r="CR149" s="176"/>
      <c r="CS149" s="176"/>
      <c r="CT149" s="176"/>
      <c r="CU149" s="176"/>
      <c r="CV149" s="176"/>
      <c r="CW149" s="176"/>
      <c r="CX149" s="176"/>
      <c r="CY149" s="176"/>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176"/>
      <c r="EC149" s="176"/>
      <c r="ED149" s="176"/>
      <c r="EE149" s="176"/>
      <c r="EF149" s="176"/>
      <c r="EG149" s="176"/>
      <c r="EH149" s="176"/>
      <c r="EI149" s="176"/>
      <c r="EJ149" s="176"/>
      <c r="EK149" s="176"/>
      <c r="EL149" s="176"/>
      <c r="EM149" s="176"/>
      <c r="EN149" s="176"/>
      <c r="EO149" s="176"/>
      <c r="EP149" s="176"/>
      <c r="EQ149" s="176"/>
      <c r="ER149" s="176"/>
      <c r="ES149" s="176"/>
      <c r="ET149" s="176"/>
      <c r="EU149" s="176"/>
      <c r="EV149" s="176"/>
      <c r="EW149" s="176"/>
      <c r="EX149" s="176"/>
      <c r="EY149" s="176"/>
      <c r="EZ149" s="176"/>
      <c r="FA149" s="176"/>
      <c r="FB149" s="176"/>
      <c r="FC149" s="176"/>
      <c r="FD149" s="176"/>
      <c r="FE149" s="176"/>
      <c r="FF149" s="176"/>
      <c r="FG149" s="176"/>
      <c r="FH149" s="176"/>
      <c r="FI149" s="176"/>
      <c r="FJ149" s="176"/>
      <c r="FK149" s="176"/>
      <c r="FL149" s="176"/>
      <c r="FM149" s="176"/>
      <c r="FN149" s="176"/>
      <c r="FO149" s="176"/>
      <c r="FP149" s="176"/>
      <c r="FQ149" s="176"/>
      <c r="FR149" s="176"/>
      <c r="FS149" s="176"/>
      <c r="FT149" s="176"/>
      <c r="FU149" s="176"/>
      <c r="FV149" s="176"/>
      <c r="FW149" s="176"/>
      <c r="FX149" s="176"/>
      <c r="FY149" s="176"/>
      <c r="FZ149" s="176"/>
      <c r="GA149" s="176"/>
      <c r="GB149" s="176"/>
      <c r="GC149" s="176"/>
      <c r="GD149" s="176"/>
      <c r="GE149" s="176"/>
      <c r="GF149" s="176"/>
      <c r="GG149" s="176"/>
      <c r="GH149" s="176"/>
      <c r="GI149" s="176"/>
      <c r="GJ149" s="176"/>
      <c r="GK149" s="176"/>
      <c r="GL149" s="176"/>
      <c r="GM149" s="176"/>
      <c r="GN149" s="176"/>
      <c r="GO149" s="176"/>
      <c r="GP149" s="176"/>
      <c r="GQ149" s="176"/>
      <c r="GR149" s="176"/>
      <c r="GS149" s="176"/>
      <c r="GT149" s="176"/>
      <c r="GU149" s="176"/>
      <c r="GV149" s="176"/>
      <c r="GW149" s="176"/>
      <c r="GX149" s="176"/>
      <c r="GY149" s="176"/>
      <c r="GZ149" s="176"/>
      <c r="HA149" s="176"/>
      <c r="HB149" s="176"/>
      <c r="HC149" s="176"/>
      <c r="HD149" s="176"/>
      <c r="HE149" s="176"/>
      <c r="HF149" s="176"/>
      <c r="HG149" s="176"/>
      <c r="HH149" s="176"/>
      <c r="HI149" s="176"/>
      <c r="HJ149" s="176"/>
      <c r="HK149" s="176"/>
      <c r="HL149" s="176"/>
      <c r="HM149" s="176"/>
      <c r="HN149" s="176"/>
      <c r="HO149" s="176"/>
      <c r="HP149" s="176"/>
      <c r="HQ149" s="176"/>
      <c r="HR149" s="176"/>
      <c r="HS149" s="176"/>
      <c r="HT149" s="176"/>
      <c r="HU149" s="176"/>
      <c r="HV149" s="176"/>
      <c r="HW149" s="176"/>
      <c r="HX149" s="176"/>
      <c r="HY149" s="176"/>
      <c r="HZ149" s="176"/>
      <c r="IA149" s="176"/>
      <c r="IB149" s="176"/>
      <c r="IC149" s="176"/>
      <c r="ID149" s="176"/>
      <c r="IE149" s="176"/>
      <c r="IF149" s="176"/>
      <c r="IG149" s="176"/>
      <c r="IH149" s="176"/>
      <c r="II149" s="176"/>
      <c r="IJ149" s="176"/>
      <c r="IK149" s="176"/>
      <c r="IL149" s="176"/>
      <c r="IM149" s="176"/>
      <c r="IN149" s="176"/>
      <c r="IO149" s="176"/>
      <c r="IP149" s="176"/>
      <c r="IQ149" s="176"/>
      <c r="IR149" s="176"/>
      <c r="IS149" s="176"/>
      <c r="IT149" s="176"/>
      <c r="IU149" s="176"/>
      <c r="IV149" s="176"/>
      <c r="IW149" s="176"/>
      <c r="IX149" s="176"/>
      <c r="IY149" s="176"/>
    </row>
    <row r="150" spans="1:259" s="186" customFormat="1" ht="241" thickBot="1">
      <c r="A150" s="28" t="s">
        <v>740</v>
      </c>
      <c r="B150" s="28" t="s">
        <v>564</v>
      </c>
      <c r="C150" s="28" t="s">
        <v>519</v>
      </c>
      <c r="D150" s="28" t="s">
        <v>565</v>
      </c>
      <c r="E150" s="29"/>
      <c r="G150" s="58" t="s">
        <v>533</v>
      </c>
      <c r="H150" s="31"/>
      <c r="I150" s="42"/>
      <c r="J150" s="32"/>
      <c r="K150" s="59"/>
      <c r="L150" s="60"/>
      <c r="M150" s="187" t="s">
        <v>491</v>
      </c>
      <c r="N150" s="201" t="s">
        <v>808</v>
      </c>
      <c r="O150" s="205" t="s">
        <v>534</v>
      </c>
      <c r="P150" s="35"/>
      <c r="Q150" s="35"/>
      <c r="R150" s="35"/>
      <c r="S150" s="35"/>
      <c r="T150" s="35"/>
      <c r="U150" s="35"/>
      <c r="V150" s="35"/>
      <c r="W150" s="36"/>
      <c r="X150" s="35"/>
      <c r="Y150" s="35"/>
      <c r="Z150" s="35"/>
      <c r="AA150" s="35"/>
      <c r="AB150" s="35"/>
      <c r="AC150" s="35"/>
      <c r="AD150" s="35"/>
      <c r="AE150" s="35"/>
      <c r="AF150" s="35"/>
      <c r="AG150" s="35"/>
      <c r="AH150" s="35"/>
      <c r="AI150" s="35"/>
      <c r="AJ150" s="35"/>
      <c r="AK150" s="37"/>
      <c r="AL150" s="35"/>
      <c r="AM150" s="35"/>
      <c r="AN150" s="35"/>
      <c r="AO150" s="35"/>
      <c r="AP150" s="35"/>
      <c r="AQ150" s="35"/>
      <c r="AR150" s="35"/>
      <c r="AS150" s="35"/>
      <c r="AT150" s="35"/>
      <c r="AU150" s="35"/>
      <c r="AV150" s="35"/>
      <c r="AW150" s="35"/>
      <c r="AX150" s="35"/>
      <c r="AY150" s="35"/>
      <c r="AZ150" s="35"/>
      <c r="BA150" s="35"/>
      <c r="BB150" s="35"/>
      <c r="BC150" s="37"/>
      <c r="BD150" s="37"/>
      <c r="BE150" s="37"/>
      <c r="BF150" s="35"/>
      <c r="BG150" s="35"/>
      <c r="BH150" s="35"/>
      <c r="BI150" s="35"/>
      <c r="BJ150" s="35"/>
      <c r="BK150" s="35"/>
      <c r="BL150" s="35"/>
      <c r="BM150" s="35"/>
      <c r="BN150" s="35"/>
      <c r="BO150" s="35"/>
      <c r="BP150" s="35"/>
      <c r="BQ150" s="35"/>
      <c r="BR150" s="35"/>
      <c r="BS150" s="35"/>
      <c r="BT150" s="35"/>
      <c r="BU150" s="35"/>
      <c r="BV150" s="35"/>
      <c r="BW150" s="38"/>
      <c r="BX150" s="30"/>
      <c r="BY150" s="39"/>
      <c r="BZ150" s="40"/>
      <c r="CA150" s="40"/>
      <c r="CB150" s="176"/>
      <c r="CC150" s="176"/>
      <c r="CD150" s="176"/>
      <c r="CE150" s="176"/>
      <c r="CF150" s="176"/>
      <c r="CG150" s="176"/>
      <c r="CH150" s="176"/>
      <c r="CI150" s="176"/>
      <c r="CJ150" s="176"/>
      <c r="CK150" s="176"/>
      <c r="CL150" s="176"/>
      <c r="CM150" s="176"/>
      <c r="CN150" s="176"/>
      <c r="CO150" s="176"/>
      <c r="CP150" s="176"/>
      <c r="CQ150" s="176"/>
      <c r="CR150" s="176"/>
      <c r="CS150" s="176"/>
      <c r="CT150" s="176"/>
      <c r="CU150" s="176"/>
      <c r="CV150" s="176"/>
      <c r="CW150" s="176"/>
      <c r="CX150" s="176"/>
      <c r="CY150" s="176"/>
      <c r="CZ150" s="176"/>
      <c r="DA150" s="176"/>
      <c r="DB150" s="176"/>
      <c r="DC150" s="176"/>
      <c r="DD150" s="176"/>
      <c r="DE150" s="176"/>
      <c r="DF150" s="176"/>
      <c r="DG150" s="176"/>
      <c r="DH150" s="176"/>
      <c r="DI150" s="176"/>
      <c r="DJ150" s="176"/>
      <c r="DK150" s="176"/>
      <c r="DL150" s="176"/>
      <c r="DM150" s="176"/>
      <c r="DN150" s="176"/>
      <c r="DO150" s="176"/>
      <c r="DP150" s="176"/>
      <c r="DQ150" s="176"/>
      <c r="DR150" s="176"/>
      <c r="DS150" s="176"/>
      <c r="DT150" s="176"/>
      <c r="DU150" s="176"/>
      <c r="DV150" s="176"/>
      <c r="DW150" s="176"/>
      <c r="DX150" s="176"/>
      <c r="DY150" s="176"/>
      <c r="DZ150" s="176"/>
      <c r="EA150" s="176"/>
      <c r="EB150" s="176"/>
      <c r="EC150" s="176"/>
      <c r="ED150" s="176"/>
      <c r="EE150" s="176"/>
      <c r="EF150" s="176"/>
      <c r="EG150" s="176"/>
      <c r="EH150" s="176"/>
      <c r="EI150" s="176"/>
      <c r="EJ150" s="176"/>
      <c r="EK150" s="176"/>
      <c r="EL150" s="176"/>
      <c r="EM150" s="176"/>
      <c r="EN150" s="176"/>
      <c r="EO150" s="176"/>
      <c r="EP150" s="176"/>
      <c r="EQ150" s="176"/>
      <c r="ER150" s="176"/>
      <c r="ES150" s="176"/>
      <c r="ET150" s="176"/>
      <c r="EU150" s="176"/>
      <c r="EV150" s="176"/>
      <c r="EW150" s="176"/>
      <c r="EX150" s="176"/>
      <c r="EY150" s="176"/>
      <c r="EZ150" s="176"/>
      <c r="FA150" s="176"/>
      <c r="FB150" s="176"/>
      <c r="FC150" s="176"/>
      <c r="FD150" s="176"/>
      <c r="FE150" s="176"/>
      <c r="FF150" s="176"/>
      <c r="FG150" s="176"/>
      <c r="FH150" s="176"/>
      <c r="FI150" s="176"/>
      <c r="FJ150" s="176"/>
      <c r="FK150" s="176"/>
      <c r="FL150" s="176"/>
      <c r="FM150" s="176"/>
      <c r="FN150" s="176"/>
      <c r="FO150" s="176"/>
      <c r="FP150" s="176"/>
      <c r="FQ150" s="176"/>
      <c r="FR150" s="176"/>
      <c r="FS150" s="176"/>
      <c r="FT150" s="176"/>
      <c r="FU150" s="176"/>
      <c r="FV150" s="176"/>
      <c r="FW150" s="176"/>
      <c r="FX150" s="176"/>
      <c r="FY150" s="176"/>
      <c r="FZ150" s="176"/>
      <c r="GA150" s="176"/>
      <c r="GB150" s="176"/>
      <c r="GC150" s="176"/>
      <c r="GD150" s="176"/>
      <c r="GE150" s="176"/>
      <c r="GF150" s="176"/>
      <c r="GG150" s="176"/>
      <c r="GH150" s="176"/>
      <c r="GI150" s="176"/>
      <c r="GJ150" s="176"/>
      <c r="GK150" s="176"/>
      <c r="GL150" s="176"/>
      <c r="GM150" s="176"/>
      <c r="GN150" s="176"/>
      <c r="GO150" s="176"/>
      <c r="GP150" s="176"/>
      <c r="GQ150" s="176"/>
      <c r="GR150" s="176"/>
      <c r="GS150" s="176"/>
      <c r="GT150" s="176"/>
      <c r="GU150" s="176"/>
      <c r="GV150" s="176"/>
      <c r="GW150" s="176"/>
      <c r="GX150" s="176"/>
      <c r="GY150" s="176"/>
      <c r="GZ150" s="176"/>
      <c r="HA150" s="176"/>
      <c r="HB150" s="176"/>
      <c r="HC150" s="176"/>
      <c r="HD150" s="176"/>
      <c r="HE150" s="176"/>
      <c r="HF150" s="176"/>
      <c r="HG150" s="176"/>
      <c r="HH150" s="176"/>
      <c r="HI150" s="176"/>
      <c r="HJ150" s="176"/>
      <c r="HK150" s="176"/>
      <c r="HL150" s="176"/>
      <c r="HM150" s="176"/>
      <c r="HN150" s="176"/>
      <c r="HO150" s="176"/>
      <c r="HP150" s="176"/>
      <c r="HQ150" s="176"/>
      <c r="HR150" s="176"/>
      <c r="HS150" s="176"/>
      <c r="HT150" s="176"/>
      <c r="HU150" s="176"/>
      <c r="HV150" s="176"/>
      <c r="HW150" s="176"/>
      <c r="HX150" s="176"/>
      <c r="HY150" s="176"/>
      <c r="HZ150" s="176"/>
      <c r="IA150" s="176"/>
      <c r="IB150" s="176"/>
      <c r="IC150" s="176"/>
      <c r="ID150" s="176"/>
      <c r="IE150" s="176"/>
      <c r="IF150" s="176"/>
      <c r="IG150" s="176"/>
      <c r="IH150" s="176"/>
      <c r="II150" s="176"/>
      <c r="IJ150" s="176"/>
      <c r="IK150" s="176"/>
      <c r="IL150" s="176"/>
      <c r="IM150" s="176"/>
      <c r="IN150" s="176"/>
      <c r="IO150" s="176"/>
      <c r="IP150" s="176"/>
      <c r="IQ150" s="176"/>
      <c r="IR150" s="176"/>
      <c r="IS150" s="176"/>
      <c r="IT150" s="176"/>
      <c r="IU150" s="176"/>
      <c r="IV150" s="176"/>
      <c r="IW150" s="176"/>
      <c r="IX150" s="176"/>
      <c r="IY150" s="176"/>
    </row>
    <row r="151" spans="1:259" s="186" customFormat="1" ht="65" thickBot="1">
      <c r="A151" s="28" t="s">
        <v>741</v>
      </c>
      <c r="B151" s="28" t="s">
        <v>566</v>
      </c>
      <c r="C151" s="28" t="s">
        <v>567</v>
      </c>
      <c r="D151" s="28" t="s">
        <v>568</v>
      </c>
      <c r="E151" s="29"/>
      <c r="G151" s="58" t="s">
        <v>569</v>
      </c>
      <c r="H151" s="31"/>
      <c r="I151" s="42"/>
      <c r="J151" s="32"/>
      <c r="K151" s="59"/>
      <c r="L151" s="60"/>
      <c r="M151" s="187" t="s">
        <v>491</v>
      </c>
      <c r="N151" s="201" t="s">
        <v>570</v>
      </c>
      <c r="O151" s="205" t="s">
        <v>571</v>
      </c>
      <c r="P151" s="35"/>
      <c r="Q151" s="35"/>
      <c r="R151" s="35"/>
      <c r="S151" s="35"/>
      <c r="T151" s="35"/>
      <c r="U151" s="35"/>
      <c r="V151" s="35"/>
      <c r="W151" s="36"/>
      <c r="X151" s="35"/>
      <c r="Y151" s="35"/>
      <c r="Z151" s="35"/>
      <c r="AA151" s="35"/>
      <c r="AB151" s="35"/>
      <c r="AC151" s="35"/>
      <c r="AD151" s="35"/>
      <c r="AE151" s="35"/>
      <c r="AF151" s="35"/>
      <c r="AG151" s="35"/>
      <c r="AH151" s="35"/>
      <c r="AI151" s="35"/>
      <c r="AJ151" s="35"/>
      <c r="AK151" s="37"/>
      <c r="AL151" s="35"/>
      <c r="AM151" s="35"/>
      <c r="AN151" s="35"/>
      <c r="AO151" s="35"/>
      <c r="AP151" s="35"/>
      <c r="AQ151" s="35"/>
      <c r="AR151" s="35"/>
      <c r="AS151" s="35"/>
      <c r="AT151" s="35"/>
      <c r="AU151" s="35"/>
      <c r="AV151" s="35"/>
      <c r="AW151" s="35"/>
      <c r="AX151" s="35"/>
      <c r="AY151" s="35"/>
      <c r="AZ151" s="35"/>
      <c r="BA151" s="35"/>
      <c r="BB151" s="35"/>
      <c r="BC151" s="37"/>
      <c r="BD151" s="37"/>
      <c r="BE151" s="37"/>
      <c r="BF151" s="35"/>
      <c r="BG151" s="35"/>
      <c r="BH151" s="35"/>
      <c r="BI151" s="35"/>
      <c r="BJ151" s="35"/>
      <c r="BK151" s="35"/>
      <c r="BL151" s="35"/>
      <c r="BM151" s="35"/>
      <c r="BN151" s="35"/>
      <c r="BO151" s="35"/>
      <c r="BP151" s="35"/>
      <c r="BQ151" s="35"/>
      <c r="BR151" s="35"/>
      <c r="BS151" s="35"/>
      <c r="BT151" s="35"/>
      <c r="BU151" s="35"/>
      <c r="BV151" s="35"/>
      <c r="BW151" s="38"/>
      <c r="BX151" s="30"/>
      <c r="BY151" s="39"/>
      <c r="BZ151" s="40"/>
      <c r="CA151" s="40"/>
      <c r="CB151" s="176"/>
      <c r="CC151" s="176"/>
      <c r="CD151" s="176"/>
      <c r="CE151" s="176"/>
      <c r="CF151" s="176"/>
      <c r="CG151" s="176"/>
      <c r="CH151" s="176"/>
      <c r="CI151" s="176"/>
      <c r="CJ151" s="176"/>
      <c r="CK151" s="176"/>
      <c r="CL151" s="176"/>
      <c r="CM151" s="176"/>
      <c r="CN151" s="176"/>
      <c r="CO151" s="176"/>
      <c r="CP151" s="176"/>
      <c r="CQ151" s="176"/>
      <c r="CR151" s="176"/>
      <c r="CS151" s="176"/>
      <c r="CT151" s="176"/>
      <c r="CU151" s="176"/>
      <c r="CV151" s="176"/>
      <c r="CW151" s="176"/>
      <c r="CX151" s="176"/>
      <c r="CY151" s="176"/>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176"/>
      <c r="EC151" s="176"/>
      <c r="ED151" s="176"/>
      <c r="EE151" s="176"/>
      <c r="EF151" s="176"/>
      <c r="EG151" s="176"/>
      <c r="EH151" s="176"/>
      <c r="EI151" s="176"/>
      <c r="EJ151" s="176"/>
      <c r="EK151" s="176"/>
      <c r="EL151" s="176"/>
      <c r="EM151" s="176"/>
      <c r="EN151" s="176"/>
      <c r="EO151" s="176"/>
      <c r="EP151" s="176"/>
      <c r="EQ151" s="176"/>
      <c r="ER151" s="176"/>
      <c r="ES151" s="176"/>
      <c r="ET151" s="176"/>
      <c r="EU151" s="176"/>
      <c r="EV151" s="176"/>
      <c r="EW151" s="176"/>
      <c r="EX151" s="176"/>
      <c r="EY151" s="176"/>
      <c r="EZ151" s="176"/>
      <c r="FA151" s="176"/>
      <c r="FB151" s="176"/>
      <c r="FC151" s="176"/>
      <c r="FD151" s="176"/>
      <c r="FE151" s="176"/>
      <c r="FF151" s="176"/>
      <c r="FG151" s="176"/>
      <c r="FH151" s="176"/>
      <c r="FI151" s="176"/>
      <c r="FJ151" s="176"/>
      <c r="FK151" s="176"/>
      <c r="FL151" s="176"/>
      <c r="FM151" s="176"/>
      <c r="FN151" s="176"/>
      <c r="FO151" s="176"/>
      <c r="FP151" s="176"/>
      <c r="FQ151" s="176"/>
      <c r="FR151" s="176"/>
      <c r="FS151" s="176"/>
      <c r="FT151" s="176"/>
      <c r="FU151" s="176"/>
      <c r="FV151" s="176"/>
      <c r="FW151" s="176"/>
      <c r="FX151" s="176"/>
      <c r="FY151" s="176"/>
      <c r="FZ151" s="176"/>
      <c r="GA151" s="176"/>
      <c r="GB151" s="176"/>
      <c r="GC151" s="176"/>
      <c r="GD151" s="176"/>
      <c r="GE151" s="176"/>
      <c r="GF151" s="176"/>
      <c r="GG151" s="176"/>
      <c r="GH151" s="176"/>
      <c r="GI151" s="176"/>
      <c r="GJ151" s="176"/>
      <c r="GK151" s="176"/>
      <c r="GL151" s="176"/>
      <c r="GM151" s="176"/>
      <c r="GN151" s="176"/>
      <c r="GO151" s="176"/>
      <c r="GP151" s="176"/>
      <c r="GQ151" s="176"/>
      <c r="GR151" s="176"/>
      <c r="GS151" s="176"/>
      <c r="GT151" s="176"/>
      <c r="GU151" s="176"/>
      <c r="GV151" s="176"/>
      <c r="GW151" s="176"/>
      <c r="GX151" s="176"/>
      <c r="GY151" s="176"/>
      <c r="GZ151" s="176"/>
      <c r="HA151" s="176"/>
      <c r="HB151" s="176"/>
      <c r="HC151" s="176"/>
      <c r="HD151" s="176"/>
      <c r="HE151" s="176"/>
      <c r="HF151" s="176"/>
      <c r="HG151" s="176"/>
      <c r="HH151" s="176"/>
      <c r="HI151" s="176"/>
      <c r="HJ151" s="176"/>
      <c r="HK151" s="176"/>
      <c r="HL151" s="176"/>
      <c r="HM151" s="176"/>
      <c r="HN151" s="176"/>
      <c r="HO151" s="176"/>
      <c r="HP151" s="176"/>
      <c r="HQ151" s="176"/>
      <c r="HR151" s="176"/>
      <c r="HS151" s="176"/>
      <c r="HT151" s="176"/>
      <c r="HU151" s="176"/>
      <c r="HV151" s="176"/>
      <c r="HW151" s="176"/>
      <c r="HX151" s="176"/>
      <c r="HY151" s="176"/>
      <c r="HZ151" s="176"/>
      <c r="IA151" s="176"/>
      <c r="IB151" s="176"/>
      <c r="IC151" s="176"/>
      <c r="ID151" s="176"/>
      <c r="IE151" s="176"/>
      <c r="IF151" s="176"/>
      <c r="IG151" s="176"/>
      <c r="IH151" s="176"/>
      <c r="II151" s="176"/>
      <c r="IJ151" s="176"/>
      <c r="IK151" s="176"/>
      <c r="IL151" s="176"/>
      <c r="IM151" s="176"/>
      <c r="IN151" s="176"/>
      <c r="IO151" s="176"/>
      <c r="IP151" s="176"/>
      <c r="IQ151" s="176"/>
      <c r="IR151" s="176"/>
      <c r="IS151" s="176"/>
      <c r="IT151" s="176"/>
      <c r="IU151" s="176"/>
      <c r="IV151" s="176"/>
      <c r="IW151" s="176"/>
      <c r="IX151" s="176"/>
      <c r="IY151" s="176"/>
    </row>
    <row r="152" spans="1:259" s="186" customFormat="1" ht="33" thickBot="1">
      <c r="A152" s="28" t="s">
        <v>742</v>
      </c>
      <c r="B152" s="28" t="s">
        <v>572</v>
      </c>
      <c r="C152" s="28" t="s">
        <v>519</v>
      </c>
      <c r="D152" s="28" t="s">
        <v>573</v>
      </c>
      <c r="E152" s="29"/>
      <c r="G152" s="58" t="s">
        <v>574</v>
      </c>
      <c r="H152" s="31"/>
      <c r="I152" s="42"/>
      <c r="J152" s="32"/>
      <c r="K152" s="59"/>
      <c r="L152" s="60"/>
      <c r="M152" s="187" t="s">
        <v>491</v>
      </c>
      <c r="N152" s="218" t="s">
        <v>575</v>
      </c>
      <c r="O152" s="205" t="s">
        <v>571</v>
      </c>
      <c r="P152" s="35"/>
      <c r="Q152" s="35"/>
      <c r="R152" s="35"/>
      <c r="S152" s="35"/>
      <c r="T152" s="35"/>
      <c r="U152" s="35"/>
      <c r="V152" s="35"/>
      <c r="W152" s="36"/>
      <c r="X152" s="35"/>
      <c r="Y152" s="35"/>
      <c r="Z152" s="35"/>
      <c r="AA152" s="35"/>
      <c r="AB152" s="35"/>
      <c r="AC152" s="35"/>
      <c r="AD152" s="35"/>
      <c r="AE152" s="35"/>
      <c r="AF152" s="35"/>
      <c r="AG152" s="35"/>
      <c r="AH152" s="35"/>
      <c r="AI152" s="35"/>
      <c r="AJ152" s="35"/>
      <c r="AK152" s="37"/>
      <c r="AL152" s="35"/>
      <c r="AM152" s="35"/>
      <c r="AN152" s="35"/>
      <c r="AO152" s="35"/>
      <c r="AP152" s="35"/>
      <c r="AQ152" s="35"/>
      <c r="AR152" s="35"/>
      <c r="AS152" s="35"/>
      <c r="AT152" s="35"/>
      <c r="AU152" s="35"/>
      <c r="AV152" s="35"/>
      <c r="AW152" s="35"/>
      <c r="AX152" s="35"/>
      <c r="AY152" s="35"/>
      <c r="AZ152" s="35"/>
      <c r="BA152" s="35"/>
      <c r="BB152" s="35"/>
      <c r="BC152" s="37"/>
      <c r="BD152" s="37"/>
      <c r="BE152" s="37"/>
      <c r="BF152" s="35"/>
      <c r="BG152" s="35"/>
      <c r="BH152" s="35"/>
      <c r="BI152" s="35"/>
      <c r="BJ152" s="35"/>
      <c r="BK152" s="35"/>
      <c r="BL152" s="35"/>
      <c r="BM152" s="35"/>
      <c r="BN152" s="35"/>
      <c r="BO152" s="35"/>
      <c r="BP152" s="35"/>
      <c r="BQ152" s="35"/>
      <c r="BR152" s="35"/>
      <c r="BS152" s="35"/>
      <c r="BT152" s="35"/>
      <c r="BU152" s="35"/>
      <c r="BV152" s="35"/>
      <c r="BW152" s="38"/>
      <c r="BX152" s="30"/>
      <c r="BY152" s="39"/>
      <c r="BZ152" s="40"/>
      <c r="CA152" s="40"/>
      <c r="CB152" s="176"/>
      <c r="CC152" s="176"/>
      <c r="CD152" s="176"/>
      <c r="CE152" s="176"/>
      <c r="CF152" s="176"/>
      <c r="CG152" s="176"/>
      <c r="CH152" s="176"/>
      <c r="CI152" s="176"/>
      <c r="CJ152" s="176"/>
      <c r="CK152" s="176"/>
      <c r="CL152" s="176"/>
      <c r="CM152" s="176"/>
      <c r="CN152" s="176"/>
      <c r="CO152" s="176"/>
      <c r="CP152" s="176"/>
      <c r="CQ152" s="176"/>
      <c r="CR152" s="176"/>
      <c r="CS152" s="176"/>
      <c r="CT152" s="176"/>
      <c r="CU152" s="176"/>
      <c r="CV152" s="176"/>
      <c r="CW152" s="176"/>
      <c r="CX152" s="176"/>
      <c r="CY152" s="176"/>
      <c r="CZ152" s="176"/>
      <c r="DA152" s="176"/>
      <c r="DB152" s="176"/>
      <c r="DC152" s="176"/>
      <c r="DD152" s="176"/>
      <c r="DE152" s="176"/>
      <c r="DF152" s="176"/>
      <c r="DG152" s="176"/>
      <c r="DH152" s="176"/>
      <c r="DI152" s="176"/>
      <c r="DJ152" s="176"/>
      <c r="DK152" s="176"/>
      <c r="DL152" s="176"/>
      <c r="DM152" s="176"/>
      <c r="DN152" s="176"/>
      <c r="DO152" s="176"/>
      <c r="DP152" s="176"/>
      <c r="DQ152" s="176"/>
      <c r="DR152" s="176"/>
      <c r="DS152" s="176"/>
      <c r="DT152" s="176"/>
      <c r="DU152" s="176"/>
      <c r="DV152" s="176"/>
      <c r="DW152" s="176"/>
      <c r="DX152" s="176"/>
      <c r="DY152" s="176"/>
      <c r="DZ152" s="176"/>
      <c r="EA152" s="176"/>
      <c r="EB152" s="176"/>
      <c r="EC152" s="176"/>
      <c r="ED152" s="176"/>
      <c r="EE152" s="176"/>
      <c r="EF152" s="176"/>
      <c r="EG152" s="176"/>
      <c r="EH152" s="176"/>
      <c r="EI152" s="176"/>
      <c r="EJ152" s="176"/>
      <c r="EK152" s="176"/>
      <c r="EL152" s="176"/>
      <c r="EM152" s="176"/>
      <c r="EN152" s="176"/>
      <c r="EO152" s="176"/>
      <c r="EP152" s="176"/>
      <c r="EQ152" s="176"/>
      <c r="ER152" s="176"/>
      <c r="ES152" s="176"/>
      <c r="ET152" s="176"/>
      <c r="EU152" s="176"/>
      <c r="EV152" s="176"/>
      <c r="EW152" s="176"/>
      <c r="EX152" s="176"/>
      <c r="EY152" s="176"/>
      <c r="EZ152" s="176"/>
      <c r="FA152" s="176"/>
      <c r="FB152" s="176"/>
      <c r="FC152" s="176"/>
      <c r="FD152" s="176"/>
      <c r="FE152" s="176"/>
      <c r="FF152" s="176"/>
      <c r="FG152" s="176"/>
      <c r="FH152" s="176"/>
      <c r="FI152" s="176"/>
      <c r="FJ152" s="176"/>
      <c r="FK152" s="176"/>
      <c r="FL152" s="176"/>
      <c r="FM152" s="176"/>
      <c r="FN152" s="176"/>
      <c r="FO152" s="176"/>
      <c r="FP152" s="176"/>
      <c r="FQ152" s="176"/>
      <c r="FR152" s="176"/>
      <c r="FS152" s="176"/>
      <c r="FT152" s="176"/>
      <c r="FU152" s="176"/>
      <c r="FV152" s="176"/>
      <c r="FW152" s="176"/>
      <c r="FX152" s="176"/>
      <c r="FY152" s="176"/>
      <c r="FZ152" s="176"/>
      <c r="GA152" s="176"/>
      <c r="GB152" s="176"/>
      <c r="GC152" s="176"/>
      <c r="GD152" s="176"/>
      <c r="GE152" s="176"/>
      <c r="GF152" s="176"/>
      <c r="GG152" s="176"/>
      <c r="GH152" s="176"/>
      <c r="GI152" s="176"/>
      <c r="GJ152" s="176"/>
      <c r="GK152" s="176"/>
      <c r="GL152" s="176"/>
      <c r="GM152" s="176"/>
      <c r="GN152" s="176"/>
      <c r="GO152" s="176"/>
      <c r="GP152" s="176"/>
      <c r="GQ152" s="176"/>
      <c r="GR152" s="176"/>
      <c r="GS152" s="176"/>
      <c r="GT152" s="176"/>
      <c r="GU152" s="176"/>
      <c r="GV152" s="176"/>
      <c r="GW152" s="176"/>
      <c r="GX152" s="176"/>
      <c r="GY152" s="176"/>
      <c r="GZ152" s="176"/>
      <c r="HA152" s="176"/>
      <c r="HB152" s="176"/>
      <c r="HC152" s="176"/>
      <c r="HD152" s="176"/>
      <c r="HE152" s="176"/>
      <c r="HF152" s="176"/>
      <c r="HG152" s="176"/>
      <c r="HH152" s="176"/>
      <c r="HI152" s="176"/>
      <c r="HJ152" s="176"/>
      <c r="HK152" s="176"/>
      <c r="HL152" s="176"/>
      <c r="HM152" s="176"/>
      <c r="HN152" s="176"/>
      <c r="HO152" s="176"/>
      <c r="HP152" s="176"/>
      <c r="HQ152" s="176"/>
      <c r="HR152" s="176"/>
      <c r="HS152" s="176"/>
      <c r="HT152" s="176"/>
      <c r="HU152" s="176"/>
      <c r="HV152" s="176"/>
      <c r="HW152" s="176"/>
      <c r="HX152" s="176"/>
      <c r="HY152" s="176"/>
      <c r="HZ152" s="176"/>
      <c r="IA152" s="176"/>
      <c r="IB152" s="176"/>
      <c r="IC152" s="176"/>
      <c r="ID152" s="176"/>
      <c r="IE152" s="176"/>
      <c r="IF152" s="176"/>
      <c r="IG152" s="176"/>
      <c r="IH152" s="176"/>
      <c r="II152" s="176"/>
      <c r="IJ152" s="176"/>
      <c r="IK152" s="176"/>
      <c r="IL152" s="176"/>
      <c r="IM152" s="176"/>
      <c r="IN152" s="176"/>
      <c r="IO152" s="176"/>
      <c r="IP152" s="176"/>
      <c r="IQ152" s="176"/>
      <c r="IR152" s="176"/>
      <c r="IS152" s="176"/>
      <c r="IT152" s="176"/>
      <c r="IU152" s="176"/>
      <c r="IV152" s="176"/>
      <c r="IW152" s="176"/>
      <c r="IX152" s="176"/>
      <c r="IY152" s="176"/>
    </row>
    <row r="153" spans="1:259" s="186" customFormat="1" ht="65" thickBot="1">
      <c r="A153" s="28" t="s">
        <v>743</v>
      </c>
      <c r="B153" s="28" t="s">
        <v>576</v>
      </c>
      <c r="C153" s="28" t="s">
        <v>313</v>
      </c>
      <c r="D153" s="28" t="s">
        <v>577</v>
      </c>
      <c r="E153" s="29"/>
      <c r="G153" s="58" t="s">
        <v>533</v>
      </c>
      <c r="H153" s="31"/>
      <c r="I153" s="42"/>
      <c r="J153" s="32"/>
      <c r="K153" s="59"/>
      <c r="L153" s="217"/>
      <c r="M153" s="201" t="s">
        <v>491</v>
      </c>
      <c r="N153" s="201" t="s">
        <v>809</v>
      </c>
      <c r="O153" s="205" t="s">
        <v>578</v>
      </c>
      <c r="P153" s="35"/>
      <c r="Q153" s="35"/>
      <c r="R153" s="35"/>
      <c r="S153" s="35"/>
      <c r="T153" s="35"/>
      <c r="U153" s="35"/>
      <c r="V153" s="35"/>
      <c r="W153" s="36"/>
      <c r="X153" s="35"/>
      <c r="Y153" s="35"/>
      <c r="Z153" s="35"/>
      <c r="AA153" s="35"/>
      <c r="AB153" s="35"/>
      <c r="AC153" s="35"/>
      <c r="AD153" s="35"/>
      <c r="AE153" s="35"/>
      <c r="AF153" s="35"/>
      <c r="AG153" s="35"/>
      <c r="AH153" s="35"/>
      <c r="AI153" s="35"/>
      <c r="AJ153" s="35"/>
      <c r="AK153" s="37"/>
      <c r="AL153" s="35"/>
      <c r="AM153" s="35"/>
      <c r="AN153" s="35"/>
      <c r="AO153" s="35"/>
      <c r="AP153" s="35"/>
      <c r="AQ153" s="35"/>
      <c r="AR153" s="35"/>
      <c r="AS153" s="35"/>
      <c r="AT153" s="35"/>
      <c r="AU153" s="35"/>
      <c r="AV153" s="35"/>
      <c r="AW153" s="35"/>
      <c r="AX153" s="35"/>
      <c r="AY153" s="35"/>
      <c r="AZ153" s="35"/>
      <c r="BA153" s="35"/>
      <c r="BB153" s="35"/>
      <c r="BC153" s="37"/>
      <c r="BD153" s="37"/>
      <c r="BE153" s="37"/>
      <c r="BF153" s="35"/>
      <c r="BG153" s="35"/>
      <c r="BH153" s="35"/>
      <c r="BI153" s="35"/>
      <c r="BJ153" s="35"/>
      <c r="BK153" s="35"/>
      <c r="BL153" s="35"/>
      <c r="BM153" s="35"/>
      <c r="BN153" s="35"/>
      <c r="BO153" s="35"/>
      <c r="BP153" s="35"/>
      <c r="BQ153" s="35"/>
      <c r="BR153" s="35"/>
      <c r="BS153" s="35"/>
      <c r="BT153" s="35"/>
      <c r="BU153" s="35"/>
      <c r="BV153" s="35"/>
      <c r="BW153" s="38"/>
      <c r="BX153" s="30"/>
      <c r="BY153" s="39"/>
      <c r="BZ153" s="40"/>
      <c r="CA153" s="40"/>
      <c r="CB153" s="176"/>
      <c r="CC153" s="176"/>
      <c r="CD153" s="176"/>
      <c r="CE153" s="176"/>
      <c r="CF153" s="176"/>
      <c r="CG153" s="176"/>
      <c r="CH153" s="176"/>
      <c r="CI153" s="176"/>
      <c r="CJ153" s="176"/>
      <c r="CK153" s="176"/>
      <c r="CL153" s="176"/>
      <c r="CM153" s="176"/>
      <c r="CN153" s="176"/>
      <c r="CO153" s="176"/>
      <c r="CP153" s="176"/>
      <c r="CQ153" s="176"/>
      <c r="CR153" s="176"/>
      <c r="CS153" s="176"/>
      <c r="CT153" s="176"/>
      <c r="CU153" s="176"/>
      <c r="CV153" s="176"/>
      <c r="CW153" s="176"/>
      <c r="CX153" s="176"/>
      <c r="CY153" s="176"/>
      <c r="CZ153" s="176"/>
      <c r="DA153" s="176"/>
      <c r="DB153" s="176"/>
      <c r="DC153" s="176"/>
      <c r="DD153" s="176"/>
      <c r="DE153" s="176"/>
      <c r="DF153" s="176"/>
      <c r="DG153" s="176"/>
      <c r="DH153" s="176"/>
      <c r="DI153" s="176"/>
      <c r="DJ153" s="176"/>
      <c r="DK153" s="176"/>
      <c r="DL153" s="176"/>
      <c r="DM153" s="176"/>
      <c r="DN153" s="176"/>
      <c r="DO153" s="176"/>
      <c r="DP153" s="176"/>
      <c r="DQ153" s="176"/>
      <c r="DR153" s="176"/>
      <c r="DS153" s="176"/>
      <c r="DT153" s="176"/>
      <c r="DU153" s="176"/>
      <c r="DV153" s="176"/>
      <c r="DW153" s="176"/>
      <c r="DX153" s="176"/>
      <c r="DY153" s="176"/>
      <c r="DZ153" s="176"/>
      <c r="EA153" s="176"/>
      <c r="EB153" s="176"/>
      <c r="EC153" s="176"/>
      <c r="ED153" s="176"/>
      <c r="EE153" s="176"/>
      <c r="EF153" s="176"/>
      <c r="EG153" s="176"/>
      <c r="EH153" s="176"/>
      <c r="EI153" s="176"/>
      <c r="EJ153" s="176"/>
      <c r="EK153" s="176"/>
      <c r="EL153" s="176"/>
      <c r="EM153" s="176"/>
      <c r="EN153" s="176"/>
      <c r="EO153" s="176"/>
      <c r="EP153" s="176"/>
      <c r="EQ153" s="176"/>
      <c r="ER153" s="176"/>
      <c r="ES153" s="176"/>
      <c r="ET153" s="176"/>
      <c r="EU153" s="176"/>
      <c r="EV153" s="176"/>
      <c r="EW153" s="176"/>
      <c r="EX153" s="176"/>
      <c r="EY153" s="176"/>
      <c r="EZ153" s="176"/>
      <c r="FA153" s="176"/>
      <c r="FB153" s="176"/>
      <c r="FC153" s="176"/>
      <c r="FD153" s="176"/>
      <c r="FE153" s="176"/>
      <c r="FF153" s="176"/>
      <c r="FG153" s="176"/>
      <c r="FH153" s="176"/>
      <c r="FI153" s="176"/>
      <c r="FJ153" s="176"/>
      <c r="FK153" s="176"/>
      <c r="FL153" s="176"/>
      <c r="FM153" s="176"/>
      <c r="FN153" s="176"/>
      <c r="FO153" s="176"/>
      <c r="FP153" s="176"/>
      <c r="FQ153" s="176"/>
      <c r="FR153" s="176"/>
      <c r="FS153" s="176"/>
      <c r="FT153" s="176"/>
      <c r="FU153" s="176"/>
      <c r="FV153" s="176"/>
      <c r="FW153" s="176"/>
      <c r="FX153" s="176"/>
      <c r="FY153" s="176"/>
      <c r="FZ153" s="176"/>
      <c r="GA153" s="176"/>
      <c r="GB153" s="176"/>
      <c r="GC153" s="176"/>
      <c r="GD153" s="176"/>
      <c r="GE153" s="176"/>
      <c r="GF153" s="176"/>
      <c r="GG153" s="176"/>
      <c r="GH153" s="176"/>
      <c r="GI153" s="176"/>
      <c r="GJ153" s="176"/>
      <c r="GK153" s="176"/>
      <c r="GL153" s="176"/>
      <c r="GM153" s="176"/>
      <c r="GN153" s="176"/>
      <c r="GO153" s="176"/>
      <c r="GP153" s="176"/>
      <c r="GQ153" s="176"/>
      <c r="GR153" s="176"/>
      <c r="GS153" s="176"/>
      <c r="GT153" s="176"/>
      <c r="GU153" s="176"/>
      <c r="GV153" s="176"/>
      <c r="GW153" s="176"/>
      <c r="GX153" s="176"/>
      <c r="GY153" s="176"/>
      <c r="GZ153" s="176"/>
      <c r="HA153" s="176"/>
      <c r="HB153" s="176"/>
      <c r="HC153" s="176"/>
      <c r="HD153" s="176"/>
      <c r="HE153" s="176"/>
      <c r="HF153" s="176"/>
      <c r="HG153" s="176"/>
      <c r="HH153" s="176"/>
      <c r="HI153" s="176"/>
      <c r="HJ153" s="176"/>
      <c r="HK153" s="176"/>
      <c r="HL153" s="176"/>
      <c r="HM153" s="176"/>
      <c r="HN153" s="176"/>
      <c r="HO153" s="176"/>
      <c r="HP153" s="176"/>
      <c r="HQ153" s="176"/>
      <c r="HR153" s="176"/>
      <c r="HS153" s="176"/>
      <c r="HT153" s="176"/>
      <c r="HU153" s="176"/>
      <c r="HV153" s="176"/>
      <c r="HW153" s="176"/>
      <c r="HX153" s="176"/>
      <c r="HY153" s="176"/>
      <c r="HZ153" s="176"/>
      <c r="IA153" s="176"/>
      <c r="IB153" s="176"/>
      <c r="IC153" s="176"/>
      <c r="ID153" s="176"/>
      <c r="IE153" s="176"/>
      <c r="IF153" s="176"/>
      <c r="IG153" s="176"/>
      <c r="IH153" s="176"/>
      <c r="II153" s="176"/>
      <c r="IJ153" s="176"/>
      <c r="IK153" s="176"/>
      <c r="IL153" s="176"/>
      <c r="IM153" s="176"/>
      <c r="IN153" s="176"/>
      <c r="IO153" s="176"/>
      <c r="IP153" s="176"/>
      <c r="IQ153" s="176"/>
      <c r="IR153" s="176"/>
      <c r="IS153" s="176"/>
      <c r="IT153" s="176"/>
      <c r="IU153" s="176"/>
      <c r="IV153" s="176"/>
      <c r="IW153" s="176"/>
      <c r="IX153" s="176"/>
      <c r="IY153" s="176"/>
    </row>
    <row r="154" spans="1:259" s="186" customFormat="1" ht="81" thickBot="1">
      <c r="A154" s="28" t="s">
        <v>744</v>
      </c>
      <c r="B154" s="28" t="s">
        <v>579</v>
      </c>
      <c r="C154" s="28" t="s">
        <v>484</v>
      </c>
      <c r="D154" s="28" t="s">
        <v>580</v>
      </c>
      <c r="E154" s="29"/>
      <c r="G154" s="58" t="s">
        <v>581</v>
      </c>
      <c r="H154" s="31"/>
      <c r="I154" s="42"/>
      <c r="J154" s="32"/>
      <c r="K154" s="59"/>
      <c r="L154" s="217"/>
      <c r="M154" s="212" t="s">
        <v>491</v>
      </c>
      <c r="N154" s="212" t="s">
        <v>810</v>
      </c>
      <c r="O154" s="205" t="s">
        <v>578</v>
      </c>
      <c r="P154" s="35"/>
      <c r="Q154" s="35"/>
      <c r="R154" s="35"/>
      <c r="S154" s="35"/>
      <c r="T154" s="35"/>
      <c r="U154" s="35"/>
      <c r="V154" s="35"/>
      <c r="W154" s="36"/>
      <c r="X154" s="35"/>
      <c r="Y154" s="35"/>
      <c r="Z154" s="35"/>
      <c r="AA154" s="35"/>
      <c r="AB154" s="35"/>
      <c r="AC154" s="35"/>
      <c r="AD154" s="35"/>
      <c r="AE154" s="35"/>
      <c r="AF154" s="35"/>
      <c r="AG154" s="35"/>
      <c r="AH154" s="35"/>
      <c r="AI154" s="35"/>
      <c r="AJ154" s="35"/>
      <c r="AK154" s="37"/>
      <c r="AL154" s="35"/>
      <c r="AM154" s="35"/>
      <c r="AN154" s="35"/>
      <c r="AO154" s="35"/>
      <c r="AP154" s="35"/>
      <c r="AQ154" s="35"/>
      <c r="AR154" s="35"/>
      <c r="AS154" s="35"/>
      <c r="AT154" s="35"/>
      <c r="AU154" s="35"/>
      <c r="AV154" s="35"/>
      <c r="AW154" s="35"/>
      <c r="AX154" s="35"/>
      <c r="AY154" s="35"/>
      <c r="AZ154" s="35"/>
      <c r="BA154" s="35"/>
      <c r="BB154" s="35"/>
      <c r="BC154" s="37"/>
      <c r="BD154" s="37"/>
      <c r="BE154" s="37"/>
      <c r="BF154" s="35"/>
      <c r="BG154" s="35"/>
      <c r="BH154" s="35"/>
      <c r="BI154" s="35"/>
      <c r="BJ154" s="35"/>
      <c r="BK154" s="35"/>
      <c r="BL154" s="35"/>
      <c r="BM154" s="35"/>
      <c r="BN154" s="35"/>
      <c r="BO154" s="35"/>
      <c r="BP154" s="35"/>
      <c r="BQ154" s="35"/>
      <c r="BR154" s="35"/>
      <c r="BS154" s="35"/>
      <c r="BT154" s="35"/>
      <c r="BU154" s="35"/>
      <c r="BV154" s="35"/>
      <c r="BW154" s="38"/>
      <c r="BX154" s="30"/>
      <c r="BY154" s="39"/>
      <c r="BZ154" s="40"/>
      <c r="CA154" s="40"/>
      <c r="CB154" s="176"/>
      <c r="CC154" s="176"/>
      <c r="CD154" s="176"/>
      <c r="CE154" s="176"/>
      <c r="CF154" s="176"/>
      <c r="CG154" s="176"/>
      <c r="CH154" s="176"/>
      <c r="CI154" s="176"/>
      <c r="CJ154" s="176"/>
      <c r="CK154" s="176"/>
      <c r="CL154" s="176"/>
      <c r="CM154" s="176"/>
      <c r="CN154" s="176"/>
      <c r="CO154" s="176"/>
      <c r="CP154" s="176"/>
      <c r="CQ154" s="176"/>
      <c r="CR154" s="176"/>
      <c r="CS154" s="176"/>
      <c r="CT154" s="176"/>
      <c r="CU154" s="176"/>
      <c r="CV154" s="176"/>
      <c r="CW154" s="176"/>
      <c r="CX154" s="176"/>
      <c r="CY154" s="176"/>
      <c r="CZ154" s="176"/>
      <c r="DA154" s="176"/>
      <c r="DB154" s="176"/>
      <c r="DC154" s="176"/>
      <c r="DD154" s="176"/>
      <c r="DE154" s="176"/>
      <c r="DF154" s="176"/>
      <c r="DG154" s="176"/>
      <c r="DH154" s="176"/>
      <c r="DI154" s="176"/>
      <c r="DJ154" s="176"/>
      <c r="DK154" s="176"/>
      <c r="DL154" s="176"/>
      <c r="DM154" s="176"/>
      <c r="DN154" s="176"/>
      <c r="DO154" s="176"/>
      <c r="DP154" s="176"/>
      <c r="DQ154" s="176"/>
      <c r="DR154" s="176"/>
      <c r="DS154" s="176"/>
      <c r="DT154" s="176"/>
      <c r="DU154" s="176"/>
      <c r="DV154" s="176"/>
      <c r="DW154" s="176"/>
      <c r="DX154" s="176"/>
      <c r="DY154" s="176"/>
      <c r="DZ154" s="176"/>
      <c r="EA154" s="176"/>
      <c r="EB154" s="176"/>
      <c r="EC154" s="176"/>
      <c r="ED154" s="176"/>
      <c r="EE154" s="176"/>
      <c r="EF154" s="176"/>
      <c r="EG154" s="176"/>
      <c r="EH154" s="176"/>
      <c r="EI154" s="176"/>
      <c r="EJ154" s="176"/>
      <c r="EK154" s="176"/>
      <c r="EL154" s="176"/>
      <c r="EM154" s="176"/>
      <c r="EN154" s="176"/>
      <c r="EO154" s="176"/>
      <c r="EP154" s="176"/>
      <c r="EQ154" s="176"/>
      <c r="ER154" s="176"/>
      <c r="ES154" s="176"/>
      <c r="ET154" s="176"/>
      <c r="EU154" s="176"/>
      <c r="EV154" s="176"/>
      <c r="EW154" s="176"/>
      <c r="EX154" s="176"/>
      <c r="EY154" s="176"/>
      <c r="EZ154" s="176"/>
      <c r="FA154" s="176"/>
      <c r="FB154" s="176"/>
      <c r="FC154" s="176"/>
      <c r="FD154" s="176"/>
      <c r="FE154" s="176"/>
      <c r="FF154" s="176"/>
      <c r="FG154" s="176"/>
      <c r="FH154" s="176"/>
      <c r="FI154" s="176"/>
      <c r="FJ154" s="176"/>
      <c r="FK154" s="176"/>
      <c r="FL154" s="176"/>
      <c r="FM154" s="176"/>
      <c r="FN154" s="176"/>
      <c r="FO154" s="176"/>
      <c r="FP154" s="176"/>
      <c r="FQ154" s="176"/>
      <c r="FR154" s="176"/>
      <c r="FS154" s="176"/>
      <c r="FT154" s="176"/>
      <c r="FU154" s="176"/>
      <c r="FV154" s="176"/>
      <c r="FW154" s="176"/>
      <c r="FX154" s="176"/>
      <c r="FY154" s="176"/>
      <c r="FZ154" s="176"/>
      <c r="GA154" s="176"/>
      <c r="GB154" s="176"/>
      <c r="GC154" s="176"/>
      <c r="GD154" s="176"/>
      <c r="GE154" s="176"/>
      <c r="GF154" s="176"/>
      <c r="GG154" s="176"/>
      <c r="GH154" s="176"/>
      <c r="GI154" s="176"/>
      <c r="GJ154" s="176"/>
      <c r="GK154" s="176"/>
      <c r="GL154" s="176"/>
      <c r="GM154" s="176"/>
      <c r="GN154" s="176"/>
      <c r="GO154" s="176"/>
      <c r="GP154" s="176"/>
      <c r="GQ154" s="176"/>
      <c r="GR154" s="176"/>
      <c r="GS154" s="176"/>
      <c r="GT154" s="176"/>
      <c r="GU154" s="176"/>
      <c r="GV154" s="176"/>
      <c r="GW154" s="176"/>
      <c r="GX154" s="176"/>
      <c r="GY154" s="176"/>
      <c r="GZ154" s="176"/>
      <c r="HA154" s="176"/>
      <c r="HB154" s="176"/>
      <c r="HC154" s="176"/>
      <c r="HD154" s="176"/>
      <c r="HE154" s="176"/>
      <c r="HF154" s="176"/>
      <c r="HG154" s="176"/>
      <c r="HH154" s="176"/>
      <c r="HI154" s="176"/>
      <c r="HJ154" s="176"/>
      <c r="HK154" s="176"/>
      <c r="HL154" s="176"/>
      <c r="HM154" s="176"/>
      <c r="HN154" s="176"/>
      <c r="HO154" s="176"/>
      <c r="HP154" s="176"/>
      <c r="HQ154" s="176"/>
      <c r="HR154" s="176"/>
      <c r="HS154" s="176"/>
      <c r="HT154" s="176"/>
      <c r="HU154" s="176"/>
      <c r="HV154" s="176"/>
      <c r="HW154" s="176"/>
      <c r="HX154" s="176"/>
      <c r="HY154" s="176"/>
      <c r="HZ154" s="176"/>
      <c r="IA154" s="176"/>
      <c r="IB154" s="176"/>
      <c r="IC154" s="176"/>
      <c r="ID154" s="176"/>
      <c r="IE154" s="176"/>
      <c r="IF154" s="176"/>
      <c r="IG154" s="176"/>
      <c r="IH154" s="176"/>
      <c r="II154" s="176"/>
      <c r="IJ154" s="176"/>
      <c r="IK154" s="176"/>
      <c r="IL154" s="176"/>
      <c r="IM154" s="176"/>
      <c r="IN154" s="176"/>
      <c r="IO154" s="176"/>
      <c r="IP154" s="176"/>
      <c r="IQ154" s="176"/>
      <c r="IR154" s="176"/>
      <c r="IS154" s="176"/>
      <c r="IT154" s="176"/>
      <c r="IU154" s="176"/>
      <c r="IV154" s="176"/>
      <c r="IW154" s="176"/>
      <c r="IX154" s="176"/>
      <c r="IY154" s="176"/>
    </row>
    <row r="155" spans="1:259" s="186" customFormat="1" ht="97" thickBot="1">
      <c r="A155" s="28" t="s">
        <v>745</v>
      </c>
      <c r="B155" s="28" t="s">
        <v>582</v>
      </c>
      <c r="C155" s="28" t="s">
        <v>583</v>
      </c>
      <c r="D155" s="28" t="s">
        <v>584</v>
      </c>
      <c r="E155" s="29"/>
      <c r="G155" s="58" t="s">
        <v>533</v>
      </c>
      <c r="H155" s="31"/>
      <c r="I155" s="42"/>
      <c r="J155" s="32"/>
      <c r="K155" s="59"/>
      <c r="L155" s="217"/>
      <c r="M155" s="201" t="s">
        <v>491</v>
      </c>
      <c r="N155" s="201" t="s">
        <v>811</v>
      </c>
      <c r="O155" s="205" t="s">
        <v>526</v>
      </c>
      <c r="P155" s="35"/>
      <c r="Q155" s="35"/>
      <c r="R155" s="35"/>
      <c r="S155" s="35"/>
      <c r="T155" s="35"/>
      <c r="U155" s="35"/>
      <c r="V155" s="35"/>
      <c r="W155" s="36"/>
      <c r="X155" s="35"/>
      <c r="Y155" s="35"/>
      <c r="Z155" s="35"/>
      <c r="AA155" s="35"/>
      <c r="AB155" s="35"/>
      <c r="AC155" s="35"/>
      <c r="AD155" s="35"/>
      <c r="AE155" s="35"/>
      <c r="AF155" s="35"/>
      <c r="AG155" s="35"/>
      <c r="AH155" s="35"/>
      <c r="AI155" s="35"/>
      <c r="AJ155" s="35"/>
      <c r="AK155" s="37"/>
      <c r="AL155" s="35"/>
      <c r="AM155" s="35"/>
      <c r="AN155" s="35"/>
      <c r="AO155" s="35"/>
      <c r="AP155" s="35"/>
      <c r="AQ155" s="35"/>
      <c r="AR155" s="35"/>
      <c r="AS155" s="35"/>
      <c r="AT155" s="35"/>
      <c r="AU155" s="35"/>
      <c r="AV155" s="35"/>
      <c r="AW155" s="35"/>
      <c r="AX155" s="35"/>
      <c r="AY155" s="35"/>
      <c r="AZ155" s="35"/>
      <c r="BA155" s="35"/>
      <c r="BB155" s="35"/>
      <c r="BC155" s="37"/>
      <c r="BD155" s="37"/>
      <c r="BE155" s="37"/>
      <c r="BF155" s="35"/>
      <c r="BG155" s="35"/>
      <c r="BH155" s="35"/>
      <c r="BI155" s="35"/>
      <c r="BJ155" s="35"/>
      <c r="BK155" s="35"/>
      <c r="BL155" s="35"/>
      <c r="BM155" s="35"/>
      <c r="BN155" s="35"/>
      <c r="BO155" s="35"/>
      <c r="BP155" s="35"/>
      <c r="BQ155" s="35"/>
      <c r="BR155" s="35"/>
      <c r="BS155" s="35"/>
      <c r="BT155" s="35"/>
      <c r="BU155" s="35"/>
      <c r="BV155" s="35"/>
      <c r="BW155" s="38"/>
      <c r="BX155" s="30"/>
      <c r="BY155" s="39"/>
      <c r="BZ155" s="40"/>
      <c r="CA155" s="40"/>
      <c r="CB155" s="176"/>
      <c r="CC155" s="176"/>
      <c r="CD155" s="176"/>
      <c r="CE155" s="176"/>
      <c r="CF155" s="176"/>
      <c r="CG155" s="176"/>
      <c r="CH155" s="176"/>
      <c r="CI155" s="176"/>
      <c r="CJ155" s="176"/>
      <c r="CK155" s="176"/>
      <c r="CL155" s="176"/>
      <c r="CM155" s="176"/>
      <c r="CN155" s="176"/>
      <c r="CO155" s="176"/>
      <c r="CP155" s="176"/>
      <c r="CQ155" s="176"/>
      <c r="CR155" s="176"/>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176"/>
      <c r="EC155" s="176"/>
      <c r="ED155" s="176"/>
      <c r="EE155" s="176"/>
      <c r="EF155" s="176"/>
      <c r="EG155" s="176"/>
      <c r="EH155" s="176"/>
      <c r="EI155" s="176"/>
      <c r="EJ155" s="176"/>
      <c r="EK155" s="176"/>
      <c r="EL155" s="176"/>
      <c r="EM155" s="176"/>
      <c r="EN155" s="176"/>
      <c r="EO155" s="176"/>
      <c r="EP155" s="176"/>
      <c r="EQ155" s="176"/>
      <c r="ER155" s="176"/>
      <c r="ES155" s="176"/>
      <c r="ET155" s="176"/>
      <c r="EU155" s="176"/>
      <c r="EV155" s="176"/>
      <c r="EW155" s="176"/>
      <c r="EX155" s="176"/>
      <c r="EY155" s="176"/>
      <c r="EZ155" s="176"/>
      <c r="FA155" s="176"/>
      <c r="FB155" s="176"/>
      <c r="FC155" s="176"/>
      <c r="FD155" s="176"/>
      <c r="FE155" s="176"/>
      <c r="FF155" s="176"/>
      <c r="FG155" s="176"/>
      <c r="FH155" s="176"/>
      <c r="FI155" s="176"/>
      <c r="FJ155" s="176"/>
      <c r="FK155" s="176"/>
      <c r="FL155" s="176"/>
      <c r="FM155" s="176"/>
      <c r="FN155" s="176"/>
      <c r="FO155" s="176"/>
      <c r="FP155" s="176"/>
      <c r="FQ155" s="176"/>
      <c r="FR155" s="176"/>
      <c r="FS155" s="176"/>
      <c r="FT155" s="176"/>
      <c r="FU155" s="176"/>
      <c r="FV155" s="176"/>
      <c r="FW155" s="176"/>
      <c r="FX155" s="176"/>
      <c r="FY155" s="176"/>
      <c r="FZ155" s="176"/>
      <c r="GA155" s="176"/>
      <c r="GB155" s="176"/>
      <c r="GC155" s="176"/>
      <c r="GD155" s="176"/>
      <c r="GE155" s="176"/>
      <c r="GF155" s="176"/>
      <c r="GG155" s="176"/>
      <c r="GH155" s="176"/>
      <c r="GI155" s="176"/>
      <c r="GJ155" s="176"/>
      <c r="GK155" s="176"/>
      <c r="GL155" s="176"/>
      <c r="GM155" s="176"/>
      <c r="GN155" s="176"/>
      <c r="GO155" s="176"/>
      <c r="GP155" s="176"/>
      <c r="GQ155" s="176"/>
      <c r="GR155" s="176"/>
      <c r="GS155" s="176"/>
      <c r="GT155" s="176"/>
      <c r="GU155" s="176"/>
      <c r="GV155" s="176"/>
      <c r="GW155" s="176"/>
      <c r="GX155" s="176"/>
      <c r="GY155" s="176"/>
      <c r="GZ155" s="176"/>
      <c r="HA155" s="176"/>
      <c r="HB155" s="176"/>
      <c r="HC155" s="176"/>
      <c r="HD155" s="176"/>
      <c r="HE155" s="176"/>
      <c r="HF155" s="176"/>
      <c r="HG155" s="176"/>
      <c r="HH155" s="176"/>
      <c r="HI155" s="176"/>
      <c r="HJ155" s="176"/>
      <c r="HK155" s="176"/>
      <c r="HL155" s="176"/>
      <c r="HM155" s="176"/>
      <c r="HN155" s="176"/>
      <c r="HO155" s="176"/>
      <c r="HP155" s="176"/>
      <c r="HQ155" s="176"/>
      <c r="HR155" s="176"/>
      <c r="HS155" s="176"/>
      <c r="HT155" s="176"/>
      <c r="HU155" s="176"/>
      <c r="HV155" s="176"/>
      <c r="HW155" s="176"/>
      <c r="HX155" s="176"/>
      <c r="HY155" s="176"/>
      <c r="HZ155" s="176"/>
      <c r="IA155" s="176"/>
      <c r="IB155" s="176"/>
      <c r="IC155" s="176"/>
      <c r="ID155" s="176"/>
      <c r="IE155" s="176"/>
      <c r="IF155" s="176"/>
      <c r="IG155" s="176"/>
      <c r="IH155" s="176"/>
      <c r="II155" s="176"/>
      <c r="IJ155" s="176"/>
      <c r="IK155" s="176"/>
      <c r="IL155" s="176"/>
      <c r="IM155" s="176"/>
      <c r="IN155" s="176"/>
      <c r="IO155" s="176"/>
      <c r="IP155" s="176"/>
      <c r="IQ155" s="176"/>
      <c r="IR155" s="176"/>
      <c r="IS155" s="176"/>
      <c r="IT155" s="176"/>
      <c r="IU155" s="176"/>
      <c r="IV155" s="176"/>
      <c r="IW155" s="176"/>
      <c r="IX155" s="176"/>
      <c r="IY155" s="176"/>
    </row>
    <row r="156" spans="1:259" s="186" customFormat="1" ht="97" thickBot="1">
      <c r="A156" s="28" t="s">
        <v>746</v>
      </c>
      <c r="B156" s="28" t="s">
        <v>585</v>
      </c>
      <c r="C156" s="28" t="s">
        <v>583</v>
      </c>
      <c r="D156" s="28" t="s">
        <v>586</v>
      </c>
      <c r="E156" s="29"/>
      <c r="G156" s="58" t="s">
        <v>587</v>
      </c>
      <c r="H156" s="31"/>
      <c r="I156" s="42"/>
      <c r="J156" s="32"/>
      <c r="K156" s="59"/>
      <c r="L156" s="217"/>
      <c r="M156" s="212" t="s">
        <v>491</v>
      </c>
      <c r="N156" s="212" t="s">
        <v>812</v>
      </c>
      <c r="O156" s="205" t="s">
        <v>588</v>
      </c>
      <c r="P156" s="35"/>
      <c r="Q156" s="35"/>
      <c r="R156" s="35"/>
      <c r="S156" s="35"/>
      <c r="T156" s="35"/>
      <c r="U156" s="35"/>
      <c r="V156" s="35"/>
      <c r="W156" s="36"/>
      <c r="X156" s="35"/>
      <c r="Y156" s="35"/>
      <c r="Z156" s="35"/>
      <c r="AA156" s="35"/>
      <c r="AB156" s="35"/>
      <c r="AC156" s="35"/>
      <c r="AD156" s="35"/>
      <c r="AE156" s="35"/>
      <c r="AF156" s="35"/>
      <c r="AG156" s="35"/>
      <c r="AH156" s="35"/>
      <c r="AI156" s="35"/>
      <c r="AJ156" s="35"/>
      <c r="AK156" s="37"/>
      <c r="AL156" s="35"/>
      <c r="AM156" s="35"/>
      <c r="AN156" s="35"/>
      <c r="AO156" s="35"/>
      <c r="AP156" s="35"/>
      <c r="AQ156" s="35"/>
      <c r="AR156" s="35"/>
      <c r="AS156" s="35"/>
      <c r="AT156" s="35"/>
      <c r="AU156" s="35"/>
      <c r="AV156" s="35"/>
      <c r="AW156" s="35"/>
      <c r="AX156" s="35"/>
      <c r="AY156" s="35"/>
      <c r="AZ156" s="35"/>
      <c r="BA156" s="35"/>
      <c r="BB156" s="35"/>
      <c r="BC156" s="37"/>
      <c r="BD156" s="37"/>
      <c r="BE156" s="37"/>
      <c r="BF156" s="35"/>
      <c r="BG156" s="35"/>
      <c r="BH156" s="35"/>
      <c r="BI156" s="35"/>
      <c r="BJ156" s="35"/>
      <c r="BK156" s="35"/>
      <c r="BL156" s="35"/>
      <c r="BM156" s="35"/>
      <c r="BN156" s="35"/>
      <c r="BO156" s="35"/>
      <c r="BP156" s="35"/>
      <c r="BQ156" s="35"/>
      <c r="BR156" s="35"/>
      <c r="BS156" s="35"/>
      <c r="BT156" s="35"/>
      <c r="BU156" s="35"/>
      <c r="BV156" s="35"/>
      <c r="BW156" s="38"/>
      <c r="BX156" s="30"/>
      <c r="BY156" s="39"/>
      <c r="BZ156" s="40"/>
      <c r="CA156" s="40"/>
      <c r="CB156" s="176"/>
      <c r="CC156" s="176"/>
      <c r="CD156" s="176"/>
      <c r="CE156" s="176"/>
      <c r="CF156" s="176"/>
      <c r="CG156" s="176"/>
      <c r="CH156" s="176"/>
      <c r="CI156" s="176"/>
      <c r="CJ156" s="176"/>
      <c r="CK156" s="176"/>
      <c r="CL156" s="176"/>
      <c r="CM156" s="176"/>
      <c r="CN156" s="176"/>
      <c r="CO156" s="176"/>
      <c r="CP156" s="176"/>
      <c r="CQ156" s="176"/>
      <c r="CR156" s="176"/>
      <c r="CS156" s="176"/>
      <c r="CT156" s="176"/>
      <c r="CU156" s="176"/>
      <c r="CV156" s="176"/>
      <c r="CW156" s="176"/>
      <c r="CX156" s="176"/>
      <c r="CY156" s="176"/>
      <c r="CZ156" s="176"/>
      <c r="DA156" s="176"/>
      <c r="DB156" s="176"/>
      <c r="DC156" s="176"/>
      <c r="DD156" s="176"/>
      <c r="DE156" s="176"/>
      <c r="DF156" s="176"/>
      <c r="DG156" s="176"/>
      <c r="DH156" s="176"/>
      <c r="DI156" s="176"/>
      <c r="DJ156" s="176"/>
      <c r="DK156" s="176"/>
      <c r="DL156" s="176"/>
      <c r="DM156" s="176"/>
      <c r="DN156" s="176"/>
      <c r="DO156" s="176"/>
      <c r="DP156" s="176"/>
      <c r="DQ156" s="176"/>
      <c r="DR156" s="176"/>
      <c r="DS156" s="176"/>
      <c r="DT156" s="176"/>
      <c r="DU156" s="176"/>
      <c r="DV156" s="176"/>
      <c r="DW156" s="176"/>
      <c r="DX156" s="176"/>
      <c r="DY156" s="176"/>
      <c r="DZ156" s="176"/>
      <c r="EA156" s="176"/>
      <c r="EB156" s="176"/>
      <c r="EC156" s="176"/>
      <c r="ED156" s="176"/>
      <c r="EE156" s="176"/>
      <c r="EF156" s="176"/>
      <c r="EG156" s="176"/>
      <c r="EH156" s="176"/>
      <c r="EI156" s="176"/>
      <c r="EJ156" s="176"/>
      <c r="EK156" s="176"/>
      <c r="EL156" s="176"/>
      <c r="EM156" s="176"/>
      <c r="EN156" s="176"/>
      <c r="EO156" s="176"/>
      <c r="EP156" s="176"/>
      <c r="EQ156" s="176"/>
      <c r="ER156" s="176"/>
      <c r="ES156" s="176"/>
      <c r="ET156" s="176"/>
      <c r="EU156" s="176"/>
      <c r="EV156" s="176"/>
      <c r="EW156" s="176"/>
      <c r="EX156" s="176"/>
      <c r="EY156" s="176"/>
      <c r="EZ156" s="176"/>
      <c r="FA156" s="176"/>
      <c r="FB156" s="176"/>
      <c r="FC156" s="176"/>
      <c r="FD156" s="176"/>
      <c r="FE156" s="176"/>
      <c r="FF156" s="176"/>
      <c r="FG156" s="176"/>
      <c r="FH156" s="176"/>
      <c r="FI156" s="176"/>
      <c r="FJ156" s="176"/>
      <c r="FK156" s="176"/>
      <c r="FL156" s="176"/>
      <c r="FM156" s="176"/>
      <c r="FN156" s="176"/>
      <c r="FO156" s="176"/>
      <c r="FP156" s="176"/>
      <c r="FQ156" s="176"/>
      <c r="FR156" s="176"/>
      <c r="FS156" s="176"/>
      <c r="FT156" s="176"/>
      <c r="FU156" s="176"/>
      <c r="FV156" s="176"/>
      <c r="FW156" s="176"/>
      <c r="FX156" s="176"/>
      <c r="FY156" s="176"/>
      <c r="FZ156" s="176"/>
      <c r="GA156" s="176"/>
      <c r="GB156" s="176"/>
      <c r="GC156" s="176"/>
      <c r="GD156" s="176"/>
      <c r="GE156" s="176"/>
      <c r="GF156" s="176"/>
      <c r="GG156" s="176"/>
      <c r="GH156" s="176"/>
      <c r="GI156" s="176"/>
      <c r="GJ156" s="176"/>
      <c r="GK156" s="176"/>
      <c r="GL156" s="176"/>
      <c r="GM156" s="176"/>
      <c r="GN156" s="176"/>
      <c r="GO156" s="176"/>
      <c r="GP156" s="176"/>
      <c r="GQ156" s="176"/>
      <c r="GR156" s="176"/>
      <c r="GS156" s="176"/>
      <c r="GT156" s="176"/>
      <c r="GU156" s="176"/>
      <c r="GV156" s="176"/>
      <c r="GW156" s="176"/>
      <c r="GX156" s="176"/>
      <c r="GY156" s="176"/>
      <c r="GZ156" s="176"/>
      <c r="HA156" s="176"/>
      <c r="HB156" s="176"/>
      <c r="HC156" s="176"/>
      <c r="HD156" s="176"/>
      <c r="HE156" s="176"/>
      <c r="HF156" s="176"/>
      <c r="HG156" s="176"/>
      <c r="HH156" s="176"/>
      <c r="HI156" s="176"/>
      <c r="HJ156" s="176"/>
      <c r="HK156" s="176"/>
      <c r="HL156" s="176"/>
      <c r="HM156" s="176"/>
      <c r="HN156" s="176"/>
      <c r="HO156" s="176"/>
      <c r="HP156" s="176"/>
      <c r="HQ156" s="176"/>
      <c r="HR156" s="176"/>
      <c r="HS156" s="176"/>
      <c r="HT156" s="176"/>
      <c r="HU156" s="176"/>
      <c r="HV156" s="176"/>
      <c r="HW156" s="176"/>
      <c r="HX156" s="176"/>
      <c r="HY156" s="176"/>
      <c r="HZ156" s="176"/>
      <c r="IA156" s="176"/>
      <c r="IB156" s="176"/>
      <c r="IC156" s="176"/>
      <c r="ID156" s="176"/>
      <c r="IE156" s="176"/>
      <c r="IF156" s="176"/>
      <c r="IG156" s="176"/>
      <c r="IH156" s="176"/>
      <c r="II156" s="176"/>
      <c r="IJ156" s="176"/>
      <c r="IK156" s="176"/>
      <c r="IL156" s="176"/>
      <c r="IM156" s="176"/>
      <c r="IN156" s="176"/>
      <c r="IO156" s="176"/>
      <c r="IP156" s="176"/>
      <c r="IQ156" s="176"/>
      <c r="IR156" s="176"/>
      <c r="IS156" s="176"/>
      <c r="IT156" s="176"/>
      <c r="IU156" s="176"/>
      <c r="IV156" s="176"/>
      <c r="IW156" s="176"/>
      <c r="IX156" s="176"/>
      <c r="IY156" s="176"/>
    </row>
    <row r="157" spans="1:259" s="186" customFormat="1" ht="33" thickBot="1">
      <c r="A157" s="28" t="s">
        <v>747</v>
      </c>
      <c r="B157" s="28" t="s">
        <v>589</v>
      </c>
      <c r="C157" s="28" t="s">
        <v>519</v>
      </c>
      <c r="D157" s="28" t="s">
        <v>590</v>
      </c>
      <c r="E157" s="29"/>
      <c r="G157" s="58" t="s">
        <v>581</v>
      </c>
      <c r="H157" s="31"/>
      <c r="I157" s="42"/>
      <c r="J157" s="32"/>
      <c r="K157" s="59"/>
      <c r="L157" s="217"/>
      <c r="M157" s="201" t="s">
        <v>491</v>
      </c>
      <c r="N157" s="201" t="s">
        <v>575</v>
      </c>
      <c r="O157" s="205" t="s">
        <v>521</v>
      </c>
      <c r="P157" s="35"/>
      <c r="Q157" s="35"/>
      <c r="R157" s="35"/>
      <c r="S157" s="35"/>
      <c r="T157" s="35"/>
      <c r="U157" s="35"/>
      <c r="V157" s="35"/>
      <c r="W157" s="36"/>
      <c r="X157" s="35"/>
      <c r="Y157" s="35"/>
      <c r="Z157" s="35"/>
      <c r="AA157" s="35"/>
      <c r="AB157" s="35"/>
      <c r="AC157" s="35"/>
      <c r="AD157" s="35"/>
      <c r="AE157" s="35"/>
      <c r="AF157" s="35"/>
      <c r="AG157" s="35"/>
      <c r="AH157" s="35"/>
      <c r="AI157" s="35"/>
      <c r="AJ157" s="35"/>
      <c r="AK157" s="37"/>
      <c r="AL157" s="35"/>
      <c r="AM157" s="35"/>
      <c r="AN157" s="35"/>
      <c r="AO157" s="35"/>
      <c r="AP157" s="35"/>
      <c r="AQ157" s="35"/>
      <c r="AR157" s="35"/>
      <c r="AS157" s="35"/>
      <c r="AT157" s="35"/>
      <c r="AU157" s="35"/>
      <c r="AV157" s="35"/>
      <c r="AW157" s="35"/>
      <c r="AX157" s="35"/>
      <c r="AY157" s="35"/>
      <c r="AZ157" s="35"/>
      <c r="BA157" s="35"/>
      <c r="BB157" s="35"/>
      <c r="BC157" s="37"/>
      <c r="BD157" s="37"/>
      <c r="BE157" s="37"/>
      <c r="BF157" s="35"/>
      <c r="BG157" s="35"/>
      <c r="BH157" s="35"/>
      <c r="BI157" s="35"/>
      <c r="BJ157" s="35"/>
      <c r="BK157" s="35"/>
      <c r="BL157" s="35"/>
      <c r="BM157" s="35"/>
      <c r="BN157" s="35"/>
      <c r="BO157" s="35"/>
      <c r="BP157" s="35"/>
      <c r="BQ157" s="35"/>
      <c r="BR157" s="35"/>
      <c r="BS157" s="35"/>
      <c r="BT157" s="35"/>
      <c r="BU157" s="35"/>
      <c r="BV157" s="35"/>
      <c r="BW157" s="38"/>
      <c r="BX157" s="30"/>
      <c r="BY157" s="39"/>
      <c r="BZ157" s="40"/>
      <c r="CA157" s="40"/>
      <c r="CB157" s="176"/>
      <c r="CC157" s="176"/>
      <c r="CD157" s="176"/>
      <c r="CE157" s="176"/>
      <c r="CF157" s="176"/>
      <c r="CG157" s="176"/>
      <c r="CH157" s="176"/>
      <c r="CI157" s="176"/>
      <c r="CJ157" s="176"/>
      <c r="CK157" s="176"/>
      <c r="CL157" s="176"/>
      <c r="CM157" s="176"/>
      <c r="CN157" s="176"/>
      <c r="CO157" s="176"/>
      <c r="CP157" s="176"/>
      <c r="CQ157" s="176"/>
      <c r="CR157" s="176"/>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176"/>
      <c r="EC157" s="176"/>
      <c r="ED157" s="176"/>
      <c r="EE157" s="176"/>
      <c r="EF157" s="176"/>
      <c r="EG157" s="176"/>
      <c r="EH157" s="176"/>
      <c r="EI157" s="176"/>
      <c r="EJ157" s="176"/>
      <c r="EK157" s="176"/>
      <c r="EL157" s="176"/>
      <c r="EM157" s="176"/>
      <c r="EN157" s="176"/>
      <c r="EO157" s="176"/>
      <c r="EP157" s="176"/>
      <c r="EQ157" s="176"/>
      <c r="ER157" s="176"/>
      <c r="ES157" s="176"/>
      <c r="ET157" s="176"/>
      <c r="EU157" s="176"/>
      <c r="EV157" s="176"/>
      <c r="EW157" s="176"/>
      <c r="EX157" s="176"/>
      <c r="EY157" s="176"/>
      <c r="EZ157" s="176"/>
      <c r="FA157" s="176"/>
      <c r="FB157" s="176"/>
      <c r="FC157" s="176"/>
      <c r="FD157" s="176"/>
      <c r="FE157" s="176"/>
      <c r="FF157" s="176"/>
      <c r="FG157" s="176"/>
      <c r="FH157" s="176"/>
      <c r="FI157" s="176"/>
      <c r="FJ157" s="176"/>
      <c r="FK157" s="176"/>
      <c r="FL157" s="176"/>
      <c r="FM157" s="176"/>
      <c r="FN157" s="176"/>
      <c r="FO157" s="176"/>
      <c r="FP157" s="176"/>
      <c r="FQ157" s="176"/>
      <c r="FR157" s="176"/>
      <c r="FS157" s="176"/>
      <c r="FT157" s="176"/>
      <c r="FU157" s="176"/>
      <c r="FV157" s="176"/>
      <c r="FW157" s="176"/>
      <c r="FX157" s="176"/>
      <c r="FY157" s="176"/>
      <c r="FZ157" s="176"/>
      <c r="GA157" s="176"/>
      <c r="GB157" s="176"/>
      <c r="GC157" s="176"/>
      <c r="GD157" s="176"/>
      <c r="GE157" s="176"/>
      <c r="GF157" s="176"/>
      <c r="GG157" s="176"/>
      <c r="GH157" s="176"/>
      <c r="GI157" s="176"/>
      <c r="GJ157" s="176"/>
      <c r="GK157" s="176"/>
      <c r="GL157" s="176"/>
      <c r="GM157" s="176"/>
      <c r="GN157" s="176"/>
      <c r="GO157" s="176"/>
      <c r="GP157" s="176"/>
      <c r="GQ157" s="176"/>
      <c r="GR157" s="176"/>
      <c r="GS157" s="176"/>
      <c r="GT157" s="176"/>
      <c r="GU157" s="176"/>
      <c r="GV157" s="176"/>
      <c r="GW157" s="176"/>
      <c r="GX157" s="176"/>
      <c r="GY157" s="176"/>
      <c r="GZ157" s="176"/>
      <c r="HA157" s="176"/>
      <c r="HB157" s="176"/>
      <c r="HC157" s="176"/>
      <c r="HD157" s="176"/>
      <c r="HE157" s="176"/>
      <c r="HF157" s="176"/>
      <c r="HG157" s="176"/>
      <c r="HH157" s="176"/>
      <c r="HI157" s="176"/>
      <c r="HJ157" s="176"/>
      <c r="HK157" s="176"/>
      <c r="HL157" s="176"/>
      <c r="HM157" s="176"/>
      <c r="HN157" s="176"/>
      <c r="HO157" s="176"/>
      <c r="HP157" s="176"/>
      <c r="HQ157" s="176"/>
      <c r="HR157" s="176"/>
      <c r="HS157" s="176"/>
      <c r="HT157" s="176"/>
      <c r="HU157" s="176"/>
      <c r="HV157" s="176"/>
      <c r="HW157" s="176"/>
      <c r="HX157" s="176"/>
      <c r="HY157" s="176"/>
      <c r="HZ157" s="176"/>
      <c r="IA157" s="176"/>
      <c r="IB157" s="176"/>
      <c r="IC157" s="176"/>
      <c r="ID157" s="176"/>
      <c r="IE157" s="176"/>
      <c r="IF157" s="176"/>
      <c r="IG157" s="176"/>
      <c r="IH157" s="176"/>
      <c r="II157" s="176"/>
      <c r="IJ157" s="176"/>
      <c r="IK157" s="176"/>
      <c r="IL157" s="176"/>
      <c r="IM157" s="176"/>
      <c r="IN157" s="176"/>
      <c r="IO157" s="176"/>
      <c r="IP157" s="176"/>
      <c r="IQ157" s="176"/>
      <c r="IR157" s="176"/>
      <c r="IS157" s="176"/>
      <c r="IT157" s="176"/>
      <c r="IU157" s="176"/>
      <c r="IV157" s="176"/>
      <c r="IW157" s="176"/>
      <c r="IX157" s="176"/>
      <c r="IY157" s="176"/>
    </row>
    <row r="158" spans="1:259" s="186" customFormat="1" ht="81" thickBot="1">
      <c r="A158" s="28" t="s">
        <v>748</v>
      </c>
      <c r="B158" s="28" t="s">
        <v>591</v>
      </c>
      <c r="C158" s="28" t="s">
        <v>519</v>
      </c>
      <c r="D158" s="28" t="s">
        <v>592</v>
      </c>
      <c r="E158" s="29"/>
      <c r="G158" s="58" t="s">
        <v>524</v>
      </c>
      <c r="H158" s="31"/>
      <c r="I158" s="42"/>
      <c r="J158" s="32"/>
      <c r="K158" s="59"/>
      <c r="L158" s="217"/>
      <c r="M158" s="201" t="s">
        <v>491</v>
      </c>
      <c r="N158" s="201" t="s">
        <v>813</v>
      </c>
      <c r="O158" s="205" t="s">
        <v>526</v>
      </c>
      <c r="P158" s="35"/>
      <c r="Q158" s="35"/>
      <c r="R158" s="35"/>
      <c r="S158" s="35"/>
      <c r="T158" s="35"/>
      <c r="U158" s="35"/>
      <c r="V158" s="35"/>
      <c r="W158" s="36"/>
      <c r="X158" s="35"/>
      <c r="Y158" s="35"/>
      <c r="Z158" s="35"/>
      <c r="AA158" s="35"/>
      <c r="AB158" s="35"/>
      <c r="AC158" s="35"/>
      <c r="AD158" s="35"/>
      <c r="AE158" s="35"/>
      <c r="AF158" s="35"/>
      <c r="AG158" s="35"/>
      <c r="AH158" s="35"/>
      <c r="AI158" s="35"/>
      <c r="AJ158" s="35"/>
      <c r="AK158" s="37"/>
      <c r="AL158" s="35"/>
      <c r="AM158" s="35"/>
      <c r="AN158" s="35"/>
      <c r="AO158" s="35"/>
      <c r="AP158" s="35"/>
      <c r="AQ158" s="35"/>
      <c r="AR158" s="35"/>
      <c r="AS158" s="35"/>
      <c r="AT158" s="35"/>
      <c r="AU158" s="35"/>
      <c r="AV158" s="35"/>
      <c r="AW158" s="35"/>
      <c r="AX158" s="35"/>
      <c r="AY158" s="35"/>
      <c r="AZ158" s="35"/>
      <c r="BA158" s="35"/>
      <c r="BB158" s="35"/>
      <c r="BC158" s="37"/>
      <c r="BD158" s="37"/>
      <c r="BE158" s="37"/>
      <c r="BF158" s="35"/>
      <c r="BG158" s="35"/>
      <c r="BH158" s="35"/>
      <c r="BI158" s="35"/>
      <c r="BJ158" s="35"/>
      <c r="BK158" s="35"/>
      <c r="BL158" s="35"/>
      <c r="BM158" s="35"/>
      <c r="BN158" s="35"/>
      <c r="BO158" s="35"/>
      <c r="BP158" s="35"/>
      <c r="BQ158" s="35"/>
      <c r="BR158" s="35"/>
      <c r="BS158" s="35"/>
      <c r="BT158" s="35"/>
      <c r="BU158" s="35"/>
      <c r="BV158" s="35"/>
      <c r="BW158" s="38"/>
      <c r="BX158" s="30"/>
      <c r="BY158" s="39"/>
      <c r="BZ158" s="40"/>
      <c r="CA158" s="40"/>
      <c r="CB158" s="176"/>
      <c r="CC158" s="176"/>
      <c r="CD158" s="176"/>
      <c r="CE158" s="176"/>
      <c r="CF158" s="176"/>
      <c r="CG158" s="176"/>
      <c r="CH158" s="176"/>
      <c r="CI158" s="176"/>
      <c r="CJ158" s="176"/>
      <c r="CK158" s="176"/>
      <c r="CL158" s="176"/>
      <c r="CM158" s="176"/>
      <c r="CN158" s="176"/>
      <c r="CO158" s="176"/>
      <c r="CP158" s="176"/>
      <c r="CQ158" s="176"/>
      <c r="CR158" s="176"/>
      <c r="CS158" s="176"/>
      <c r="CT158" s="176"/>
      <c r="CU158" s="176"/>
      <c r="CV158" s="176"/>
      <c r="CW158" s="176"/>
      <c r="CX158" s="176"/>
      <c r="CY158" s="176"/>
      <c r="CZ158" s="176"/>
      <c r="DA158" s="176"/>
      <c r="DB158" s="176"/>
      <c r="DC158" s="176"/>
      <c r="DD158" s="176"/>
      <c r="DE158" s="176"/>
      <c r="DF158" s="176"/>
      <c r="DG158" s="176"/>
      <c r="DH158" s="176"/>
      <c r="DI158" s="176"/>
      <c r="DJ158" s="176"/>
      <c r="DK158" s="176"/>
      <c r="DL158" s="176"/>
      <c r="DM158" s="176"/>
      <c r="DN158" s="176"/>
      <c r="DO158" s="176"/>
      <c r="DP158" s="176"/>
      <c r="DQ158" s="176"/>
      <c r="DR158" s="176"/>
      <c r="DS158" s="176"/>
      <c r="DT158" s="176"/>
      <c r="DU158" s="176"/>
      <c r="DV158" s="176"/>
      <c r="DW158" s="176"/>
      <c r="DX158" s="176"/>
      <c r="DY158" s="176"/>
      <c r="DZ158" s="176"/>
      <c r="EA158" s="176"/>
      <c r="EB158" s="176"/>
      <c r="EC158" s="176"/>
      <c r="ED158" s="176"/>
      <c r="EE158" s="176"/>
      <c r="EF158" s="176"/>
      <c r="EG158" s="176"/>
      <c r="EH158" s="176"/>
      <c r="EI158" s="176"/>
      <c r="EJ158" s="176"/>
      <c r="EK158" s="176"/>
      <c r="EL158" s="176"/>
      <c r="EM158" s="176"/>
      <c r="EN158" s="176"/>
      <c r="EO158" s="176"/>
      <c r="EP158" s="176"/>
      <c r="EQ158" s="176"/>
      <c r="ER158" s="176"/>
      <c r="ES158" s="176"/>
      <c r="ET158" s="176"/>
      <c r="EU158" s="176"/>
      <c r="EV158" s="176"/>
      <c r="EW158" s="176"/>
      <c r="EX158" s="176"/>
      <c r="EY158" s="176"/>
      <c r="EZ158" s="176"/>
      <c r="FA158" s="176"/>
      <c r="FB158" s="176"/>
      <c r="FC158" s="176"/>
      <c r="FD158" s="176"/>
      <c r="FE158" s="176"/>
      <c r="FF158" s="176"/>
      <c r="FG158" s="176"/>
      <c r="FH158" s="176"/>
      <c r="FI158" s="176"/>
      <c r="FJ158" s="176"/>
      <c r="FK158" s="176"/>
      <c r="FL158" s="176"/>
      <c r="FM158" s="176"/>
      <c r="FN158" s="176"/>
      <c r="FO158" s="176"/>
      <c r="FP158" s="176"/>
      <c r="FQ158" s="176"/>
      <c r="FR158" s="176"/>
      <c r="FS158" s="176"/>
      <c r="FT158" s="176"/>
      <c r="FU158" s="176"/>
      <c r="FV158" s="176"/>
      <c r="FW158" s="176"/>
      <c r="FX158" s="176"/>
      <c r="FY158" s="176"/>
      <c r="FZ158" s="176"/>
      <c r="GA158" s="176"/>
      <c r="GB158" s="176"/>
      <c r="GC158" s="176"/>
      <c r="GD158" s="176"/>
      <c r="GE158" s="176"/>
      <c r="GF158" s="176"/>
      <c r="GG158" s="176"/>
      <c r="GH158" s="176"/>
      <c r="GI158" s="176"/>
      <c r="GJ158" s="176"/>
      <c r="GK158" s="176"/>
      <c r="GL158" s="176"/>
      <c r="GM158" s="176"/>
      <c r="GN158" s="176"/>
      <c r="GO158" s="176"/>
      <c r="GP158" s="176"/>
      <c r="GQ158" s="176"/>
      <c r="GR158" s="176"/>
      <c r="GS158" s="176"/>
      <c r="GT158" s="176"/>
      <c r="GU158" s="176"/>
      <c r="GV158" s="176"/>
      <c r="GW158" s="176"/>
      <c r="GX158" s="176"/>
      <c r="GY158" s="176"/>
      <c r="GZ158" s="176"/>
      <c r="HA158" s="176"/>
      <c r="HB158" s="176"/>
      <c r="HC158" s="176"/>
      <c r="HD158" s="176"/>
      <c r="HE158" s="176"/>
      <c r="HF158" s="176"/>
      <c r="HG158" s="176"/>
      <c r="HH158" s="176"/>
      <c r="HI158" s="176"/>
      <c r="HJ158" s="176"/>
      <c r="HK158" s="176"/>
      <c r="HL158" s="176"/>
      <c r="HM158" s="176"/>
      <c r="HN158" s="176"/>
      <c r="HO158" s="176"/>
      <c r="HP158" s="176"/>
      <c r="HQ158" s="176"/>
      <c r="HR158" s="176"/>
      <c r="HS158" s="176"/>
      <c r="HT158" s="176"/>
      <c r="HU158" s="176"/>
      <c r="HV158" s="176"/>
      <c r="HW158" s="176"/>
      <c r="HX158" s="176"/>
      <c r="HY158" s="176"/>
      <c r="HZ158" s="176"/>
      <c r="IA158" s="176"/>
      <c r="IB158" s="176"/>
      <c r="IC158" s="176"/>
      <c r="ID158" s="176"/>
      <c r="IE158" s="176"/>
      <c r="IF158" s="176"/>
      <c r="IG158" s="176"/>
      <c r="IH158" s="176"/>
      <c r="II158" s="176"/>
      <c r="IJ158" s="176"/>
      <c r="IK158" s="176"/>
      <c r="IL158" s="176"/>
      <c r="IM158" s="176"/>
      <c r="IN158" s="176"/>
      <c r="IO158" s="176"/>
      <c r="IP158" s="176"/>
      <c r="IQ158" s="176"/>
      <c r="IR158" s="176"/>
      <c r="IS158" s="176"/>
      <c r="IT158" s="176"/>
      <c r="IU158" s="176"/>
      <c r="IV158" s="176"/>
      <c r="IW158" s="176"/>
      <c r="IX158" s="176"/>
      <c r="IY158" s="176"/>
    </row>
    <row r="159" spans="1:259" s="186" customFormat="1" ht="113" thickBot="1">
      <c r="A159" s="28" t="s">
        <v>749</v>
      </c>
      <c r="B159" s="28" t="s">
        <v>593</v>
      </c>
      <c r="C159" s="28" t="s">
        <v>341</v>
      </c>
      <c r="D159" s="28" t="s">
        <v>594</v>
      </c>
      <c r="E159" s="29"/>
      <c r="G159" s="58" t="s">
        <v>595</v>
      </c>
      <c r="H159" s="31"/>
      <c r="I159" s="42"/>
      <c r="J159" s="32"/>
      <c r="K159" s="59"/>
      <c r="L159" s="217"/>
      <c r="M159" s="201" t="s">
        <v>491</v>
      </c>
      <c r="N159" s="201" t="s">
        <v>814</v>
      </c>
      <c r="O159" s="205" t="s">
        <v>596</v>
      </c>
      <c r="P159" s="35"/>
      <c r="Q159" s="35"/>
      <c r="R159" s="35"/>
      <c r="S159" s="35"/>
      <c r="T159" s="35"/>
      <c r="U159" s="35"/>
      <c r="V159" s="35"/>
      <c r="W159" s="36"/>
      <c r="X159" s="35"/>
      <c r="Y159" s="35"/>
      <c r="Z159" s="35"/>
      <c r="AA159" s="35"/>
      <c r="AB159" s="35"/>
      <c r="AC159" s="35"/>
      <c r="AD159" s="35"/>
      <c r="AE159" s="35"/>
      <c r="AF159" s="35"/>
      <c r="AG159" s="35"/>
      <c r="AH159" s="35"/>
      <c r="AI159" s="35"/>
      <c r="AJ159" s="35"/>
      <c r="AK159" s="37"/>
      <c r="AL159" s="35"/>
      <c r="AM159" s="35"/>
      <c r="AN159" s="35"/>
      <c r="AO159" s="35"/>
      <c r="AP159" s="35"/>
      <c r="AQ159" s="35"/>
      <c r="AR159" s="35"/>
      <c r="AS159" s="35"/>
      <c r="AT159" s="35"/>
      <c r="AU159" s="35"/>
      <c r="AV159" s="35"/>
      <c r="AW159" s="35"/>
      <c r="AX159" s="35"/>
      <c r="AY159" s="35"/>
      <c r="AZ159" s="35"/>
      <c r="BA159" s="35"/>
      <c r="BB159" s="35"/>
      <c r="BC159" s="37"/>
      <c r="BD159" s="37"/>
      <c r="BE159" s="37"/>
      <c r="BF159" s="35"/>
      <c r="BG159" s="35"/>
      <c r="BH159" s="35"/>
      <c r="BI159" s="35"/>
      <c r="BJ159" s="35"/>
      <c r="BK159" s="35"/>
      <c r="BL159" s="35"/>
      <c r="BM159" s="35"/>
      <c r="BN159" s="35"/>
      <c r="BO159" s="35"/>
      <c r="BP159" s="35"/>
      <c r="BQ159" s="35"/>
      <c r="BR159" s="35"/>
      <c r="BS159" s="35"/>
      <c r="BT159" s="35"/>
      <c r="BU159" s="35"/>
      <c r="BV159" s="35"/>
      <c r="BW159" s="38"/>
      <c r="BX159" s="30"/>
      <c r="BY159" s="39"/>
      <c r="BZ159" s="40"/>
      <c r="CA159" s="40"/>
      <c r="CB159" s="176"/>
      <c r="CC159" s="176"/>
      <c r="CD159" s="176"/>
      <c r="CE159" s="176"/>
      <c r="CF159" s="176"/>
      <c r="CG159" s="176"/>
      <c r="CH159" s="176"/>
      <c r="CI159" s="176"/>
      <c r="CJ159" s="176"/>
      <c r="CK159" s="176"/>
      <c r="CL159" s="176"/>
      <c r="CM159" s="176"/>
      <c r="CN159" s="176"/>
      <c r="CO159" s="176"/>
      <c r="CP159" s="176"/>
      <c r="CQ159" s="176"/>
      <c r="CR159" s="176"/>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176"/>
      <c r="DZ159" s="176"/>
      <c r="EA159" s="176"/>
      <c r="EB159" s="176"/>
      <c r="EC159" s="176"/>
      <c r="ED159" s="176"/>
      <c r="EE159" s="176"/>
      <c r="EF159" s="176"/>
      <c r="EG159" s="176"/>
      <c r="EH159" s="176"/>
      <c r="EI159" s="176"/>
      <c r="EJ159" s="176"/>
      <c r="EK159" s="176"/>
      <c r="EL159" s="176"/>
      <c r="EM159" s="176"/>
      <c r="EN159" s="176"/>
      <c r="EO159" s="176"/>
      <c r="EP159" s="176"/>
      <c r="EQ159" s="176"/>
      <c r="ER159" s="176"/>
      <c r="ES159" s="176"/>
      <c r="ET159" s="176"/>
      <c r="EU159" s="176"/>
      <c r="EV159" s="176"/>
      <c r="EW159" s="176"/>
      <c r="EX159" s="176"/>
      <c r="EY159" s="176"/>
      <c r="EZ159" s="176"/>
      <c r="FA159" s="176"/>
      <c r="FB159" s="176"/>
      <c r="FC159" s="176"/>
      <c r="FD159" s="176"/>
      <c r="FE159" s="176"/>
      <c r="FF159" s="176"/>
      <c r="FG159" s="176"/>
      <c r="FH159" s="176"/>
      <c r="FI159" s="176"/>
      <c r="FJ159" s="176"/>
      <c r="FK159" s="176"/>
      <c r="FL159" s="176"/>
      <c r="FM159" s="176"/>
      <c r="FN159" s="176"/>
      <c r="FO159" s="176"/>
      <c r="FP159" s="176"/>
      <c r="FQ159" s="176"/>
      <c r="FR159" s="176"/>
      <c r="FS159" s="176"/>
      <c r="FT159" s="176"/>
      <c r="FU159" s="176"/>
      <c r="FV159" s="176"/>
      <c r="FW159" s="176"/>
      <c r="FX159" s="176"/>
      <c r="FY159" s="176"/>
      <c r="FZ159" s="176"/>
      <c r="GA159" s="176"/>
      <c r="GB159" s="176"/>
      <c r="GC159" s="176"/>
      <c r="GD159" s="176"/>
      <c r="GE159" s="176"/>
      <c r="GF159" s="176"/>
      <c r="GG159" s="176"/>
      <c r="GH159" s="176"/>
      <c r="GI159" s="176"/>
      <c r="GJ159" s="176"/>
      <c r="GK159" s="176"/>
      <c r="GL159" s="176"/>
      <c r="GM159" s="176"/>
      <c r="GN159" s="176"/>
      <c r="GO159" s="176"/>
      <c r="GP159" s="176"/>
      <c r="GQ159" s="176"/>
      <c r="GR159" s="176"/>
      <c r="GS159" s="176"/>
      <c r="GT159" s="176"/>
      <c r="GU159" s="176"/>
      <c r="GV159" s="176"/>
      <c r="GW159" s="176"/>
      <c r="GX159" s="176"/>
      <c r="GY159" s="176"/>
      <c r="GZ159" s="176"/>
      <c r="HA159" s="176"/>
      <c r="HB159" s="176"/>
      <c r="HC159" s="176"/>
      <c r="HD159" s="176"/>
      <c r="HE159" s="176"/>
      <c r="HF159" s="176"/>
      <c r="HG159" s="176"/>
      <c r="HH159" s="176"/>
      <c r="HI159" s="176"/>
      <c r="HJ159" s="176"/>
      <c r="HK159" s="176"/>
      <c r="HL159" s="176"/>
      <c r="HM159" s="176"/>
      <c r="HN159" s="176"/>
      <c r="HO159" s="176"/>
      <c r="HP159" s="176"/>
      <c r="HQ159" s="176"/>
      <c r="HR159" s="176"/>
      <c r="HS159" s="176"/>
      <c r="HT159" s="176"/>
      <c r="HU159" s="176"/>
      <c r="HV159" s="176"/>
      <c r="HW159" s="176"/>
      <c r="HX159" s="176"/>
      <c r="HY159" s="176"/>
      <c r="HZ159" s="176"/>
      <c r="IA159" s="176"/>
      <c r="IB159" s="176"/>
      <c r="IC159" s="176"/>
      <c r="ID159" s="176"/>
      <c r="IE159" s="176"/>
      <c r="IF159" s="176"/>
      <c r="IG159" s="176"/>
      <c r="IH159" s="176"/>
      <c r="II159" s="176"/>
      <c r="IJ159" s="176"/>
      <c r="IK159" s="176"/>
      <c r="IL159" s="176"/>
      <c r="IM159" s="176"/>
      <c r="IN159" s="176"/>
      <c r="IO159" s="176"/>
      <c r="IP159" s="176"/>
      <c r="IQ159" s="176"/>
      <c r="IR159" s="176"/>
      <c r="IS159" s="176"/>
      <c r="IT159" s="176"/>
      <c r="IU159" s="176"/>
      <c r="IV159" s="176"/>
      <c r="IW159" s="176"/>
      <c r="IX159" s="176"/>
      <c r="IY159" s="176"/>
    </row>
    <row r="160" spans="1:259" s="186" customFormat="1" ht="97" thickBot="1">
      <c r="A160" s="28" t="s">
        <v>750</v>
      </c>
      <c r="B160" s="28" t="s">
        <v>597</v>
      </c>
      <c r="C160" s="28" t="s">
        <v>519</v>
      </c>
      <c r="D160" s="28" t="s">
        <v>598</v>
      </c>
      <c r="E160" s="29"/>
      <c r="G160" s="58" t="s">
        <v>599</v>
      </c>
      <c r="H160" s="31"/>
      <c r="I160" s="42"/>
      <c r="J160" s="32"/>
      <c r="K160" s="59"/>
      <c r="L160" s="217"/>
      <c r="M160" s="212" t="s">
        <v>491</v>
      </c>
      <c r="N160" s="212" t="s">
        <v>815</v>
      </c>
      <c r="O160" s="205" t="s">
        <v>600</v>
      </c>
      <c r="P160" s="35"/>
      <c r="Q160" s="35"/>
      <c r="R160" s="35"/>
      <c r="S160" s="35"/>
      <c r="T160" s="35"/>
      <c r="U160" s="35"/>
      <c r="V160" s="35"/>
      <c r="W160" s="36"/>
      <c r="X160" s="35"/>
      <c r="Y160" s="35"/>
      <c r="Z160" s="35"/>
      <c r="AA160" s="35"/>
      <c r="AB160" s="35"/>
      <c r="AC160" s="35"/>
      <c r="AD160" s="35"/>
      <c r="AE160" s="35"/>
      <c r="AF160" s="35"/>
      <c r="AG160" s="35"/>
      <c r="AH160" s="35"/>
      <c r="AI160" s="35"/>
      <c r="AJ160" s="35"/>
      <c r="AK160" s="37"/>
      <c r="AL160" s="35"/>
      <c r="AM160" s="35"/>
      <c r="AN160" s="35"/>
      <c r="AO160" s="35"/>
      <c r="AP160" s="35"/>
      <c r="AQ160" s="35"/>
      <c r="AR160" s="35"/>
      <c r="AS160" s="35"/>
      <c r="AT160" s="35"/>
      <c r="AU160" s="35"/>
      <c r="AV160" s="35"/>
      <c r="AW160" s="35"/>
      <c r="AX160" s="35"/>
      <c r="AY160" s="35"/>
      <c r="AZ160" s="35"/>
      <c r="BA160" s="35"/>
      <c r="BB160" s="35"/>
      <c r="BC160" s="37"/>
      <c r="BD160" s="37"/>
      <c r="BE160" s="37"/>
      <c r="BF160" s="35"/>
      <c r="BG160" s="35"/>
      <c r="BH160" s="35"/>
      <c r="BI160" s="35"/>
      <c r="BJ160" s="35"/>
      <c r="BK160" s="35"/>
      <c r="BL160" s="35"/>
      <c r="BM160" s="35"/>
      <c r="BN160" s="35"/>
      <c r="BO160" s="35"/>
      <c r="BP160" s="35"/>
      <c r="BQ160" s="35"/>
      <c r="BR160" s="35"/>
      <c r="BS160" s="35"/>
      <c r="BT160" s="35"/>
      <c r="BU160" s="35"/>
      <c r="BV160" s="35"/>
      <c r="BW160" s="38"/>
      <c r="BX160" s="30"/>
      <c r="BY160" s="39"/>
      <c r="BZ160" s="40"/>
      <c r="CA160" s="40"/>
      <c r="CB160" s="176"/>
      <c r="CC160" s="176"/>
      <c r="CD160" s="176"/>
      <c r="CE160" s="176"/>
      <c r="CF160" s="176"/>
      <c r="CG160" s="176"/>
      <c r="CH160" s="176"/>
      <c r="CI160" s="176"/>
      <c r="CJ160" s="176"/>
      <c r="CK160" s="176"/>
      <c r="CL160" s="176"/>
      <c r="CM160" s="176"/>
      <c r="CN160" s="176"/>
      <c r="CO160" s="176"/>
      <c r="CP160" s="176"/>
      <c r="CQ160" s="176"/>
      <c r="CR160" s="176"/>
      <c r="CS160" s="176"/>
      <c r="CT160" s="176"/>
      <c r="CU160" s="176"/>
      <c r="CV160" s="176"/>
      <c r="CW160" s="176"/>
      <c r="CX160" s="176"/>
      <c r="CY160" s="176"/>
      <c r="CZ160" s="176"/>
      <c r="DA160" s="176"/>
      <c r="DB160" s="176"/>
      <c r="DC160" s="176"/>
      <c r="DD160" s="176"/>
      <c r="DE160" s="176"/>
      <c r="DF160" s="176"/>
      <c r="DG160" s="176"/>
      <c r="DH160" s="176"/>
      <c r="DI160" s="176"/>
      <c r="DJ160" s="176"/>
      <c r="DK160" s="176"/>
      <c r="DL160" s="176"/>
      <c r="DM160" s="176"/>
      <c r="DN160" s="176"/>
      <c r="DO160" s="176"/>
      <c r="DP160" s="176"/>
      <c r="DQ160" s="176"/>
      <c r="DR160" s="176"/>
      <c r="DS160" s="176"/>
      <c r="DT160" s="176"/>
      <c r="DU160" s="176"/>
      <c r="DV160" s="176"/>
      <c r="DW160" s="176"/>
      <c r="DX160" s="176"/>
      <c r="DY160" s="176"/>
      <c r="DZ160" s="176"/>
      <c r="EA160" s="176"/>
      <c r="EB160" s="176"/>
      <c r="EC160" s="176"/>
      <c r="ED160" s="176"/>
      <c r="EE160" s="176"/>
      <c r="EF160" s="176"/>
      <c r="EG160" s="176"/>
      <c r="EH160" s="176"/>
      <c r="EI160" s="176"/>
      <c r="EJ160" s="176"/>
      <c r="EK160" s="176"/>
      <c r="EL160" s="176"/>
      <c r="EM160" s="176"/>
      <c r="EN160" s="176"/>
      <c r="EO160" s="176"/>
      <c r="EP160" s="176"/>
      <c r="EQ160" s="176"/>
      <c r="ER160" s="176"/>
      <c r="ES160" s="176"/>
      <c r="ET160" s="176"/>
      <c r="EU160" s="176"/>
      <c r="EV160" s="176"/>
      <c r="EW160" s="176"/>
      <c r="EX160" s="176"/>
      <c r="EY160" s="176"/>
      <c r="EZ160" s="176"/>
      <c r="FA160" s="176"/>
      <c r="FB160" s="176"/>
      <c r="FC160" s="176"/>
      <c r="FD160" s="176"/>
      <c r="FE160" s="176"/>
      <c r="FF160" s="176"/>
      <c r="FG160" s="176"/>
      <c r="FH160" s="176"/>
      <c r="FI160" s="176"/>
      <c r="FJ160" s="176"/>
      <c r="FK160" s="176"/>
      <c r="FL160" s="176"/>
      <c r="FM160" s="176"/>
      <c r="FN160" s="176"/>
      <c r="FO160" s="176"/>
      <c r="FP160" s="176"/>
      <c r="FQ160" s="176"/>
      <c r="FR160" s="176"/>
      <c r="FS160" s="176"/>
      <c r="FT160" s="176"/>
      <c r="FU160" s="176"/>
      <c r="FV160" s="176"/>
      <c r="FW160" s="176"/>
      <c r="FX160" s="176"/>
      <c r="FY160" s="176"/>
      <c r="FZ160" s="176"/>
      <c r="GA160" s="176"/>
      <c r="GB160" s="176"/>
      <c r="GC160" s="176"/>
      <c r="GD160" s="176"/>
      <c r="GE160" s="176"/>
      <c r="GF160" s="176"/>
      <c r="GG160" s="176"/>
      <c r="GH160" s="176"/>
      <c r="GI160" s="176"/>
      <c r="GJ160" s="176"/>
      <c r="GK160" s="176"/>
      <c r="GL160" s="176"/>
      <c r="GM160" s="176"/>
      <c r="GN160" s="176"/>
      <c r="GO160" s="176"/>
      <c r="GP160" s="176"/>
      <c r="GQ160" s="176"/>
      <c r="GR160" s="176"/>
      <c r="GS160" s="176"/>
      <c r="GT160" s="176"/>
      <c r="GU160" s="176"/>
      <c r="GV160" s="176"/>
      <c r="GW160" s="176"/>
      <c r="GX160" s="176"/>
      <c r="GY160" s="176"/>
      <c r="GZ160" s="176"/>
      <c r="HA160" s="176"/>
      <c r="HB160" s="176"/>
      <c r="HC160" s="176"/>
      <c r="HD160" s="176"/>
      <c r="HE160" s="176"/>
      <c r="HF160" s="176"/>
      <c r="HG160" s="176"/>
      <c r="HH160" s="176"/>
      <c r="HI160" s="176"/>
      <c r="HJ160" s="176"/>
      <c r="HK160" s="176"/>
      <c r="HL160" s="176"/>
      <c r="HM160" s="176"/>
      <c r="HN160" s="176"/>
      <c r="HO160" s="176"/>
      <c r="HP160" s="176"/>
      <c r="HQ160" s="176"/>
      <c r="HR160" s="176"/>
      <c r="HS160" s="176"/>
      <c r="HT160" s="176"/>
      <c r="HU160" s="176"/>
      <c r="HV160" s="176"/>
      <c r="HW160" s="176"/>
      <c r="HX160" s="176"/>
      <c r="HY160" s="176"/>
      <c r="HZ160" s="176"/>
      <c r="IA160" s="176"/>
      <c r="IB160" s="176"/>
      <c r="IC160" s="176"/>
      <c r="ID160" s="176"/>
      <c r="IE160" s="176"/>
      <c r="IF160" s="176"/>
      <c r="IG160" s="176"/>
      <c r="IH160" s="176"/>
      <c r="II160" s="176"/>
      <c r="IJ160" s="176"/>
      <c r="IK160" s="176"/>
      <c r="IL160" s="176"/>
      <c r="IM160" s="176"/>
      <c r="IN160" s="176"/>
      <c r="IO160" s="176"/>
      <c r="IP160" s="176"/>
      <c r="IQ160" s="176"/>
      <c r="IR160" s="176"/>
      <c r="IS160" s="176"/>
      <c r="IT160" s="176"/>
      <c r="IU160" s="176"/>
      <c r="IV160" s="176"/>
      <c r="IW160" s="176"/>
      <c r="IX160" s="176"/>
      <c r="IY160" s="176"/>
    </row>
    <row r="161" spans="1:259" s="186" customFormat="1" ht="65" thickBot="1">
      <c r="A161" s="28" t="s">
        <v>751</v>
      </c>
      <c r="B161" s="28" t="s">
        <v>601</v>
      </c>
      <c r="C161" s="28" t="s">
        <v>549</v>
      </c>
      <c r="D161" s="28" t="s">
        <v>602</v>
      </c>
      <c r="E161" s="29"/>
      <c r="G161" s="58" t="s">
        <v>533</v>
      </c>
      <c r="H161" s="31"/>
      <c r="I161" s="42"/>
      <c r="J161" s="32"/>
      <c r="K161" s="59"/>
      <c r="L161" s="217"/>
      <c r="M161" s="201" t="s">
        <v>491</v>
      </c>
      <c r="N161" s="201" t="s">
        <v>816</v>
      </c>
      <c r="O161" s="205" t="s">
        <v>603</v>
      </c>
      <c r="P161" s="35"/>
      <c r="Q161" s="35"/>
      <c r="R161" s="35"/>
      <c r="S161" s="35"/>
      <c r="T161" s="35"/>
      <c r="U161" s="35"/>
      <c r="V161" s="35"/>
      <c r="W161" s="36"/>
      <c r="X161" s="35"/>
      <c r="Y161" s="35"/>
      <c r="Z161" s="35"/>
      <c r="AA161" s="35"/>
      <c r="AB161" s="35"/>
      <c r="AC161" s="35"/>
      <c r="AD161" s="35"/>
      <c r="AE161" s="35"/>
      <c r="AF161" s="35"/>
      <c r="AG161" s="35"/>
      <c r="AH161" s="35"/>
      <c r="AI161" s="35"/>
      <c r="AJ161" s="35"/>
      <c r="AK161" s="37"/>
      <c r="AL161" s="35"/>
      <c r="AM161" s="35"/>
      <c r="AN161" s="35"/>
      <c r="AO161" s="35"/>
      <c r="AP161" s="35"/>
      <c r="AQ161" s="35"/>
      <c r="AR161" s="35"/>
      <c r="AS161" s="35"/>
      <c r="AT161" s="35"/>
      <c r="AU161" s="35"/>
      <c r="AV161" s="35"/>
      <c r="AW161" s="35"/>
      <c r="AX161" s="35"/>
      <c r="AY161" s="35"/>
      <c r="AZ161" s="35"/>
      <c r="BA161" s="35"/>
      <c r="BB161" s="35"/>
      <c r="BC161" s="37"/>
      <c r="BD161" s="37"/>
      <c r="BE161" s="37"/>
      <c r="BF161" s="35"/>
      <c r="BG161" s="35"/>
      <c r="BH161" s="35"/>
      <c r="BI161" s="35"/>
      <c r="BJ161" s="35"/>
      <c r="BK161" s="35"/>
      <c r="BL161" s="35"/>
      <c r="BM161" s="35"/>
      <c r="BN161" s="35"/>
      <c r="BO161" s="35"/>
      <c r="BP161" s="35"/>
      <c r="BQ161" s="35"/>
      <c r="BR161" s="35"/>
      <c r="BS161" s="35"/>
      <c r="BT161" s="35"/>
      <c r="BU161" s="35"/>
      <c r="BV161" s="35"/>
      <c r="BW161" s="38"/>
      <c r="BX161" s="30"/>
      <c r="BY161" s="39"/>
      <c r="BZ161" s="40"/>
      <c r="CA161" s="40"/>
      <c r="CB161" s="176"/>
      <c r="CC161" s="176"/>
      <c r="CD161" s="176"/>
      <c r="CE161" s="176"/>
      <c r="CF161" s="176"/>
      <c r="CG161" s="176"/>
      <c r="CH161" s="176"/>
      <c r="CI161" s="176"/>
      <c r="CJ161" s="176"/>
      <c r="CK161" s="176"/>
      <c r="CL161" s="176"/>
      <c r="CM161" s="176"/>
      <c r="CN161" s="176"/>
      <c r="CO161" s="176"/>
      <c r="CP161" s="176"/>
      <c r="CQ161" s="176"/>
      <c r="CR161" s="176"/>
      <c r="CS161" s="176"/>
      <c r="CT161" s="176"/>
      <c r="CU161" s="176"/>
      <c r="CV161" s="176"/>
      <c r="CW161" s="176"/>
      <c r="CX161" s="176"/>
      <c r="CY161" s="176"/>
      <c r="CZ161" s="176"/>
      <c r="DA161" s="176"/>
      <c r="DB161" s="176"/>
      <c r="DC161" s="176"/>
      <c r="DD161" s="176"/>
      <c r="DE161" s="176"/>
      <c r="DF161" s="176"/>
      <c r="DG161" s="176"/>
      <c r="DH161" s="176"/>
      <c r="DI161" s="176"/>
      <c r="DJ161" s="176"/>
      <c r="DK161" s="176"/>
      <c r="DL161" s="176"/>
      <c r="DM161" s="176"/>
      <c r="DN161" s="176"/>
      <c r="DO161" s="176"/>
      <c r="DP161" s="176"/>
      <c r="DQ161" s="176"/>
      <c r="DR161" s="176"/>
      <c r="DS161" s="176"/>
      <c r="DT161" s="176"/>
      <c r="DU161" s="176"/>
      <c r="DV161" s="176"/>
      <c r="DW161" s="176"/>
      <c r="DX161" s="176"/>
      <c r="DY161" s="176"/>
      <c r="DZ161" s="176"/>
      <c r="EA161" s="176"/>
      <c r="EB161" s="176"/>
      <c r="EC161" s="176"/>
      <c r="ED161" s="176"/>
      <c r="EE161" s="176"/>
      <c r="EF161" s="176"/>
      <c r="EG161" s="176"/>
      <c r="EH161" s="176"/>
      <c r="EI161" s="176"/>
      <c r="EJ161" s="176"/>
      <c r="EK161" s="176"/>
      <c r="EL161" s="176"/>
      <c r="EM161" s="176"/>
      <c r="EN161" s="176"/>
      <c r="EO161" s="176"/>
      <c r="EP161" s="176"/>
      <c r="EQ161" s="176"/>
      <c r="ER161" s="176"/>
      <c r="ES161" s="176"/>
      <c r="ET161" s="176"/>
      <c r="EU161" s="176"/>
      <c r="EV161" s="176"/>
      <c r="EW161" s="176"/>
      <c r="EX161" s="176"/>
      <c r="EY161" s="176"/>
      <c r="EZ161" s="176"/>
      <c r="FA161" s="176"/>
      <c r="FB161" s="176"/>
      <c r="FC161" s="176"/>
      <c r="FD161" s="176"/>
      <c r="FE161" s="176"/>
      <c r="FF161" s="176"/>
      <c r="FG161" s="176"/>
      <c r="FH161" s="176"/>
      <c r="FI161" s="176"/>
      <c r="FJ161" s="176"/>
      <c r="FK161" s="176"/>
      <c r="FL161" s="176"/>
      <c r="FM161" s="176"/>
      <c r="FN161" s="176"/>
      <c r="FO161" s="176"/>
      <c r="FP161" s="176"/>
      <c r="FQ161" s="176"/>
      <c r="FR161" s="176"/>
      <c r="FS161" s="176"/>
      <c r="FT161" s="176"/>
      <c r="FU161" s="176"/>
      <c r="FV161" s="176"/>
      <c r="FW161" s="176"/>
      <c r="FX161" s="176"/>
      <c r="FY161" s="176"/>
      <c r="FZ161" s="176"/>
      <c r="GA161" s="176"/>
      <c r="GB161" s="176"/>
      <c r="GC161" s="176"/>
      <c r="GD161" s="176"/>
      <c r="GE161" s="176"/>
      <c r="GF161" s="176"/>
      <c r="GG161" s="176"/>
      <c r="GH161" s="176"/>
      <c r="GI161" s="176"/>
      <c r="GJ161" s="176"/>
      <c r="GK161" s="176"/>
      <c r="GL161" s="176"/>
      <c r="GM161" s="176"/>
      <c r="GN161" s="176"/>
      <c r="GO161" s="176"/>
      <c r="GP161" s="176"/>
      <c r="GQ161" s="176"/>
      <c r="GR161" s="176"/>
      <c r="GS161" s="176"/>
      <c r="GT161" s="176"/>
      <c r="GU161" s="176"/>
      <c r="GV161" s="176"/>
      <c r="GW161" s="176"/>
      <c r="GX161" s="176"/>
      <c r="GY161" s="176"/>
      <c r="GZ161" s="176"/>
      <c r="HA161" s="176"/>
      <c r="HB161" s="176"/>
      <c r="HC161" s="176"/>
      <c r="HD161" s="176"/>
      <c r="HE161" s="176"/>
      <c r="HF161" s="176"/>
      <c r="HG161" s="176"/>
      <c r="HH161" s="176"/>
      <c r="HI161" s="176"/>
      <c r="HJ161" s="176"/>
      <c r="HK161" s="176"/>
      <c r="HL161" s="176"/>
      <c r="HM161" s="176"/>
      <c r="HN161" s="176"/>
      <c r="HO161" s="176"/>
      <c r="HP161" s="176"/>
      <c r="HQ161" s="176"/>
      <c r="HR161" s="176"/>
      <c r="HS161" s="176"/>
      <c r="HT161" s="176"/>
      <c r="HU161" s="176"/>
      <c r="HV161" s="176"/>
      <c r="HW161" s="176"/>
      <c r="HX161" s="176"/>
      <c r="HY161" s="176"/>
      <c r="HZ161" s="176"/>
      <c r="IA161" s="176"/>
      <c r="IB161" s="176"/>
      <c r="IC161" s="176"/>
      <c r="ID161" s="176"/>
      <c r="IE161" s="176"/>
      <c r="IF161" s="176"/>
      <c r="IG161" s="176"/>
      <c r="IH161" s="176"/>
      <c r="II161" s="176"/>
      <c r="IJ161" s="176"/>
      <c r="IK161" s="176"/>
      <c r="IL161" s="176"/>
      <c r="IM161" s="176"/>
      <c r="IN161" s="176"/>
      <c r="IO161" s="176"/>
      <c r="IP161" s="176"/>
      <c r="IQ161" s="176"/>
      <c r="IR161" s="176"/>
      <c r="IS161" s="176"/>
      <c r="IT161" s="176"/>
      <c r="IU161" s="176"/>
      <c r="IV161" s="176"/>
      <c r="IW161" s="176"/>
      <c r="IX161" s="176"/>
      <c r="IY161" s="176"/>
    </row>
    <row r="162" spans="1:259" s="186" customFormat="1" ht="113" thickBot="1">
      <c r="A162" s="28" t="s">
        <v>752</v>
      </c>
      <c r="B162" s="28" t="s">
        <v>604</v>
      </c>
      <c r="C162" s="28"/>
      <c r="D162" s="28" t="s">
        <v>605</v>
      </c>
      <c r="E162" s="29"/>
      <c r="G162" s="58" t="s">
        <v>557</v>
      </c>
      <c r="H162" s="31"/>
      <c r="I162" s="42"/>
      <c r="J162" s="32"/>
      <c r="K162" s="59"/>
      <c r="L162" s="217"/>
      <c r="M162" s="201" t="s">
        <v>491</v>
      </c>
      <c r="N162" s="201" t="s">
        <v>817</v>
      </c>
      <c r="O162" s="205" t="s">
        <v>534</v>
      </c>
      <c r="P162" s="35"/>
      <c r="Q162" s="35"/>
      <c r="R162" s="35"/>
      <c r="S162" s="35"/>
      <c r="T162" s="35"/>
      <c r="U162" s="35"/>
      <c r="V162" s="35"/>
      <c r="W162" s="36"/>
      <c r="X162" s="35"/>
      <c r="Y162" s="35"/>
      <c r="Z162" s="35"/>
      <c r="AA162" s="35"/>
      <c r="AB162" s="35"/>
      <c r="AC162" s="35"/>
      <c r="AD162" s="35"/>
      <c r="AE162" s="35"/>
      <c r="AF162" s="35"/>
      <c r="AG162" s="35"/>
      <c r="AH162" s="35"/>
      <c r="AI162" s="35"/>
      <c r="AJ162" s="35"/>
      <c r="AK162" s="37"/>
      <c r="AL162" s="35"/>
      <c r="AM162" s="35"/>
      <c r="AN162" s="35"/>
      <c r="AO162" s="35"/>
      <c r="AP162" s="35"/>
      <c r="AQ162" s="35"/>
      <c r="AR162" s="35"/>
      <c r="AS162" s="35"/>
      <c r="AT162" s="35"/>
      <c r="AU162" s="35"/>
      <c r="AV162" s="35"/>
      <c r="AW162" s="35"/>
      <c r="AX162" s="35"/>
      <c r="AY162" s="35"/>
      <c r="AZ162" s="35"/>
      <c r="BA162" s="35"/>
      <c r="BB162" s="35"/>
      <c r="BC162" s="37"/>
      <c r="BD162" s="37"/>
      <c r="BE162" s="37"/>
      <c r="BF162" s="35"/>
      <c r="BG162" s="35"/>
      <c r="BH162" s="35"/>
      <c r="BI162" s="35"/>
      <c r="BJ162" s="35"/>
      <c r="BK162" s="35"/>
      <c r="BL162" s="35"/>
      <c r="BM162" s="35"/>
      <c r="BN162" s="35"/>
      <c r="BO162" s="35"/>
      <c r="BP162" s="35"/>
      <c r="BQ162" s="35"/>
      <c r="BR162" s="35"/>
      <c r="BS162" s="35"/>
      <c r="BT162" s="35"/>
      <c r="BU162" s="35"/>
      <c r="BV162" s="35"/>
      <c r="BW162" s="38"/>
      <c r="BX162" s="30"/>
      <c r="BY162" s="39"/>
      <c r="BZ162" s="40"/>
      <c r="CA162" s="40"/>
      <c r="CB162" s="176"/>
      <c r="CC162" s="176"/>
      <c r="CD162" s="176"/>
      <c r="CE162" s="176"/>
      <c r="CF162" s="176"/>
      <c r="CG162" s="176"/>
      <c r="CH162" s="176"/>
      <c r="CI162" s="176"/>
      <c r="CJ162" s="176"/>
      <c r="CK162" s="176"/>
      <c r="CL162" s="176"/>
      <c r="CM162" s="176"/>
      <c r="CN162" s="176"/>
      <c r="CO162" s="176"/>
      <c r="CP162" s="176"/>
      <c r="CQ162" s="176"/>
      <c r="CR162" s="176"/>
      <c r="CS162" s="176"/>
      <c r="CT162" s="176"/>
      <c r="CU162" s="176"/>
      <c r="CV162" s="176"/>
      <c r="CW162" s="176"/>
      <c r="CX162" s="176"/>
      <c r="CY162" s="176"/>
      <c r="CZ162" s="176"/>
      <c r="DA162" s="176"/>
      <c r="DB162" s="176"/>
      <c r="DC162" s="176"/>
      <c r="DD162" s="176"/>
      <c r="DE162" s="176"/>
      <c r="DF162" s="176"/>
      <c r="DG162" s="176"/>
      <c r="DH162" s="176"/>
      <c r="DI162" s="176"/>
      <c r="DJ162" s="176"/>
      <c r="DK162" s="176"/>
      <c r="DL162" s="176"/>
      <c r="DM162" s="176"/>
      <c r="DN162" s="176"/>
      <c r="DO162" s="176"/>
      <c r="DP162" s="176"/>
      <c r="DQ162" s="176"/>
      <c r="DR162" s="176"/>
      <c r="DS162" s="176"/>
      <c r="DT162" s="176"/>
      <c r="DU162" s="176"/>
      <c r="DV162" s="176"/>
      <c r="DW162" s="176"/>
      <c r="DX162" s="176"/>
      <c r="DY162" s="176"/>
      <c r="DZ162" s="176"/>
      <c r="EA162" s="176"/>
      <c r="EB162" s="176"/>
      <c r="EC162" s="176"/>
      <c r="ED162" s="176"/>
      <c r="EE162" s="176"/>
      <c r="EF162" s="176"/>
      <c r="EG162" s="176"/>
      <c r="EH162" s="176"/>
      <c r="EI162" s="176"/>
      <c r="EJ162" s="176"/>
      <c r="EK162" s="176"/>
      <c r="EL162" s="176"/>
      <c r="EM162" s="176"/>
      <c r="EN162" s="176"/>
      <c r="EO162" s="176"/>
      <c r="EP162" s="176"/>
      <c r="EQ162" s="176"/>
      <c r="ER162" s="176"/>
      <c r="ES162" s="176"/>
      <c r="ET162" s="176"/>
      <c r="EU162" s="176"/>
      <c r="EV162" s="176"/>
      <c r="EW162" s="176"/>
      <c r="EX162" s="176"/>
      <c r="EY162" s="176"/>
      <c r="EZ162" s="176"/>
      <c r="FA162" s="176"/>
      <c r="FB162" s="176"/>
      <c r="FC162" s="176"/>
      <c r="FD162" s="176"/>
      <c r="FE162" s="176"/>
      <c r="FF162" s="176"/>
      <c r="FG162" s="176"/>
      <c r="FH162" s="176"/>
      <c r="FI162" s="176"/>
      <c r="FJ162" s="176"/>
      <c r="FK162" s="176"/>
      <c r="FL162" s="176"/>
      <c r="FM162" s="176"/>
      <c r="FN162" s="176"/>
      <c r="FO162" s="176"/>
      <c r="FP162" s="176"/>
      <c r="FQ162" s="176"/>
      <c r="FR162" s="176"/>
      <c r="FS162" s="176"/>
      <c r="FT162" s="176"/>
      <c r="FU162" s="176"/>
      <c r="FV162" s="176"/>
      <c r="FW162" s="176"/>
      <c r="FX162" s="176"/>
      <c r="FY162" s="176"/>
      <c r="FZ162" s="176"/>
      <c r="GA162" s="176"/>
      <c r="GB162" s="176"/>
      <c r="GC162" s="176"/>
      <c r="GD162" s="176"/>
      <c r="GE162" s="176"/>
      <c r="GF162" s="176"/>
      <c r="GG162" s="176"/>
      <c r="GH162" s="176"/>
      <c r="GI162" s="176"/>
      <c r="GJ162" s="176"/>
      <c r="GK162" s="176"/>
      <c r="GL162" s="176"/>
      <c r="GM162" s="176"/>
      <c r="GN162" s="176"/>
      <c r="GO162" s="176"/>
      <c r="GP162" s="176"/>
      <c r="GQ162" s="176"/>
      <c r="GR162" s="176"/>
      <c r="GS162" s="176"/>
      <c r="GT162" s="176"/>
      <c r="GU162" s="176"/>
      <c r="GV162" s="176"/>
      <c r="GW162" s="176"/>
      <c r="GX162" s="176"/>
      <c r="GY162" s="176"/>
      <c r="GZ162" s="176"/>
      <c r="HA162" s="176"/>
      <c r="HB162" s="176"/>
      <c r="HC162" s="176"/>
      <c r="HD162" s="176"/>
      <c r="HE162" s="176"/>
      <c r="HF162" s="176"/>
      <c r="HG162" s="176"/>
      <c r="HH162" s="176"/>
      <c r="HI162" s="176"/>
      <c r="HJ162" s="176"/>
      <c r="HK162" s="176"/>
      <c r="HL162" s="176"/>
      <c r="HM162" s="176"/>
      <c r="HN162" s="176"/>
      <c r="HO162" s="176"/>
      <c r="HP162" s="176"/>
      <c r="HQ162" s="176"/>
      <c r="HR162" s="176"/>
      <c r="HS162" s="176"/>
      <c r="HT162" s="176"/>
      <c r="HU162" s="176"/>
      <c r="HV162" s="176"/>
      <c r="HW162" s="176"/>
      <c r="HX162" s="176"/>
      <c r="HY162" s="176"/>
      <c r="HZ162" s="176"/>
      <c r="IA162" s="176"/>
      <c r="IB162" s="176"/>
      <c r="IC162" s="176"/>
      <c r="ID162" s="176"/>
      <c r="IE162" s="176"/>
      <c r="IF162" s="176"/>
      <c r="IG162" s="176"/>
      <c r="IH162" s="176"/>
      <c r="II162" s="176"/>
      <c r="IJ162" s="176"/>
      <c r="IK162" s="176"/>
      <c r="IL162" s="176"/>
      <c r="IM162" s="176"/>
      <c r="IN162" s="176"/>
      <c r="IO162" s="176"/>
      <c r="IP162" s="176"/>
      <c r="IQ162" s="176"/>
      <c r="IR162" s="176"/>
      <c r="IS162" s="176"/>
      <c r="IT162" s="176"/>
      <c r="IU162" s="176"/>
      <c r="IV162" s="176"/>
      <c r="IW162" s="176"/>
      <c r="IX162" s="176"/>
      <c r="IY162" s="176"/>
    </row>
    <row r="163" spans="1:259" s="186" customFormat="1" ht="65" thickBot="1">
      <c r="A163" s="28" t="s">
        <v>753</v>
      </c>
      <c r="B163" s="28" t="s">
        <v>606</v>
      </c>
      <c r="C163" s="28" t="s">
        <v>519</v>
      </c>
      <c r="D163" s="28" t="s">
        <v>607</v>
      </c>
      <c r="E163" s="29"/>
      <c r="G163" s="58" t="s">
        <v>533</v>
      </c>
      <c r="H163" s="31"/>
      <c r="I163" s="42"/>
      <c r="J163" s="32"/>
      <c r="K163" s="59"/>
      <c r="L163" s="217"/>
      <c r="M163" s="201" t="s">
        <v>491</v>
      </c>
      <c r="N163" s="201" t="s">
        <v>575</v>
      </c>
      <c r="O163" s="205" t="s">
        <v>608</v>
      </c>
      <c r="P163" s="35"/>
      <c r="Q163" s="35"/>
      <c r="R163" s="35"/>
      <c r="S163" s="35"/>
      <c r="T163" s="35"/>
      <c r="U163" s="35"/>
      <c r="V163" s="35"/>
      <c r="W163" s="36"/>
      <c r="X163" s="35"/>
      <c r="Y163" s="35"/>
      <c r="Z163" s="35"/>
      <c r="AA163" s="35"/>
      <c r="AB163" s="35"/>
      <c r="AC163" s="35"/>
      <c r="AD163" s="35"/>
      <c r="AE163" s="35"/>
      <c r="AF163" s="35"/>
      <c r="AG163" s="35"/>
      <c r="AH163" s="35"/>
      <c r="AI163" s="35"/>
      <c r="AJ163" s="35"/>
      <c r="AK163" s="37"/>
      <c r="AL163" s="35"/>
      <c r="AM163" s="35"/>
      <c r="AN163" s="35"/>
      <c r="AO163" s="35"/>
      <c r="AP163" s="35"/>
      <c r="AQ163" s="35"/>
      <c r="AR163" s="35"/>
      <c r="AS163" s="35"/>
      <c r="AT163" s="35"/>
      <c r="AU163" s="35"/>
      <c r="AV163" s="35"/>
      <c r="AW163" s="35"/>
      <c r="AX163" s="35"/>
      <c r="AY163" s="35"/>
      <c r="AZ163" s="35"/>
      <c r="BA163" s="35"/>
      <c r="BB163" s="35"/>
      <c r="BC163" s="37"/>
      <c r="BD163" s="37"/>
      <c r="BE163" s="37"/>
      <c r="BF163" s="35"/>
      <c r="BG163" s="35"/>
      <c r="BH163" s="35"/>
      <c r="BI163" s="35"/>
      <c r="BJ163" s="35"/>
      <c r="BK163" s="35"/>
      <c r="BL163" s="35"/>
      <c r="BM163" s="35"/>
      <c r="BN163" s="35"/>
      <c r="BO163" s="35"/>
      <c r="BP163" s="35"/>
      <c r="BQ163" s="35"/>
      <c r="BR163" s="35"/>
      <c r="BS163" s="35"/>
      <c r="BT163" s="35"/>
      <c r="BU163" s="35"/>
      <c r="BV163" s="35"/>
      <c r="BW163" s="38"/>
      <c r="BX163" s="30"/>
      <c r="BY163" s="39"/>
      <c r="BZ163" s="40"/>
      <c r="CA163" s="40"/>
      <c r="CB163" s="176"/>
      <c r="CC163" s="176"/>
      <c r="CD163" s="176"/>
      <c r="CE163" s="176"/>
      <c r="CF163" s="176"/>
      <c r="CG163" s="176"/>
      <c r="CH163" s="176"/>
      <c r="CI163" s="176"/>
      <c r="CJ163" s="176"/>
      <c r="CK163" s="176"/>
      <c r="CL163" s="176"/>
      <c r="CM163" s="176"/>
      <c r="CN163" s="176"/>
      <c r="CO163" s="176"/>
      <c r="CP163" s="176"/>
      <c r="CQ163" s="176"/>
      <c r="CR163" s="176"/>
      <c r="CS163" s="176"/>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176"/>
      <c r="EC163" s="176"/>
      <c r="ED163" s="176"/>
      <c r="EE163" s="176"/>
      <c r="EF163" s="176"/>
      <c r="EG163" s="176"/>
      <c r="EH163" s="176"/>
      <c r="EI163" s="176"/>
      <c r="EJ163" s="176"/>
      <c r="EK163" s="176"/>
      <c r="EL163" s="176"/>
      <c r="EM163" s="176"/>
      <c r="EN163" s="176"/>
      <c r="EO163" s="176"/>
      <c r="EP163" s="176"/>
      <c r="EQ163" s="176"/>
      <c r="ER163" s="176"/>
      <c r="ES163" s="176"/>
      <c r="ET163" s="176"/>
      <c r="EU163" s="176"/>
      <c r="EV163" s="176"/>
      <c r="EW163" s="176"/>
      <c r="EX163" s="176"/>
      <c r="EY163" s="176"/>
      <c r="EZ163" s="176"/>
      <c r="FA163" s="176"/>
      <c r="FB163" s="176"/>
      <c r="FC163" s="176"/>
      <c r="FD163" s="176"/>
      <c r="FE163" s="176"/>
      <c r="FF163" s="176"/>
      <c r="FG163" s="176"/>
      <c r="FH163" s="176"/>
      <c r="FI163" s="176"/>
      <c r="FJ163" s="176"/>
      <c r="FK163" s="176"/>
      <c r="FL163" s="176"/>
      <c r="FM163" s="176"/>
      <c r="FN163" s="176"/>
      <c r="FO163" s="176"/>
      <c r="FP163" s="176"/>
      <c r="FQ163" s="176"/>
      <c r="FR163" s="176"/>
      <c r="FS163" s="176"/>
      <c r="FT163" s="176"/>
      <c r="FU163" s="176"/>
      <c r="FV163" s="176"/>
      <c r="FW163" s="176"/>
      <c r="FX163" s="176"/>
      <c r="FY163" s="176"/>
      <c r="FZ163" s="176"/>
      <c r="GA163" s="176"/>
      <c r="GB163" s="176"/>
      <c r="GC163" s="176"/>
      <c r="GD163" s="176"/>
      <c r="GE163" s="176"/>
      <c r="GF163" s="176"/>
      <c r="GG163" s="176"/>
      <c r="GH163" s="176"/>
      <c r="GI163" s="176"/>
      <c r="GJ163" s="176"/>
      <c r="GK163" s="176"/>
      <c r="GL163" s="176"/>
      <c r="GM163" s="176"/>
      <c r="GN163" s="176"/>
      <c r="GO163" s="176"/>
      <c r="GP163" s="176"/>
      <c r="GQ163" s="176"/>
      <c r="GR163" s="176"/>
      <c r="GS163" s="176"/>
      <c r="GT163" s="176"/>
      <c r="GU163" s="176"/>
      <c r="GV163" s="176"/>
      <c r="GW163" s="176"/>
      <c r="GX163" s="176"/>
      <c r="GY163" s="176"/>
      <c r="GZ163" s="176"/>
      <c r="HA163" s="176"/>
      <c r="HB163" s="176"/>
      <c r="HC163" s="176"/>
      <c r="HD163" s="176"/>
      <c r="HE163" s="176"/>
      <c r="HF163" s="176"/>
      <c r="HG163" s="176"/>
      <c r="HH163" s="176"/>
      <c r="HI163" s="176"/>
      <c r="HJ163" s="176"/>
      <c r="HK163" s="176"/>
      <c r="HL163" s="176"/>
      <c r="HM163" s="176"/>
      <c r="HN163" s="176"/>
      <c r="HO163" s="176"/>
      <c r="HP163" s="176"/>
      <c r="HQ163" s="176"/>
      <c r="HR163" s="176"/>
      <c r="HS163" s="176"/>
      <c r="HT163" s="176"/>
      <c r="HU163" s="176"/>
      <c r="HV163" s="176"/>
      <c r="HW163" s="176"/>
      <c r="HX163" s="176"/>
      <c r="HY163" s="176"/>
      <c r="HZ163" s="176"/>
      <c r="IA163" s="176"/>
      <c r="IB163" s="176"/>
      <c r="IC163" s="176"/>
      <c r="ID163" s="176"/>
      <c r="IE163" s="176"/>
      <c r="IF163" s="176"/>
      <c r="IG163" s="176"/>
      <c r="IH163" s="176"/>
      <c r="II163" s="176"/>
      <c r="IJ163" s="176"/>
      <c r="IK163" s="176"/>
      <c r="IL163" s="176"/>
      <c r="IM163" s="176"/>
      <c r="IN163" s="176"/>
      <c r="IO163" s="176"/>
      <c r="IP163" s="176"/>
      <c r="IQ163" s="176"/>
      <c r="IR163" s="176"/>
      <c r="IS163" s="176"/>
      <c r="IT163" s="176"/>
      <c r="IU163" s="176"/>
      <c r="IV163" s="176"/>
      <c r="IW163" s="176"/>
      <c r="IX163" s="176"/>
      <c r="IY163" s="176"/>
    </row>
    <row r="164" spans="1:259" s="186" customFormat="1" ht="145" thickBot="1">
      <c r="A164" s="28" t="s">
        <v>754</v>
      </c>
      <c r="B164" s="28" t="s">
        <v>609</v>
      </c>
      <c r="C164" s="28" t="s">
        <v>519</v>
      </c>
      <c r="D164" s="28" t="s">
        <v>610</v>
      </c>
      <c r="E164" s="29"/>
      <c r="G164" s="58" t="s">
        <v>529</v>
      </c>
      <c r="H164" s="31"/>
      <c r="I164" s="42"/>
      <c r="J164" s="32"/>
      <c r="K164" s="59"/>
      <c r="L164" s="217"/>
      <c r="M164" s="201" t="s">
        <v>491</v>
      </c>
      <c r="N164" s="201" t="s">
        <v>818</v>
      </c>
      <c r="O164" s="205" t="s">
        <v>611</v>
      </c>
      <c r="P164" s="35"/>
      <c r="Q164" s="35"/>
      <c r="R164" s="35"/>
      <c r="S164" s="35"/>
      <c r="T164" s="35"/>
      <c r="U164" s="35"/>
      <c r="V164" s="35"/>
      <c r="W164" s="36"/>
      <c r="X164" s="35"/>
      <c r="Y164" s="35"/>
      <c r="Z164" s="35"/>
      <c r="AA164" s="35"/>
      <c r="AB164" s="35"/>
      <c r="AC164" s="35"/>
      <c r="AD164" s="35"/>
      <c r="AE164" s="35"/>
      <c r="AF164" s="35"/>
      <c r="AG164" s="35"/>
      <c r="AH164" s="35"/>
      <c r="AI164" s="35"/>
      <c r="AJ164" s="35"/>
      <c r="AK164" s="37"/>
      <c r="AL164" s="35"/>
      <c r="AM164" s="35"/>
      <c r="AN164" s="35"/>
      <c r="AO164" s="35"/>
      <c r="AP164" s="35"/>
      <c r="AQ164" s="35"/>
      <c r="AR164" s="35"/>
      <c r="AS164" s="35"/>
      <c r="AT164" s="35"/>
      <c r="AU164" s="35"/>
      <c r="AV164" s="35"/>
      <c r="AW164" s="35"/>
      <c r="AX164" s="35"/>
      <c r="AY164" s="35"/>
      <c r="AZ164" s="35"/>
      <c r="BA164" s="35"/>
      <c r="BB164" s="35"/>
      <c r="BC164" s="37"/>
      <c r="BD164" s="37"/>
      <c r="BE164" s="37"/>
      <c r="BF164" s="35"/>
      <c r="BG164" s="35"/>
      <c r="BH164" s="35"/>
      <c r="BI164" s="35"/>
      <c r="BJ164" s="35"/>
      <c r="BK164" s="35"/>
      <c r="BL164" s="35"/>
      <c r="BM164" s="35"/>
      <c r="BN164" s="35"/>
      <c r="BO164" s="35"/>
      <c r="BP164" s="35"/>
      <c r="BQ164" s="35"/>
      <c r="BR164" s="35"/>
      <c r="BS164" s="35"/>
      <c r="BT164" s="35"/>
      <c r="BU164" s="35"/>
      <c r="BV164" s="35"/>
      <c r="BW164" s="38"/>
      <c r="BX164" s="30"/>
      <c r="BY164" s="39"/>
      <c r="BZ164" s="40"/>
      <c r="CA164" s="40"/>
      <c r="CB164" s="176"/>
      <c r="CC164" s="176"/>
      <c r="CD164" s="176"/>
      <c r="CE164" s="176"/>
      <c r="CF164" s="176"/>
      <c r="CG164" s="176"/>
      <c r="CH164" s="176"/>
      <c r="CI164" s="176"/>
      <c r="CJ164" s="176"/>
      <c r="CK164" s="176"/>
      <c r="CL164" s="176"/>
      <c r="CM164" s="176"/>
      <c r="CN164" s="176"/>
      <c r="CO164" s="176"/>
      <c r="CP164" s="176"/>
      <c r="CQ164" s="176"/>
      <c r="CR164" s="176"/>
      <c r="CS164" s="176"/>
      <c r="CT164" s="176"/>
      <c r="CU164" s="176"/>
      <c r="CV164" s="176"/>
      <c r="CW164" s="176"/>
      <c r="CX164" s="176"/>
      <c r="CY164" s="176"/>
      <c r="CZ164" s="176"/>
      <c r="DA164" s="176"/>
      <c r="DB164" s="176"/>
      <c r="DC164" s="176"/>
      <c r="DD164" s="176"/>
      <c r="DE164" s="176"/>
      <c r="DF164" s="176"/>
      <c r="DG164" s="176"/>
      <c r="DH164" s="176"/>
      <c r="DI164" s="176"/>
      <c r="DJ164" s="176"/>
      <c r="DK164" s="176"/>
      <c r="DL164" s="176"/>
      <c r="DM164" s="176"/>
      <c r="DN164" s="176"/>
      <c r="DO164" s="176"/>
      <c r="DP164" s="176"/>
      <c r="DQ164" s="176"/>
      <c r="DR164" s="176"/>
      <c r="DS164" s="176"/>
      <c r="DT164" s="176"/>
      <c r="DU164" s="176"/>
      <c r="DV164" s="176"/>
      <c r="DW164" s="176"/>
      <c r="DX164" s="176"/>
      <c r="DY164" s="176"/>
      <c r="DZ164" s="176"/>
      <c r="EA164" s="176"/>
      <c r="EB164" s="176"/>
      <c r="EC164" s="176"/>
      <c r="ED164" s="176"/>
      <c r="EE164" s="176"/>
      <c r="EF164" s="176"/>
      <c r="EG164" s="176"/>
      <c r="EH164" s="176"/>
      <c r="EI164" s="176"/>
      <c r="EJ164" s="176"/>
      <c r="EK164" s="176"/>
      <c r="EL164" s="176"/>
      <c r="EM164" s="176"/>
      <c r="EN164" s="176"/>
      <c r="EO164" s="176"/>
      <c r="EP164" s="176"/>
      <c r="EQ164" s="176"/>
      <c r="ER164" s="176"/>
      <c r="ES164" s="176"/>
      <c r="ET164" s="176"/>
      <c r="EU164" s="176"/>
      <c r="EV164" s="176"/>
      <c r="EW164" s="176"/>
      <c r="EX164" s="176"/>
      <c r="EY164" s="176"/>
      <c r="EZ164" s="176"/>
      <c r="FA164" s="176"/>
      <c r="FB164" s="176"/>
      <c r="FC164" s="176"/>
      <c r="FD164" s="176"/>
      <c r="FE164" s="176"/>
      <c r="FF164" s="176"/>
      <c r="FG164" s="176"/>
      <c r="FH164" s="176"/>
      <c r="FI164" s="176"/>
      <c r="FJ164" s="176"/>
      <c r="FK164" s="176"/>
      <c r="FL164" s="176"/>
      <c r="FM164" s="176"/>
      <c r="FN164" s="176"/>
      <c r="FO164" s="176"/>
      <c r="FP164" s="176"/>
      <c r="FQ164" s="176"/>
      <c r="FR164" s="176"/>
      <c r="FS164" s="176"/>
      <c r="FT164" s="176"/>
      <c r="FU164" s="176"/>
      <c r="FV164" s="176"/>
      <c r="FW164" s="176"/>
      <c r="FX164" s="176"/>
      <c r="FY164" s="176"/>
      <c r="FZ164" s="176"/>
      <c r="GA164" s="176"/>
      <c r="GB164" s="176"/>
      <c r="GC164" s="176"/>
      <c r="GD164" s="176"/>
      <c r="GE164" s="176"/>
      <c r="GF164" s="176"/>
      <c r="GG164" s="176"/>
      <c r="GH164" s="176"/>
      <c r="GI164" s="176"/>
      <c r="GJ164" s="176"/>
      <c r="GK164" s="176"/>
      <c r="GL164" s="176"/>
      <c r="GM164" s="176"/>
      <c r="GN164" s="176"/>
      <c r="GO164" s="176"/>
      <c r="GP164" s="176"/>
      <c r="GQ164" s="176"/>
      <c r="GR164" s="176"/>
      <c r="GS164" s="176"/>
      <c r="GT164" s="176"/>
      <c r="GU164" s="176"/>
      <c r="GV164" s="176"/>
      <c r="GW164" s="176"/>
      <c r="GX164" s="176"/>
      <c r="GY164" s="176"/>
      <c r="GZ164" s="176"/>
      <c r="HA164" s="176"/>
      <c r="HB164" s="176"/>
      <c r="HC164" s="176"/>
      <c r="HD164" s="176"/>
      <c r="HE164" s="176"/>
      <c r="HF164" s="176"/>
      <c r="HG164" s="176"/>
      <c r="HH164" s="176"/>
      <c r="HI164" s="176"/>
      <c r="HJ164" s="176"/>
      <c r="HK164" s="176"/>
      <c r="HL164" s="176"/>
      <c r="HM164" s="176"/>
      <c r="HN164" s="176"/>
      <c r="HO164" s="176"/>
      <c r="HP164" s="176"/>
      <c r="HQ164" s="176"/>
      <c r="HR164" s="176"/>
      <c r="HS164" s="176"/>
      <c r="HT164" s="176"/>
      <c r="HU164" s="176"/>
      <c r="HV164" s="176"/>
      <c r="HW164" s="176"/>
      <c r="HX164" s="176"/>
      <c r="HY164" s="176"/>
      <c r="HZ164" s="176"/>
      <c r="IA164" s="176"/>
      <c r="IB164" s="176"/>
      <c r="IC164" s="176"/>
      <c r="ID164" s="176"/>
      <c r="IE164" s="176"/>
      <c r="IF164" s="176"/>
      <c r="IG164" s="176"/>
      <c r="IH164" s="176"/>
      <c r="II164" s="176"/>
      <c r="IJ164" s="176"/>
      <c r="IK164" s="176"/>
      <c r="IL164" s="176"/>
      <c r="IM164" s="176"/>
      <c r="IN164" s="176"/>
      <c r="IO164" s="176"/>
      <c r="IP164" s="176"/>
      <c r="IQ164" s="176"/>
      <c r="IR164" s="176"/>
      <c r="IS164" s="176"/>
      <c r="IT164" s="176"/>
      <c r="IU164" s="176"/>
      <c r="IV164" s="176"/>
      <c r="IW164" s="176"/>
      <c r="IX164" s="176"/>
      <c r="IY164" s="176"/>
    </row>
    <row r="165" spans="1:259" s="186" customFormat="1" ht="81" thickBot="1">
      <c r="A165" s="28" t="s">
        <v>755</v>
      </c>
      <c r="B165" s="28" t="s">
        <v>612</v>
      </c>
      <c r="C165" s="28" t="s">
        <v>154</v>
      </c>
      <c r="D165" s="28" t="s">
        <v>613</v>
      </c>
      <c r="E165" s="29"/>
      <c r="G165" s="58" t="s">
        <v>557</v>
      </c>
      <c r="H165" s="31"/>
      <c r="I165" s="42"/>
      <c r="J165" s="32"/>
      <c r="K165" s="59"/>
      <c r="L165" s="217"/>
      <c r="M165" s="201" t="s">
        <v>491</v>
      </c>
      <c r="N165" s="201" t="s">
        <v>819</v>
      </c>
      <c r="O165" s="205" t="s">
        <v>614</v>
      </c>
      <c r="P165" s="35"/>
      <c r="Q165" s="35"/>
      <c r="R165" s="35"/>
      <c r="S165" s="35"/>
      <c r="T165" s="35"/>
      <c r="U165" s="35"/>
      <c r="V165" s="35"/>
      <c r="W165" s="36"/>
      <c r="X165" s="35"/>
      <c r="Y165" s="35"/>
      <c r="Z165" s="35"/>
      <c r="AA165" s="35"/>
      <c r="AB165" s="35"/>
      <c r="AC165" s="35"/>
      <c r="AD165" s="35"/>
      <c r="AE165" s="35"/>
      <c r="AF165" s="35"/>
      <c r="AG165" s="35"/>
      <c r="AH165" s="35"/>
      <c r="AI165" s="35"/>
      <c r="AJ165" s="35"/>
      <c r="AK165" s="37"/>
      <c r="AL165" s="35"/>
      <c r="AM165" s="35"/>
      <c r="AN165" s="35"/>
      <c r="AO165" s="35"/>
      <c r="AP165" s="35"/>
      <c r="AQ165" s="35"/>
      <c r="AR165" s="35"/>
      <c r="AS165" s="35"/>
      <c r="AT165" s="35"/>
      <c r="AU165" s="35"/>
      <c r="AV165" s="35"/>
      <c r="AW165" s="35"/>
      <c r="AX165" s="35"/>
      <c r="AY165" s="35"/>
      <c r="AZ165" s="35"/>
      <c r="BA165" s="35"/>
      <c r="BB165" s="35"/>
      <c r="BC165" s="37"/>
      <c r="BD165" s="37"/>
      <c r="BE165" s="37"/>
      <c r="BF165" s="35"/>
      <c r="BG165" s="35"/>
      <c r="BH165" s="35"/>
      <c r="BI165" s="35"/>
      <c r="BJ165" s="35"/>
      <c r="BK165" s="35"/>
      <c r="BL165" s="35"/>
      <c r="BM165" s="35"/>
      <c r="BN165" s="35"/>
      <c r="BO165" s="35"/>
      <c r="BP165" s="35"/>
      <c r="BQ165" s="35"/>
      <c r="BR165" s="35"/>
      <c r="BS165" s="35"/>
      <c r="BT165" s="35"/>
      <c r="BU165" s="35"/>
      <c r="BV165" s="35"/>
      <c r="BW165" s="38"/>
      <c r="BX165" s="30"/>
      <c r="BY165" s="39"/>
      <c r="BZ165" s="40"/>
      <c r="CA165" s="40"/>
      <c r="CB165" s="176"/>
      <c r="CC165" s="176"/>
      <c r="CD165" s="176"/>
      <c r="CE165" s="176"/>
      <c r="CF165" s="176"/>
      <c r="CG165" s="176"/>
      <c r="CH165" s="176"/>
      <c r="CI165" s="176"/>
      <c r="CJ165" s="176"/>
      <c r="CK165" s="176"/>
      <c r="CL165" s="176"/>
      <c r="CM165" s="176"/>
      <c r="CN165" s="176"/>
      <c r="CO165" s="176"/>
      <c r="CP165" s="176"/>
      <c r="CQ165" s="176"/>
      <c r="CR165" s="176"/>
      <c r="CS165" s="176"/>
      <c r="CT165" s="176"/>
      <c r="CU165" s="176"/>
      <c r="CV165" s="176"/>
      <c r="CW165" s="176"/>
      <c r="CX165" s="176"/>
      <c r="CY165" s="176"/>
      <c r="CZ165" s="176"/>
      <c r="DA165" s="176"/>
      <c r="DB165" s="176"/>
      <c r="DC165" s="176"/>
      <c r="DD165" s="176"/>
      <c r="DE165" s="176"/>
      <c r="DF165" s="176"/>
      <c r="DG165" s="176"/>
      <c r="DH165" s="176"/>
      <c r="DI165" s="176"/>
      <c r="DJ165" s="176"/>
      <c r="DK165" s="176"/>
      <c r="DL165" s="176"/>
      <c r="DM165" s="176"/>
      <c r="DN165" s="176"/>
      <c r="DO165" s="176"/>
      <c r="DP165" s="176"/>
      <c r="DQ165" s="176"/>
      <c r="DR165" s="176"/>
      <c r="DS165" s="176"/>
      <c r="DT165" s="176"/>
      <c r="DU165" s="176"/>
      <c r="DV165" s="176"/>
      <c r="DW165" s="176"/>
      <c r="DX165" s="176"/>
      <c r="DY165" s="176"/>
      <c r="DZ165" s="176"/>
      <c r="EA165" s="176"/>
      <c r="EB165" s="176"/>
      <c r="EC165" s="176"/>
      <c r="ED165" s="176"/>
      <c r="EE165" s="176"/>
      <c r="EF165" s="176"/>
      <c r="EG165" s="176"/>
      <c r="EH165" s="176"/>
      <c r="EI165" s="176"/>
      <c r="EJ165" s="176"/>
      <c r="EK165" s="176"/>
      <c r="EL165" s="176"/>
      <c r="EM165" s="176"/>
      <c r="EN165" s="176"/>
      <c r="EO165" s="176"/>
      <c r="EP165" s="176"/>
      <c r="EQ165" s="176"/>
      <c r="ER165" s="176"/>
      <c r="ES165" s="176"/>
      <c r="ET165" s="176"/>
      <c r="EU165" s="176"/>
      <c r="EV165" s="176"/>
      <c r="EW165" s="176"/>
      <c r="EX165" s="176"/>
      <c r="EY165" s="176"/>
      <c r="EZ165" s="176"/>
      <c r="FA165" s="176"/>
      <c r="FB165" s="176"/>
      <c r="FC165" s="176"/>
      <c r="FD165" s="176"/>
      <c r="FE165" s="176"/>
      <c r="FF165" s="176"/>
      <c r="FG165" s="176"/>
      <c r="FH165" s="176"/>
      <c r="FI165" s="176"/>
      <c r="FJ165" s="176"/>
      <c r="FK165" s="176"/>
      <c r="FL165" s="176"/>
      <c r="FM165" s="176"/>
      <c r="FN165" s="176"/>
      <c r="FO165" s="176"/>
      <c r="FP165" s="176"/>
      <c r="FQ165" s="176"/>
      <c r="FR165" s="176"/>
      <c r="FS165" s="176"/>
      <c r="FT165" s="176"/>
      <c r="FU165" s="176"/>
      <c r="FV165" s="176"/>
      <c r="FW165" s="176"/>
      <c r="FX165" s="176"/>
      <c r="FY165" s="176"/>
      <c r="FZ165" s="176"/>
      <c r="GA165" s="176"/>
      <c r="GB165" s="176"/>
      <c r="GC165" s="176"/>
      <c r="GD165" s="176"/>
      <c r="GE165" s="176"/>
      <c r="GF165" s="176"/>
      <c r="GG165" s="176"/>
      <c r="GH165" s="176"/>
      <c r="GI165" s="176"/>
      <c r="GJ165" s="176"/>
      <c r="GK165" s="176"/>
      <c r="GL165" s="176"/>
      <c r="GM165" s="176"/>
      <c r="GN165" s="176"/>
      <c r="GO165" s="176"/>
      <c r="GP165" s="176"/>
      <c r="GQ165" s="176"/>
      <c r="GR165" s="176"/>
      <c r="GS165" s="176"/>
      <c r="GT165" s="176"/>
      <c r="GU165" s="176"/>
      <c r="GV165" s="176"/>
      <c r="GW165" s="176"/>
      <c r="GX165" s="176"/>
      <c r="GY165" s="176"/>
      <c r="GZ165" s="176"/>
      <c r="HA165" s="176"/>
      <c r="HB165" s="176"/>
      <c r="HC165" s="176"/>
      <c r="HD165" s="176"/>
      <c r="HE165" s="176"/>
      <c r="HF165" s="176"/>
      <c r="HG165" s="176"/>
      <c r="HH165" s="176"/>
      <c r="HI165" s="176"/>
      <c r="HJ165" s="176"/>
      <c r="HK165" s="176"/>
      <c r="HL165" s="176"/>
      <c r="HM165" s="176"/>
      <c r="HN165" s="176"/>
      <c r="HO165" s="176"/>
      <c r="HP165" s="176"/>
      <c r="HQ165" s="176"/>
      <c r="HR165" s="176"/>
      <c r="HS165" s="176"/>
      <c r="HT165" s="176"/>
      <c r="HU165" s="176"/>
      <c r="HV165" s="176"/>
      <c r="HW165" s="176"/>
      <c r="HX165" s="176"/>
      <c r="HY165" s="176"/>
      <c r="HZ165" s="176"/>
      <c r="IA165" s="176"/>
      <c r="IB165" s="176"/>
      <c r="IC165" s="176"/>
      <c r="ID165" s="176"/>
      <c r="IE165" s="176"/>
      <c r="IF165" s="176"/>
      <c r="IG165" s="176"/>
      <c r="IH165" s="176"/>
      <c r="II165" s="176"/>
      <c r="IJ165" s="176"/>
      <c r="IK165" s="176"/>
      <c r="IL165" s="176"/>
      <c r="IM165" s="176"/>
      <c r="IN165" s="176"/>
      <c r="IO165" s="176"/>
      <c r="IP165" s="176"/>
      <c r="IQ165" s="176"/>
      <c r="IR165" s="176"/>
      <c r="IS165" s="176"/>
      <c r="IT165" s="176"/>
      <c r="IU165" s="176"/>
      <c r="IV165" s="176"/>
      <c r="IW165" s="176"/>
      <c r="IX165" s="176"/>
      <c r="IY165" s="176"/>
    </row>
    <row r="166" spans="1:259" s="186" customFormat="1" ht="113" thickBot="1">
      <c r="A166" s="28" t="s">
        <v>756</v>
      </c>
      <c r="B166" s="28" t="s">
        <v>615</v>
      </c>
      <c r="C166" s="28" t="s">
        <v>519</v>
      </c>
      <c r="D166" s="28" t="s">
        <v>616</v>
      </c>
      <c r="E166" s="29"/>
      <c r="G166" s="58" t="s">
        <v>617</v>
      </c>
      <c r="H166" s="31"/>
      <c r="I166" s="42"/>
      <c r="J166" s="32"/>
      <c r="K166" s="59"/>
      <c r="L166" s="217"/>
      <c r="M166" s="201" t="s">
        <v>491</v>
      </c>
      <c r="N166" s="201" t="s">
        <v>820</v>
      </c>
      <c r="O166" s="205" t="s">
        <v>521</v>
      </c>
      <c r="P166" s="216"/>
      <c r="Q166" s="216"/>
      <c r="R166" s="216"/>
      <c r="S166" s="216"/>
      <c r="T166" s="216"/>
      <c r="U166" s="216"/>
      <c r="V166" s="216"/>
      <c r="W166" s="286"/>
      <c r="X166" s="35"/>
      <c r="Y166" s="35"/>
      <c r="Z166" s="35"/>
      <c r="AA166" s="35"/>
      <c r="AB166" s="35"/>
      <c r="AC166" s="35"/>
      <c r="AD166" s="35"/>
      <c r="AE166" s="35"/>
      <c r="AF166" s="35"/>
      <c r="AG166" s="35"/>
      <c r="AH166" s="35"/>
      <c r="AI166" s="35"/>
      <c r="AJ166" s="35"/>
      <c r="AK166" s="37"/>
      <c r="AL166" s="35"/>
      <c r="AM166" s="35"/>
      <c r="AN166" s="35"/>
      <c r="AO166" s="35"/>
      <c r="AP166" s="35"/>
      <c r="AQ166" s="35"/>
      <c r="AR166" s="35"/>
      <c r="AS166" s="35"/>
      <c r="AT166" s="35"/>
      <c r="AU166" s="35"/>
      <c r="AV166" s="35"/>
      <c r="AW166" s="35"/>
      <c r="AX166" s="35"/>
      <c r="AY166" s="35"/>
      <c r="AZ166" s="35"/>
      <c r="BA166" s="35"/>
      <c r="BB166" s="35"/>
      <c r="BC166" s="37"/>
      <c r="BD166" s="37"/>
      <c r="BE166" s="37"/>
      <c r="BF166" s="35"/>
      <c r="BG166" s="35"/>
      <c r="BH166" s="35"/>
      <c r="BI166" s="35"/>
      <c r="BJ166" s="35"/>
      <c r="BK166" s="35"/>
      <c r="BL166" s="35"/>
      <c r="BM166" s="35"/>
      <c r="BN166" s="35"/>
      <c r="BO166" s="35"/>
      <c r="BP166" s="35"/>
      <c r="BQ166" s="35"/>
      <c r="BR166" s="35"/>
      <c r="BS166" s="35"/>
      <c r="BT166" s="35"/>
      <c r="BU166" s="35"/>
      <c r="BV166" s="35"/>
      <c r="BW166" s="38"/>
      <c r="BX166" s="30"/>
      <c r="BY166" s="39"/>
      <c r="BZ166" s="40"/>
      <c r="CA166" s="40"/>
      <c r="CB166" s="176"/>
      <c r="CC166" s="176"/>
      <c r="CD166" s="176"/>
      <c r="CE166" s="176"/>
      <c r="CF166" s="176"/>
      <c r="CG166" s="176"/>
      <c r="CH166" s="176"/>
      <c r="CI166" s="176"/>
      <c r="CJ166" s="176"/>
      <c r="CK166" s="176"/>
      <c r="CL166" s="176"/>
      <c r="CM166" s="176"/>
      <c r="CN166" s="176"/>
      <c r="CO166" s="176"/>
      <c r="CP166" s="176"/>
      <c r="CQ166" s="176"/>
      <c r="CR166" s="176"/>
      <c r="CS166" s="176"/>
      <c r="CT166" s="176"/>
      <c r="CU166" s="176"/>
      <c r="CV166" s="176"/>
      <c r="CW166" s="176"/>
      <c r="CX166" s="176"/>
      <c r="CY166" s="176"/>
      <c r="CZ166" s="176"/>
      <c r="DA166" s="176"/>
      <c r="DB166" s="176"/>
      <c r="DC166" s="176"/>
      <c r="DD166" s="176"/>
      <c r="DE166" s="176"/>
      <c r="DF166" s="176"/>
      <c r="DG166" s="176"/>
      <c r="DH166" s="176"/>
      <c r="DI166" s="176"/>
      <c r="DJ166" s="176"/>
      <c r="DK166" s="176"/>
      <c r="DL166" s="176"/>
      <c r="DM166" s="176"/>
      <c r="DN166" s="176"/>
      <c r="DO166" s="176"/>
      <c r="DP166" s="176"/>
      <c r="DQ166" s="176"/>
      <c r="DR166" s="176"/>
      <c r="DS166" s="176"/>
      <c r="DT166" s="176"/>
      <c r="DU166" s="176"/>
      <c r="DV166" s="176"/>
      <c r="DW166" s="176"/>
      <c r="DX166" s="176"/>
      <c r="DY166" s="176"/>
      <c r="DZ166" s="176"/>
      <c r="EA166" s="176"/>
      <c r="EB166" s="176"/>
      <c r="EC166" s="176"/>
      <c r="ED166" s="176"/>
      <c r="EE166" s="176"/>
      <c r="EF166" s="176"/>
      <c r="EG166" s="176"/>
      <c r="EH166" s="176"/>
      <c r="EI166" s="176"/>
      <c r="EJ166" s="176"/>
      <c r="EK166" s="176"/>
      <c r="EL166" s="176"/>
      <c r="EM166" s="176"/>
      <c r="EN166" s="176"/>
      <c r="EO166" s="176"/>
      <c r="EP166" s="176"/>
      <c r="EQ166" s="176"/>
      <c r="ER166" s="176"/>
      <c r="ES166" s="176"/>
      <c r="ET166" s="176"/>
      <c r="EU166" s="176"/>
      <c r="EV166" s="176"/>
      <c r="EW166" s="176"/>
      <c r="EX166" s="176"/>
      <c r="EY166" s="176"/>
      <c r="EZ166" s="176"/>
      <c r="FA166" s="176"/>
      <c r="FB166" s="176"/>
      <c r="FC166" s="176"/>
      <c r="FD166" s="176"/>
      <c r="FE166" s="176"/>
      <c r="FF166" s="176"/>
      <c r="FG166" s="176"/>
      <c r="FH166" s="176"/>
      <c r="FI166" s="176"/>
      <c r="FJ166" s="176"/>
      <c r="FK166" s="176"/>
      <c r="FL166" s="176"/>
      <c r="FM166" s="176"/>
      <c r="FN166" s="176"/>
      <c r="FO166" s="176"/>
      <c r="FP166" s="176"/>
      <c r="FQ166" s="176"/>
      <c r="FR166" s="176"/>
      <c r="FS166" s="176"/>
      <c r="FT166" s="176"/>
      <c r="FU166" s="176"/>
      <c r="FV166" s="176"/>
      <c r="FW166" s="176"/>
      <c r="FX166" s="176"/>
      <c r="FY166" s="176"/>
      <c r="FZ166" s="176"/>
      <c r="GA166" s="176"/>
      <c r="GB166" s="176"/>
      <c r="GC166" s="176"/>
      <c r="GD166" s="176"/>
      <c r="GE166" s="176"/>
      <c r="GF166" s="176"/>
      <c r="GG166" s="176"/>
      <c r="GH166" s="176"/>
      <c r="GI166" s="176"/>
      <c r="GJ166" s="176"/>
      <c r="GK166" s="176"/>
      <c r="GL166" s="176"/>
      <c r="GM166" s="176"/>
      <c r="GN166" s="176"/>
      <c r="GO166" s="176"/>
      <c r="GP166" s="176"/>
      <c r="GQ166" s="176"/>
      <c r="GR166" s="176"/>
      <c r="GS166" s="176"/>
      <c r="GT166" s="176"/>
      <c r="GU166" s="176"/>
      <c r="GV166" s="176"/>
      <c r="GW166" s="176"/>
      <c r="GX166" s="176"/>
      <c r="GY166" s="176"/>
      <c r="GZ166" s="176"/>
      <c r="HA166" s="176"/>
      <c r="HB166" s="176"/>
      <c r="HC166" s="176"/>
      <c r="HD166" s="176"/>
      <c r="HE166" s="176"/>
      <c r="HF166" s="176"/>
      <c r="HG166" s="176"/>
      <c r="HH166" s="176"/>
      <c r="HI166" s="176"/>
      <c r="HJ166" s="176"/>
      <c r="HK166" s="176"/>
      <c r="HL166" s="176"/>
      <c r="HM166" s="176"/>
      <c r="HN166" s="176"/>
      <c r="HO166" s="176"/>
      <c r="HP166" s="176"/>
      <c r="HQ166" s="176"/>
      <c r="HR166" s="176"/>
      <c r="HS166" s="176"/>
      <c r="HT166" s="176"/>
      <c r="HU166" s="176"/>
      <c r="HV166" s="176"/>
      <c r="HW166" s="176"/>
      <c r="HX166" s="176"/>
      <c r="HY166" s="176"/>
      <c r="HZ166" s="176"/>
      <c r="IA166" s="176"/>
      <c r="IB166" s="176"/>
      <c r="IC166" s="176"/>
      <c r="ID166" s="176"/>
      <c r="IE166" s="176"/>
      <c r="IF166" s="176"/>
      <c r="IG166" s="176"/>
      <c r="IH166" s="176"/>
      <c r="II166" s="176"/>
      <c r="IJ166" s="176"/>
      <c r="IK166" s="176"/>
      <c r="IL166" s="176"/>
      <c r="IM166" s="176"/>
      <c r="IN166" s="176"/>
      <c r="IO166" s="176"/>
      <c r="IP166" s="176"/>
      <c r="IQ166" s="176"/>
      <c r="IR166" s="176"/>
      <c r="IS166" s="176"/>
      <c r="IT166" s="176"/>
      <c r="IU166" s="176"/>
      <c r="IV166" s="176"/>
      <c r="IW166" s="176"/>
      <c r="IX166" s="176"/>
      <c r="IY166" s="176"/>
    </row>
    <row r="167" spans="1:259" s="186" customFormat="1" ht="161" thickBot="1">
      <c r="A167" s="28" t="s">
        <v>757</v>
      </c>
      <c r="B167" s="28" t="s">
        <v>618</v>
      </c>
      <c r="C167" s="28" t="s">
        <v>562</v>
      </c>
      <c r="D167" s="28" t="s">
        <v>619</v>
      </c>
      <c r="E167" s="29"/>
      <c r="G167" s="58" t="s">
        <v>620</v>
      </c>
      <c r="H167" s="31"/>
      <c r="I167" s="42"/>
      <c r="J167" s="32"/>
      <c r="K167" s="59"/>
      <c r="L167" s="217"/>
      <c r="M167" s="201" t="s">
        <v>491</v>
      </c>
      <c r="N167" s="201" t="s">
        <v>821</v>
      </c>
      <c r="O167" s="205" t="s">
        <v>571</v>
      </c>
      <c r="P167" s="216"/>
      <c r="Q167" s="216"/>
      <c r="R167" s="216"/>
      <c r="S167" s="216"/>
      <c r="T167" s="216"/>
      <c r="U167" s="216"/>
      <c r="V167" s="216"/>
      <c r="W167" s="286"/>
      <c r="X167" s="35"/>
      <c r="Y167" s="35"/>
      <c r="Z167" s="35"/>
      <c r="AA167" s="35"/>
      <c r="AB167" s="35"/>
      <c r="AC167" s="35"/>
      <c r="AD167" s="35"/>
      <c r="AE167" s="35"/>
      <c r="AF167" s="35"/>
      <c r="AG167" s="35"/>
      <c r="AH167" s="35"/>
      <c r="AI167" s="35"/>
      <c r="AJ167" s="35"/>
      <c r="AK167" s="37"/>
      <c r="AL167" s="35"/>
      <c r="AM167" s="35"/>
      <c r="AN167" s="35"/>
      <c r="AO167" s="35"/>
      <c r="AP167" s="35"/>
      <c r="AQ167" s="35"/>
      <c r="AR167" s="35"/>
      <c r="AS167" s="35"/>
      <c r="AT167" s="35"/>
      <c r="AU167" s="35"/>
      <c r="AV167" s="35"/>
      <c r="AW167" s="35"/>
      <c r="AX167" s="35"/>
      <c r="AY167" s="35"/>
      <c r="AZ167" s="35"/>
      <c r="BA167" s="35"/>
      <c r="BB167" s="35"/>
      <c r="BC167" s="37"/>
      <c r="BD167" s="37"/>
      <c r="BE167" s="37"/>
      <c r="BF167" s="35"/>
      <c r="BG167" s="35"/>
      <c r="BH167" s="35"/>
      <c r="BI167" s="35"/>
      <c r="BJ167" s="35"/>
      <c r="BK167" s="35"/>
      <c r="BL167" s="35"/>
      <c r="BM167" s="35"/>
      <c r="BN167" s="35"/>
      <c r="BO167" s="35"/>
      <c r="BP167" s="35"/>
      <c r="BQ167" s="35"/>
      <c r="BR167" s="35"/>
      <c r="BS167" s="35"/>
      <c r="BT167" s="35"/>
      <c r="BU167" s="35"/>
      <c r="BV167" s="35"/>
      <c r="BW167" s="38"/>
      <c r="BX167" s="30"/>
      <c r="BY167" s="39"/>
      <c r="BZ167" s="40"/>
      <c r="CA167" s="40"/>
      <c r="CB167" s="176"/>
      <c r="CC167" s="176"/>
      <c r="CD167" s="176"/>
      <c r="CE167" s="176"/>
      <c r="CF167" s="176"/>
      <c r="CG167" s="176"/>
      <c r="CH167" s="176"/>
      <c r="CI167" s="176"/>
      <c r="CJ167" s="176"/>
      <c r="CK167" s="176"/>
      <c r="CL167" s="176"/>
      <c r="CM167" s="176"/>
      <c r="CN167" s="176"/>
      <c r="CO167" s="176"/>
      <c r="CP167" s="176"/>
      <c r="CQ167" s="176"/>
      <c r="CR167" s="176"/>
      <c r="CS167" s="176"/>
      <c r="CT167" s="176"/>
      <c r="CU167" s="176"/>
      <c r="CV167" s="176"/>
      <c r="CW167" s="176"/>
      <c r="CX167" s="176"/>
      <c r="CY167" s="176"/>
      <c r="CZ167" s="176"/>
      <c r="DA167" s="176"/>
      <c r="DB167" s="176"/>
      <c r="DC167" s="176"/>
      <c r="DD167" s="176"/>
      <c r="DE167" s="176"/>
      <c r="DF167" s="17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176"/>
      <c r="EC167" s="176"/>
      <c r="ED167" s="176"/>
      <c r="EE167" s="176"/>
      <c r="EF167" s="176"/>
      <c r="EG167" s="176"/>
      <c r="EH167" s="176"/>
      <c r="EI167" s="176"/>
      <c r="EJ167" s="176"/>
      <c r="EK167" s="176"/>
      <c r="EL167" s="176"/>
      <c r="EM167" s="176"/>
      <c r="EN167" s="176"/>
      <c r="EO167" s="176"/>
      <c r="EP167" s="176"/>
      <c r="EQ167" s="176"/>
      <c r="ER167" s="176"/>
      <c r="ES167" s="176"/>
      <c r="ET167" s="176"/>
      <c r="EU167" s="176"/>
      <c r="EV167" s="176"/>
      <c r="EW167" s="176"/>
      <c r="EX167" s="176"/>
      <c r="EY167" s="176"/>
      <c r="EZ167" s="176"/>
      <c r="FA167" s="176"/>
      <c r="FB167" s="176"/>
      <c r="FC167" s="176"/>
      <c r="FD167" s="176"/>
      <c r="FE167" s="176"/>
      <c r="FF167" s="176"/>
      <c r="FG167" s="176"/>
      <c r="FH167" s="176"/>
      <c r="FI167" s="176"/>
      <c r="FJ167" s="176"/>
      <c r="FK167" s="176"/>
      <c r="FL167" s="176"/>
      <c r="FM167" s="176"/>
      <c r="FN167" s="176"/>
      <c r="FO167" s="176"/>
      <c r="FP167" s="176"/>
      <c r="FQ167" s="176"/>
      <c r="FR167" s="176"/>
      <c r="FS167" s="176"/>
      <c r="FT167" s="176"/>
      <c r="FU167" s="176"/>
      <c r="FV167" s="176"/>
      <c r="FW167" s="176"/>
      <c r="FX167" s="176"/>
      <c r="FY167" s="176"/>
      <c r="FZ167" s="176"/>
      <c r="GA167" s="176"/>
      <c r="GB167" s="176"/>
      <c r="GC167" s="176"/>
      <c r="GD167" s="176"/>
      <c r="GE167" s="176"/>
      <c r="GF167" s="176"/>
      <c r="GG167" s="176"/>
      <c r="GH167" s="176"/>
      <c r="GI167" s="176"/>
      <c r="GJ167" s="176"/>
      <c r="GK167" s="176"/>
      <c r="GL167" s="176"/>
      <c r="GM167" s="176"/>
      <c r="GN167" s="176"/>
      <c r="GO167" s="176"/>
      <c r="GP167" s="176"/>
      <c r="GQ167" s="176"/>
      <c r="GR167" s="176"/>
      <c r="GS167" s="176"/>
      <c r="GT167" s="176"/>
      <c r="GU167" s="176"/>
      <c r="GV167" s="176"/>
      <c r="GW167" s="176"/>
      <c r="GX167" s="176"/>
      <c r="GY167" s="176"/>
      <c r="GZ167" s="176"/>
      <c r="HA167" s="176"/>
      <c r="HB167" s="176"/>
      <c r="HC167" s="176"/>
      <c r="HD167" s="176"/>
      <c r="HE167" s="176"/>
      <c r="HF167" s="176"/>
      <c r="HG167" s="176"/>
      <c r="HH167" s="176"/>
      <c r="HI167" s="176"/>
      <c r="HJ167" s="176"/>
      <c r="HK167" s="176"/>
      <c r="HL167" s="176"/>
      <c r="HM167" s="176"/>
      <c r="HN167" s="176"/>
      <c r="HO167" s="176"/>
      <c r="HP167" s="176"/>
      <c r="HQ167" s="176"/>
      <c r="HR167" s="176"/>
      <c r="HS167" s="176"/>
      <c r="HT167" s="176"/>
      <c r="HU167" s="176"/>
      <c r="HV167" s="176"/>
      <c r="HW167" s="176"/>
      <c r="HX167" s="176"/>
      <c r="HY167" s="176"/>
      <c r="HZ167" s="176"/>
      <c r="IA167" s="176"/>
      <c r="IB167" s="176"/>
      <c r="IC167" s="176"/>
      <c r="ID167" s="176"/>
      <c r="IE167" s="176"/>
      <c r="IF167" s="176"/>
      <c r="IG167" s="176"/>
      <c r="IH167" s="176"/>
      <c r="II167" s="176"/>
      <c r="IJ167" s="176"/>
      <c r="IK167" s="176"/>
      <c r="IL167" s="176"/>
      <c r="IM167" s="176"/>
      <c r="IN167" s="176"/>
      <c r="IO167" s="176"/>
      <c r="IP167" s="176"/>
      <c r="IQ167" s="176"/>
      <c r="IR167" s="176"/>
      <c r="IS167" s="176"/>
      <c r="IT167" s="176"/>
      <c r="IU167" s="176"/>
      <c r="IV167" s="176"/>
      <c r="IW167" s="176"/>
      <c r="IX167" s="176"/>
      <c r="IY167" s="176"/>
    </row>
    <row r="168" spans="1:259" s="186" customFormat="1" ht="97" thickBot="1">
      <c r="A168" s="28" t="s">
        <v>758</v>
      </c>
      <c r="B168" s="28" t="s">
        <v>621</v>
      </c>
      <c r="C168" s="28" t="s">
        <v>519</v>
      </c>
      <c r="D168" s="28" t="s">
        <v>622</v>
      </c>
      <c r="E168" s="29"/>
      <c r="G168" s="58" t="s">
        <v>623</v>
      </c>
      <c r="H168" s="31"/>
      <c r="I168" s="42"/>
      <c r="J168" s="32"/>
      <c r="K168" s="59"/>
      <c r="L168" s="217"/>
      <c r="M168" s="201" t="s">
        <v>491</v>
      </c>
      <c r="N168" s="201" t="s">
        <v>822</v>
      </c>
      <c r="O168" s="205" t="s">
        <v>534</v>
      </c>
      <c r="P168" s="35"/>
      <c r="Q168" s="35"/>
      <c r="R168" s="35"/>
      <c r="S168" s="35"/>
      <c r="T168" s="35"/>
      <c r="U168" s="35"/>
      <c r="V168" s="35"/>
      <c r="W168" s="36"/>
      <c r="X168" s="35"/>
      <c r="Y168" s="35"/>
      <c r="Z168" s="35"/>
      <c r="AA168" s="35"/>
      <c r="AB168" s="35"/>
      <c r="AC168" s="35"/>
      <c r="AD168" s="35"/>
      <c r="AE168" s="35"/>
      <c r="AF168" s="35"/>
      <c r="AG168" s="35"/>
      <c r="AH168" s="35"/>
      <c r="AI168" s="35"/>
      <c r="AJ168" s="35"/>
      <c r="AK168" s="37"/>
      <c r="AL168" s="35"/>
      <c r="AM168" s="35"/>
      <c r="AN168" s="35"/>
      <c r="AO168" s="35"/>
      <c r="AP168" s="35"/>
      <c r="AQ168" s="35"/>
      <c r="AR168" s="35"/>
      <c r="AS168" s="35"/>
      <c r="AT168" s="35"/>
      <c r="AU168" s="35"/>
      <c r="AV168" s="35"/>
      <c r="AW168" s="35"/>
      <c r="AX168" s="35"/>
      <c r="AY168" s="35"/>
      <c r="AZ168" s="35"/>
      <c r="BA168" s="35"/>
      <c r="BB168" s="35"/>
      <c r="BC168" s="37"/>
      <c r="BD168" s="37"/>
      <c r="BE168" s="37"/>
      <c r="BF168" s="35"/>
      <c r="BG168" s="35"/>
      <c r="BH168" s="35"/>
      <c r="BI168" s="35"/>
      <c r="BJ168" s="35"/>
      <c r="BK168" s="35"/>
      <c r="BL168" s="35"/>
      <c r="BM168" s="35"/>
      <c r="BN168" s="35"/>
      <c r="BO168" s="35"/>
      <c r="BP168" s="35"/>
      <c r="BQ168" s="35"/>
      <c r="BR168" s="35"/>
      <c r="BS168" s="35"/>
      <c r="BT168" s="35"/>
      <c r="BU168" s="35"/>
      <c r="BV168" s="35"/>
      <c r="BW168" s="38"/>
      <c r="BX168" s="30"/>
      <c r="BY168" s="39"/>
      <c r="BZ168" s="40"/>
      <c r="CA168" s="40"/>
      <c r="CB168" s="176"/>
      <c r="CC168" s="176"/>
      <c r="CD168" s="176"/>
      <c r="CE168" s="176"/>
      <c r="CF168" s="176"/>
      <c r="CG168" s="176"/>
      <c r="CH168" s="176"/>
      <c r="CI168" s="176"/>
      <c r="CJ168" s="176"/>
      <c r="CK168" s="176"/>
      <c r="CL168" s="176"/>
      <c r="CM168" s="176"/>
      <c r="CN168" s="176"/>
      <c r="CO168" s="176"/>
      <c r="CP168" s="176"/>
      <c r="CQ168" s="176"/>
      <c r="CR168" s="176"/>
      <c r="CS168" s="176"/>
      <c r="CT168" s="176"/>
      <c r="CU168" s="176"/>
      <c r="CV168" s="176"/>
      <c r="CW168" s="176"/>
      <c r="CX168" s="176"/>
      <c r="CY168" s="176"/>
      <c r="CZ168" s="176"/>
      <c r="DA168" s="176"/>
      <c r="DB168" s="176"/>
      <c r="DC168" s="176"/>
      <c r="DD168" s="176"/>
      <c r="DE168" s="176"/>
      <c r="DF168" s="176"/>
      <c r="DG168" s="176"/>
      <c r="DH168" s="176"/>
      <c r="DI168" s="176"/>
      <c r="DJ168" s="176"/>
      <c r="DK168" s="176"/>
      <c r="DL168" s="176"/>
      <c r="DM168" s="176"/>
      <c r="DN168" s="176"/>
      <c r="DO168" s="176"/>
      <c r="DP168" s="176"/>
      <c r="DQ168" s="176"/>
      <c r="DR168" s="176"/>
      <c r="DS168" s="176"/>
      <c r="DT168" s="176"/>
      <c r="DU168" s="176"/>
      <c r="DV168" s="176"/>
      <c r="DW168" s="176"/>
      <c r="DX168" s="176"/>
      <c r="DY168" s="176"/>
      <c r="DZ168" s="176"/>
      <c r="EA168" s="176"/>
      <c r="EB168" s="176"/>
      <c r="EC168" s="176"/>
      <c r="ED168" s="176"/>
      <c r="EE168" s="176"/>
      <c r="EF168" s="176"/>
      <c r="EG168" s="176"/>
      <c r="EH168" s="176"/>
      <c r="EI168" s="176"/>
      <c r="EJ168" s="176"/>
      <c r="EK168" s="176"/>
      <c r="EL168" s="176"/>
      <c r="EM168" s="176"/>
      <c r="EN168" s="176"/>
      <c r="EO168" s="176"/>
      <c r="EP168" s="176"/>
      <c r="EQ168" s="176"/>
      <c r="ER168" s="176"/>
      <c r="ES168" s="176"/>
      <c r="ET168" s="176"/>
      <c r="EU168" s="176"/>
      <c r="EV168" s="176"/>
      <c r="EW168" s="176"/>
      <c r="EX168" s="176"/>
      <c r="EY168" s="176"/>
      <c r="EZ168" s="176"/>
      <c r="FA168" s="176"/>
      <c r="FB168" s="176"/>
      <c r="FC168" s="176"/>
      <c r="FD168" s="176"/>
      <c r="FE168" s="176"/>
      <c r="FF168" s="176"/>
      <c r="FG168" s="176"/>
      <c r="FH168" s="176"/>
      <c r="FI168" s="176"/>
      <c r="FJ168" s="176"/>
      <c r="FK168" s="176"/>
      <c r="FL168" s="176"/>
      <c r="FM168" s="176"/>
      <c r="FN168" s="176"/>
      <c r="FO168" s="176"/>
      <c r="FP168" s="176"/>
      <c r="FQ168" s="176"/>
      <c r="FR168" s="176"/>
      <c r="FS168" s="176"/>
      <c r="FT168" s="176"/>
      <c r="FU168" s="176"/>
      <c r="FV168" s="176"/>
      <c r="FW168" s="176"/>
      <c r="FX168" s="176"/>
      <c r="FY168" s="176"/>
      <c r="FZ168" s="176"/>
      <c r="GA168" s="176"/>
      <c r="GB168" s="176"/>
      <c r="GC168" s="176"/>
      <c r="GD168" s="176"/>
      <c r="GE168" s="176"/>
      <c r="GF168" s="176"/>
      <c r="GG168" s="176"/>
      <c r="GH168" s="176"/>
      <c r="GI168" s="176"/>
      <c r="GJ168" s="176"/>
      <c r="GK168" s="176"/>
      <c r="GL168" s="176"/>
      <c r="GM168" s="176"/>
      <c r="GN168" s="176"/>
      <c r="GO168" s="176"/>
      <c r="GP168" s="176"/>
      <c r="GQ168" s="176"/>
      <c r="GR168" s="176"/>
      <c r="GS168" s="176"/>
      <c r="GT168" s="176"/>
      <c r="GU168" s="176"/>
      <c r="GV168" s="176"/>
      <c r="GW168" s="176"/>
      <c r="GX168" s="176"/>
      <c r="GY168" s="176"/>
      <c r="GZ168" s="176"/>
      <c r="HA168" s="176"/>
      <c r="HB168" s="176"/>
      <c r="HC168" s="176"/>
      <c r="HD168" s="176"/>
      <c r="HE168" s="176"/>
      <c r="HF168" s="176"/>
      <c r="HG168" s="176"/>
      <c r="HH168" s="176"/>
      <c r="HI168" s="176"/>
      <c r="HJ168" s="176"/>
      <c r="HK168" s="176"/>
      <c r="HL168" s="176"/>
      <c r="HM168" s="176"/>
      <c r="HN168" s="176"/>
      <c r="HO168" s="176"/>
      <c r="HP168" s="176"/>
      <c r="HQ168" s="176"/>
      <c r="HR168" s="176"/>
      <c r="HS168" s="176"/>
      <c r="HT168" s="176"/>
      <c r="HU168" s="176"/>
      <c r="HV168" s="176"/>
      <c r="HW168" s="176"/>
      <c r="HX168" s="176"/>
      <c r="HY168" s="176"/>
      <c r="HZ168" s="176"/>
      <c r="IA168" s="176"/>
      <c r="IB168" s="176"/>
      <c r="IC168" s="176"/>
      <c r="ID168" s="176"/>
      <c r="IE168" s="176"/>
      <c r="IF168" s="176"/>
      <c r="IG168" s="176"/>
      <c r="IH168" s="176"/>
      <c r="II168" s="176"/>
      <c r="IJ168" s="176"/>
      <c r="IK168" s="176"/>
      <c r="IL168" s="176"/>
      <c r="IM168" s="176"/>
      <c r="IN168" s="176"/>
      <c r="IO168" s="176"/>
      <c r="IP168" s="176"/>
      <c r="IQ168" s="176"/>
      <c r="IR168" s="176"/>
      <c r="IS168" s="176"/>
      <c r="IT168" s="176"/>
      <c r="IU168" s="176"/>
      <c r="IV168" s="176"/>
      <c r="IW168" s="176"/>
      <c r="IX168" s="176"/>
      <c r="IY168" s="176"/>
    </row>
    <row r="169" spans="1:259" s="186" customFormat="1" ht="49" thickBot="1">
      <c r="A169" s="28" t="s">
        <v>759</v>
      </c>
      <c r="B169" s="28" t="s">
        <v>624</v>
      </c>
      <c r="C169" s="28" t="s">
        <v>519</v>
      </c>
      <c r="D169" s="28" t="s">
        <v>625</v>
      </c>
      <c r="E169" s="29"/>
      <c r="G169" s="58" t="s">
        <v>529</v>
      </c>
      <c r="H169" s="31"/>
      <c r="I169" s="42"/>
      <c r="J169" s="32"/>
      <c r="K169" s="59"/>
      <c r="L169" s="217"/>
      <c r="M169" s="201" t="s">
        <v>491</v>
      </c>
      <c r="N169" s="201" t="s">
        <v>543</v>
      </c>
      <c r="O169" s="205" t="s">
        <v>571</v>
      </c>
      <c r="P169" s="35"/>
      <c r="Q169" s="35"/>
      <c r="R169" s="35"/>
      <c r="S169" s="35"/>
      <c r="T169" s="35"/>
      <c r="U169" s="35"/>
      <c r="V169" s="35"/>
      <c r="W169" s="36"/>
      <c r="X169" s="35"/>
      <c r="Y169" s="35"/>
      <c r="Z169" s="35"/>
      <c r="AA169" s="35"/>
      <c r="AB169" s="35"/>
      <c r="AC169" s="35"/>
      <c r="AD169" s="35"/>
      <c r="AE169" s="35"/>
      <c r="AF169" s="35"/>
      <c r="AG169" s="35"/>
      <c r="AH169" s="35"/>
      <c r="AI169" s="35"/>
      <c r="AJ169" s="35"/>
      <c r="AK169" s="37"/>
      <c r="AL169" s="35"/>
      <c r="AM169" s="35"/>
      <c r="AN169" s="35"/>
      <c r="AO169" s="35"/>
      <c r="AP169" s="35"/>
      <c r="AQ169" s="35"/>
      <c r="AR169" s="35"/>
      <c r="AS169" s="35"/>
      <c r="AT169" s="35"/>
      <c r="AU169" s="35"/>
      <c r="AV169" s="35"/>
      <c r="AW169" s="35"/>
      <c r="AX169" s="35"/>
      <c r="AY169" s="35"/>
      <c r="AZ169" s="35"/>
      <c r="BA169" s="35"/>
      <c r="BB169" s="35"/>
      <c r="BC169" s="37"/>
      <c r="BD169" s="37"/>
      <c r="BE169" s="37"/>
      <c r="BF169" s="35"/>
      <c r="BG169" s="35"/>
      <c r="BH169" s="35"/>
      <c r="BI169" s="35"/>
      <c r="BJ169" s="35"/>
      <c r="BK169" s="35"/>
      <c r="BL169" s="35"/>
      <c r="BM169" s="35"/>
      <c r="BN169" s="35"/>
      <c r="BO169" s="35"/>
      <c r="BP169" s="35"/>
      <c r="BQ169" s="35"/>
      <c r="BR169" s="35"/>
      <c r="BS169" s="35"/>
      <c r="BT169" s="35"/>
      <c r="BU169" s="35"/>
      <c r="BV169" s="35"/>
      <c r="BW169" s="38"/>
      <c r="BX169" s="30"/>
      <c r="BY169" s="39"/>
      <c r="BZ169" s="40"/>
      <c r="CA169" s="40"/>
      <c r="CB169" s="176"/>
      <c r="CC169" s="176"/>
      <c r="CD169" s="176"/>
      <c r="CE169" s="176"/>
      <c r="CF169" s="176"/>
      <c r="CG169" s="176"/>
      <c r="CH169" s="176"/>
      <c r="CI169" s="176"/>
      <c r="CJ169" s="176"/>
      <c r="CK169" s="176"/>
      <c r="CL169" s="176"/>
      <c r="CM169" s="176"/>
      <c r="CN169" s="176"/>
      <c r="CO169" s="176"/>
      <c r="CP169" s="176"/>
      <c r="CQ169" s="176"/>
      <c r="CR169" s="176"/>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176"/>
      <c r="EC169" s="176"/>
      <c r="ED169" s="176"/>
      <c r="EE169" s="176"/>
      <c r="EF169" s="176"/>
      <c r="EG169" s="176"/>
      <c r="EH169" s="176"/>
      <c r="EI169" s="176"/>
      <c r="EJ169" s="176"/>
      <c r="EK169" s="176"/>
      <c r="EL169" s="176"/>
      <c r="EM169" s="176"/>
      <c r="EN169" s="176"/>
      <c r="EO169" s="176"/>
      <c r="EP169" s="176"/>
      <c r="EQ169" s="176"/>
      <c r="ER169" s="176"/>
      <c r="ES169" s="176"/>
      <c r="ET169" s="176"/>
      <c r="EU169" s="176"/>
      <c r="EV169" s="176"/>
      <c r="EW169" s="176"/>
      <c r="EX169" s="176"/>
      <c r="EY169" s="176"/>
      <c r="EZ169" s="176"/>
      <c r="FA169" s="176"/>
      <c r="FB169" s="176"/>
      <c r="FC169" s="176"/>
      <c r="FD169" s="176"/>
      <c r="FE169" s="176"/>
      <c r="FF169" s="176"/>
      <c r="FG169" s="176"/>
      <c r="FH169" s="176"/>
      <c r="FI169" s="176"/>
      <c r="FJ169" s="176"/>
      <c r="FK169" s="176"/>
      <c r="FL169" s="176"/>
      <c r="FM169" s="176"/>
      <c r="FN169" s="176"/>
      <c r="FO169" s="176"/>
      <c r="FP169" s="176"/>
      <c r="FQ169" s="176"/>
      <c r="FR169" s="176"/>
      <c r="FS169" s="176"/>
      <c r="FT169" s="176"/>
      <c r="FU169" s="176"/>
      <c r="FV169" s="176"/>
      <c r="FW169" s="176"/>
      <c r="FX169" s="176"/>
      <c r="FY169" s="176"/>
      <c r="FZ169" s="176"/>
      <c r="GA169" s="176"/>
      <c r="GB169" s="176"/>
      <c r="GC169" s="176"/>
      <c r="GD169" s="176"/>
      <c r="GE169" s="176"/>
      <c r="GF169" s="176"/>
      <c r="GG169" s="176"/>
      <c r="GH169" s="176"/>
      <c r="GI169" s="176"/>
      <c r="GJ169" s="176"/>
      <c r="GK169" s="176"/>
      <c r="GL169" s="176"/>
      <c r="GM169" s="176"/>
      <c r="GN169" s="176"/>
      <c r="GO169" s="176"/>
      <c r="GP169" s="176"/>
      <c r="GQ169" s="176"/>
      <c r="GR169" s="176"/>
      <c r="GS169" s="176"/>
      <c r="GT169" s="176"/>
      <c r="GU169" s="176"/>
      <c r="GV169" s="176"/>
      <c r="GW169" s="176"/>
      <c r="GX169" s="176"/>
      <c r="GY169" s="176"/>
      <c r="GZ169" s="176"/>
      <c r="HA169" s="176"/>
      <c r="HB169" s="176"/>
      <c r="HC169" s="176"/>
      <c r="HD169" s="176"/>
      <c r="HE169" s="176"/>
      <c r="HF169" s="176"/>
      <c r="HG169" s="176"/>
      <c r="HH169" s="176"/>
      <c r="HI169" s="176"/>
      <c r="HJ169" s="176"/>
      <c r="HK169" s="176"/>
      <c r="HL169" s="176"/>
      <c r="HM169" s="176"/>
      <c r="HN169" s="176"/>
      <c r="HO169" s="176"/>
      <c r="HP169" s="176"/>
      <c r="HQ169" s="176"/>
      <c r="HR169" s="176"/>
      <c r="HS169" s="176"/>
      <c r="HT169" s="176"/>
      <c r="HU169" s="176"/>
      <c r="HV169" s="176"/>
      <c r="HW169" s="176"/>
      <c r="HX169" s="176"/>
      <c r="HY169" s="176"/>
      <c r="HZ169" s="176"/>
      <c r="IA169" s="176"/>
      <c r="IB169" s="176"/>
      <c r="IC169" s="176"/>
      <c r="ID169" s="176"/>
      <c r="IE169" s="176"/>
      <c r="IF169" s="176"/>
      <c r="IG169" s="176"/>
      <c r="IH169" s="176"/>
      <c r="II169" s="176"/>
      <c r="IJ169" s="176"/>
      <c r="IK169" s="176"/>
      <c r="IL169" s="176"/>
      <c r="IM169" s="176"/>
      <c r="IN169" s="176"/>
      <c r="IO169" s="176"/>
      <c r="IP169" s="176"/>
      <c r="IQ169" s="176"/>
      <c r="IR169" s="176"/>
      <c r="IS169" s="176"/>
      <c r="IT169" s="176"/>
      <c r="IU169" s="176"/>
      <c r="IV169" s="176"/>
      <c r="IW169" s="176"/>
      <c r="IX169" s="176"/>
      <c r="IY169" s="176"/>
    </row>
    <row r="170" spans="1:259" s="186" customFormat="1" ht="97" thickBot="1">
      <c r="A170" s="28" t="s">
        <v>760</v>
      </c>
      <c r="B170" s="28" t="s">
        <v>626</v>
      </c>
      <c r="C170" s="28" t="s">
        <v>519</v>
      </c>
      <c r="D170" s="28" t="s">
        <v>627</v>
      </c>
      <c r="E170" s="29"/>
      <c r="G170" s="58" t="s">
        <v>542</v>
      </c>
      <c r="H170" s="31"/>
      <c r="I170" s="42"/>
      <c r="J170" s="32"/>
      <c r="K170" s="59"/>
      <c r="L170" s="217"/>
      <c r="M170" s="201" t="s">
        <v>491</v>
      </c>
      <c r="N170" s="201" t="s">
        <v>823</v>
      </c>
      <c r="O170" s="205" t="s">
        <v>628</v>
      </c>
      <c r="P170" s="35"/>
      <c r="Q170" s="35"/>
      <c r="R170" s="35"/>
      <c r="S170" s="35"/>
      <c r="T170" s="35"/>
      <c r="U170" s="35"/>
      <c r="V170" s="35"/>
      <c r="W170" s="36"/>
      <c r="X170" s="35"/>
      <c r="Y170" s="35"/>
      <c r="Z170" s="35"/>
      <c r="AA170" s="35"/>
      <c r="AB170" s="35"/>
      <c r="AC170" s="35"/>
      <c r="AD170" s="35"/>
      <c r="AE170" s="35"/>
      <c r="AF170" s="35"/>
      <c r="AG170" s="35"/>
      <c r="AH170" s="35"/>
      <c r="AI170" s="35"/>
      <c r="AJ170" s="35"/>
      <c r="AK170" s="37"/>
      <c r="AL170" s="35"/>
      <c r="AM170" s="35"/>
      <c r="AN170" s="35"/>
      <c r="AO170" s="35"/>
      <c r="AP170" s="35"/>
      <c r="AQ170" s="35"/>
      <c r="AR170" s="35"/>
      <c r="AS170" s="35"/>
      <c r="AT170" s="35"/>
      <c r="AU170" s="35"/>
      <c r="AV170" s="35"/>
      <c r="AW170" s="35"/>
      <c r="AX170" s="35"/>
      <c r="AY170" s="35"/>
      <c r="AZ170" s="35"/>
      <c r="BA170" s="35"/>
      <c r="BB170" s="35"/>
      <c r="BC170" s="37"/>
      <c r="BD170" s="37"/>
      <c r="BE170" s="37"/>
      <c r="BF170" s="35"/>
      <c r="BG170" s="35"/>
      <c r="BH170" s="35"/>
      <c r="BI170" s="35"/>
      <c r="BJ170" s="35"/>
      <c r="BK170" s="35"/>
      <c r="BL170" s="35"/>
      <c r="BM170" s="35"/>
      <c r="BN170" s="35"/>
      <c r="BO170" s="35"/>
      <c r="BP170" s="35"/>
      <c r="BQ170" s="35"/>
      <c r="BR170" s="35"/>
      <c r="BS170" s="35"/>
      <c r="BT170" s="35"/>
      <c r="BU170" s="35"/>
      <c r="BV170" s="35"/>
      <c r="BW170" s="38"/>
      <c r="BX170" s="30"/>
      <c r="BY170" s="39"/>
      <c r="BZ170" s="40"/>
      <c r="CA170" s="40"/>
      <c r="CB170" s="176"/>
      <c r="CC170" s="176"/>
      <c r="CD170" s="176"/>
      <c r="CE170" s="176"/>
      <c r="CF170" s="176"/>
      <c r="CG170" s="176"/>
      <c r="CH170" s="176"/>
      <c r="CI170" s="176"/>
      <c r="CJ170" s="176"/>
      <c r="CK170" s="176"/>
      <c r="CL170" s="176"/>
      <c r="CM170" s="176"/>
      <c r="CN170" s="176"/>
      <c r="CO170" s="176"/>
      <c r="CP170" s="176"/>
      <c r="CQ170" s="176"/>
      <c r="CR170" s="176"/>
      <c r="CS170" s="176"/>
      <c r="CT170" s="176"/>
      <c r="CU170" s="176"/>
      <c r="CV170" s="176"/>
      <c r="CW170" s="176"/>
      <c r="CX170" s="176"/>
      <c r="CY170" s="176"/>
      <c r="CZ170" s="176"/>
      <c r="DA170" s="176"/>
      <c r="DB170" s="176"/>
      <c r="DC170" s="176"/>
      <c r="DD170" s="176"/>
      <c r="DE170" s="176"/>
      <c r="DF170" s="176"/>
      <c r="DG170" s="176"/>
      <c r="DH170" s="176"/>
      <c r="DI170" s="176"/>
      <c r="DJ170" s="176"/>
      <c r="DK170" s="176"/>
      <c r="DL170" s="176"/>
      <c r="DM170" s="176"/>
      <c r="DN170" s="176"/>
      <c r="DO170" s="176"/>
      <c r="DP170" s="176"/>
      <c r="DQ170" s="176"/>
      <c r="DR170" s="176"/>
      <c r="DS170" s="176"/>
      <c r="DT170" s="176"/>
      <c r="DU170" s="176"/>
      <c r="DV170" s="176"/>
      <c r="DW170" s="176"/>
      <c r="DX170" s="176"/>
      <c r="DY170" s="176"/>
      <c r="DZ170" s="176"/>
      <c r="EA170" s="176"/>
      <c r="EB170" s="176"/>
      <c r="EC170" s="176"/>
      <c r="ED170" s="176"/>
      <c r="EE170" s="176"/>
      <c r="EF170" s="176"/>
      <c r="EG170" s="176"/>
      <c r="EH170" s="176"/>
      <c r="EI170" s="176"/>
      <c r="EJ170" s="176"/>
      <c r="EK170" s="176"/>
      <c r="EL170" s="176"/>
      <c r="EM170" s="176"/>
      <c r="EN170" s="176"/>
      <c r="EO170" s="176"/>
      <c r="EP170" s="176"/>
      <c r="EQ170" s="176"/>
      <c r="ER170" s="176"/>
      <c r="ES170" s="176"/>
      <c r="ET170" s="176"/>
      <c r="EU170" s="176"/>
      <c r="EV170" s="176"/>
      <c r="EW170" s="176"/>
      <c r="EX170" s="176"/>
      <c r="EY170" s="176"/>
      <c r="EZ170" s="176"/>
      <c r="FA170" s="176"/>
      <c r="FB170" s="176"/>
      <c r="FC170" s="176"/>
      <c r="FD170" s="176"/>
      <c r="FE170" s="176"/>
      <c r="FF170" s="176"/>
      <c r="FG170" s="176"/>
      <c r="FH170" s="176"/>
      <c r="FI170" s="176"/>
      <c r="FJ170" s="176"/>
      <c r="FK170" s="176"/>
      <c r="FL170" s="176"/>
      <c r="FM170" s="176"/>
      <c r="FN170" s="176"/>
      <c r="FO170" s="176"/>
      <c r="FP170" s="176"/>
      <c r="FQ170" s="176"/>
      <c r="FR170" s="176"/>
      <c r="FS170" s="176"/>
      <c r="FT170" s="176"/>
      <c r="FU170" s="176"/>
      <c r="FV170" s="176"/>
      <c r="FW170" s="176"/>
      <c r="FX170" s="176"/>
      <c r="FY170" s="176"/>
      <c r="FZ170" s="176"/>
      <c r="GA170" s="176"/>
      <c r="GB170" s="176"/>
      <c r="GC170" s="176"/>
      <c r="GD170" s="176"/>
      <c r="GE170" s="176"/>
      <c r="GF170" s="176"/>
      <c r="GG170" s="176"/>
      <c r="GH170" s="176"/>
      <c r="GI170" s="176"/>
      <c r="GJ170" s="176"/>
      <c r="GK170" s="176"/>
      <c r="GL170" s="176"/>
      <c r="GM170" s="176"/>
      <c r="GN170" s="176"/>
      <c r="GO170" s="176"/>
      <c r="GP170" s="176"/>
      <c r="GQ170" s="176"/>
      <c r="GR170" s="176"/>
      <c r="GS170" s="176"/>
      <c r="GT170" s="176"/>
      <c r="GU170" s="176"/>
      <c r="GV170" s="176"/>
      <c r="GW170" s="176"/>
      <c r="GX170" s="176"/>
      <c r="GY170" s="176"/>
      <c r="GZ170" s="176"/>
      <c r="HA170" s="176"/>
      <c r="HB170" s="176"/>
      <c r="HC170" s="176"/>
      <c r="HD170" s="176"/>
      <c r="HE170" s="176"/>
      <c r="HF170" s="176"/>
      <c r="HG170" s="176"/>
      <c r="HH170" s="176"/>
      <c r="HI170" s="176"/>
      <c r="HJ170" s="176"/>
      <c r="HK170" s="176"/>
      <c r="HL170" s="176"/>
      <c r="HM170" s="176"/>
      <c r="HN170" s="176"/>
      <c r="HO170" s="176"/>
      <c r="HP170" s="176"/>
      <c r="HQ170" s="176"/>
      <c r="HR170" s="176"/>
      <c r="HS170" s="176"/>
      <c r="HT170" s="176"/>
      <c r="HU170" s="176"/>
      <c r="HV170" s="176"/>
      <c r="HW170" s="176"/>
      <c r="HX170" s="176"/>
      <c r="HY170" s="176"/>
      <c r="HZ170" s="176"/>
      <c r="IA170" s="176"/>
      <c r="IB170" s="176"/>
      <c r="IC170" s="176"/>
      <c r="ID170" s="176"/>
      <c r="IE170" s="176"/>
      <c r="IF170" s="176"/>
      <c r="IG170" s="176"/>
      <c r="IH170" s="176"/>
      <c r="II170" s="176"/>
      <c r="IJ170" s="176"/>
      <c r="IK170" s="176"/>
      <c r="IL170" s="176"/>
      <c r="IM170" s="176"/>
      <c r="IN170" s="176"/>
      <c r="IO170" s="176"/>
      <c r="IP170" s="176"/>
      <c r="IQ170" s="176"/>
      <c r="IR170" s="176"/>
      <c r="IS170" s="176"/>
      <c r="IT170" s="176"/>
      <c r="IU170" s="176"/>
      <c r="IV170" s="176"/>
      <c r="IW170" s="176"/>
      <c r="IX170" s="176"/>
      <c r="IY170" s="176"/>
    </row>
    <row r="171" spans="1:259" s="186" customFormat="1" ht="49" thickBot="1">
      <c r="A171" s="28" t="s">
        <v>761</v>
      </c>
      <c r="B171" s="28" t="s">
        <v>629</v>
      </c>
      <c r="C171" s="28" t="s">
        <v>519</v>
      </c>
      <c r="D171" s="28" t="s">
        <v>630</v>
      </c>
      <c r="E171" s="29"/>
      <c r="G171" s="58" t="s">
        <v>581</v>
      </c>
      <c r="H171" s="31"/>
      <c r="I171" s="42"/>
      <c r="J171" s="32"/>
      <c r="K171" s="59"/>
      <c r="L171" s="217"/>
      <c r="M171" s="201" t="s">
        <v>491</v>
      </c>
      <c r="N171" s="201" t="s">
        <v>824</v>
      </c>
      <c r="O171" s="205" t="s">
        <v>571</v>
      </c>
      <c r="P171" s="35"/>
      <c r="Q171" s="35"/>
      <c r="R171" s="35"/>
      <c r="S171" s="35"/>
      <c r="T171" s="35"/>
      <c r="U171" s="35"/>
      <c r="V171" s="35"/>
      <c r="W171" s="36"/>
      <c r="X171" s="35"/>
      <c r="Y171" s="35"/>
      <c r="Z171" s="35"/>
      <c r="AA171" s="35"/>
      <c r="AB171" s="35"/>
      <c r="AC171" s="35"/>
      <c r="AD171" s="35"/>
      <c r="AE171" s="35"/>
      <c r="AF171" s="35"/>
      <c r="AG171" s="35"/>
      <c r="AH171" s="35"/>
      <c r="AI171" s="35"/>
      <c r="AJ171" s="35"/>
      <c r="AK171" s="37"/>
      <c r="AL171" s="35"/>
      <c r="AM171" s="35"/>
      <c r="AN171" s="35"/>
      <c r="AO171" s="35"/>
      <c r="AP171" s="35"/>
      <c r="AQ171" s="35"/>
      <c r="AR171" s="35"/>
      <c r="AS171" s="35"/>
      <c r="AT171" s="35"/>
      <c r="AU171" s="35"/>
      <c r="AV171" s="35"/>
      <c r="AW171" s="35"/>
      <c r="AX171" s="35"/>
      <c r="AY171" s="35"/>
      <c r="AZ171" s="35"/>
      <c r="BA171" s="35"/>
      <c r="BB171" s="35"/>
      <c r="BC171" s="37"/>
      <c r="BD171" s="37"/>
      <c r="BE171" s="37"/>
      <c r="BF171" s="35"/>
      <c r="BG171" s="35"/>
      <c r="BH171" s="35"/>
      <c r="BI171" s="35"/>
      <c r="BJ171" s="35"/>
      <c r="BK171" s="35"/>
      <c r="BL171" s="35"/>
      <c r="BM171" s="35"/>
      <c r="BN171" s="35"/>
      <c r="BO171" s="35"/>
      <c r="BP171" s="35"/>
      <c r="BQ171" s="35"/>
      <c r="BR171" s="35"/>
      <c r="BS171" s="35"/>
      <c r="BT171" s="35"/>
      <c r="BU171" s="35"/>
      <c r="BV171" s="35"/>
      <c r="BW171" s="38"/>
      <c r="BX171" s="30"/>
      <c r="BY171" s="39"/>
      <c r="BZ171" s="40"/>
      <c r="CA171" s="40"/>
      <c r="CB171" s="176"/>
      <c r="CC171" s="176"/>
      <c r="CD171" s="176"/>
      <c r="CE171" s="176"/>
      <c r="CF171" s="176"/>
      <c r="CG171" s="176"/>
      <c r="CH171" s="176"/>
      <c r="CI171" s="176"/>
      <c r="CJ171" s="176"/>
      <c r="CK171" s="176"/>
      <c r="CL171" s="176"/>
      <c r="CM171" s="176"/>
      <c r="CN171" s="176"/>
      <c r="CO171" s="176"/>
      <c r="CP171" s="176"/>
      <c r="CQ171" s="176"/>
      <c r="CR171" s="176"/>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176"/>
      <c r="EC171" s="176"/>
      <c r="ED171" s="176"/>
      <c r="EE171" s="176"/>
      <c r="EF171" s="176"/>
      <c r="EG171" s="176"/>
      <c r="EH171" s="176"/>
      <c r="EI171" s="176"/>
      <c r="EJ171" s="176"/>
      <c r="EK171" s="176"/>
      <c r="EL171" s="176"/>
      <c r="EM171" s="176"/>
      <c r="EN171" s="176"/>
      <c r="EO171" s="176"/>
      <c r="EP171" s="176"/>
      <c r="EQ171" s="176"/>
      <c r="ER171" s="176"/>
      <c r="ES171" s="176"/>
      <c r="ET171" s="176"/>
      <c r="EU171" s="176"/>
      <c r="EV171" s="176"/>
      <c r="EW171" s="176"/>
      <c r="EX171" s="176"/>
      <c r="EY171" s="176"/>
      <c r="EZ171" s="176"/>
      <c r="FA171" s="176"/>
      <c r="FB171" s="176"/>
      <c r="FC171" s="176"/>
      <c r="FD171" s="176"/>
      <c r="FE171" s="176"/>
      <c r="FF171" s="176"/>
      <c r="FG171" s="176"/>
      <c r="FH171" s="176"/>
      <c r="FI171" s="176"/>
      <c r="FJ171" s="176"/>
      <c r="FK171" s="176"/>
      <c r="FL171" s="176"/>
      <c r="FM171" s="176"/>
      <c r="FN171" s="176"/>
      <c r="FO171" s="176"/>
      <c r="FP171" s="176"/>
      <c r="FQ171" s="176"/>
      <c r="FR171" s="176"/>
      <c r="FS171" s="176"/>
      <c r="FT171" s="176"/>
      <c r="FU171" s="176"/>
      <c r="FV171" s="176"/>
      <c r="FW171" s="176"/>
      <c r="FX171" s="176"/>
      <c r="FY171" s="176"/>
      <c r="FZ171" s="176"/>
      <c r="GA171" s="176"/>
      <c r="GB171" s="176"/>
      <c r="GC171" s="176"/>
      <c r="GD171" s="176"/>
      <c r="GE171" s="176"/>
      <c r="GF171" s="176"/>
      <c r="GG171" s="176"/>
      <c r="GH171" s="176"/>
      <c r="GI171" s="176"/>
      <c r="GJ171" s="176"/>
      <c r="GK171" s="176"/>
      <c r="GL171" s="176"/>
      <c r="GM171" s="176"/>
      <c r="GN171" s="176"/>
      <c r="GO171" s="176"/>
      <c r="GP171" s="176"/>
      <c r="GQ171" s="176"/>
      <c r="GR171" s="176"/>
      <c r="GS171" s="176"/>
      <c r="GT171" s="176"/>
      <c r="GU171" s="176"/>
      <c r="GV171" s="176"/>
      <c r="GW171" s="176"/>
      <c r="GX171" s="176"/>
      <c r="GY171" s="176"/>
      <c r="GZ171" s="176"/>
      <c r="HA171" s="176"/>
      <c r="HB171" s="176"/>
      <c r="HC171" s="176"/>
      <c r="HD171" s="176"/>
      <c r="HE171" s="176"/>
      <c r="HF171" s="176"/>
      <c r="HG171" s="176"/>
      <c r="HH171" s="176"/>
      <c r="HI171" s="176"/>
      <c r="HJ171" s="176"/>
      <c r="HK171" s="176"/>
      <c r="HL171" s="176"/>
      <c r="HM171" s="176"/>
      <c r="HN171" s="176"/>
      <c r="HO171" s="176"/>
      <c r="HP171" s="176"/>
      <c r="HQ171" s="176"/>
      <c r="HR171" s="176"/>
      <c r="HS171" s="176"/>
      <c r="HT171" s="176"/>
      <c r="HU171" s="176"/>
      <c r="HV171" s="176"/>
      <c r="HW171" s="176"/>
      <c r="HX171" s="176"/>
      <c r="HY171" s="176"/>
      <c r="HZ171" s="176"/>
      <c r="IA171" s="176"/>
      <c r="IB171" s="176"/>
      <c r="IC171" s="176"/>
      <c r="ID171" s="176"/>
      <c r="IE171" s="176"/>
      <c r="IF171" s="176"/>
      <c r="IG171" s="176"/>
      <c r="IH171" s="176"/>
      <c r="II171" s="176"/>
      <c r="IJ171" s="176"/>
      <c r="IK171" s="176"/>
      <c r="IL171" s="176"/>
      <c r="IM171" s="176"/>
      <c r="IN171" s="176"/>
      <c r="IO171" s="176"/>
      <c r="IP171" s="176"/>
      <c r="IQ171" s="176"/>
      <c r="IR171" s="176"/>
      <c r="IS171" s="176"/>
      <c r="IT171" s="176"/>
      <c r="IU171" s="176"/>
      <c r="IV171" s="176"/>
      <c r="IW171" s="176"/>
      <c r="IX171" s="176"/>
      <c r="IY171" s="176"/>
    </row>
    <row r="172" spans="1:259" s="186" customFormat="1" ht="129" thickBot="1">
      <c r="A172" s="28" t="s">
        <v>762</v>
      </c>
      <c r="B172" s="28" t="s">
        <v>631</v>
      </c>
      <c r="C172" s="28" t="s">
        <v>519</v>
      </c>
      <c r="D172" s="28" t="s">
        <v>632</v>
      </c>
      <c r="E172" s="29"/>
      <c r="G172" s="58" t="s">
        <v>623</v>
      </c>
      <c r="H172" s="31"/>
      <c r="I172" s="42"/>
      <c r="J172" s="32"/>
      <c r="K172" s="59"/>
      <c r="L172" s="217"/>
      <c r="M172" s="201" t="s">
        <v>491</v>
      </c>
      <c r="N172" s="201" t="s">
        <v>825</v>
      </c>
      <c r="O172" s="205" t="s">
        <v>534</v>
      </c>
      <c r="P172" s="35"/>
      <c r="Q172" s="35"/>
      <c r="R172" s="35"/>
      <c r="S172" s="35"/>
      <c r="T172" s="35"/>
      <c r="U172" s="35"/>
      <c r="V172" s="35"/>
      <c r="W172" s="36"/>
      <c r="X172" s="35"/>
      <c r="Y172" s="35"/>
      <c r="Z172" s="35"/>
      <c r="AA172" s="35"/>
      <c r="AB172" s="35"/>
      <c r="AC172" s="35"/>
      <c r="AD172" s="35"/>
      <c r="AE172" s="35"/>
      <c r="AF172" s="35"/>
      <c r="AG172" s="35"/>
      <c r="AH172" s="35"/>
      <c r="AI172" s="35"/>
      <c r="AJ172" s="35"/>
      <c r="AK172" s="37"/>
      <c r="AL172" s="35"/>
      <c r="AM172" s="35"/>
      <c r="AN172" s="35"/>
      <c r="AO172" s="35"/>
      <c r="AP172" s="35"/>
      <c r="AQ172" s="35"/>
      <c r="AR172" s="35"/>
      <c r="AS172" s="35"/>
      <c r="AT172" s="35"/>
      <c r="AU172" s="35"/>
      <c r="AV172" s="35"/>
      <c r="AW172" s="35"/>
      <c r="AX172" s="35"/>
      <c r="AY172" s="35"/>
      <c r="AZ172" s="35"/>
      <c r="BA172" s="35"/>
      <c r="BB172" s="35"/>
      <c r="BC172" s="37"/>
      <c r="BD172" s="37"/>
      <c r="BE172" s="37"/>
      <c r="BF172" s="35"/>
      <c r="BG172" s="35"/>
      <c r="BH172" s="35"/>
      <c r="BI172" s="35"/>
      <c r="BJ172" s="35"/>
      <c r="BK172" s="35"/>
      <c r="BL172" s="35"/>
      <c r="BM172" s="35"/>
      <c r="BN172" s="35"/>
      <c r="BO172" s="35"/>
      <c r="BP172" s="35"/>
      <c r="BQ172" s="35"/>
      <c r="BR172" s="35"/>
      <c r="BS172" s="35"/>
      <c r="BT172" s="35"/>
      <c r="BU172" s="35"/>
      <c r="BV172" s="35"/>
      <c r="BW172" s="38"/>
      <c r="BX172" s="30"/>
      <c r="BY172" s="39"/>
      <c r="BZ172" s="40"/>
      <c r="CA172" s="40"/>
      <c r="CB172" s="176"/>
      <c r="CC172" s="176"/>
      <c r="CD172" s="176"/>
      <c r="CE172" s="176"/>
      <c r="CF172" s="176"/>
      <c r="CG172" s="176"/>
      <c r="CH172" s="176"/>
      <c r="CI172" s="176"/>
      <c r="CJ172" s="176"/>
      <c r="CK172" s="176"/>
      <c r="CL172" s="176"/>
      <c r="CM172" s="176"/>
      <c r="CN172" s="176"/>
      <c r="CO172" s="176"/>
      <c r="CP172" s="176"/>
      <c r="CQ172" s="176"/>
      <c r="CR172" s="176"/>
      <c r="CS172" s="176"/>
      <c r="CT172" s="176"/>
      <c r="CU172" s="176"/>
      <c r="CV172" s="176"/>
      <c r="CW172" s="176"/>
      <c r="CX172" s="176"/>
      <c r="CY172" s="176"/>
      <c r="CZ172" s="176"/>
      <c r="DA172" s="176"/>
      <c r="DB172" s="176"/>
      <c r="DC172" s="176"/>
      <c r="DD172" s="176"/>
      <c r="DE172" s="176"/>
      <c r="DF172" s="176"/>
      <c r="DG172" s="176"/>
      <c r="DH172" s="176"/>
      <c r="DI172" s="176"/>
      <c r="DJ172" s="176"/>
      <c r="DK172" s="176"/>
      <c r="DL172" s="176"/>
      <c r="DM172" s="176"/>
      <c r="DN172" s="176"/>
      <c r="DO172" s="176"/>
      <c r="DP172" s="176"/>
      <c r="DQ172" s="176"/>
      <c r="DR172" s="176"/>
      <c r="DS172" s="176"/>
      <c r="DT172" s="176"/>
      <c r="DU172" s="176"/>
      <c r="DV172" s="176"/>
      <c r="DW172" s="176"/>
      <c r="DX172" s="176"/>
      <c r="DY172" s="176"/>
      <c r="DZ172" s="176"/>
      <c r="EA172" s="176"/>
      <c r="EB172" s="176"/>
      <c r="EC172" s="176"/>
      <c r="ED172" s="176"/>
      <c r="EE172" s="176"/>
      <c r="EF172" s="176"/>
      <c r="EG172" s="176"/>
      <c r="EH172" s="176"/>
      <c r="EI172" s="176"/>
      <c r="EJ172" s="176"/>
      <c r="EK172" s="176"/>
      <c r="EL172" s="176"/>
      <c r="EM172" s="176"/>
      <c r="EN172" s="176"/>
      <c r="EO172" s="176"/>
      <c r="EP172" s="176"/>
      <c r="EQ172" s="176"/>
      <c r="ER172" s="176"/>
      <c r="ES172" s="176"/>
      <c r="ET172" s="176"/>
      <c r="EU172" s="176"/>
      <c r="EV172" s="176"/>
      <c r="EW172" s="176"/>
      <c r="EX172" s="176"/>
      <c r="EY172" s="176"/>
      <c r="EZ172" s="176"/>
      <c r="FA172" s="176"/>
      <c r="FB172" s="176"/>
      <c r="FC172" s="176"/>
      <c r="FD172" s="176"/>
      <c r="FE172" s="176"/>
      <c r="FF172" s="176"/>
      <c r="FG172" s="176"/>
      <c r="FH172" s="176"/>
      <c r="FI172" s="176"/>
      <c r="FJ172" s="176"/>
      <c r="FK172" s="176"/>
      <c r="FL172" s="176"/>
      <c r="FM172" s="176"/>
      <c r="FN172" s="176"/>
      <c r="FO172" s="176"/>
      <c r="FP172" s="176"/>
      <c r="FQ172" s="176"/>
      <c r="FR172" s="176"/>
      <c r="FS172" s="176"/>
      <c r="FT172" s="176"/>
      <c r="FU172" s="176"/>
      <c r="FV172" s="176"/>
      <c r="FW172" s="176"/>
      <c r="FX172" s="176"/>
      <c r="FY172" s="176"/>
      <c r="FZ172" s="176"/>
      <c r="GA172" s="176"/>
      <c r="GB172" s="176"/>
      <c r="GC172" s="176"/>
      <c r="GD172" s="176"/>
      <c r="GE172" s="176"/>
      <c r="GF172" s="176"/>
      <c r="GG172" s="176"/>
      <c r="GH172" s="176"/>
      <c r="GI172" s="176"/>
      <c r="GJ172" s="176"/>
      <c r="GK172" s="176"/>
      <c r="GL172" s="176"/>
      <c r="GM172" s="176"/>
      <c r="GN172" s="176"/>
      <c r="GO172" s="176"/>
      <c r="GP172" s="176"/>
      <c r="GQ172" s="176"/>
      <c r="GR172" s="176"/>
      <c r="GS172" s="176"/>
      <c r="GT172" s="176"/>
      <c r="GU172" s="176"/>
      <c r="GV172" s="176"/>
      <c r="GW172" s="176"/>
      <c r="GX172" s="176"/>
      <c r="GY172" s="176"/>
      <c r="GZ172" s="176"/>
      <c r="HA172" s="176"/>
      <c r="HB172" s="176"/>
      <c r="HC172" s="176"/>
      <c r="HD172" s="176"/>
      <c r="HE172" s="176"/>
      <c r="HF172" s="176"/>
      <c r="HG172" s="176"/>
      <c r="HH172" s="176"/>
      <c r="HI172" s="176"/>
      <c r="HJ172" s="176"/>
      <c r="HK172" s="176"/>
      <c r="HL172" s="176"/>
      <c r="HM172" s="176"/>
      <c r="HN172" s="176"/>
      <c r="HO172" s="176"/>
      <c r="HP172" s="176"/>
      <c r="HQ172" s="176"/>
      <c r="HR172" s="176"/>
      <c r="HS172" s="176"/>
      <c r="HT172" s="176"/>
      <c r="HU172" s="176"/>
      <c r="HV172" s="176"/>
      <c r="HW172" s="176"/>
      <c r="HX172" s="176"/>
      <c r="HY172" s="176"/>
      <c r="HZ172" s="176"/>
      <c r="IA172" s="176"/>
      <c r="IB172" s="176"/>
      <c r="IC172" s="176"/>
      <c r="ID172" s="176"/>
      <c r="IE172" s="176"/>
      <c r="IF172" s="176"/>
      <c r="IG172" s="176"/>
      <c r="IH172" s="176"/>
      <c r="II172" s="176"/>
      <c r="IJ172" s="176"/>
      <c r="IK172" s="176"/>
      <c r="IL172" s="176"/>
      <c r="IM172" s="176"/>
      <c r="IN172" s="176"/>
      <c r="IO172" s="176"/>
      <c r="IP172" s="176"/>
      <c r="IQ172" s="176"/>
      <c r="IR172" s="176"/>
      <c r="IS172" s="176"/>
      <c r="IT172" s="176"/>
      <c r="IU172" s="176"/>
      <c r="IV172" s="176"/>
      <c r="IW172" s="176"/>
      <c r="IX172" s="176"/>
      <c r="IY172" s="176"/>
    </row>
    <row r="173" spans="1:259" s="186" customFormat="1" ht="49" thickBot="1">
      <c r="A173" s="28" t="s">
        <v>763</v>
      </c>
      <c r="B173" s="28" t="s">
        <v>633</v>
      </c>
      <c r="C173" s="28" t="s">
        <v>634</v>
      </c>
      <c r="D173" s="28" t="s">
        <v>635</v>
      </c>
      <c r="E173" s="29"/>
      <c r="G173" s="58" t="s">
        <v>636</v>
      </c>
      <c r="H173" s="31"/>
      <c r="I173" s="42"/>
      <c r="J173" s="32"/>
      <c r="K173" s="59"/>
      <c r="L173" s="217"/>
      <c r="M173" s="201" t="s">
        <v>491</v>
      </c>
      <c r="N173" s="201" t="s">
        <v>543</v>
      </c>
      <c r="O173" s="205" t="s">
        <v>534</v>
      </c>
      <c r="P173" s="35"/>
      <c r="Q173" s="35"/>
      <c r="R173" s="35"/>
      <c r="S173" s="35"/>
      <c r="T173" s="35"/>
      <c r="U173" s="35"/>
      <c r="V173" s="35"/>
      <c r="W173" s="36"/>
      <c r="X173" s="35"/>
      <c r="Y173" s="35"/>
      <c r="Z173" s="35"/>
      <c r="AA173" s="35"/>
      <c r="AB173" s="35"/>
      <c r="AC173" s="35"/>
      <c r="AD173" s="35"/>
      <c r="AE173" s="35"/>
      <c r="AF173" s="35"/>
      <c r="AG173" s="35"/>
      <c r="AH173" s="35"/>
      <c r="AI173" s="35"/>
      <c r="AJ173" s="35"/>
      <c r="AK173" s="37"/>
      <c r="AL173" s="35"/>
      <c r="AM173" s="35"/>
      <c r="AN173" s="35"/>
      <c r="AO173" s="35"/>
      <c r="AP173" s="35"/>
      <c r="AQ173" s="35"/>
      <c r="AR173" s="35"/>
      <c r="AS173" s="35"/>
      <c r="AT173" s="35"/>
      <c r="AU173" s="35"/>
      <c r="AV173" s="35"/>
      <c r="AW173" s="35"/>
      <c r="AX173" s="35"/>
      <c r="AY173" s="35"/>
      <c r="AZ173" s="35"/>
      <c r="BA173" s="35"/>
      <c r="BB173" s="35"/>
      <c r="BC173" s="37"/>
      <c r="BD173" s="37"/>
      <c r="BE173" s="37"/>
      <c r="BF173" s="35"/>
      <c r="BG173" s="35"/>
      <c r="BH173" s="35"/>
      <c r="BI173" s="35"/>
      <c r="BJ173" s="35"/>
      <c r="BK173" s="35"/>
      <c r="BL173" s="35"/>
      <c r="BM173" s="35"/>
      <c r="BN173" s="35"/>
      <c r="BO173" s="35"/>
      <c r="BP173" s="35"/>
      <c r="BQ173" s="35"/>
      <c r="BR173" s="35"/>
      <c r="BS173" s="35"/>
      <c r="BT173" s="35"/>
      <c r="BU173" s="35"/>
      <c r="BV173" s="35"/>
      <c r="BW173" s="38"/>
      <c r="BX173" s="30"/>
      <c r="BY173" s="39"/>
      <c r="BZ173" s="40"/>
      <c r="CA173" s="40"/>
      <c r="CB173" s="176"/>
      <c r="CC173" s="176"/>
      <c r="CD173" s="176"/>
      <c r="CE173" s="176"/>
      <c r="CF173" s="176"/>
      <c r="CG173" s="176"/>
      <c r="CH173" s="176"/>
      <c r="CI173" s="176"/>
      <c r="CJ173" s="176"/>
      <c r="CK173" s="176"/>
      <c r="CL173" s="176"/>
      <c r="CM173" s="176"/>
      <c r="CN173" s="176"/>
      <c r="CO173" s="176"/>
      <c r="CP173" s="176"/>
      <c r="CQ173" s="176"/>
      <c r="CR173" s="176"/>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176"/>
      <c r="EC173" s="176"/>
      <c r="ED173" s="176"/>
      <c r="EE173" s="176"/>
      <c r="EF173" s="176"/>
      <c r="EG173" s="176"/>
      <c r="EH173" s="176"/>
      <c r="EI173" s="176"/>
      <c r="EJ173" s="176"/>
      <c r="EK173" s="176"/>
      <c r="EL173" s="176"/>
      <c r="EM173" s="176"/>
      <c r="EN173" s="176"/>
      <c r="EO173" s="176"/>
      <c r="EP173" s="176"/>
      <c r="EQ173" s="176"/>
      <c r="ER173" s="176"/>
      <c r="ES173" s="176"/>
      <c r="ET173" s="176"/>
      <c r="EU173" s="176"/>
      <c r="EV173" s="176"/>
      <c r="EW173" s="176"/>
      <c r="EX173" s="176"/>
      <c r="EY173" s="176"/>
      <c r="EZ173" s="176"/>
      <c r="FA173" s="176"/>
      <c r="FB173" s="176"/>
      <c r="FC173" s="176"/>
      <c r="FD173" s="176"/>
      <c r="FE173" s="176"/>
      <c r="FF173" s="176"/>
      <c r="FG173" s="176"/>
      <c r="FH173" s="176"/>
      <c r="FI173" s="176"/>
      <c r="FJ173" s="176"/>
      <c r="FK173" s="176"/>
      <c r="FL173" s="176"/>
      <c r="FM173" s="176"/>
      <c r="FN173" s="176"/>
      <c r="FO173" s="176"/>
      <c r="FP173" s="176"/>
      <c r="FQ173" s="176"/>
      <c r="FR173" s="176"/>
      <c r="FS173" s="176"/>
      <c r="FT173" s="176"/>
      <c r="FU173" s="176"/>
      <c r="FV173" s="176"/>
      <c r="FW173" s="176"/>
      <c r="FX173" s="176"/>
      <c r="FY173" s="176"/>
      <c r="FZ173" s="176"/>
      <c r="GA173" s="176"/>
      <c r="GB173" s="176"/>
      <c r="GC173" s="176"/>
      <c r="GD173" s="176"/>
      <c r="GE173" s="176"/>
      <c r="GF173" s="176"/>
      <c r="GG173" s="176"/>
      <c r="GH173" s="176"/>
      <c r="GI173" s="176"/>
      <c r="GJ173" s="176"/>
      <c r="GK173" s="176"/>
      <c r="GL173" s="176"/>
      <c r="GM173" s="176"/>
      <c r="GN173" s="176"/>
      <c r="GO173" s="176"/>
      <c r="GP173" s="176"/>
      <c r="GQ173" s="176"/>
      <c r="GR173" s="176"/>
      <c r="GS173" s="176"/>
      <c r="GT173" s="176"/>
      <c r="GU173" s="176"/>
      <c r="GV173" s="176"/>
      <c r="GW173" s="176"/>
      <c r="GX173" s="176"/>
      <c r="GY173" s="176"/>
      <c r="GZ173" s="176"/>
      <c r="HA173" s="176"/>
      <c r="HB173" s="176"/>
      <c r="HC173" s="176"/>
      <c r="HD173" s="176"/>
      <c r="HE173" s="176"/>
      <c r="HF173" s="176"/>
      <c r="HG173" s="176"/>
      <c r="HH173" s="176"/>
      <c r="HI173" s="176"/>
      <c r="HJ173" s="176"/>
      <c r="HK173" s="176"/>
      <c r="HL173" s="176"/>
      <c r="HM173" s="176"/>
      <c r="HN173" s="176"/>
      <c r="HO173" s="176"/>
      <c r="HP173" s="176"/>
      <c r="HQ173" s="176"/>
      <c r="HR173" s="176"/>
      <c r="HS173" s="176"/>
      <c r="HT173" s="176"/>
      <c r="HU173" s="176"/>
      <c r="HV173" s="176"/>
      <c r="HW173" s="176"/>
      <c r="HX173" s="176"/>
      <c r="HY173" s="176"/>
      <c r="HZ173" s="176"/>
      <c r="IA173" s="176"/>
      <c r="IB173" s="176"/>
      <c r="IC173" s="176"/>
      <c r="ID173" s="176"/>
      <c r="IE173" s="176"/>
      <c r="IF173" s="176"/>
      <c r="IG173" s="176"/>
      <c r="IH173" s="176"/>
      <c r="II173" s="176"/>
      <c r="IJ173" s="176"/>
      <c r="IK173" s="176"/>
      <c r="IL173" s="176"/>
      <c r="IM173" s="176"/>
      <c r="IN173" s="176"/>
      <c r="IO173" s="176"/>
      <c r="IP173" s="176"/>
      <c r="IQ173" s="176"/>
      <c r="IR173" s="176"/>
      <c r="IS173" s="176"/>
      <c r="IT173" s="176"/>
      <c r="IU173" s="176"/>
      <c r="IV173" s="176"/>
      <c r="IW173" s="176"/>
      <c r="IX173" s="176"/>
      <c r="IY173" s="176"/>
    </row>
    <row r="174" spans="1:259" s="186" customFormat="1" ht="65" thickBot="1">
      <c r="A174" s="28" t="s">
        <v>764</v>
      </c>
      <c r="B174" s="28" t="s">
        <v>637</v>
      </c>
      <c r="C174" s="28" t="s">
        <v>226</v>
      </c>
      <c r="D174" s="28" t="s">
        <v>638</v>
      </c>
      <c r="E174" s="29"/>
      <c r="G174" s="58" t="s">
        <v>636</v>
      </c>
      <c r="H174" s="31"/>
      <c r="I174" s="42"/>
      <c r="J174" s="32"/>
      <c r="K174" s="59"/>
      <c r="L174" s="217"/>
      <c r="M174" s="201" t="s">
        <v>491</v>
      </c>
      <c r="N174" s="201" t="s">
        <v>639</v>
      </c>
      <c r="O174" s="205" t="s">
        <v>547</v>
      </c>
      <c r="P174" s="35"/>
      <c r="Q174" s="35"/>
      <c r="R174" s="35"/>
      <c r="S174" s="35"/>
      <c r="T174" s="35"/>
      <c r="U174" s="35"/>
      <c r="V174" s="35"/>
      <c r="W174" s="36"/>
      <c r="X174" s="35"/>
      <c r="Y174" s="35"/>
      <c r="Z174" s="35"/>
      <c r="AA174" s="35"/>
      <c r="AB174" s="35"/>
      <c r="AC174" s="35"/>
      <c r="AD174" s="35"/>
      <c r="AE174" s="35"/>
      <c r="AF174" s="35"/>
      <c r="AG174" s="35"/>
      <c r="AH174" s="35"/>
      <c r="AI174" s="35"/>
      <c r="AJ174" s="35"/>
      <c r="AK174" s="37"/>
      <c r="AL174" s="35"/>
      <c r="AM174" s="35"/>
      <c r="AN174" s="35"/>
      <c r="AO174" s="35"/>
      <c r="AP174" s="35"/>
      <c r="AQ174" s="35"/>
      <c r="AR174" s="35"/>
      <c r="AS174" s="35"/>
      <c r="AT174" s="35"/>
      <c r="AU174" s="35"/>
      <c r="AV174" s="35"/>
      <c r="AW174" s="35"/>
      <c r="AX174" s="35"/>
      <c r="AY174" s="35"/>
      <c r="AZ174" s="35"/>
      <c r="BA174" s="35"/>
      <c r="BB174" s="35"/>
      <c r="BC174" s="37"/>
      <c r="BD174" s="37"/>
      <c r="BE174" s="37"/>
      <c r="BF174" s="35"/>
      <c r="BG174" s="35"/>
      <c r="BH174" s="35"/>
      <c r="BI174" s="35"/>
      <c r="BJ174" s="35"/>
      <c r="BK174" s="35"/>
      <c r="BL174" s="35"/>
      <c r="BM174" s="35"/>
      <c r="BN174" s="35"/>
      <c r="BO174" s="35"/>
      <c r="BP174" s="35"/>
      <c r="BQ174" s="35"/>
      <c r="BR174" s="35"/>
      <c r="BS174" s="35"/>
      <c r="BT174" s="35"/>
      <c r="BU174" s="35"/>
      <c r="BV174" s="35"/>
      <c r="BW174" s="38"/>
      <c r="BX174" s="30"/>
      <c r="BY174" s="39"/>
      <c r="BZ174" s="40"/>
      <c r="CA174" s="40"/>
      <c r="CB174" s="176"/>
      <c r="CC174" s="176"/>
      <c r="CD174" s="176"/>
      <c r="CE174" s="176"/>
      <c r="CF174" s="176"/>
      <c r="CG174" s="176"/>
      <c r="CH174" s="176"/>
      <c r="CI174" s="176"/>
      <c r="CJ174" s="176"/>
      <c r="CK174" s="176"/>
      <c r="CL174" s="176"/>
      <c r="CM174" s="176"/>
      <c r="CN174" s="176"/>
      <c r="CO174" s="176"/>
      <c r="CP174" s="176"/>
      <c r="CQ174" s="176"/>
      <c r="CR174" s="176"/>
      <c r="CS174" s="176"/>
      <c r="CT174" s="176"/>
      <c r="CU174" s="176"/>
      <c r="CV174" s="176"/>
      <c r="CW174" s="176"/>
      <c r="CX174" s="176"/>
      <c r="CY174" s="176"/>
      <c r="CZ174" s="176"/>
      <c r="DA174" s="176"/>
      <c r="DB174" s="176"/>
      <c r="DC174" s="176"/>
      <c r="DD174" s="176"/>
      <c r="DE174" s="176"/>
      <c r="DF174" s="176"/>
      <c r="DG174" s="176"/>
      <c r="DH174" s="176"/>
      <c r="DI174" s="176"/>
      <c r="DJ174" s="176"/>
      <c r="DK174" s="176"/>
      <c r="DL174" s="176"/>
      <c r="DM174" s="176"/>
      <c r="DN174" s="176"/>
      <c r="DO174" s="176"/>
      <c r="DP174" s="176"/>
      <c r="DQ174" s="176"/>
      <c r="DR174" s="176"/>
      <c r="DS174" s="176"/>
      <c r="DT174" s="176"/>
      <c r="DU174" s="176"/>
      <c r="DV174" s="176"/>
      <c r="DW174" s="176"/>
      <c r="DX174" s="176"/>
      <c r="DY174" s="176"/>
      <c r="DZ174" s="176"/>
      <c r="EA174" s="176"/>
      <c r="EB174" s="176"/>
      <c r="EC174" s="176"/>
      <c r="ED174" s="176"/>
      <c r="EE174" s="176"/>
      <c r="EF174" s="176"/>
      <c r="EG174" s="176"/>
      <c r="EH174" s="176"/>
      <c r="EI174" s="176"/>
      <c r="EJ174" s="176"/>
      <c r="EK174" s="176"/>
      <c r="EL174" s="176"/>
      <c r="EM174" s="176"/>
      <c r="EN174" s="176"/>
      <c r="EO174" s="176"/>
      <c r="EP174" s="176"/>
      <c r="EQ174" s="176"/>
      <c r="ER174" s="176"/>
      <c r="ES174" s="176"/>
      <c r="ET174" s="176"/>
      <c r="EU174" s="176"/>
      <c r="EV174" s="176"/>
      <c r="EW174" s="176"/>
      <c r="EX174" s="176"/>
      <c r="EY174" s="176"/>
      <c r="EZ174" s="176"/>
      <c r="FA174" s="176"/>
      <c r="FB174" s="176"/>
      <c r="FC174" s="176"/>
      <c r="FD174" s="176"/>
      <c r="FE174" s="176"/>
      <c r="FF174" s="176"/>
      <c r="FG174" s="176"/>
      <c r="FH174" s="176"/>
      <c r="FI174" s="176"/>
      <c r="FJ174" s="176"/>
      <c r="FK174" s="176"/>
      <c r="FL174" s="176"/>
      <c r="FM174" s="176"/>
      <c r="FN174" s="176"/>
      <c r="FO174" s="176"/>
      <c r="FP174" s="176"/>
      <c r="FQ174" s="176"/>
      <c r="FR174" s="176"/>
      <c r="FS174" s="176"/>
      <c r="FT174" s="176"/>
      <c r="FU174" s="176"/>
      <c r="FV174" s="176"/>
      <c r="FW174" s="176"/>
      <c r="FX174" s="176"/>
      <c r="FY174" s="176"/>
      <c r="FZ174" s="176"/>
      <c r="GA174" s="176"/>
      <c r="GB174" s="176"/>
      <c r="GC174" s="176"/>
      <c r="GD174" s="176"/>
      <c r="GE174" s="176"/>
      <c r="GF174" s="176"/>
      <c r="GG174" s="176"/>
      <c r="GH174" s="176"/>
      <c r="GI174" s="176"/>
      <c r="GJ174" s="176"/>
      <c r="GK174" s="176"/>
      <c r="GL174" s="176"/>
      <c r="GM174" s="176"/>
      <c r="GN174" s="176"/>
      <c r="GO174" s="176"/>
      <c r="GP174" s="176"/>
      <c r="GQ174" s="176"/>
      <c r="GR174" s="176"/>
      <c r="GS174" s="176"/>
      <c r="GT174" s="176"/>
      <c r="GU174" s="176"/>
      <c r="GV174" s="176"/>
      <c r="GW174" s="176"/>
      <c r="GX174" s="176"/>
      <c r="GY174" s="176"/>
      <c r="GZ174" s="176"/>
      <c r="HA174" s="176"/>
      <c r="HB174" s="176"/>
      <c r="HC174" s="176"/>
      <c r="HD174" s="176"/>
      <c r="HE174" s="176"/>
      <c r="HF174" s="176"/>
      <c r="HG174" s="176"/>
      <c r="HH174" s="176"/>
      <c r="HI174" s="176"/>
      <c r="HJ174" s="176"/>
      <c r="HK174" s="176"/>
      <c r="HL174" s="176"/>
      <c r="HM174" s="176"/>
      <c r="HN174" s="176"/>
      <c r="HO174" s="176"/>
      <c r="HP174" s="176"/>
      <c r="HQ174" s="176"/>
      <c r="HR174" s="176"/>
      <c r="HS174" s="176"/>
      <c r="HT174" s="176"/>
      <c r="HU174" s="176"/>
      <c r="HV174" s="176"/>
      <c r="HW174" s="176"/>
      <c r="HX174" s="176"/>
      <c r="HY174" s="176"/>
      <c r="HZ174" s="176"/>
      <c r="IA174" s="176"/>
      <c r="IB174" s="176"/>
      <c r="IC174" s="176"/>
      <c r="ID174" s="176"/>
      <c r="IE174" s="176"/>
      <c r="IF174" s="176"/>
      <c r="IG174" s="176"/>
      <c r="IH174" s="176"/>
      <c r="II174" s="176"/>
      <c r="IJ174" s="176"/>
      <c r="IK174" s="176"/>
      <c r="IL174" s="176"/>
      <c r="IM174" s="176"/>
      <c r="IN174" s="176"/>
      <c r="IO174" s="176"/>
      <c r="IP174" s="176"/>
      <c r="IQ174" s="176"/>
      <c r="IR174" s="176"/>
      <c r="IS174" s="176"/>
      <c r="IT174" s="176"/>
      <c r="IU174" s="176"/>
      <c r="IV174" s="176"/>
      <c r="IW174" s="176"/>
      <c r="IX174" s="176"/>
      <c r="IY174" s="176"/>
    </row>
    <row r="175" spans="1:259" s="186" customFormat="1" ht="97" thickBot="1">
      <c r="A175" s="28" t="s">
        <v>765</v>
      </c>
      <c r="B175" s="28" t="s">
        <v>640</v>
      </c>
      <c r="C175" s="28" t="s">
        <v>519</v>
      </c>
      <c r="D175" s="28" t="s">
        <v>641</v>
      </c>
      <c r="E175" s="29"/>
      <c r="G175" s="58" t="s">
        <v>529</v>
      </c>
      <c r="H175" s="31"/>
      <c r="I175" s="42"/>
      <c r="J175" s="32"/>
      <c r="K175" s="59"/>
      <c r="L175" s="217"/>
      <c r="M175" s="201" t="s">
        <v>491</v>
      </c>
      <c r="N175" s="201" t="s">
        <v>642</v>
      </c>
      <c r="O175" s="205" t="s">
        <v>521</v>
      </c>
      <c r="P175" s="35"/>
      <c r="Q175" s="35"/>
      <c r="R175" s="35"/>
      <c r="S175" s="35"/>
      <c r="T175" s="35"/>
      <c r="U175" s="35"/>
      <c r="V175" s="35"/>
      <c r="W175" s="36"/>
      <c r="X175" s="35"/>
      <c r="Y175" s="35"/>
      <c r="Z175" s="35"/>
      <c r="AA175" s="35"/>
      <c r="AB175" s="35"/>
      <c r="AC175" s="35"/>
      <c r="AD175" s="35"/>
      <c r="AE175" s="35"/>
      <c r="AF175" s="35"/>
      <c r="AG175" s="35"/>
      <c r="AH175" s="35"/>
      <c r="AI175" s="35"/>
      <c r="AJ175" s="35"/>
      <c r="AK175" s="37"/>
      <c r="AL175" s="35"/>
      <c r="AM175" s="35"/>
      <c r="AN175" s="35"/>
      <c r="AO175" s="35"/>
      <c r="AP175" s="35"/>
      <c r="AQ175" s="35"/>
      <c r="AR175" s="35"/>
      <c r="AS175" s="35"/>
      <c r="AT175" s="35"/>
      <c r="AU175" s="35"/>
      <c r="AV175" s="35"/>
      <c r="AW175" s="35"/>
      <c r="AX175" s="35"/>
      <c r="AY175" s="35"/>
      <c r="AZ175" s="35"/>
      <c r="BA175" s="35"/>
      <c r="BB175" s="35"/>
      <c r="BC175" s="37"/>
      <c r="BD175" s="37"/>
      <c r="BE175" s="37"/>
      <c r="BF175" s="35"/>
      <c r="BG175" s="35"/>
      <c r="BH175" s="35"/>
      <c r="BI175" s="35"/>
      <c r="BJ175" s="35"/>
      <c r="BK175" s="35"/>
      <c r="BL175" s="35"/>
      <c r="BM175" s="35"/>
      <c r="BN175" s="35"/>
      <c r="BO175" s="35"/>
      <c r="BP175" s="35"/>
      <c r="BQ175" s="35"/>
      <c r="BR175" s="35"/>
      <c r="BS175" s="35"/>
      <c r="BT175" s="35"/>
      <c r="BU175" s="35"/>
      <c r="BV175" s="35"/>
      <c r="BW175" s="38"/>
      <c r="BX175" s="30"/>
      <c r="BY175" s="39"/>
      <c r="BZ175" s="40"/>
      <c r="CA175" s="40"/>
      <c r="CB175" s="176"/>
      <c r="CC175" s="176"/>
      <c r="CD175" s="176"/>
      <c r="CE175" s="176"/>
      <c r="CF175" s="176"/>
      <c r="CG175" s="176"/>
      <c r="CH175" s="176"/>
      <c r="CI175" s="176"/>
      <c r="CJ175" s="176"/>
      <c r="CK175" s="176"/>
      <c r="CL175" s="176"/>
      <c r="CM175" s="176"/>
      <c r="CN175" s="176"/>
      <c r="CO175" s="176"/>
      <c r="CP175" s="176"/>
      <c r="CQ175" s="176"/>
      <c r="CR175" s="176"/>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176"/>
      <c r="EC175" s="176"/>
      <c r="ED175" s="176"/>
      <c r="EE175" s="176"/>
      <c r="EF175" s="176"/>
      <c r="EG175" s="176"/>
      <c r="EH175" s="176"/>
      <c r="EI175" s="176"/>
      <c r="EJ175" s="176"/>
      <c r="EK175" s="176"/>
      <c r="EL175" s="176"/>
      <c r="EM175" s="176"/>
      <c r="EN175" s="176"/>
      <c r="EO175" s="176"/>
      <c r="EP175" s="176"/>
      <c r="EQ175" s="176"/>
      <c r="ER175" s="176"/>
      <c r="ES175" s="176"/>
      <c r="ET175" s="176"/>
      <c r="EU175" s="176"/>
      <c r="EV175" s="176"/>
      <c r="EW175" s="176"/>
      <c r="EX175" s="176"/>
      <c r="EY175" s="176"/>
      <c r="EZ175" s="176"/>
      <c r="FA175" s="176"/>
      <c r="FB175" s="176"/>
      <c r="FC175" s="176"/>
      <c r="FD175" s="176"/>
      <c r="FE175" s="176"/>
      <c r="FF175" s="176"/>
      <c r="FG175" s="176"/>
      <c r="FH175" s="176"/>
      <c r="FI175" s="176"/>
      <c r="FJ175" s="176"/>
      <c r="FK175" s="176"/>
      <c r="FL175" s="176"/>
      <c r="FM175" s="176"/>
      <c r="FN175" s="176"/>
      <c r="FO175" s="176"/>
      <c r="FP175" s="176"/>
      <c r="FQ175" s="176"/>
      <c r="FR175" s="176"/>
      <c r="FS175" s="176"/>
      <c r="FT175" s="176"/>
      <c r="FU175" s="176"/>
      <c r="FV175" s="176"/>
      <c r="FW175" s="176"/>
      <c r="FX175" s="176"/>
      <c r="FY175" s="176"/>
      <c r="FZ175" s="176"/>
      <c r="GA175" s="176"/>
      <c r="GB175" s="176"/>
      <c r="GC175" s="176"/>
      <c r="GD175" s="176"/>
      <c r="GE175" s="176"/>
      <c r="GF175" s="176"/>
      <c r="GG175" s="176"/>
      <c r="GH175" s="176"/>
      <c r="GI175" s="176"/>
      <c r="GJ175" s="176"/>
      <c r="GK175" s="176"/>
      <c r="GL175" s="176"/>
      <c r="GM175" s="176"/>
      <c r="GN175" s="176"/>
      <c r="GO175" s="176"/>
      <c r="GP175" s="176"/>
      <c r="GQ175" s="176"/>
      <c r="GR175" s="176"/>
      <c r="GS175" s="176"/>
      <c r="GT175" s="176"/>
      <c r="GU175" s="176"/>
      <c r="GV175" s="176"/>
      <c r="GW175" s="176"/>
      <c r="GX175" s="176"/>
      <c r="GY175" s="176"/>
      <c r="GZ175" s="176"/>
      <c r="HA175" s="176"/>
      <c r="HB175" s="176"/>
      <c r="HC175" s="176"/>
      <c r="HD175" s="176"/>
      <c r="HE175" s="176"/>
      <c r="HF175" s="176"/>
      <c r="HG175" s="176"/>
      <c r="HH175" s="176"/>
      <c r="HI175" s="176"/>
      <c r="HJ175" s="176"/>
      <c r="HK175" s="176"/>
      <c r="HL175" s="176"/>
      <c r="HM175" s="176"/>
      <c r="HN175" s="176"/>
      <c r="HO175" s="176"/>
      <c r="HP175" s="176"/>
      <c r="HQ175" s="176"/>
      <c r="HR175" s="176"/>
      <c r="HS175" s="176"/>
      <c r="HT175" s="176"/>
      <c r="HU175" s="176"/>
      <c r="HV175" s="176"/>
      <c r="HW175" s="176"/>
      <c r="HX175" s="176"/>
      <c r="HY175" s="176"/>
      <c r="HZ175" s="176"/>
      <c r="IA175" s="176"/>
      <c r="IB175" s="176"/>
      <c r="IC175" s="176"/>
      <c r="ID175" s="176"/>
      <c r="IE175" s="176"/>
      <c r="IF175" s="176"/>
      <c r="IG175" s="176"/>
      <c r="IH175" s="176"/>
      <c r="II175" s="176"/>
      <c r="IJ175" s="176"/>
      <c r="IK175" s="176"/>
      <c r="IL175" s="176"/>
      <c r="IM175" s="176"/>
      <c r="IN175" s="176"/>
      <c r="IO175" s="176"/>
      <c r="IP175" s="176"/>
      <c r="IQ175" s="176"/>
      <c r="IR175" s="176"/>
      <c r="IS175" s="176"/>
      <c r="IT175" s="176"/>
      <c r="IU175" s="176"/>
      <c r="IV175" s="176"/>
      <c r="IW175" s="176"/>
      <c r="IX175" s="176"/>
      <c r="IY175" s="176"/>
    </row>
    <row r="176" spans="1:259" s="186" customFormat="1" ht="65" thickBot="1">
      <c r="A176" s="28" t="s">
        <v>766</v>
      </c>
      <c r="B176" s="28" t="s">
        <v>643</v>
      </c>
      <c r="C176" s="28" t="s">
        <v>644</v>
      </c>
      <c r="D176" s="28" t="s">
        <v>645</v>
      </c>
      <c r="E176" s="29"/>
      <c r="G176" s="58" t="s">
        <v>587</v>
      </c>
      <c r="H176" s="31"/>
      <c r="I176" s="42"/>
      <c r="J176" s="32"/>
      <c r="K176" s="59"/>
      <c r="L176" s="217"/>
      <c r="M176" s="201" t="s">
        <v>491</v>
      </c>
      <c r="N176" s="201" t="s">
        <v>543</v>
      </c>
      <c r="O176" s="205" t="s">
        <v>571</v>
      </c>
      <c r="P176" s="35"/>
      <c r="Q176" s="35"/>
      <c r="R176" s="35"/>
      <c r="S176" s="35"/>
      <c r="T176" s="35"/>
      <c r="U176" s="35"/>
      <c r="V176" s="35"/>
      <c r="W176" s="36"/>
      <c r="X176" s="35"/>
      <c r="Y176" s="35"/>
      <c r="Z176" s="35"/>
      <c r="AA176" s="35"/>
      <c r="AB176" s="35"/>
      <c r="AC176" s="35"/>
      <c r="AD176" s="35"/>
      <c r="AE176" s="35"/>
      <c r="AF176" s="35"/>
      <c r="AG176" s="35"/>
      <c r="AH176" s="35"/>
      <c r="AI176" s="35"/>
      <c r="AJ176" s="35"/>
      <c r="AK176" s="37"/>
      <c r="AL176" s="35"/>
      <c r="AM176" s="35"/>
      <c r="AN176" s="35"/>
      <c r="AO176" s="35"/>
      <c r="AP176" s="35"/>
      <c r="AQ176" s="35"/>
      <c r="AR176" s="35"/>
      <c r="AS176" s="35"/>
      <c r="AT176" s="35"/>
      <c r="AU176" s="35"/>
      <c r="AV176" s="35"/>
      <c r="AW176" s="35"/>
      <c r="AX176" s="35"/>
      <c r="AY176" s="35"/>
      <c r="AZ176" s="35"/>
      <c r="BA176" s="35"/>
      <c r="BB176" s="35"/>
      <c r="BC176" s="37"/>
      <c r="BD176" s="37"/>
      <c r="BE176" s="37"/>
      <c r="BF176" s="35"/>
      <c r="BG176" s="35"/>
      <c r="BH176" s="35"/>
      <c r="BI176" s="35"/>
      <c r="BJ176" s="35"/>
      <c r="BK176" s="35"/>
      <c r="BL176" s="35"/>
      <c r="BM176" s="35"/>
      <c r="BN176" s="35"/>
      <c r="BO176" s="35"/>
      <c r="BP176" s="35"/>
      <c r="BQ176" s="35"/>
      <c r="BR176" s="35"/>
      <c r="BS176" s="35"/>
      <c r="BT176" s="35"/>
      <c r="BU176" s="35"/>
      <c r="BV176" s="35"/>
      <c r="BW176" s="38"/>
      <c r="BX176" s="30"/>
      <c r="BY176" s="39"/>
      <c r="BZ176" s="40"/>
      <c r="CA176" s="40"/>
      <c r="CB176" s="176"/>
      <c r="CC176" s="176"/>
      <c r="CD176" s="176"/>
      <c r="CE176" s="176"/>
      <c r="CF176" s="176"/>
      <c r="CG176" s="176"/>
      <c r="CH176" s="176"/>
      <c r="CI176" s="176"/>
      <c r="CJ176" s="176"/>
      <c r="CK176" s="176"/>
      <c r="CL176" s="176"/>
      <c r="CM176" s="176"/>
      <c r="CN176" s="176"/>
      <c r="CO176" s="176"/>
      <c r="CP176" s="176"/>
      <c r="CQ176" s="176"/>
      <c r="CR176" s="176"/>
      <c r="CS176" s="176"/>
      <c r="CT176" s="176"/>
      <c r="CU176" s="176"/>
      <c r="CV176" s="176"/>
      <c r="CW176" s="176"/>
      <c r="CX176" s="176"/>
      <c r="CY176" s="176"/>
      <c r="CZ176" s="176"/>
      <c r="DA176" s="176"/>
      <c r="DB176" s="176"/>
      <c r="DC176" s="176"/>
      <c r="DD176" s="176"/>
      <c r="DE176" s="176"/>
      <c r="DF176" s="176"/>
      <c r="DG176" s="176"/>
      <c r="DH176" s="176"/>
      <c r="DI176" s="176"/>
      <c r="DJ176" s="176"/>
      <c r="DK176" s="176"/>
      <c r="DL176" s="176"/>
      <c r="DM176" s="176"/>
      <c r="DN176" s="176"/>
      <c r="DO176" s="176"/>
      <c r="DP176" s="176"/>
      <c r="DQ176" s="176"/>
      <c r="DR176" s="176"/>
      <c r="DS176" s="176"/>
      <c r="DT176" s="176"/>
      <c r="DU176" s="176"/>
      <c r="DV176" s="176"/>
      <c r="DW176" s="176"/>
      <c r="DX176" s="176"/>
      <c r="DY176" s="176"/>
      <c r="DZ176" s="176"/>
      <c r="EA176" s="176"/>
      <c r="EB176" s="176"/>
      <c r="EC176" s="176"/>
      <c r="ED176" s="176"/>
      <c r="EE176" s="176"/>
      <c r="EF176" s="176"/>
      <c r="EG176" s="176"/>
      <c r="EH176" s="176"/>
      <c r="EI176" s="176"/>
      <c r="EJ176" s="176"/>
      <c r="EK176" s="176"/>
      <c r="EL176" s="176"/>
      <c r="EM176" s="176"/>
      <c r="EN176" s="176"/>
      <c r="EO176" s="176"/>
      <c r="EP176" s="176"/>
      <c r="EQ176" s="176"/>
      <c r="ER176" s="176"/>
      <c r="ES176" s="176"/>
      <c r="ET176" s="176"/>
      <c r="EU176" s="176"/>
      <c r="EV176" s="176"/>
      <c r="EW176" s="176"/>
      <c r="EX176" s="176"/>
      <c r="EY176" s="176"/>
      <c r="EZ176" s="176"/>
      <c r="FA176" s="176"/>
      <c r="FB176" s="176"/>
      <c r="FC176" s="176"/>
      <c r="FD176" s="176"/>
      <c r="FE176" s="176"/>
      <c r="FF176" s="176"/>
      <c r="FG176" s="176"/>
      <c r="FH176" s="176"/>
      <c r="FI176" s="176"/>
      <c r="FJ176" s="176"/>
      <c r="FK176" s="176"/>
      <c r="FL176" s="176"/>
      <c r="FM176" s="176"/>
      <c r="FN176" s="176"/>
      <c r="FO176" s="176"/>
      <c r="FP176" s="176"/>
      <c r="FQ176" s="176"/>
      <c r="FR176" s="176"/>
      <c r="FS176" s="176"/>
      <c r="FT176" s="176"/>
      <c r="FU176" s="176"/>
      <c r="FV176" s="176"/>
      <c r="FW176" s="176"/>
      <c r="FX176" s="176"/>
      <c r="FY176" s="176"/>
      <c r="FZ176" s="176"/>
      <c r="GA176" s="176"/>
      <c r="GB176" s="176"/>
      <c r="GC176" s="176"/>
      <c r="GD176" s="176"/>
      <c r="GE176" s="176"/>
      <c r="GF176" s="176"/>
      <c r="GG176" s="176"/>
      <c r="GH176" s="176"/>
      <c r="GI176" s="176"/>
      <c r="GJ176" s="176"/>
      <c r="GK176" s="176"/>
      <c r="GL176" s="176"/>
      <c r="GM176" s="176"/>
      <c r="GN176" s="176"/>
      <c r="GO176" s="176"/>
      <c r="GP176" s="176"/>
      <c r="GQ176" s="176"/>
      <c r="GR176" s="176"/>
      <c r="GS176" s="176"/>
      <c r="GT176" s="176"/>
      <c r="GU176" s="176"/>
      <c r="GV176" s="176"/>
      <c r="GW176" s="176"/>
      <c r="GX176" s="176"/>
      <c r="GY176" s="176"/>
      <c r="GZ176" s="176"/>
      <c r="HA176" s="176"/>
      <c r="HB176" s="176"/>
      <c r="HC176" s="176"/>
      <c r="HD176" s="176"/>
      <c r="HE176" s="176"/>
      <c r="HF176" s="176"/>
      <c r="HG176" s="176"/>
      <c r="HH176" s="176"/>
      <c r="HI176" s="176"/>
      <c r="HJ176" s="176"/>
      <c r="HK176" s="176"/>
      <c r="HL176" s="176"/>
      <c r="HM176" s="176"/>
      <c r="HN176" s="176"/>
      <c r="HO176" s="176"/>
      <c r="HP176" s="176"/>
      <c r="HQ176" s="176"/>
      <c r="HR176" s="176"/>
      <c r="HS176" s="176"/>
      <c r="HT176" s="176"/>
      <c r="HU176" s="176"/>
      <c r="HV176" s="176"/>
      <c r="HW176" s="176"/>
      <c r="HX176" s="176"/>
      <c r="HY176" s="176"/>
      <c r="HZ176" s="176"/>
      <c r="IA176" s="176"/>
      <c r="IB176" s="176"/>
      <c r="IC176" s="176"/>
      <c r="ID176" s="176"/>
      <c r="IE176" s="176"/>
      <c r="IF176" s="176"/>
      <c r="IG176" s="176"/>
      <c r="IH176" s="176"/>
      <c r="II176" s="176"/>
      <c r="IJ176" s="176"/>
      <c r="IK176" s="176"/>
      <c r="IL176" s="176"/>
      <c r="IM176" s="176"/>
      <c r="IN176" s="176"/>
      <c r="IO176" s="176"/>
      <c r="IP176" s="176"/>
      <c r="IQ176" s="176"/>
      <c r="IR176" s="176"/>
      <c r="IS176" s="176"/>
      <c r="IT176" s="176"/>
      <c r="IU176" s="176"/>
      <c r="IV176" s="176"/>
      <c r="IW176" s="176"/>
      <c r="IX176" s="176"/>
      <c r="IY176" s="176"/>
    </row>
    <row r="177" spans="1:259" s="186" customFormat="1" ht="17" thickBot="1">
      <c r="A177" s="28" t="s">
        <v>767</v>
      </c>
      <c r="B177" s="28" t="s">
        <v>646</v>
      </c>
      <c r="C177" s="28" t="s">
        <v>647</v>
      </c>
      <c r="D177" s="28" t="s">
        <v>648</v>
      </c>
      <c r="E177" s="29"/>
      <c r="G177" s="58" t="s">
        <v>533</v>
      </c>
      <c r="H177" s="31"/>
      <c r="I177" s="42"/>
      <c r="J177" s="32"/>
      <c r="K177" s="59"/>
      <c r="L177" s="217"/>
      <c r="M177" s="201" t="s">
        <v>491</v>
      </c>
      <c r="N177" s="201" t="s">
        <v>543</v>
      </c>
      <c r="O177" s="205" t="s">
        <v>649</v>
      </c>
      <c r="P177" s="35"/>
      <c r="Q177" s="35"/>
      <c r="R177" s="35"/>
      <c r="S177" s="35"/>
      <c r="T177" s="35"/>
      <c r="U177" s="35"/>
      <c r="V177" s="35"/>
      <c r="W177" s="36"/>
      <c r="X177" s="35"/>
      <c r="Y177" s="35"/>
      <c r="Z177" s="35"/>
      <c r="AA177" s="35"/>
      <c r="AB177" s="35"/>
      <c r="AC177" s="35"/>
      <c r="AD177" s="35"/>
      <c r="AE177" s="35"/>
      <c r="AF177" s="35"/>
      <c r="AG177" s="35"/>
      <c r="AH177" s="35"/>
      <c r="AI177" s="35"/>
      <c r="AJ177" s="35"/>
      <c r="AK177" s="37"/>
      <c r="AL177" s="35"/>
      <c r="AM177" s="35"/>
      <c r="AN177" s="35"/>
      <c r="AO177" s="35"/>
      <c r="AP177" s="35"/>
      <c r="AQ177" s="35"/>
      <c r="AR177" s="35"/>
      <c r="AS177" s="35"/>
      <c r="AT177" s="35"/>
      <c r="AU177" s="35"/>
      <c r="AV177" s="35"/>
      <c r="AW177" s="35"/>
      <c r="AX177" s="35"/>
      <c r="AY177" s="35"/>
      <c r="AZ177" s="35"/>
      <c r="BA177" s="35"/>
      <c r="BB177" s="35"/>
      <c r="BC177" s="37"/>
      <c r="BD177" s="37"/>
      <c r="BE177" s="37"/>
      <c r="BF177" s="35"/>
      <c r="BG177" s="35"/>
      <c r="BH177" s="35"/>
      <c r="BI177" s="35"/>
      <c r="BJ177" s="35"/>
      <c r="BK177" s="35"/>
      <c r="BL177" s="35"/>
      <c r="BM177" s="35"/>
      <c r="BN177" s="35"/>
      <c r="BO177" s="35"/>
      <c r="BP177" s="35"/>
      <c r="BQ177" s="35"/>
      <c r="BR177" s="35"/>
      <c r="BS177" s="35"/>
      <c r="BT177" s="35"/>
      <c r="BU177" s="35"/>
      <c r="BV177" s="35"/>
      <c r="BW177" s="38"/>
      <c r="BX177" s="30"/>
      <c r="BY177" s="39"/>
      <c r="BZ177" s="40"/>
      <c r="CA177" s="40"/>
      <c r="CB177" s="176"/>
      <c r="CC177" s="176"/>
      <c r="CD177" s="176"/>
      <c r="CE177" s="176"/>
      <c r="CF177" s="176"/>
      <c r="CG177" s="176"/>
      <c r="CH177" s="176"/>
      <c r="CI177" s="176"/>
      <c r="CJ177" s="176"/>
      <c r="CK177" s="176"/>
      <c r="CL177" s="176"/>
      <c r="CM177" s="176"/>
      <c r="CN177" s="176"/>
      <c r="CO177" s="176"/>
      <c r="CP177" s="176"/>
      <c r="CQ177" s="176"/>
      <c r="CR177" s="176"/>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176"/>
      <c r="EC177" s="176"/>
      <c r="ED177" s="176"/>
      <c r="EE177" s="176"/>
      <c r="EF177" s="176"/>
      <c r="EG177" s="176"/>
      <c r="EH177" s="176"/>
      <c r="EI177" s="176"/>
      <c r="EJ177" s="176"/>
      <c r="EK177" s="176"/>
      <c r="EL177" s="176"/>
      <c r="EM177" s="176"/>
      <c r="EN177" s="176"/>
      <c r="EO177" s="176"/>
      <c r="EP177" s="176"/>
      <c r="EQ177" s="176"/>
      <c r="ER177" s="176"/>
      <c r="ES177" s="176"/>
      <c r="ET177" s="176"/>
      <c r="EU177" s="176"/>
      <c r="EV177" s="176"/>
      <c r="EW177" s="176"/>
      <c r="EX177" s="176"/>
      <c r="EY177" s="176"/>
      <c r="EZ177" s="176"/>
      <c r="FA177" s="176"/>
      <c r="FB177" s="176"/>
      <c r="FC177" s="176"/>
      <c r="FD177" s="176"/>
      <c r="FE177" s="176"/>
      <c r="FF177" s="176"/>
      <c r="FG177" s="176"/>
      <c r="FH177" s="176"/>
      <c r="FI177" s="176"/>
      <c r="FJ177" s="176"/>
      <c r="FK177" s="176"/>
      <c r="FL177" s="176"/>
      <c r="FM177" s="176"/>
      <c r="FN177" s="176"/>
      <c r="FO177" s="176"/>
      <c r="FP177" s="176"/>
      <c r="FQ177" s="176"/>
      <c r="FR177" s="176"/>
      <c r="FS177" s="176"/>
      <c r="FT177" s="176"/>
      <c r="FU177" s="176"/>
      <c r="FV177" s="176"/>
      <c r="FW177" s="176"/>
      <c r="FX177" s="176"/>
      <c r="FY177" s="176"/>
      <c r="FZ177" s="176"/>
      <c r="GA177" s="176"/>
      <c r="GB177" s="176"/>
      <c r="GC177" s="176"/>
      <c r="GD177" s="176"/>
      <c r="GE177" s="176"/>
      <c r="GF177" s="176"/>
      <c r="GG177" s="176"/>
      <c r="GH177" s="176"/>
      <c r="GI177" s="176"/>
      <c r="GJ177" s="176"/>
      <c r="GK177" s="176"/>
      <c r="GL177" s="176"/>
      <c r="GM177" s="176"/>
      <c r="GN177" s="176"/>
      <c r="GO177" s="176"/>
      <c r="GP177" s="176"/>
      <c r="GQ177" s="176"/>
      <c r="GR177" s="176"/>
      <c r="GS177" s="176"/>
      <c r="GT177" s="176"/>
      <c r="GU177" s="176"/>
      <c r="GV177" s="176"/>
      <c r="GW177" s="176"/>
      <c r="GX177" s="176"/>
      <c r="GY177" s="176"/>
      <c r="GZ177" s="176"/>
      <c r="HA177" s="176"/>
      <c r="HB177" s="176"/>
      <c r="HC177" s="176"/>
      <c r="HD177" s="176"/>
      <c r="HE177" s="176"/>
      <c r="HF177" s="176"/>
      <c r="HG177" s="176"/>
      <c r="HH177" s="176"/>
      <c r="HI177" s="176"/>
      <c r="HJ177" s="176"/>
      <c r="HK177" s="176"/>
      <c r="HL177" s="176"/>
      <c r="HM177" s="176"/>
      <c r="HN177" s="176"/>
      <c r="HO177" s="176"/>
      <c r="HP177" s="176"/>
      <c r="HQ177" s="176"/>
      <c r="HR177" s="176"/>
      <c r="HS177" s="176"/>
      <c r="HT177" s="176"/>
      <c r="HU177" s="176"/>
      <c r="HV177" s="176"/>
      <c r="HW177" s="176"/>
      <c r="HX177" s="176"/>
      <c r="HY177" s="176"/>
      <c r="HZ177" s="176"/>
      <c r="IA177" s="176"/>
      <c r="IB177" s="176"/>
      <c r="IC177" s="176"/>
      <c r="ID177" s="176"/>
      <c r="IE177" s="176"/>
      <c r="IF177" s="176"/>
      <c r="IG177" s="176"/>
      <c r="IH177" s="176"/>
      <c r="II177" s="176"/>
      <c r="IJ177" s="176"/>
      <c r="IK177" s="176"/>
      <c r="IL177" s="176"/>
      <c r="IM177" s="176"/>
      <c r="IN177" s="176"/>
      <c r="IO177" s="176"/>
      <c r="IP177" s="176"/>
      <c r="IQ177" s="176"/>
      <c r="IR177" s="176"/>
      <c r="IS177" s="176"/>
      <c r="IT177" s="176"/>
      <c r="IU177" s="176"/>
      <c r="IV177" s="176"/>
      <c r="IW177" s="176"/>
      <c r="IX177" s="176"/>
      <c r="IY177" s="176"/>
    </row>
    <row r="178" spans="1:259" s="186" customFormat="1" ht="97" thickBot="1">
      <c r="A178" s="28" t="s">
        <v>768</v>
      </c>
      <c r="B178" s="28" t="s">
        <v>650</v>
      </c>
      <c r="C178" s="28" t="s">
        <v>519</v>
      </c>
      <c r="D178" s="28" t="s">
        <v>651</v>
      </c>
      <c r="E178" s="29"/>
      <c r="G178" s="58" t="s">
        <v>529</v>
      </c>
      <c r="H178" s="31"/>
      <c r="I178" s="42"/>
      <c r="J178" s="32"/>
      <c r="K178" s="59"/>
      <c r="L178" s="217"/>
      <c r="M178" s="201" t="s">
        <v>491</v>
      </c>
      <c r="N178" s="201" t="s">
        <v>543</v>
      </c>
      <c r="O178" s="205" t="s">
        <v>571</v>
      </c>
      <c r="P178" s="35"/>
      <c r="Q178" s="35"/>
      <c r="R178" s="35"/>
      <c r="S178" s="35"/>
      <c r="T178" s="35"/>
      <c r="U178" s="35"/>
      <c r="V178" s="35"/>
      <c r="W178" s="36"/>
      <c r="X178" s="35"/>
      <c r="Y178" s="35"/>
      <c r="Z178" s="35"/>
      <c r="AA178" s="35"/>
      <c r="AB178" s="35"/>
      <c r="AC178" s="35"/>
      <c r="AD178" s="35"/>
      <c r="AE178" s="35"/>
      <c r="AF178" s="35"/>
      <c r="AG178" s="35"/>
      <c r="AH178" s="35"/>
      <c r="AI178" s="35"/>
      <c r="AJ178" s="35"/>
      <c r="AK178" s="37"/>
      <c r="AL178" s="35"/>
      <c r="AM178" s="35"/>
      <c r="AN178" s="35"/>
      <c r="AO178" s="35"/>
      <c r="AP178" s="35"/>
      <c r="AQ178" s="35"/>
      <c r="AR178" s="35"/>
      <c r="AS178" s="35"/>
      <c r="AT178" s="35"/>
      <c r="AU178" s="35"/>
      <c r="AV178" s="35"/>
      <c r="AW178" s="35"/>
      <c r="AX178" s="35"/>
      <c r="AY178" s="35"/>
      <c r="AZ178" s="35"/>
      <c r="BA178" s="35"/>
      <c r="BB178" s="35"/>
      <c r="BC178" s="37"/>
      <c r="BD178" s="37"/>
      <c r="BE178" s="37"/>
      <c r="BF178" s="35"/>
      <c r="BG178" s="35"/>
      <c r="BH178" s="35"/>
      <c r="BI178" s="35"/>
      <c r="BJ178" s="35"/>
      <c r="BK178" s="35"/>
      <c r="BL178" s="35"/>
      <c r="BM178" s="35"/>
      <c r="BN178" s="35"/>
      <c r="BO178" s="35"/>
      <c r="BP178" s="35"/>
      <c r="BQ178" s="35"/>
      <c r="BR178" s="35"/>
      <c r="BS178" s="35"/>
      <c r="BT178" s="35"/>
      <c r="BU178" s="35"/>
      <c r="BV178" s="35"/>
      <c r="BW178" s="38"/>
      <c r="BX178" s="30"/>
      <c r="BY178" s="39"/>
      <c r="BZ178" s="40"/>
      <c r="CA178" s="40"/>
      <c r="CB178" s="176"/>
      <c r="CC178" s="176"/>
      <c r="CD178" s="176"/>
      <c r="CE178" s="176"/>
      <c r="CF178" s="176"/>
      <c r="CG178" s="176"/>
      <c r="CH178" s="176"/>
      <c r="CI178" s="176"/>
      <c r="CJ178" s="176"/>
      <c r="CK178" s="176"/>
      <c r="CL178" s="176"/>
      <c r="CM178" s="176"/>
      <c r="CN178" s="176"/>
      <c r="CO178" s="176"/>
      <c r="CP178" s="176"/>
      <c r="CQ178" s="176"/>
      <c r="CR178" s="176"/>
      <c r="CS178" s="176"/>
      <c r="CT178" s="176"/>
      <c r="CU178" s="176"/>
      <c r="CV178" s="176"/>
      <c r="CW178" s="176"/>
      <c r="CX178" s="176"/>
      <c r="CY178" s="176"/>
      <c r="CZ178" s="176"/>
      <c r="DA178" s="176"/>
      <c r="DB178" s="176"/>
      <c r="DC178" s="176"/>
      <c r="DD178" s="176"/>
      <c r="DE178" s="176"/>
      <c r="DF178" s="176"/>
      <c r="DG178" s="176"/>
      <c r="DH178" s="176"/>
      <c r="DI178" s="176"/>
      <c r="DJ178" s="176"/>
      <c r="DK178" s="176"/>
      <c r="DL178" s="176"/>
      <c r="DM178" s="176"/>
      <c r="DN178" s="176"/>
      <c r="DO178" s="176"/>
      <c r="DP178" s="176"/>
      <c r="DQ178" s="176"/>
      <c r="DR178" s="176"/>
      <c r="DS178" s="176"/>
      <c r="DT178" s="176"/>
      <c r="DU178" s="176"/>
      <c r="DV178" s="176"/>
      <c r="DW178" s="176"/>
      <c r="DX178" s="176"/>
      <c r="DY178" s="176"/>
      <c r="DZ178" s="176"/>
      <c r="EA178" s="176"/>
      <c r="EB178" s="176"/>
      <c r="EC178" s="176"/>
      <c r="ED178" s="176"/>
      <c r="EE178" s="176"/>
      <c r="EF178" s="176"/>
      <c r="EG178" s="176"/>
      <c r="EH178" s="176"/>
      <c r="EI178" s="176"/>
      <c r="EJ178" s="176"/>
      <c r="EK178" s="176"/>
      <c r="EL178" s="176"/>
      <c r="EM178" s="176"/>
      <c r="EN178" s="176"/>
      <c r="EO178" s="176"/>
      <c r="EP178" s="176"/>
      <c r="EQ178" s="176"/>
      <c r="ER178" s="176"/>
      <c r="ES178" s="176"/>
      <c r="ET178" s="176"/>
      <c r="EU178" s="176"/>
      <c r="EV178" s="176"/>
      <c r="EW178" s="176"/>
      <c r="EX178" s="176"/>
      <c r="EY178" s="176"/>
      <c r="EZ178" s="176"/>
      <c r="FA178" s="176"/>
      <c r="FB178" s="176"/>
      <c r="FC178" s="176"/>
      <c r="FD178" s="176"/>
      <c r="FE178" s="176"/>
      <c r="FF178" s="176"/>
      <c r="FG178" s="176"/>
      <c r="FH178" s="176"/>
      <c r="FI178" s="176"/>
      <c r="FJ178" s="176"/>
      <c r="FK178" s="176"/>
      <c r="FL178" s="176"/>
      <c r="FM178" s="176"/>
      <c r="FN178" s="176"/>
      <c r="FO178" s="176"/>
      <c r="FP178" s="176"/>
      <c r="FQ178" s="176"/>
      <c r="FR178" s="176"/>
      <c r="FS178" s="176"/>
      <c r="FT178" s="176"/>
      <c r="FU178" s="176"/>
      <c r="FV178" s="176"/>
      <c r="FW178" s="176"/>
      <c r="FX178" s="176"/>
      <c r="FY178" s="176"/>
      <c r="FZ178" s="176"/>
      <c r="GA178" s="176"/>
      <c r="GB178" s="176"/>
      <c r="GC178" s="176"/>
      <c r="GD178" s="176"/>
      <c r="GE178" s="176"/>
      <c r="GF178" s="176"/>
      <c r="GG178" s="176"/>
      <c r="GH178" s="176"/>
      <c r="GI178" s="176"/>
      <c r="GJ178" s="176"/>
      <c r="GK178" s="176"/>
      <c r="GL178" s="176"/>
      <c r="GM178" s="176"/>
      <c r="GN178" s="176"/>
      <c r="GO178" s="176"/>
      <c r="GP178" s="176"/>
      <c r="GQ178" s="176"/>
      <c r="GR178" s="176"/>
      <c r="GS178" s="176"/>
      <c r="GT178" s="176"/>
      <c r="GU178" s="176"/>
      <c r="GV178" s="176"/>
      <c r="GW178" s="176"/>
      <c r="GX178" s="176"/>
      <c r="GY178" s="176"/>
      <c r="GZ178" s="176"/>
      <c r="HA178" s="176"/>
      <c r="HB178" s="176"/>
      <c r="HC178" s="176"/>
      <c r="HD178" s="176"/>
      <c r="HE178" s="176"/>
      <c r="HF178" s="176"/>
      <c r="HG178" s="176"/>
      <c r="HH178" s="176"/>
      <c r="HI178" s="176"/>
      <c r="HJ178" s="176"/>
      <c r="HK178" s="176"/>
      <c r="HL178" s="176"/>
      <c r="HM178" s="176"/>
      <c r="HN178" s="176"/>
      <c r="HO178" s="176"/>
      <c r="HP178" s="176"/>
      <c r="HQ178" s="176"/>
      <c r="HR178" s="176"/>
      <c r="HS178" s="176"/>
      <c r="HT178" s="176"/>
      <c r="HU178" s="176"/>
      <c r="HV178" s="176"/>
      <c r="HW178" s="176"/>
      <c r="HX178" s="176"/>
      <c r="HY178" s="176"/>
      <c r="HZ178" s="176"/>
      <c r="IA178" s="176"/>
      <c r="IB178" s="176"/>
      <c r="IC178" s="176"/>
      <c r="ID178" s="176"/>
      <c r="IE178" s="176"/>
      <c r="IF178" s="176"/>
      <c r="IG178" s="176"/>
      <c r="IH178" s="176"/>
      <c r="II178" s="176"/>
      <c r="IJ178" s="176"/>
      <c r="IK178" s="176"/>
      <c r="IL178" s="176"/>
      <c r="IM178" s="176"/>
      <c r="IN178" s="176"/>
      <c r="IO178" s="176"/>
      <c r="IP178" s="176"/>
      <c r="IQ178" s="176"/>
      <c r="IR178" s="176"/>
      <c r="IS178" s="176"/>
      <c r="IT178" s="176"/>
      <c r="IU178" s="176"/>
      <c r="IV178" s="176"/>
      <c r="IW178" s="176"/>
      <c r="IX178" s="176"/>
      <c r="IY178" s="176"/>
    </row>
    <row r="179" spans="1:259" s="186" customFormat="1" ht="65" thickBot="1">
      <c r="A179" s="28" t="s">
        <v>769</v>
      </c>
      <c r="B179" s="28" t="s">
        <v>652</v>
      </c>
      <c r="C179" s="28" t="s">
        <v>519</v>
      </c>
      <c r="D179" s="28" t="s">
        <v>653</v>
      </c>
      <c r="E179" s="29"/>
      <c r="G179" s="58" t="s">
        <v>533</v>
      </c>
      <c r="H179" s="31"/>
      <c r="I179" s="42"/>
      <c r="J179" s="32"/>
      <c r="K179" s="59"/>
      <c r="L179" s="217"/>
      <c r="M179" s="201" t="s">
        <v>491</v>
      </c>
      <c r="N179" s="201" t="s">
        <v>543</v>
      </c>
      <c r="O179" s="205" t="s">
        <v>547</v>
      </c>
      <c r="P179" s="35"/>
      <c r="Q179" s="35"/>
      <c r="R179" s="35"/>
      <c r="S179" s="35"/>
      <c r="T179" s="35"/>
      <c r="U179" s="35"/>
      <c r="V179" s="35"/>
      <c r="W179" s="36"/>
      <c r="X179" s="35"/>
      <c r="Y179" s="35"/>
      <c r="Z179" s="35"/>
      <c r="AA179" s="35"/>
      <c r="AB179" s="35"/>
      <c r="AC179" s="35"/>
      <c r="AD179" s="35"/>
      <c r="AE179" s="35"/>
      <c r="AF179" s="35"/>
      <c r="AG179" s="35"/>
      <c r="AH179" s="35"/>
      <c r="AI179" s="35"/>
      <c r="AJ179" s="35"/>
      <c r="AK179" s="37"/>
      <c r="AL179" s="35"/>
      <c r="AM179" s="35"/>
      <c r="AN179" s="35"/>
      <c r="AO179" s="35"/>
      <c r="AP179" s="35"/>
      <c r="AQ179" s="35"/>
      <c r="AR179" s="35"/>
      <c r="AS179" s="35"/>
      <c r="AT179" s="35"/>
      <c r="AU179" s="35"/>
      <c r="AV179" s="35"/>
      <c r="AW179" s="35"/>
      <c r="AX179" s="35"/>
      <c r="AY179" s="35"/>
      <c r="AZ179" s="35"/>
      <c r="BA179" s="35"/>
      <c r="BB179" s="35"/>
      <c r="BC179" s="37"/>
      <c r="BD179" s="37"/>
      <c r="BE179" s="37"/>
      <c r="BF179" s="35"/>
      <c r="BG179" s="35"/>
      <c r="BH179" s="35"/>
      <c r="BI179" s="35"/>
      <c r="BJ179" s="35"/>
      <c r="BK179" s="35"/>
      <c r="BL179" s="35"/>
      <c r="BM179" s="35"/>
      <c r="BN179" s="35"/>
      <c r="BO179" s="35"/>
      <c r="BP179" s="35"/>
      <c r="BQ179" s="35"/>
      <c r="BR179" s="35"/>
      <c r="BS179" s="35"/>
      <c r="BT179" s="35"/>
      <c r="BU179" s="35"/>
      <c r="BV179" s="35"/>
      <c r="BW179" s="38"/>
      <c r="BX179" s="30"/>
      <c r="BY179" s="39"/>
      <c r="BZ179" s="40"/>
      <c r="CA179" s="40"/>
      <c r="CB179" s="176"/>
      <c r="CC179" s="176"/>
      <c r="CD179" s="176"/>
      <c r="CE179" s="176"/>
      <c r="CF179" s="176"/>
      <c r="CG179" s="176"/>
      <c r="CH179" s="176"/>
      <c r="CI179" s="176"/>
      <c r="CJ179" s="176"/>
      <c r="CK179" s="176"/>
      <c r="CL179" s="176"/>
      <c r="CM179" s="176"/>
      <c r="CN179" s="176"/>
      <c r="CO179" s="176"/>
      <c r="CP179" s="176"/>
      <c r="CQ179" s="176"/>
      <c r="CR179" s="176"/>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176"/>
      <c r="EC179" s="176"/>
      <c r="ED179" s="176"/>
      <c r="EE179" s="176"/>
      <c r="EF179" s="176"/>
      <c r="EG179" s="176"/>
      <c r="EH179" s="176"/>
      <c r="EI179" s="176"/>
      <c r="EJ179" s="176"/>
      <c r="EK179" s="176"/>
      <c r="EL179" s="176"/>
      <c r="EM179" s="176"/>
      <c r="EN179" s="176"/>
      <c r="EO179" s="176"/>
      <c r="EP179" s="176"/>
      <c r="EQ179" s="176"/>
      <c r="ER179" s="176"/>
      <c r="ES179" s="176"/>
      <c r="ET179" s="176"/>
      <c r="EU179" s="176"/>
      <c r="EV179" s="176"/>
      <c r="EW179" s="176"/>
      <c r="EX179" s="176"/>
      <c r="EY179" s="176"/>
      <c r="EZ179" s="176"/>
      <c r="FA179" s="176"/>
      <c r="FB179" s="176"/>
      <c r="FC179" s="176"/>
      <c r="FD179" s="176"/>
      <c r="FE179" s="176"/>
      <c r="FF179" s="176"/>
      <c r="FG179" s="176"/>
      <c r="FH179" s="176"/>
      <c r="FI179" s="176"/>
      <c r="FJ179" s="176"/>
      <c r="FK179" s="176"/>
      <c r="FL179" s="176"/>
      <c r="FM179" s="176"/>
      <c r="FN179" s="176"/>
      <c r="FO179" s="176"/>
      <c r="FP179" s="176"/>
      <c r="FQ179" s="176"/>
      <c r="FR179" s="176"/>
      <c r="FS179" s="176"/>
      <c r="FT179" s="176"/>
      <c r="FU179" s="176"/>
      <c r="FV179" s="176"/>
      <c r="FW179" s="176"/>
      <c r="FX179" s="176"/>
      <c r="FY179" s="176"/>
      <c r="FZ179" s="176"/>
      <c r="GA179" s="176"/>
      <c r="GB179" s="176"/>
      <c r="GC179" s="176"/>
      <c r="GD179" s="176"/>
      <c r="GE179" s="176"/>
      <c r="GF179" s="176"/>
      <c r="GG179" s="176"/>
      <c r="GH179" s="176"/>
      <c r="GI179" s="176"/>
      <c r="GJ179" s="176"/>
      <c r="GK179" s="176"/>
      <c r="GL179" s="176"/>
      <c r="GM179" s="176"/>
      <c r="GN179" s="176"/>
      <c r="GO179" s="176"/>
      <c r="GP179" s="176"/>
      <c r="GQ179" s="176"/>
      <c r="GR179" s="176"/>
      <c r="GS179" s="176"/>
      <c r="GT179" s="176"/>
      <c r="GU179" s="176"/>
      <c r="GV179" s="176"/>
      <c r="GW179" s="176"/>
      <c r="GX179" s="176"/>
      <c r="GY179" s="176"/>
      <c r="GZ179" s="176"/>
      <c r="HA179" s="176"/>
      <c r="HB179" s="176"/>
      <c r="HC179" s="176"/>
      <c r="HD179" s="176"/>
      <c r="HE179" s="176"/>
      <c r="HF179" s="176"/>
      <c r="HG179" s="176"/>
      <c r="HH179" s="176"/>
      <c r="HI179" s="176"/>
      <c r="HJ179" s="176"/>
      <c r="HK179" s="176"/>
      <c r="HL179" s="176"/>
      <c r="HM179" s="176"/>
      <c r="HN179" s="176"/>
      <c r="HO179" s="176"/>
      <c r="HP179" s="176"/>
      <c r="HQ179" s="176"/>
      <c r="HR179" s="176"/>
      <c r="HS179" s="176"/>
      <c r="HT179" s="176"/>
      <c r="HU179" s="176"/>
      <c r="HV179" s="176"/>
      <c r="HW179" s="176"/>
      <c r="HX179" s="176"/>
      <c r="HY179" s="176"/>
      <c r="HZ179" s="176"/>
      <c r="IA179" s="176"/>
      <c r="IB179" s="176"/>
      <c r="IC179" s="176"/>
      <c r="ID179" s="176"/>
      <c r="IE179" s="176"/>
      <c r="IF179" s="176"/>
      <c r="IG179" s="176"/>
      <c r="IH179" s="176"/>
      <c r="II179" s="176"/>
      <c r="IJ179" s="176"/>
      <c r="IK179" s="176"/>
      <c r="IL179" s="176"/>
      <c r="IM179" s="176"/>
      <c r="IN179" s="176"/>
      <c r="IO179" s="176"/>
      <c r="IP179" s="176"/>
      <c r="IQ179" s="176"/>
      <c r="IR179" s="176"/>
      <c r="IS179" s="176"/>
      <c r="IT179" s="176"/>
      <c r="IU179" s="176"/>
      <c r="IV179" s="176"/>
      <c r="IW179" s="176"/>
      <c r="IX179" s="176"/>
      <c r="IY179" s="176"/>
    </row>
    <row r="180" spans="1:259" s="186" customFormat="1" ht="81" thickBot="1">
      <c r="A180" s="28" t="s">
        <v>770</v>
      </c>
      <c r="B180" s="28" t="s">
        <v>654</v>
      </c>
      <c r="C180" s="28"/>
      <c r="D180" s="28" t="s">
        <v>655</v>
      </c>
      <c r="E180" s="29"/>
      <c r="G180" s="58" t="s">
        <v>533</v>
      </c>
      <c r="H180" s="31"/>
      <c r="I180" s="42"/>
      <c r="J180" s="32"/>
      <c r="K180" s="59"/>
      <c r="L180" s="217"/>
      <c r="M180" s="201" t="s">
        <v>491</v>
      </c>
      <c r="N180" s="201" t="s">
        <v>826</v>
      </c>
      <c r="O180" s="205" t="s">
        <v>628</v>
      </c>
      <c r="P180" s="35"/>
      <c r="Q180" s="35"/>
      <c r="R180" s="35"/>
      <c r="S180" s="35"/>
      <c r="T180" s="35"/>
      <c r="U180" s="35"/>
      <c r="V180" s="35"/>
      <c r="W180" s="36"/>
      <c r="X180" s="35"/>
      <c r="Y180" s="35"/>
      <c r="Z180" s="35"/>
      <c r="AA180" s="35"/>
      <c r="AB180" s="35"/>
      <c r="AC180" s="35"/>
      <c r="AD180" s="35"/>
      <c r="AE180" s="35"/>
      <c r="AF180" s="35"/>
      <c r="AG180" s="35"/>
      <c r="AH180" s="35"/>
      <c r="AI180" s="35"/>
      <c r="AJ180" s="35"/>
      <c r="AK180" s="37"/>
      <c r="AL180" s="35"/>
      <c r="AM180" s="35"/>
      <c r="AN180" s="35"/>
      <c r="AO180" s="35"/>
      <c r="AP180" s="35"/>
      <c r="AQ180" s="35"/>
      <c r="AR180" s="35"/>
      <c r="AS180" s="35"/>
      <c r="AT180" s="35"/>
      <c r="AU180" s="35"/>
      <c r="AV180" s="35"/>
      <c r="AW180" s="35"/>
      <c r="AX180" s="35"/>
      <c r="AY180" s="35"/>
      <c r="AZ180" s="35"/>
      <c r="BA180" s="35"/>
      <c r="BB180" s="35"/>
      <c r="BC180" s="37"/>
      <c r="BD180" s="37"/>
      <c r="BE180" s="37"/>
      <c r="BF180" s="35"/>
      <c r="BG180" s="35"/>
      <c r="BH180" s="35"/>
      <c r="BI180" s="35"/>
      <c r="BJ180" s="35"/>
      <c r="BK180" s="35"/>
      <c r="BL180" s="35"/>
      <c r="BM180" s="35"/>
      <c r="BN180" s="35"/>
      <c r="BO180" s="35"/>
      <c r="BP180" s="35"/>
      <c r="BQ180" s="35"/>
      <c r="BR180" s="35"/>
      <c r="BS180" s="35"/>
      <c r="BT180" s="35"/>
      <c r="BU180" s="35"/>
      <c r="BV180" s="35"/>
      <c r="BW180" s="38"/>
      <c r="BX180" s="30"/>
      <c r="BY180" s="39"/>
      <c r="BZ180" s="40"/>
      <c r="CA180" s="40"/>
      <c r="CB180" s="176"/>
      <c r="CC180" s="176"/>
      <c r="CD180" s="176"/>
      <c r="CE180" s="176"/>
      <c r="CF180" s="176"/>
      <c r="CG180" s="176"/>
      <c r="CH180" s="176"/>
      <c r="CI180" s="176"/>
      <c r="CJ180" s="176"/>
      <c r="CK180" s="176"/>
      <c r="CL180" s="176"/>
      <c r="CM180" s="176"/>
      <c r="CN180" s="176"/>
      <c r="CO180" s="176"/>
      <c r="CP180" s="176"/>
      <c r="CQ180" s="176"/>
      <c r="CR180" s="176"/>
      <c r="CS180" s="176"/>
      <c r="CT180" s="176"/>
      <c r="CU180" s="176"/>
      <c r="CV180" s="176"/>
      <c r="CW180" s="176"/>
      <c r="CX180" s="176"/>
      <c r="CY180" s="176"/>
      <c r="CZ180" s="176"/>
      <c r="DA180" s="176"/>
      <c r="DB180" s="176"/>
      <c r="DC180" s="176"/>
      <c r="DD180" s="176"/>
      <c r="DE180" s="176"/>
      <c r="DF180" s="176"/>
      <c r="DG180" s="176"/>
      <c r="DH180" s="176"/>
      <c r="DI180" s="176"/>
      <c r="DJ180" s="176"/>
      <c r="DK180" s="176"/>
      <c r="DL180" s="176"/>
      <c r="DM180" s="176"/>
      <c r="DN180" s="176"/>
      <c r="DO180" s="176"/>
      <c r="DP180" s="176"/>
      <c r="DQ180" s="176"/>
      <c r="DR180" s="176"/>
      <c r="DS180" s="176"/>
      <c r="DT180" s="176"/>
      <c r="DU180" s="176"/>
      <c r="DV180" s="176"/>
      <c r="DW180" s="176"/>
      <c r="DX180" s="176"/>
      <c r="DY180" s="176"/>
      <c r="DZ180" s="176"/>
      <c r="EA180" s="176"/>
      <c r="EB180" s="176"/>
      <c r="EC180" s="176"/>
      <c r="ED180" s="176"/>
      <c r="EE180" s="176"/>
      <c r="EF180" s="176"/>
      <c r="EG180" s="176"/>
      <c r="EH180" s="176"/>
      <c r="EI180" s="176"/>
      <c r="EJ180" s="176"/>
      <c r="EK180" s="176"/>
      <c r="EL180" s="176"/>
      <c r="EM180" s="176"/>
      <c r="EN180" s="176"/>
      <c r="EO180" s="176"/>
      <c r="EP180" s="176"/>
      <c r="EQ180" s="176"/>
      <c r="ER180" s="176"/>
      <c r="ES180" s="176"/>
      <c r="ET180" s="176"/>
      <c r="EU180" s="176"/>
      <c r="EV180" s="176"/>
      <c r="EW180" s="176"/>
      <c r="EX180" s="176"/>
      <c r="EY180" s="176"/>
      <c r="EZ180" s="176"/>
      <c r="FA180" s="176"/>
      <c r="FB180" s="176"/>
      <c r="FC180" s="176"/>
      <c r="FD180" s="176"/>
      <c r="FE180" s="176"/>
      <c r="FF180" s="176"/>
      <c r="FG180" s="176"/>
      <c r="FH180" s="176"/>
      <c r="FI180" s="176"/>
      <c r="FJ180" s="176"/>
      <c r="FK180" s="176"/>
      <c r="FL180" s="176"/>
      <c r="FM180" s="176"/>
      <c r="FN180" s="176"/>
      <c r="FO180" s="176"/>
      <c r="FP180" s="176"/>
      <c r="FQ180" s="176"/>
      <c r="FR180" s="176"/>
      <c r="FS180" s="176"/>
      <c r="FT180" s="176"/>
      <c r="FU180" s="176"/>
      <c r="FV180" s="176"/>
      <c r="FW180" s="176"/>
      <c r="FX180" s="176"/>
      <c r="FY180" s="176"/>
      <c r="FZ180" s="176"/>
      <c r="GA180" s="176"/>
      <c r="GB180" s="176"/>
      <c r="GC180" s="176"/>
      <c r="GD180" s="176"/>
      <c r="GE180" s="176"/>
      <c r="GF180" s="176"/>
      <c r="GG180" s="176"/>
      <c r="GH180" s="176"/>
      <c r="GI180" s="176"/>
      <c r="GJ180" s="176"/>
      <c r="GK180" s="176"/>
      <c r="GL180" s="176"/>
      <c r="GM180" s="176"/>
      <c r="GN180" s="176"/>
      <c r="GO180" s="176"/>
      <c r="GP180" s="176"/>
      <c r="GQ180" s="176"/>
      <c r="GR180" s="176"/>
      <c r="GS180" s="176"/>
      <c r="GT180" s="176"/>
      <c r="GU180" s="176"/>
      <c r="GV180" s="176"/>
      <c r="GW180" s="176"/>
      <c r="GX180" s="176"/>
      <c r="GY180" s="176"/>
      <c r="GZ180" s="176"/>
      <c r="HA180" s="176"/>
      <c r="HB180" s="176"/>
      <c r="HC180" s="176"/>
      <c r="HD180" s="176"/>
      <c r="HE180" s="176"/>
      <c r="HF180" s="176"/>
      <c r="HG180" s="176"/>
      <c r="HH180" s="176"/>
      <c r="HI180" s="176"/>
      <c r="HJ180" s="176"/>
      <c r="HK180" s="176"/>
      <c r="HL180" s="176"/>
      <c r="HM180" s="176"/>
      <c r="HN180" s="176"/>
      <c r="HO180" s="176"/>
      <c r="HP180" s="176"/>
      <c r="HQ180" s="176"/>
      <c r="HR180" s="176"/>
      <c r="HS180" s="176"/>
      <c r="HT180" s="176"/>
      <c r="HU180" s="176"/>
      <c r="HV180" s="176"/>
      <c r="HW180" s="176"/>
      <c r="HX180" s="176"/>
      <c r="HY180" s="176"/>
      <c r="HZ180" s="176"/>
      <c r="IA180" s="176"/>
      <c r="IB180" s="176"/>
      <c r="IC180" s="176"/>
      <c r="ID180" s="176"/>
      <c r="IE180" s="176"/>
      <c r="IF180" s="176"/>
      <c r="IG180" s="176"/>
      <c r="IH180" s="176"/>
      <c r="II180" s="176"/>
      <c r="IJ180" s="176"/>
      <c r="IK180" s="176"/>
      <c r="IL180" s="176"/>
      <c r="IM180" s="176"/>
      <c r="IN180" s="176"/>
      <c r="IO180" s="176"/>
      <c r="IP180" s="176"/>
      <c r="IQ180" s="176"/>
      <c r="IR180" s="176"/>
      <c r="IS180" s="176"/>
      <c r="IT180" s="176"/>
      <c r="IU180" s="176"/>
      <c r="IV180" s="176"/>
      <c r="IW180" s="176"/>
      <c r="IX180" s="176"/>
      <c r="IY180" s="176"/>
    </row>
    <row r="181" spans="1:259" s="186" customFormat="1" ht="49" thickBot="1">
      <c r="A181" s="28" t="s">
        <v>771</v>
      </c>
      <c r="B181" s="28" t="s">
        <v>656</v>
      </c>
      <c r="C181" s="28" t="s">
        <v>657</v>
      </c>
      <c r="D181" s="28" t="s">
        <v>658</v>
      </c>
      <c r="E181" s="29"/>
      <c r="G181" s="58" t="s">
        <v>581</v>
      </c>
      <c r="H181" s="31"/>
      <c r="I181" s="42"/>
      <c r="J181" s="32"/>
      <c r="K181" s="59"/>
      <c r="L181" s="217"/>
      <c r="M181" s="201" t="s">
        <v>491</v>
      </c>
      <c r="N181" s="201" t="s">
        <v>543</v>
      </c>
      <c r="O181" s="205" t="s">
        <v>571</v>
      </c>
      <c r="P181" s="35"/>
      <c r="Q181" s="35"/>
      <c r="R181" s="35"/>
      <c r="S181" s="35"/>
      <c r="T181" s="35"/>
      <c r="U181" s="35"/>
      <c r="V181" s="35"/>
      <c r="W181" s="36"/>
      <c r="X181" s="35"/>
      <c r="Y181" s="35"/>
      <c r="Z181" s="35"/>
      <c r="AA181" s="35"/>
      <c r="AB181" s="35"/>
      <c r="AC181" s="35"/>
      <c r="AD181" s="35"/>
      <c r="AE181" s="35"/>
      <c r="AF181" s="35"/>
      <c r="AG181" s="35"/>
      <c r="AH181" s="35"/>
      <c r="AI181" s="35"/>
      <c r="AJ181" s="35"/>
      <c r="AK181" s="37"/>
      <c r="AL181" s="35"/>
      <c r="AM181" s="35"/>
      <c r="AN181" s="35"/>
      <c r="AO181" s="35"/>
      <c r="AP181" s="35"/>
      <c r="AQ181" s="35"/>
      <c r="AR181" s="35"/>
      <c r="AS181" s="35"/>
      <c r="AT181" s="35"/>
      <c r="AU181" s="35"/>
      <c r="AV181" s="35"/>
      <c r="AW181" s="35"/>
      <c r="AX181" s="35"/>
      <c r="AY181" s="35"/>
      <c r="AZ181" s="35"/>
      <c r="BA181" s="35"/>
      <c r="BB181" s="35"/>
      <c r="BC181" s="37"/>
      <c r="BD181" s="37"/>
      <c r="BE181" s="37"/>
      <c r="BF181" s="35"/>
      <c r="BG181" s="35"/>
      <c r="BH181" s="35"/>
      <c r="BI181" s="35"/>
      <c r="BJ181" s="35"/>
      <c r="BK181" s="35"/>
      <c r="BL181" s="35"/>
      <c r="BM181" s="35"/>
      <c r="BN181" s="35"/>
      <c r="BO181" s="35"/>
      <c r="BP181" s="35"/>
      <c r="BQ181" s="35"/>
      <c r="BR181" s="35"/>
      <c r="BS181" s="35"/>
      <c r="BT181" s="35"/>
      <c r="BU181" s="35"/>
      <c r="BV181" s="35"/>
      <c r="BW181" s="38"/>
      <c r="BX181" s="30"/>
      <c r="BY181" s="39"/>
      <c r="BZ181" s="40"/>
      <c r="CA181" s="40"/>
      <c r="CB181" s="176"/>
      <c r="CC181" s="176"/>
      <c r="CD181" s="176"/>
      <c r="CE181" s="176"/>
      <c r="CF181" s="176"/>
      <c r="CG181" s="176"/>
      <c r="CH181" s="176"/>
      <c r="CI181" s="176"/>
      <c r="CJ181" s="176"/>
      <c r="CK181" s="176"/>
      <c r="CL181" s="176"/>
      <c r="CM181" s="176"/>
      <c r="CN181" s="176"/>
      <c r="CO181" s="176"/>
      <c r="CP181" s="176"/>
      <c r="CQ181" s="176"/>
      <c r="CR181" s="176"/>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176"/>
      <c r="EC181" s="176"/>
      <c r="ED181" s="176"/>
      <c r="EE181" s="176"/>
      <c r="EF181" s="176"/>
      <c r="EG181" s="176"/>
      <c r="EH181" s="176"/>
      <c r="EI181" s="176"/>
      <c r="EJ181" s="176"/>
      <c r="EK181" s="176"/>
      <c r="EL181" s="176"/>
      <c r="EM181" s="176"/>
      <c r="EN181" s="176"/>
      <c r="EO181" s="176"/>
      <c r="EP181" s="176"/>
      <c r="EQ181" s="176"/>
      <c r="ER181" s="176"/>
      <c r="ES181" s="176"/>
      <c r="ET181" s="176"/>
      <c r="EU181" s="176"/>
      <c r="EV181" s="176"/>
      <c r="EW181" s="176"/>
      <c r="EX181" s="176"/>
      <c r="EY181" s="176"/>
      <c r="EZ181" s="176"/>
      <c r="FA181" s="176"/>
      <c r="FB181" s="176"/>
      <c r="FC181" s="176"/>
      <c r="FD181" s="176"/>
      <c r="FE181" s="176"/>
      <c r="FF181" s="176"/>
      <c r="FG181" s="176"/>
      <c r="FH181" s="176"/>
      <c r="FI181" s="176"/>
      <c r="FJ181" s="176"/>
      <c r="FK181" s="176"/>
      <c r="FL181" s="176"/>
      <c r="FM181" s="176"/>
      <c r="FN181" s="176"/>
      <c r="FO181" s="176"/>
      <c r="FP181" s="176"/>
      <c r="FQ181" s="176"/>
      <c r="FR181" s="176"/>
      <c r="FS181" s="176"/>
      <c r="FT181" s="176"/>
      <c r="FU181" s="176"/>
      <c r="FV181" s="176"/>
      <c r="FW181" s="176"/>
      <c r="FX181" s="176"/>
      <c r="FY181" s="176"/>
      <c r="FZ181" s="176"/>
      <c r="GA181" s="176"/>
      <c r="GB181" s="176"/>
      <c r="GC181" s="176"/>
      <c r="GD181" s="176"/>
      <c r="GE181" s="176"/>
      <c r="GF181" s="176"/>
      <c r="GG181" s="176"/>
      <c r="GH181" s="176"/>
      <c r="GI181" s="176"/>
      <c r="GJ181" s="176"/>
      <c r="GK181" s="176"/>
      <c r="GL181" s="176"/>
      <c r="GM181" s="176"/>
      <c r="GN181" s="176"/>
      <c r="GO181" s="176"/>
      <c r="GP181" s="176"/>
      <c r="GQ181" s="176"/>
      <c r="GR181" s="176"/>
      <c r="GS181" s="176"/>
      <c r="GT181" s="176"/>
      <c r="GU181" s="176"/>
      <c r="GV181" s="176"/>
      <c r="GW181" s="176"/>
      <c r="GX181" s="176"/>
      <c r="GY181" s="176"/>
      <c r="GZ181" s="176"/>
      <c r="HA181" s="176"/>
      <c r="HB181" s="176"/>
      <c r="HC181" s="176"/>
      <c r="HD181" s="176"/>
      <c r="HE181" s="176"/>
      <c r="HF181" s="176"/>
      <c r="HG181" s="176"/>
      <c r="HH181" s="176"/>
      <c r="HI181" s="176"/>
      <c r="HJ181" s="176"/>
      <c r="HK181" s="176"/>
      <c r="HL181" s="176"/>
      <c r="HM181" s="176"/>
      <c r="HN181" s="176"/>
      <c r="HO181" s="176"/>
      <c r="HP181" s="176"/>
      <c r="HQ181" s="176"/>
      <c r="HR181" s="176"/>
      <c r="HS181" s="176"/>
      <c r="HT181" s="176"/>
      <c r="HU181" s="176"/>
      <c r="HV181" s="176"/>
      <c r="HW181" s="176"/>
      <c r="HX181" s="176"/>
      <c r="HY181" s="176"/>
      <c r="HZ181" s="176"/>
      <c r="IA181" s="176"/>
      <c r="IB181" s="176"/>
      <c r="IC181" s="176"/>
      <c r="ID181" s="176"/>
      <c r="IE181" s="176"/>
      <c r="IF181" s="176"/>
      <c r="IG181" s="176"/>
      <c r="IH181" s="176"/>
      <c r="II181" s="176"/>
      <c r="IJ181" s="176"/>
      <c r="IK181" s="176"/>
      <c r="IL181" s="176"/>
      <c r="IM181" s="176"/>
      <c r="IN181" s="176"/>
      <c r="IO181" s="176"/>
      <c r="IP181" s="176"/>
      <c r="IQ181" s="176"/>
      <c r="IR181" s="176"/>
      <c r="IS181" s="176"/>
      <c r="IT181" s="176"/>
      <c r="IU181" s="176"/>
      <c r="IV181" s="176"/>
      <c r="IW181" s="176"/>
      <c r="IX181" s="176"/>
      <c r="IY181" s="176"/>
    </row>
    <row r="182" spans="1:259" s="186" customFormat="1" ht="97" thickBot="1">
      <c r="A182" s="28" t="s">
        <v>772</v>
      </c>
      <c r="B182" s="28" t="s">
        <v>659</v>
      </c>
      <c r="C182" s="28" t="s">
        <v>634</v>
      </c>
      <c r="D182" s="28" t="s">
        <v>660</v>
      </c>
      <c r="E182" s="29"/>
      <c r="G182" s="58" t="s">
        <v>533</v>
      </c>
      <c r="H182" s="31"/>
      <c r="I182" s="42"/>
      <c r="J182" s="32"/>
      <c r="K182" s="59"/>
      <c r="L182" s="217"/>
      <c r="M182" s="201" t="s">
        <v>491</v>
      </c>
      <c r="N182" s="201" t="s">
        <v>661</v>
      </c>
      <c r="O182" s="205" t="s">
        <v>571</v>
      </c>
      <c r="P182" s="35"/>
      <c r="Q182" s="35"/>
      <c r="R182" s="35"/>
      <c r="S182" s="35"/>
      <c r="T182" s="35"/>
      <c r="U182" s="35"/>
      <c r="V182" s="35"/>
      <c r="W182" s="36"/>
      <c r="X182" s="35"/>
      <c r="Y182" s="35"/>
      <c r="Z182" s="35"/>
      <c r="AA182" s="35"/>
      <c r="AB182" s="35"/>
      <c r="AC182" s="35"/>
      <c r="AD182" s="35"/>
      <c r="AE182" s="35"/>
      <c r="AF182" s="35"/>
      <c r="AG182" s="35"/>
      <c r="AH182" s="35"/>
      <c r="AI182" s="35"/>
      <c r="AJ182" s="35"/>
      <c r="AK182" s="37"/>
      <c r="AL182" s="35"/>
      <c r="AM182" s="35"/>
      <c r="AN182" s="35"/>
      <c r="AO182" s="35"/>
      <c r="AP182" s="35"/>
      <c r="AQ182" s="35"/>
      <c r="AR182" s="35"/>
      <c r="AS182" s="35"/>
      <c r="AT182" s="35"/>
      <c r="AU182" s="35"/>
      <c r="AV182" s="35"/>
      <c r="AW182" s="35"/>
      <c r="AX182" s="35"/>
      <c r="AY182" s="35"/>
      <c r="AZ182" s="35"/>
      <c r="BA182" s="35"/>
      <c r="BB182" s="35"/>
      <c r="BC182" s="37"/>
      <c r="BD182" s="37"/>
      <c r="BE182" s="37"/>
      <c r="BF182" s="35"/>
      <c r="BG182" s="35"/>
      <c r="BH182" s="35"/>
      <c r="BI182" s="35"/>
      <c r="BJ182" s="35"/>
      <c r="BK182" s="35"/>
      <c r="BL182" s="35"/>
      <c r="BM182" s="35"/>
      <c r="BN182" s="35"/>
      <c r="BO182" s="35"/>
      <c r="BP182" s="35"/>
      <c r="BQ182" s="35"/>
      <c r="BR182" s="35"/>
      <c r="BS182" s="35"/>
      <c r="BT182" s="35"/>
      <c r="BU182" s="35"/>
      <c r="BV182" s="35"/>
      <c r="BW182" s="38"/>
      <c r="BX182" s="30"/>
      <c r="BY182" s="39"/>
      <c r="BZ182" s="40"/>
      <c r="CA182" s="40"/>
      <c r="CB182" s="176"/>
      <c r="CC182" s="176"/>
      <c r="CD182" s="176"/>
      <c r="CE182" s="176"/>
      <c r="CF182" s="176"/>
      <c r="CG182" s="176"/>
      <c r="CH182" s="176"/>
      <c r="CI182" s="176"/>
      <c r="CJ182" s="176"/>
      <c r="CK182" s="176"/>
      <c r="CL182" s="176"/>
      <c r="CM182" s="176"/>
      <c r="CN182" s="176"/>
      <c r="CO182" s="176"/>
      <c r="CP182" s="176"/>
      <c r="CQ182" s="176"/>
      <c r="CR182" s="176"/>
      <c r="CS182" s="176"/>
      <c r="CT182" s="176"/>
      <c r="CU182" s="176"/>
      <c r="CV182" s="176"/>
      <c r="CW182" s="176"/>
      <c r="CX182" s="176"/>
      <c r="CY182" s="176"/>
      <c r="CZ182" s="176"/>
      <c r="DA182" s="176"/>
      <c r="DB182" s="176"/>
      <c r="DC182" s="176"/>
      <c r="DD182" s="176"/>
      <c r="DE182" s="176"/>
      <c r="DF182" s="176"/>
      <c r="DG182" s="176"/>
      <c r="DH182" s="176"/>
      <c r="DI182" s="176"/>
      <c r="DJ182" s="176"/>
      <c r="DK182" s="176"/>
      <c r="DL182" s="176"/>
      <c r="DM182" s="176"/>
      <c r="DN182" s="176"/>
      <c r="DO182" s="176"/>
      <c r="DP182" s="176"/>
      <c r="DQ182" s="176"/>
      <c r="DR182" s="176"/>
      <c r="DS182" s="176"/>
      <c r="DT182" s="176"/>
      <c r="DU182" s="176"/>
      <c r="DV182" s="176"/>
      <c r="DW182" s="176"/>
      <c r="DX182" s="176"/>
      <c r="DY182" s="176"/>
      <c r="DZ182" s="176"/>
      <c r="EA182" s="176"/>
      <c r="EB182" s="176"/>
      <c r="EC182" s="176"/>
      <c r="ED182" s="176"/>
      <c r="EE182" s="176"/>
      <c r="EF182" s="176"/>
      <c r="EG182" s="176"/>
      <c r="EH182" s="176"/>
      <c r="EI182" s="176"/>
      <c r="EJ182" s="176"/>
      <c r="EK182" s="176"/>
      <c r="EL182" s="176"/>
      <c r="EM182" s="176"/>
      <c r="EN182" s="176"/>
      <c r="EO182" s="176"/>
      <c r="EP182" s="176"/>
      <c r="EQ182" s="176"/>
      <c r="ER182" s="176"/>
      <c r="ES182" s="176"/>
      <c r="ET182" s="176"/>
      <c r="EU182" s="176"/>
      <c r="EV182" s="176"/>
      <c r="EW182" s="176"/>
      <c r="EX182" s="176"/>
      <c r="EY182" s="176"/>
      <c r="EZ182" s="176"/>
      <c r="FA182" s="176"/>
      <c r="FB182" s="176"/>
      <c r="FC182" s="176"/>
      <c r="FD182" s="176"/>
      <c r="FE182" s="176"/>
      <c r="FF182" s="176"/>
      <c r="FG182" s="176"/>
      <c r="FH182" s="176"/>
      <c r="FI182" s="176"/>
      <c r="FJ182" s="176"/>
      <c r="FK182" s="176"/>
      <c r="FL182" s="176"/>
      <c r="FM182" s="176"/>
      <c r="FN182" s="176"/>
      <c r="FO182" s="176"/>
      <c r="FP182" s="176"/>
      <c r="FQ182" s="176"/>
      <c r="FR182" s="176"/>
      <c r="FS182" s="176"/>
      <c r="FT182" s="176"/>
      <c r="FU182" s="176"/>
      <c r="FV182" s="176"/>
      <c r="FW182" s="176"/>
      <c r="FX182" s="176"/>
      <c r="FY182" s="176"/>
      <c r="FZ182" s="176"/>
      <c r="GA182" s="176"/>
      <c r="GB182" s="176"/>
      <c r="GC182" s="176"/>
      <c r="GD182" s="176"/>
      <c r="GE182" s="176"/>
      <c r="GF182" s="176"/>
      <c r="GG182" s="176"/>
      <c r="GH182" s="176"/>
      <c r="GI182" s="176"/>
      <c r="GJ182" s="176"/>
      <c r="GK182" s="176"/>
      <c r="GL182" s="176"/>
      <c r="GM182" s="176"/>
      <c r="GN182" s="176"/>
      <c r="GO182" s="176"/>
      <c r="GP182" s="176"/>
      <c r="GQ182" s="176"/>
      <c r="GR182" s="176"/>
      <c r="GS182" s="176"/>
      <c r="GT182" s="176"/>
      <c r="GU182" s="176"/>
      <c r="GV182" s="176"/>
      <c r="GW182" s="176"/>
      <c r="GX182" s="176"/>
      <c r="GY182" s="176"/>
      <c r="GZ182" s="176"/>
      <c r="HA182" s="176"/>
      <c r="HB182" s="176"/>
      <c r="HC182" s="176"/>
      <c r="HD182" s="176"/>
      <c r="HE182" s="176"/>
      <c r="HF182" s="176"/>
      <c r="HG182" s="176"/>
      <c r="HH182" s="176"/>
      <c r="HI182" s="176"/>
      <c r="HJ182" s="176"/>
      <c r="HK182" s="176"/>
      <c r="HL182" s="176"/>
      <c r="HM182" s="176"/>
      <c r="HN182" s="176"/>
      <c r="HO182" s="176"/>
      <c r="HP182" s="176"/>
      <c r="HQ182" s="176"/>
      <c r="HR182" s="176"/>
      <c r="HS182" s="176"/>
      <c r="HT182" s="176"/>
      <c r="HU182" s="176"/>
      <c r="HV182" s="176"/>
      <c r="HW182" s="176"/>
      <c r="HX182" s="176"/>
      <c r="HY182" s="176"/>
      <c r="HZ182" s="176"/>
      <c r="IA182" s="176"/>
      <c r="IB182" s="176"/>
      <c r="IC182" s="176"/>
      <c r="ID182" s="176"/>
      <c r="IE182" s="176"/>
      <c r="IF182" s="176"/>
      <c r="IG182" s="176"/>
      <c r="IH182" s="176"/>
      <c r="II182" s="176"/>
      <c r="IJ182" s="176"/>
      <c r="IK182" s="176"/>
      <c r="IL182" s="176"/>
      <c r="IM182" s="176"/>
      <c r="IN182" s="176"/>
      <c r="IO182" s="176"/>
      <c r="IP182" s="176"/>
      <c r="IQ182" s="176"/>
      <c r="IR182" s="176"/>
      <c r="IS182" s="176"/>
      <c r="IT182" s="176"/>
      <c r="IU182" s="176"/>
      <c r="IV182" s="176"/>
      <c r="IW182" s="176"/>
      <c r="IX182" s="176"/>
      <c r="IY182" s="176"/>
    </row>
    <row r="183" spans="1:259" s="186" customFormat="1" ht="81" thickBot="1">
      <c r="A183" s="28" t="s">
        <v>773</v>
      </c>
      <c r="B183" s="28" t="s">
        <v>662</v>
      </c>
      <c r="C183" s="28" t="s">
        <v>519</v>
      </c>
      <c r="D183" s="28" t="s">
        <v>663</v>
      </c>
      <c r="E183" s="29"/>
      <c r="G183" s="58" t="s">
        <v>569</v>
      </c>
      <c r="H183" s="31"/>
      <c r="I183" s="42"/>
      <c r="J183" s="32"/>
      <c r="K183" s="59"/>
      <c r="L183" s="217"/>
      <c r="M183" s="201" t="s">
        <v>491</v>
      </c>
      <c r="N183" s="201" t="s">
        <v>664</v>
      </c>
      <c r="O183" s="205" t="s">
        <v>526</v>
      </c>
      <c r="P183" s="35"/>
      <c r="Q183" s="35"/>
      <c r="R183" s="35"/>
      <c r="S183" s="35"/>
      <c r="T183" s="35"/>
      <c r="U183" s="35"/>
      <c r="V183" s="35"/>
      <c r="W183" s="36"/>
      <c r="X183" s="35"/>
      <c r="Y183" s="35"/>
      <c r="Z183" s="35"/>
      <c r="AA183" s="35"/>
      <c r="AB183" s="35"/>
      <c r="AC183" s="35"/>
      <c r="AD183" s="35"/>
      <c r="AE183" s="35"/>
      <c r="AF183" s="35"/>
      <c r="AG183" s="35"/>
      <c r="AH183" s="35"/>
      <c r="AI183" s="35"/>
      <c r="AJ183" s="35"/>
      <c r="AK183" s="37"/>
      <c r="AL183" s="35"/>
      <c r="AM183" s="35"/>
      <c r="AN183" s="35"/>
      <c r="AO183" s="35"/>
      <c r="AP183" s="35"/>
      <c r="AQ183" s="35"/>
      <c r="AR183" s="35"/>
      <c r="AS183" s="35"/>
      <c r="AT183" s="35"/>
      <c r="AU183" s="35"/>
      <c r="AV183" s="35"/>
      <c r="AW183" s="35"/>
      <c r="AX183" s="35"/>
      <c r="AY183" s="35"/>
      <c r="AZ183" s="35"/>
      <c r="BA183" s="35"/>
      <c r="BB183" s="35"/>
      <c r="BC183" s="37"/>
      <c r="BD183" s="37"/>
      <c r="BE183" s="37"/>
      <c r="BF183" s="35"/>
      <c r="BG183" s="35"/>
      <c r="BH183" s="35"/>
      <c r="BI183" s="35"/>
      <c r="BJ183" s="35"/>
      <c r="BK183" s="35"/>
      <c r="BL183" s="35"/>
      <c r="BM183" s="35"/>
      <c r="BN183" s="35"/>
      <c r="BO183" s="35"/>
      <c r="BP183" s="35"/>
      <c r="BQ183" s="35"/>
      <c r="BR183" s="35"/>
      <c r="BS183" s="35"/>
      <c r="BT183" s="35"/>
      <c r="BU183" s="35"/>
      <c r="BV183" s="35"/>
      <c r="BW183" s="38"/>
      <c r="BX183" s="30"/>
      <c r="BY183" s="39"/>
      <c r="BZ183" s="40"/>
      <c r="CA183" s="40"/>
      <c r="CB183" s="176"/>
      <c r="CC183" s="176"/>
      <c r="CD183" s="176"/>
      <c r="CE183" s="176"/>
      <c r="CF183" s="176"/>
      <c r="CG183" s="176"/>
      <c r="CH183" s="176"/>
      <c r="CI183" s="176"/>
      <c r="CJ183" s="176"/>
      <c r="CK183" s="176"/>
      <c r="CL183" s="176"/>
      <c r="CM183" s="176"/>
      <c r="CN183" s="176"/>
      <c r="CO183" s="176"/>
      <c r="CP183" s="176"/>
      <c r="CQ183" s="176"/>
      <c r="CR183" s="176"/>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176"/>
      <c r="EC183" s="176"/>
      <c r="ED183" s="176"/>
      <c r="EE183" s="176"/>
      <c r="EF183" s="176"/>
      <c r="EG183" s="176"/>
      <c r="EH183" s="176"/>
      <c r="EI183" s="176"/>
      <c r="EJ183" s="176"/>
      <c r="EK183" s="176"/>
      <c r="EL183" s="176"/>
      <c r="EM183" s="176"/>
      <c r="EN183" s="176"/>
      <c r="EO183" s="176"/>
      <c r="EP183" s="176"/>
      <c r="EQ183" s="176"/>
      <c r="ER183" s="176"/>
      <c r="ES183" s="176"/>
      <c r="ET183" s="176"/>
      <c r="EU183" s="176"/>
      <c r="EV183" s="176"/>
      <c r="EW183" s="176"/>
      <c r="EX183" s="176"/>
      <c r="EY183" s="176"/>
      <c r="EZ183" s="176"/>
      <c r="FA183" s="176"/>
      <c r="FB183" s="176"/>
      <c r="FC183" s="176"/>
      <c r="FD183" s="176"/>
      <c r="FE183" s="176"/>
      <c r="FF183" s="176"/>
      <c r="FG183" s="176"/>
      <c r="FH183" s="176"/>
      <c r="FI183" s="176"/>
      <c r="FJ183" s="176"/>
      <c r="FK183" s="176"/>
      <c r="FL183" s="176"/>
      <c r="FM183" s="176"/>
      <c r="FN183" s="176"/>
      <c r="FO183" s="176"/>
      <c r="FP183" s="176"/>
      <c r="FQ183" s="176"/>
      <c r="FR183" s="176"/>
      <c r="FS183" s="176"/>
      <c r="FT183" s="176"/>
      <c r="FU183" s="176"/>
      <c r="FV183" s="176"/>
      <c r="FW183" s="176"/>
      <c r="FX183" s="176"/>
      <c r="FY183" s="176"/>
      <c r="FZ183" s="176"/>
      <c r="GA183" s="176"/>
      <c r="GB183" s="176"/>
      <c r="GC183" s="176"/>
      <c r="GD183" s="176"/>
      <c r="GE183" s="176"/>
      <c r="GF183" s="176"/>
      <c r="GG183" s="176"/>
      <c r="GH183" s="176"/>
      <c r="GI183" s="176"/>
      <c r="GJ183" s="176"/>
      <c r="GK183" s="176"/>
      <c r="GL183" s="176"/>
      <c r="GM183" s="176"/>
      <c r="GN183" s="176"/>
      <c r="GO183" s="176"/>
      <c r="GP183" s="176"/>
      <c r="GQ183" s="176"/>
      <c r="GR183" s="176"/>
      <c r="GS183" s="176"/>
      <c r="GT183" s="176"/>
      <c r="GU183" s="176"/>
      <c r="GV183" s="176"/>
      <c r="GW183" s="176"/>
      <c r="GX183" s="176"/>
      <c r="GY183" s="176"/>
      <c r="GZ183" s="176"/>
      <c r="HA183" s="176"/>
      <c r="HB183" s="176"/>
      <c r="HC183" s="176"/>
      <c r="HD183" s="176"/>
      <c r="HE183" s="176"/>
      <c r="HF183" s="176"/>
      <c r="HG183" s="176"/>
      <c r="HH183" s="176"/>
      <c r="HI183" s="176"/>
      <c r="HJ183" s="176"/>
      <c r="HK183" s="176"/>
      <c r="HL183" s="176"/>
      <c r="HM183" s="176"/>
      <c r="HN183" s="176"/>
      <c r="HO183" s="176"/>
      <c r="HP183" s="176"/>
      <c r="HQ183" s="176"/>
      <c r="HR183" s="176"/>
      <c r="HS183" s="176"/>
      <c r="HT183" s="176"/>
      <c r="HU183" s="176"/>
      <c r="HV183" s="176"/>
      <c r="HW183" s="176"/>
      <c r="HX183" s="176"/>
      <c r="HY183" s="176"/>
      <c r="HZ183" s="176"/>
      <c r="IA183" s="176"/>
      <c r="IB183" s="176"/>
      <c r="IC183" s="176"/>
      <c r="ID183" s="176"/>
      <c r="IE183" s="176"/>
      <c r="IF183" s="176"/>
      <c r="IG183" s="176"/>
      <c r="IH183" s="176"/>
      <c r="II183" s="176"/>
      <c r="IJ183" s="176"/>
      <c r="IK183" s="176"/>
      <c r="IL183" s="176"/>
      <c r="IM183" s="176"/>
      <c r="IN183" s="176"/>
      <c r="IO183" s="176"/>
      <c r="IP183" s="176"/>
      <c r="IQ183" s="176"/>
      <c r="IR183" s="176"/>
      <c r="IS183" s="176"/>
      <c r="IT183" s="176"/>
      <c r="IU183" s="176"/>
      <c r="IV183" s="176"/>
      <c r="IW183" s="176"/>
      <c r="IX183" s="176"/>
      <c r="IY183" s="176"/>
    </row>
    <row r="184" spans="1:259" s="186" customFormat="1" ht="33" thickBot="1">
      <c r="A184" s="28" t="s">
        <v>774</v>
      </c>
      <c r="B184" s="28" t="s">
        <v>665</v>
      </c>
      <c r="C184" s="28" t="s">
        <v>562</v>
      </c>
      <c r="D184" s="28" t="s">
        <v>666</v>
      </c>
      <c r="E184" s="29"/>
      <c r="G184" s="58" t="s">
        <v>524</v>
      </c>
      <c r="H184" s="31"/>
      <c r="I184" s="42"/>
      <c r="J184" s="32"/>
      <c r="K184" s="59"/>
      <c r="L184" s="217"/>
      <c r="M184" s="201" t="s">
        <v>491</v>
      </c>
      <c r="N184" s="201" t="s">
        <v>667</v>
      </c>
      <c r="O184" s="205" t="s">
        <v>571</v>
      </c>
      <c r="P184" s="35"/>
      <c r="Q184" s="35"/>
      <c r="R184" s="35"/>
      <c r="S184" s="35"/>
      <c r="T184" s="35"/>
      <c r="U184" s="35"/>
      <c r="V184" s="35"/>
      <c r="W184" s="36"/>
      <c r="X184" s="35"/>
      <c r="Y184" s="35"/>
      <c r="Z184" s="35"/>
      <c r="AA184" s="35"/>
      <c r="AB184" s="35"/>
      <c r="AC184" s="35"/>
      <c r="AD184" s="35"/>
      <c r="AE184" s="35"/>
      <c r="AF184" s="35"/>
      <c r="AG184" s="35"/>
      <c r="AH184" s="35"/>
      <c r="AI184" s="35"/>
      <c r="AJ184" s="35"/>
      <c r="AK184" s="37"/>
      <c r="AL184" s="35"/>
      <c r="AM184" s="35"/>
      <c r="AN184" s="35"/>
      <c r="AO184" s="35"/>
      <c r="AP184" s="35"/>
      <c r="AQ184" s="35"/>
      <c r="AR184" s="35"/>
      <c r="AS184" s="35"/>
      <c r="AT184" s="35"/>
      <c r="AU184" s="35"/>
      <c r="AV184" s="35"/>
      <c r="AW184" s="35"/>
      <c r="AX184" s="35"/>
      <c r="AY184" s="35"/>
      <c r="AZ184" s="35"/>
      <c r="BA184" s="35"/>
      <c r="BB184" s="35"/>
      <c r="BC184" s="37"/>
      <c r="BD184" s="37"/>
      <c r="BE184" s="37"/>
      <c r="BF184" s="35"/>
      <c r="BG184" s="35"/>
      <c r="BH184" s="35"/>
      <c r="BI184" s="35"/>
      <c r="BJ184" s="35"/>
      <c r="BK184" s="35"/>
      <c r="BL184" s="35"/>
      <c r="BM184" s="35"/>
      <c r="BN184" s="35"/>
      <c r="BO184" s="35"/>
      <c r="BP184" s="35"/>
      <c r="BQ184" s="35"/>
      <c r="BR184" s="35"/>
      <c r="BS184" s="35"/>
      <c r="BT184" s="35"/>
      <c r="BU184" s="35"/>
      <c r="BV184" s="35"/>
      <c r="BW184" s="38"/>
      <c r="BX184" s="30"/>
      <c r="BY184" s="39"/>
      <c r="BZ184" s="40"/>
      <c r="CA184" s="40"/>
      <c r="CB184" s="176"/>
      <c r="CC184" s="176"/>
      <c r="CD184" s="176"/>
      <c r="CE184" s="176"/>
      <c r="CF184" s="176"/>
      <c r="CG184" s="176"/>
      <c r="CH184" s="176"/>
      <c r="CI184" s="176"/>
      <c r="CJ184" s="176"/>
      <c r="CK184" s="176"/>
      <c r="CL184" s="176"/>
      <c r="CM184" s="176"/>
      <c r="CN184" s="176"/>
      <c r="CO184" s="176"/>
      <c r="CP184" s="176"/>
      <c r="CQ184" s="176"/>
      <c r="CR184" s="176"/>
      <c r="CS184" s="176"/>
      <c r="CT184" s="176"/>
      <c r="CU184" s="176"/>
      <c r="CV184" s="176"/>
      <c r="CW184" s="176"/>
      <c r="CX184" s="176"/>
      <c r="CY184" s="176"/>
      <c r="CZ184" s="176"/>
      <c r="DA184" s="176"/>
      <c r="DB184" s="176"/>
      <c r="DC184" s="176"/>
      <c r="DD184" s="176"/>
      <c r="DE184" s="176"/>
      <c r="DF184" s="176"/>
      <c r="DG184" s="176"/>
      <c r="DH184" s="176"/>
      <c r="DI184" s="176"/>
      <c r="DJ184" s="176"/>
      <c r="DK184" s="176"/>
      <c r="DL184" s="176"/>
      <c r="DM184" s="176"/>
      <c r="DN184" s="176"/>
      <c r="DO184" s="176"/>
      <c r="DP184" s="176"/>
      <c r="DQ184" s="176"/>
      <c r="DR184" s="176"/>
      <c r="DS184" s="176"/>
      <c r="DT184" s="176"/>
      <c r="DU184" s="176"/>
      <c r="DV184" s="176"/>
      <c r="DW184" s="176"/>
      <c r="DX184" s="176"/>
      <c r="DY184" s="176"/>
      <c r="DZ184" s="176"/>
      <c r="EA184" s="176"/>
      <c r="EB184" s="176"/>
      <c r="EC184" s="176"/>
      <c r="ED184" s="176"/>
      <c r="EE184" s="176"/>
      <c r="EF184" s="176"/>
      <c r="EG184" s="176"/>
      <c r="EH184" s="176"/>
      <c r="EI184" s="176"/>
      <c r="EJ184" s="176"/>
      <c r="EK184" s="176"/>
      <c r="EL184" s="176"/>
      <c r="EM184" s="176"/>
      <c r="EN184" s="176"/>
      <c r="EO184" s="176"/>
      <c r="EP184" s="176"/>
      <c r="EQ184" s="176"/>
      <c r="ER184" s="176"/>
      <c r="ES184" s="176"/>
      <c r="ET184" s="176"/>
      <c r="EU184" s="176"/>
      <c r="EV184" s="176"/>
      <c r="EW184" s="176"/>
      <c r="EX184" s="176"/>
      <c r="EY184" s="176"/>
      <c r="EZ184" s="176"/>
      <c r="FA184" s="176"/>
      <c r="FB184" s="176"/>
      <c r="FC184" s="176"/>
      <c r="FD184" s="176"/>
      <c r="FE184" s="176"/>
      <c r="FF184" s="176"/>
      <c r="FG184" s="176"/>
      <c r="FH184" s="176"/>
      <c r="FI184" s="176"/>
      <c r="FJ184" s="176"/>
      <c r="FK184" s="176"/>
      <c r="FL184" s="176"/>
      <c r="FM184" s="176"/>
      <c r="FN184" s="176"/>
      <c r="FO184" s="176"/>
      <c r="FP184" s="176"/>
      <c r="FQ184" s="176"/>
      <c r="FR184" s="176"/>
      <c r="FS184" s="176"/>
      <c r="FT184" s="176"/>
      <c r="FU184" s="176"/>
      <c r="FV184" s="176"/>
      <c r="FW184" s="176"/>
      <c r="FX184" s="176"/>
      <c r="FY184" s="176"/>
      <c r="FZ184" s="176"/>
      <c r="GA184" s="176"/>
      <c r="GB184" s="176"/>
      <c r="GC184" s="176"/>
      <c r="GD184" s="176"/>
      <c r="GE184" s="176"/>
      <c r="GF184" s="176"/>
      <c r="GG184" s="176"/>
      <c r="GH184" s="176"/>
      <c r="GI184" s="176"/>
      <c r="GJ184" s="176"/>
      <c r="GK184" s="176"/>
      <c r="GL184" s="176"/>
      <c r="GM184" s="176"/>
      <c r="GN184" s="176"/>
      <c r="GO184" s="176"/>
      <c r="GP184" s="176"/>
      <c r="GQ184" s="176"/>
      <c r="GR184" s="176"/>
      <c r="GS184" s="176"/>
      <c r="GT184" s="176"/>
      <c r="GU184" s="176"/>
      <c r="GV184" s="176"/>
      <c r="GW184" s="176"/>
      <c r="GX184" s="176"/>
      <c r="GY184" s="176"/>
      <c r="GZ184" s="176"/>
      <c r="HA184" s="176"/>
      <c r="HB184" s="176"/>
      <c r="HC184" s="176"/>
      <c r="HD184" s="176"/>
      <c r="HE184" s="176"/>
      <c r="HF184" s="176"/>
      <c r="HG184" s="176"/>
      <c r="HH184" s="176"/>
      <c r="HI184" s="176"/>
      <c r="HJ184" s="176"/>
      <c r="HK184" s="176"/>
      <c r="HL184" s="176"/>
      <c r="HM184" s="176"/>
      <c r="HN184" s="176"/>
      <c r="HO184" s="176"/>
      <c r="HP184" s="176"/>
      <c r="HQ184" s="176"/>
      <c r="HR184" s="176"/>
      <c r="HS184" s="176"/>
      <c r="HT184" s="176"/>
      <c r="HU184" s="176"/>
      <c r="HV184" s="176"/>
      <c r="HW184" s="176"/>
      <c r="HX184" s="176"/>
      <c r="HY184" s="176"/>
      <c r="HZ184" s="176"/>
      <c r="IA184" s="176"/>
      <c r="IB184" s="176"/>
      <c r="IC184" s="176"/>
      <c r="ID184" s="176"/>
      <c r="IE184" s="176"/>
      <c r="IF184" s="176"/>
      <c r="IG184" s="176"/>
      <c r="IH184" s="176"/>
      <c r="II184" s="176"/>
      <c r="IJ184" s="176"/>
      <c r="IK184" s="176"/>
      <c r="IL184" s="176"/>
      <c r="IM184" s="176"/>
      <c r="IN184" s="176"/>
      <c r="IO184" s="176"/>
      <c r="IP184" s="176"/>
      <c r="IQ184" s="176"/>
      <c r="IR184" s="176"/>
      <c r="IS184" s="176"/>
      <c r="IT184" s="176"/>
      <c r="IU184" s="176"/>
      <c r="IV184" s="176"/>
      <c r="IW184" s="176"/>
      <c r="IX184" s="176"/>
      <c r="IY184" s="176"/>
    </row>
    <row r="185" spans="1:259" s="186" customFormat="1" ht="33" thickBot="1">
      <c r="A185" s="28" t="s">
        <v>775</v>
      </c>
      <c r="B185" s="28" t="s">
        <v>668</v>
      </c>
      <c r="C185" s="28" t="s">
        <v>519</v>
      </c>
      <c r="D185" s="28" t="s">
        <v>669</v>
      </c>
      <c r="E185" s="29"/>
      <c r="G185" s="58" t="s">
        <v>670</v>
      </c>
      <c r="H185" s="31"/>
      <c r="I185" s="42"/>
      <c r="J185" s="32"/>
      <c r="K185" s="59"/>
      <c r="L185" s="217"/>
      <c r="M185" s="201" t="s">
        <v>491</v>
      </c>
      <c r="N185" s="201" t="s">
        <v>827</v>
      </c>
      <c r="O185" s="205" t="s">
        <v>534</v>
      </c>
      <c r="P185" s="35"/>
      <c r="Q185" s="35"/>
      <c r="R185" s="35"/>
      <c r="S185" s="35"/>
      <c r="T185" s="35"/>
      <c r="U185" s="35"/>
      <c r="V185" s="35"/>
      <c r="W185" s="36"/>
      <c r="X185" s="35"/>
      <c r="Y185" s="35"/>
      <c r="Z185" s="35"/>
      <c r="AA185" s="35"/>
      <c r="AB185" s="35"/>
      <c r="AC185" s="35"/>
      <c r="AD185" s="35"/>
      <c r="AE185" s="35"/>
      <c r="AF185" s="35"/>
      <c r="AG185" s="35"/>
      <c r="AH185" s="35"/>
      <c r="AI185" s="35"/>
      <c r="AJ185" s="35"/>
      <c r="AK185" s="37"/>
      <c r="AL185" s="35"/>
      <c r="AM185" s="35"/>
      <c r="AN185" s="35"/>
      <c r="AO185" s="35"/>
      <c r="AP185" s="35"/>
      <c r="AQ185" s="35"/>
      <c r="AR185" s="35"/>
      <c r="AS185" s="35"/>
      <c r="AT185" s="35"/>
      <c r="AU185" s="35"/>
      <c r="AV185" s="35"/>
      <c r="AW185" s="35"/>
      <c r="AX185" s="35"/>
      <c r="AY185" s="35"/>
      <c r="AZ185" s="35"/>
      <c r="BA185" s="35"/>
      <c r="BB185" s="35"/>
      <c r="BC185" s="37"/>
      <c r="BD185" s="37"/>
      <c r="BE185" s="37"/>
      <c r="BF185" s="35"/>
      <c r="BG185" s="35"/>
      <c r="BH185" s="35"/>
      <c r="BI185" s="35"/>
      <c r="BJ185" s="35"/>
      <c r="BK185" s="35"/>
      <c r="BL185" s="35"/>
      <c r="BM185" s="35"/>
      <c r="BN185" s="35"/>
      <c r="BO185" s="35"/>
      <c r="BP185" s="35"/>
      <c r="BQ185" s="35"/>
      <c r="BR185" s="35"/>
      <c r="BS185" s="35"/>
      <c r="BT185" s="35"/>
      <c r="BU185" s="35"/>
      <c r="BV185" s="35"/>
      <c r="BW185" s="38"/>
      <c r="BX185" s="30"/>
      <c r="BY185" s="39"/>
      <c r="BZ185" s="40"/>
      <c r="CA185" s="40"/>
      <c r="CB185" s="176"/>
      <c r="CC185" s="176"/>
      <c r="CD185" s="176"/>
      <c r="CE185" s="176"/>
      <c r="CF185" s="176"/>
      <c r="CG185" s="176"/>
      <c r="CH185" s="176"/>
      <c r="CI185" s="176"/>
      <c r="CJ185" s="176"/>
      <c r="CK185" s="176"/>
      <c r="CL185" s="176"/>
      <c r="CM185" s="176"/>
      <c r="CN185" s="176"/>
      <c r="CO185" s="176"/>
      <c r="CP185" s="176"/>
      <c r="CQ185" s="176"/>
      <c r="CR185" s="176"/>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176"/>
      <c r="EC185" s="176"/>
      <c r="ED185" s="176"/>
      <c r="EE185" s="176"/>
      <c r="EF185" s="176"/>
      <c r="EG185" s="176"/>
      <c r="EH185" s="176"/>
      <c r="EI185" s="176"/>
      <c r="EJ185" s="176"/>
      <c r="EK185" s="176"/>
      <c r="EL185" s="176"/>
      <c r="EM185" s="176"/>
      <c r="EN185" s="176"/>
      <c r="EO185" s="176"/>
      <c r="EP185" s="176"/>
      <c r="EQ185" s="176"/>
      <c r="ER185" s="176"/>
      <c r="ES185" s="176"/>
      <c r="ET185" s="176"/>
      <c r="EU185" s="176"/>
      <c r="EV185" s="176"/>
      <c r="EW185" s="176"/>
      <c r="EX185" s="176"/>
      <c r="EY185" s="176"/>
      <c r="EZ185" s="176"/>
      <c r="FA185" s="176"/>
      <c r="FB185" s="176"/>
      <c r="FC185" s="176"/>
      <c r="FD185" s="176"/>
      <c r="FE185" s="176"/>
      <c r="FF185" s="176"/>
      <c r="FG185" s="176"/>
      <c r="FH185" s="176"/>
      <c r="FI185" s="176"/>
      <c r="FJ185" s="176"/>
      <c r="FK185" s="176"/>
      <c r="FL185" s="176"/>
      <c r="FM185" s="176"/>
      <c r="FN185" s="176"/>
      <c r="FO185" s="176"/>
      <c r="FP185" s="176"/>
      <c r="FQ185" s="176"/>
      <c r="FR185" s="176"/>
      <c r="FS185" s="176"/>
      <c r="FT185" s="176"/>
      <c r="FU185" s="176"/>
      <c r="FV185" s="176"/>
      <c r="FW185" s="176"/>
      <c r="FX185" s="176"/>
      <c r="FY185" s="176"/>
      <c r="FZ185" s="176"/>
      <c r="GA185" s="176"/>
      <c r="GB185" s="176"/>
      <c r="GC185" s="176"/>
      <c r="GD185" s="176"/>
      <c r="GE185" s="176"/>
      <c r="GF185" s="176"/>
      <c r="GG185" s="176"/>
      <c r="GH185" s="176"/>
      <c r="GI185" s="176"/>
      <c r="GJ185" s="176"/>
      <c r="GK185" s="176"/>
      <c r="GL185" s="176"/>
      <c r="GM185" s="176"/>
      <c r="GN185" s="176"/>
      <c r="GO185" s="176"/>
      <c r="GP185" s="176"/>
      <c r="GQ185" s="176"/>
      <c r="GR185" s="176"/>
      <c r="GS185" s="176"/>
      <c r="GT185" s="176"/>
      <c r="GU185" s="176"/>
      <c r="GV185" s="176"/>
      <c r="GW185" s="176"/>
      <c r="GX185" s="176"/>
      <c r="GY185" s="176"/>
      <c r="GZ185" s="176"/>
      <c r="HA185" s="176"/>
      <c r="HB185" s="176"/>
      <c r="HC185" s="176"/>
      <c r="HD185" s="176"/>
      <c r="HE185" s="176"/>
      <c r="HF185" s="176"/>
      <c r="HG185" s="176"/>
      <c r="HH185" s="176"/>
      <c r="HI185" s="176"/>
      <c r="HJ185" s="176"/>
      <c r="HK185" s="176"/>
      <c r="HL185" s="176"/>
      <c r="HM185" s="176"/>
      <c r="HN185" s="176"/>
      <c r="HO185" s="176"/>
      <c r="HP185" s="176"/>
      <c r="HQ185" s="176"/>
      <c r="HR185" s="176"/>
      <c r="HS185" s="176"/>
      <c r="HT185" s="176"/>
      <c r="HU185" s="176"/>
      <c r="HV185" s="176"/>
      <c r="HW185" s="176"/>
      <c r="HX185" s="176"/>
      <c r="HY185" s="176"/>
      <c r="HZ185" s="176"/>
      <c r="IA185" s="176"/>
      <c r="IB185" s="176"/>
      <c r="IC185" s="176"/>
      <c r="ID185" s="176"/>
      <c r="IE185" s="176"/>
      <c r="IF185" s="176"/>
      <c r="IG185" s="176"/>
      <c r="IH185" s="176"/>
      <c r="II185" s="176"/>
      <c r="IJ185" s="176"/>
      <c r="IK185" s="176"/>
      <c r="IL185" s="176"/>
      <c r="IM185" s="176"/>
      <c r="IN185" s="176"/>
      <c r="IO185" s="176"/>
      <c r="IP185" s="176"/>
      <c r="IQ185" s="176"/>
      <c r="IR185" s="176"/>
      <c r="IS185" s="176"/>
      <c r="IT185" s="176"/>
      <c r="IU185" s="176"/>
      <c r="IV185" s="176"/>
      <c r="IW185" s="176"/>
      <c r="IX185" s="176"/>
      <c r="IY185" s="176"/>
    </row>
    <row r="186" spans="1:259" s="186" customFormat="1" ht="33" thickBot="1">
      <c r="A186" s="28" t="s">
        <v>776</v>
      </c>
      <c r="B186" s="28" t="s">
        <v>671</v>
      </c>
      <c r="C186" s="28" t="s">
        <v>672</v>
      </c>
      <c r="D186" s="28" t="s">
        <v>673</v>
      </c>
      <c r="E186" s="29"/>
      <c r="G186" s="58" t="s">
        <v>670</v>
      </c>
      <c r="H186" s="31"/>
      <c r="I186" s="42"/>
      <c r="J186" s="32"/>
      <c r="K186" s="59"/>
      <c r="L186" s="217"/>
      <c r="M186" s="201" t="s">
        <v>491</v>
      </c>
      <c r="N186" s="201" t="s">
        <v>543</v>
      </c>
      <c r="O186" s="205" t="s">
        <v>534</v>
      </c>
      <c r="P186" s="35"/>
      <c r="Q186" s="35"/>
      <c r="R186" s="35"/>
      <c r="S186" s="35"/>
      <c r="T186" s="35"/>
      <c r="U186" s="35"/>
      <c r="V186" s="35"/>
      <c r="W186" s="36"/>
      <c r="X186" s="35"/>
      <c r="Y186" s="35"/>
      <c r="Z186" s="35"/>
      <c r="AA186" s="35"/>
      <c r="AB186" s="35"/>
      <c r="AC186" s="35"/>
      <c r="AD186" s="35"/>
      <c r="AE186" s="35"/>
      <c r="AF186" s="35"/>
      <c r="AG186" s="35"/>
      <c r="AH186" s="35"/>
      <c r="AI186" s="35"/>
      <c r="AJ186" s="35"/>
      <c r="AK186" s="37"/>
      <c r="AL186" s="35"/>
      <c r="AM186" s="35"/>
      <c r="AN186" s="35"/>
      <c r="AO186" s="35"/>
      <c r="AP186" s="35"/>
      <c r="AQ186" s="35"/>
      <c r="AR186" s="35"/>
      <c r="AS186" s="35"/>
      <c r="AT186" s="35"/>
      <c r="AU186" s="35"/>
      <c r="AV186" s="35"/>
      <c r="AW186" s="35"/>
      <c r="AX186" s="35"/>
      <c r="AY186" s="35"/>
      <c r="AZ186" s="35"/>
      <c r="BA186" s="35"/>
      <c r="BB186" s="35"/>
      <c r="BC186" s="37"/>
      <c r="BD186" s="37"/>
      <c r="BE186" s="37"/>
      <c r="BF186" s="35"/>
      <c r="BG186" s="35"/>
      <c r="BH186" s="35"/>
      <c r="BI186" s="35"/>
      <c r="BJ186" s="35"/>
      <c r="BK186" s="35"/>
      <c r="BL186" s="35"/>
      <c r="BM186" s="35"/>
      <c r="BN186" s="35"/>
      <c r="BO186" s="35"/>
      <c r="BP186" s="35"/>
      <c r="BQ186" s="35"/>
      <c r="BR186" s="35"/>
      <c r="BS186" s="35"/>
      <c r="BT186" s="35"/>
      <c r="BU186" s="35"/>
      <c r="BV186" s="35"/>
      <c r="BW186" s="38"/>
      <c r="BX186" s="30"/>
      <c r="BY186" s="39"/>
      <c r="BZ186" s="40"/>
      <c r="CA186" s="40"/>
      <c r="CB186" s="176"/>
      <c r="CC186" s="176"/>
      <c r="CD186" s="176"/>
      <c r="CE186" s="176"/>
      <c r="CF186" s="176"/>
      <c r="CG186" s="176"/>
      <c r="CH186" s="176"/>
      <c r="CI186" s="176"/>
      <c r="CJ186" s="176"/>
      <c r="CK186" s="176"/>
      <c r="CL186" s="176"/>
      <c r="CM186" s="176"/>
      <c r="CN186" s="176"/>
      <c r="CO186" s="176"/>
      <c r="CP186" s="176"/>
      <c r="CQ186" s="176"/>
      <c r="CR186" s="176"/>
      <c r="CS186" s="176"/>
      <c r="CT186" s="176"/>
      <c r="CU186" s="176"/>
      <c r="CV186" s="176"/>
      <c r="CW186" s="176"/>
      <c r="CX186" s="176"/>
      <c r="CY186" s="176"/>
      <c r="CZ186" s="176"/>
      <c r="DA186" s="176"/>
      <c r="DB186" s="176"/>
      <c r="DC186" s="176"/>
      <c r="DD186" s="176"/>
      <c r="DE186" s="176"/>
      <c r="DF186" s="176"/>
      <c r="DG186" s="176"/>
      <c r="DH186" s="176"/>
      <c r="DI186" s="176"/>
      <c r="DJ186" s="176"/>
      <c r="DK186" s="176"/>
      <c r="DL186" s="176"/>
      <c r="DM186" s="176"/>
      <c r="DN186" s="176"/>
      <c r="DO186" s="176"/>
      <c r="DP186" s="176"/>
      <c r="DQ186" s="176"/>
      <c r="DR186" s="176"/>
      <c r="DS186" s="176"/>
      <c r="DT186" s="176"/>
      <c r="DU186" s="176"/>
      <c r="DV186" s="176"/>
      <c r="DW186" s="176"/>
      <c r="DX186" s="176"/>
      <c r="DY186" s="176"/>
      <c r="DZ186" s="176"/>
      <c r="EA186" s="176"/>
      <c r="EB186" s="176"/>
      <c r="EC186" s="176"/>
      <c r="ED186" s="176"/>
      <c r="EE186" s="176"/>
      <c r="EF186" s="176"/>
      <c r="EG186" s="176"/>
      <c r="EH186" s="176"/>
      <c r="EI186" s="176"/>
      <c r="EJ186" s="176"/>
      <c r="EK186" s="176"/>
      <c r="EL186" s="176"/>
      <c r="EM186" s="176"/>
      <c r="EN186" s="176"/>
      <c r="EO186" s="176"/>
      <c r="EP186" s="176"/>
      <c r="EQ186" s="176"/>
      <c r="ER186" s="176"/>
      <c r="ES186" s="176"/>
      <c r="ET186" s="176"/>
      <c r="EU186" s="176"/>
      <c r="EV186" s="176"/>
      <c r="EW186" s="176"/>
      <c r="EX186" s="176"/>
      <c r="EY186" s="176"/>
      <c r="EZ186" s="176"/>
      <c r="FA186" s="176"/>
      <c r="FB186" s="176"/>
      <c r="FC186" s="176"/>
      <c r="FD186" s="176"/>
      <c r="FE186" s="176"/>
      <c r="FF186" s="176"/>
      <c r="FG186" s="176"/>
      <c r="FH186" s="176"/>
      <c r="FI186" s="176"/>
      <c r="FJ186" s="176"/>
      <c r="FK186" s="176"/>
      <c r="FL186" s="176"/>
      <c r="FM186" s="176"/>
      <c r="FN186" s="176"/>
      <c r="FO186" s="176"/>
      <c r="FP186" s="176"/>
      <c r="FQ186" s="176"/>
      <c r="FR186" s="176"/>
      <c r="FS186" s="176"/>
      <c r="FT186" s="176"/>
      <c r="FU186" s="176"/>
      <c r="FV186" s="176"/>
      <c r="FW186" s="176"/>
      <c r="FX186" s="176"/>
      <c r="FY186" s="176"/>
      <c r="FZ186" s="176"/>
      <c r="GA186" s="176"/>
      <c r="GB186" s="176"/>
      <c r="GC186" s="176"/>
      <c r="GD186" s="176"/>
      <c r="GE186" s="176"/>
      <c r="GF186" s="176"/>
      <c r="GG186" s="176"/>
      <c r="GH186" s="176"/>
      <c r="GI186" s="176"/>
      <c r="GJ186" s="176"/>
      <c r="GK186" s="176"/>
      <c r="GL186" s="176"/>
      <c r="GM186" s="176"/>
      <c r="GN186" s="176"/>
      <c r="GO186" s="176"/>
      <c r="GP186" s="176"/>
      <c r="GQ186" s="176"/>
      <c r="GR186" s="176"/>
      <c r="GS186" s="176"/>
      <c r="GT186" s="176"/>
      <c r="GU186" s="176"/>
      <c r="GV186" s="176"/>
      <c r="GW186" s="176"/>
      <c r="GX186" s="176"/>
      <c r="GY186" s="176"/>
      <c r="GZ186" s="176"/>
      <c r="HA186" s="176"/>
      <c r="HB186" s="176"/>
      <c r="HC186" s="176"/>
      <c r="HD186" s="176"/>
      <c r="HE186" s="176"/>
      <c r="HF186" s="176"/>
      <c r="HG186" s="176"/>
      <c r="HH186" s="176"/>
      <c r="HI186" s="176"/>
      <c r="HJ186" s="176"/>
      <c r="HK186" s="176"/>
      <c r="HL186" s="176"/>
      <c r="HM186" s="176"/>
      <c r="HN186" s="176"/>
      <c r="HO186" s="176"/>
      <c r="HP186" s="176"/>
      <c r="HQ186" s="176"/>
      <c r="HR186" s="176"/>
      <c r="HS186" s="176"/>
      <c r="HT186" s="176"/>
      <c r="HU186" s="176"/>
      <c r="HV186" s="176"/>
      <c r="HW186" s="176"/>
      <c r="HX186" s="176"/>
      <c r="HY186" s="176"/>
      <c r="HZ186" s="176"/>
      <c r="IA186" s="176"/>
      <c r="IB186" s="176"/>
      <c r="IC186" s="176"/>
      <c r="ID186" s="176"/>
      <c r="IE186" s="176"/>
      <c r="IF186" s="176"/>
      <c r="IG186" s="176"/>
      <c r="IH186" s="176"/>
      <c r="II186" s="176"/>
      <c r="IJ186" s="176"/>
      <c r="IK186" s="176"/>
      <c r="IL186" s="176"/>
      <c r="IM186" s="176"/>
      <c r="IN186" s="176"/>
      <c r="IO186" s="176"/>
      <c r="IP186" s="176"/>
      <c r="IQ186" s="176"/>
      <c r="IR186" s="176"/>
      <c r="IS186" s="176"/>
      <c r="IT186" s="176"/>
      <c r="IU186" s="176"/>
      <c r="IV186" s="176"/>
      <c r="IW186" s="176"/>
      <c r="IX186" s="176"/>
      <c r="IY186" s="176"/>
    </row>
    <row r="187" spans="1:259" s="186" customFormat="1" ht="97" thickBot="1">
      <c r="A187" s="28" t="s">
        <v>777</v>
      </c>
      <c r="B187" s="28" t="s">
        <v>674</v>
      </c>
      <c r="C187" s="28"/>
      <c r="D187" s="28" t="s">
        <v>675</v>
      </c>
      <c r="E187" s="29"/>
      <c r="G187" s="58" t="s">
        <v>524</v>
      </c>
      <c r="H187" s="31"/>
      <c r="I187" s="42"/>
      <c r="J187" s="32"/>
      <c r="K187" s="59"/>
      <c r="L187" s="217"/>
      <c r="M187" s="201" t="s">
        <v>491</v>
      </c>
      <c r="N187" s="201" t="s">
        <v>642</v>
      </c>
      <c r="O187" s="205" t="s">
        <v>534</v>
      </c>
      <c r="P187" s="35"/>
      <c r="Q187" s="35"/>
      <c r="R187" s="35"/>
      <c r="S187" s="35"/>
      <c r="T187" s="35"/>
      <c r="U187" s="35"/>
      <c r="V187" s="35"/>
      <c r="W187" s="36"/>
      <c r="X187" s="35"/>
      <c r="Y187" s="35"/>
      <c r="Z187" s="35"/>
      <c r="AA187" s="35"/>
      <c r="AB187" s="35"/>
      <c r="AC187" s="35"/>
      <c r="AD187" s="35"/>
      <c r="AE187" s="35"/>
      <c r="AF187" s="35"/>
      <c r="AG187" s="35"/>
      <c r="AH187" s="35"/>
      <c r="AI187" s="35"/>
      <c r="AJ187" s="35"/>
      <c r="AK187" s="37"/>
      <c r="AL187" s="35"/>
      <c r="AM187" s="35"/>
      <c r="AN187" s="35"/>
      <c r="AO187" s="35"/>
      <c r="AP187" s="35"/>
      <c r="AQ187" s="35"/>
      <c r="AR187" s="35"/>
      <c r="AS187" s="35"/>
      <c r="AT187" s="35"/>
      <c r="AU187" s="35"/>
      <c r="AV187" s="35"/>
      <c r="AW187" s="35"/>
      <c r="AX187" s="35"/>
      <c r="AY187" s="35"/>
      <c r="AZ187" s="35"/>
      <c r="BA187" s="35"/>
      <c r="BB187" s="35"/>
      <c r="BC187" s="37"/>
      <c r="BD187" s="37"/>
      <c r="BE187" s="37"/>
      <c r="BF187" s="35"/>
      <c r="BG187" s="35"/>
      <c r="BH187" s="35"/>
      <c r="BI187" s="35"/>
      <c r="BJ187" s="35"/>
      <c r="BK187" s="35"/>
      <c r="BL187" s="35"/>
      <c r="BM187" s="35"/>
      <c r="BN187" s="35"/>
      <c r="BO187" s="35"/>
      <c r="BP187" s="35"/>
      <c r="BQ187" s="35"/>
      <c r="BR187" s="35"/>
      <c r="BS187" s="35"/>
      <c r="BT187" s="35"/>
      <c r="BU187" s="35"/>
      <c r="BV187" s="35"/>
      <c r="BW187" s="38"/>
      <c r="BX187" s="30"/>
      <c r="BY187" s="39"/>
      <c r="BZ187" s="40"/>
      <c r="CA187" s="40"/>
      <c r="CB187" s="176"/>
      <c r="CC187" s="176"/>
      <c r="CD187" s="176"/>
      <c r="CE187" s="176"/>
      <c r="CF187" s="176"/>
      <c r="CG187" s="176"/>
      <c r="CH187" s="176"/>
      <c r="CI187" s="176"/>
      <c r="CJ187" s="176"/>
      <c r="CK187" s="176"/>
      <c r="CL187" s="176"/>
      <c r="CM187" s="176"/>
      <c r="CN187" s="176"/>
      <c r="CO187" s="176"/>
      <c r="CP187" s="176"/>
      <c r="CQ187" s="176"/>
      <c r="CR187" s="176"/>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176"/>
      <c r="EC187" s="176"/>
      <c r="ED187" s="176"/>
      <c r="EE187" s="176"/>
      <c r="EF187" s="176"/>
      <c r="EG187" s="176"/>
      <c r="EH187" s="176"/>
      <c r="EI187" s="176"/>
      <c r="EJ187" s="176"/>
      <c r="EK187" s="176"/>
      <c r="EL187" s="176"/>
      <c r="EM187" s="176"/>
      <c r="EN187" s="176"/>
      <c r="EO187" s="176"/>
      <c r="EP187" s="176"/>
      <c r="EQ187" s="176"/>
      <c r="ER187" s="176"/>
      <c r="ES187" s="176"/>
      <c r="ET187" s="176"/>
      <c r="EU187" s="176"/>
      <c r="EV187" s="176"/>
      <c r="EW187" s="176"/>
      <c r="EX187" s="176"/>
      <c r="EY187" s="176"/>
      <c r="EZ187" s="176"/>
      <c r="FA187" s="176"/>
      <c r="FB187" s="176"/>
      <c r="FC187" s="176"/>
      <c r="FD187" s="176"/>
      <c r="FE187" s="176"/>
      <c r="FF187" s="176"/>
      <c r="FG187" s="176"/>
      <c r="FH187" s="176"/>
      <c r="FI187" s="176"/>
      <c r="FJ187" s="176"/>
      <c r="FK187" s="176"/>
      <c r="FL187" s="176"/>
      <c r="FM187" s="176"/>
      <c r="FN187" s="176"/>
      <c r="FO187" s="176"/>
      <c r="FP187" s="176"/>
      <c r="FQ187" s="176"/>
      <c r="FR187" s="176"/>
      <c r="FS187" s="176"/>
      <c r="FT187" s="176"/>
      <c r="FU187" s="176"/>
      <c r="FV187" s="176"/>
      <c r="FW187" s="176"/>
      <c r="FX187" s="176"/>
      <c r="FY187" s="176"/>
      <c r="FZ187" s="176"/>
      <c r="GA187" s="176"/>
      <c r="GB187" s="176"/>
      <c r="GC187" s="176"/>
      <c r="GD187" s="176"/>
      <c r="GE187" s="176"/>
      <c r="GF187" s="176"/>
      <c r="GG187" s="176"/>
      <c r="GH187" s="176"/>
      <c r="GI187" s="176"/>
      <c r="GJ187" s="176"/>
      <c r="GK187" s="176"/>
      <c r="GL187" s="176"/>
      <c r="GM187" s="176"/>
      <c r="GN187" s="176"/>
      <c r="GO187" s="176"/>
      <c r="GP187" s="176"/>
      <c r="GQ187" s="176"/>
      <c r="GR187" s="176"/>
      <c r="GS187" s="176"/>
      <c r="GT187" s="176"/>
      <c r="GU187" s="176"/>
      <c r="GV187" s="176"/>
      <c r="GW187" s="176"/>
      <c r="GX187" s="176"/>
      <c r="GY187" s="176"/>
      <c r="GZ187" s="176"/>
      <c r="HA187" s="176"/>
      <c r="HB187" s="176"/>
      <c r="HC187" s="176"/>
      <c r="HD187" s="176"/>
      <c r="HE187" s="176"/>
      <c r="HF187" s="176"/>
      <c r="HG187" s="176"/>
      <c r="HH187" s="176"/>
      <c r="HI187" s="176"/>
      <c r="HJ187" s="176"/>
      <c r="HK187" s="176"/>
      <c r="HL187" s="176"/>
      <c r="HM187" s="176"/>
      <c r="HN187" s="176"/>
      <c r="HO187" s="176"/>
      <c r="HP187" s="176"/>
      <c r="HQ187" s="176"/>
      <c r="HR187" s="176"/>
      <c r="HS187" s="176"/>
      <c r="HT187" s="176"/>
      <c r="HU187" s="176"/>
      <c r="HV187" s="176"/>
      <c r="HW187" s="176"/>
      <c r="HX187" s="176"/>
      <c r="HY187" s="176"/>
      <c r="HZ187" s="176"/>
      <c r="IA187" s="176"/>
      <c r="IB187" s="176"/>
      <c r="IC187" s="176"/>
      <c r="ID187" s="176"/>
      <c r="IE187" s="176"/>
      <c r="IF187" s="176"/>
      <c r="IG187" s="176"/>
      <c r="IH187" s="176"/>
      <c r="II187" s="176"/>
      <c r="IJ187" s="176"/>
      <c r="IK187" s="176"/>
      <c r="IL187" s="176"/>
      <c r="IM187" s="176"/>
      <c r="IN187" s="176"/>
      <c r="IO187" s="176"/>
      <c r="IP187" s="176"/>
      <c r="IQ187" s="176"/>
      <c r="IR187" s="176"/>
      <c r="IS187" s="176"/>
      <c r="IT187" s="176"/>
      <c r="IU187" s="176"/>
      <c r="IV187" s="176"/>
      <c r="IW187" s="176"/>
      <c r="IX187" s="176"/>
      <c r="IY187" s="176"/>
    </row>
    <row r="188" spans="1:259" s="186" customFormat="1" ht="65" thickBot="1">
      <c r="A188" s="28" t="s">
        <v>778</v>
      </c>
      <c r="B188" s="28" t="s">
        <v>676</v>
      </c>
      <c r="C188" s="28" t="s">
        <v>519</v>
      </c>
      <c r="D188" s="28" t="s">
        <v>677</v>
      </c>
      <c r="E188" s="29"/>
      <c r="G188" s="58" t="s">
        <v>524</v>
      </c>
      <c r="H188" s="31"/>
      <c r="I188" s="42"/>
      <c r="J188" s="32"/>
      <c r="K188" s="59"/>
      <c r="L188" s="217"/>
      <c r="M188" s="201" t="s">
        <v>491</v>
      </c>
      <c r="N188" s="201" t="s">
        <v>543</v>
      </c>
      <c r="O188" s="205" t="s">
        <v>614</v>
      </c>
      <c r="P188" s="35"/>
      <c r="Q188" s="35"/>
      <c r="R188" s="35"/>
      <c r="S188" s="35"/>
      <c r="T188" s="35"/>
      <c r="U188" s="35"/>
      <c r="V188" s="35"/>
      <c r="W188" s="36"/>
      <c r="X188" s="35"/>
      <c r="Y188" s="35"/>
      <c r="Z188" s="35"/>
      <c r="AA188" s="35"/>
      <c r="AB188" s="35"/>
      <c r="AC188" s="35"/>
      <c r="AD188" s="35"/>
      <c r="AE188" s="35"/>
      <c r="AF188" s="35"/>
      <c r="AG188" s="35"/>
      <c r="AH188" s="35"/>
      <c r="AI188" s="35"/>
      <c r="AJ188" s="35"/>
      <c r="AK188" s="37"/>
      <c r="AL188" s="35"/>
      <c r="AM188" s="35"/>
      <c r="AN188" s="35"/>
      <c r="AO188" s="35"/>
      <c r="AP188" s="35"/>
      <c r="AQ188" s="35"/>
      <c r="AR188" s="35"/>
      <c r="AS188" s="35"/>
      <c r="AT188" s="35"/>
      <c r="AU188" s="35"/>
      <c r="AV188" s="35"/>
      <c r="AW188" s="35"/>
      <c r="AX188" s="35"/>
      <c r="AY188" s="35"/>
      <c r="AZ188" s="35"/>
      <c r="BA188" s="35"/>
      <c r="BB188" s="35"/>
      <c r="BC188" s="37"/>
      <c r="BD188" s="37"/>
      <c r="BE188" s="37"/>
      <c r="BF188" s="35"/>
      <c r="BG188" s="35"/>
      <c r="BH188" s="35"/>
      <c r="BI188" s="35"/>
      <c r="BJ188" s="35"/>
      <c r="BK188" s="35"/>
      <c r="BL188" s="35"/>
      <c r="BM188" s="35"/>
      <c r="BN188" s="35"/>
      <c r="BO188" s="35"/>
      <c r="BP188" s="35"/>
      <c r="BQ188" s="35"/>
      <c r="BR188" s="35"/>
      <c r="BS188" s="35"/>
      <c r="BT188" s="35"/>
      <c r="BU188" s="35"/>
      <c r="BV188" s="35"/>
      <c r="BW188" s="38"/>
      <c r="BX188" s="30"/>
      <c r="BY188" s="39"/>
      <c r="BZ188" s="40"/>
      <c r="CA188" s="40"/>
      <c r="CB188" s="176"/>
      <c r="CC188" s="176"/>
      <c r="CD188" s="176"/>
      <c r="CE188" s="176"/>
      <c r="CF188" s="176"/>
      <c r="CG188" s="176"/>
      <c r="CH188" s="176"/>
      <c r="CI188" s="176"/>
      <c r="CJ188" s="176"/>
      <c r="CK188" s="176"/>
      <c r="CL188" s="176"/>
      <c r="CM188" s="176"/>
      <c r="CN188" s="176"/>
      <c r="CO188" s="176"/>
      <c r="CP188" s="176"/>
      <c r="CQ188" s="176"/>
      <c r="CR188" s="176"/>
      <c r="CS188" s="176"/>
      <c r="CT188" s="176"/>
      <c r="CU188" s="176"/>
      <c r="CV188" s="176"/>
      <c r="CW188" s="176"/>
      <c r="CX188" s="176"/>
      <c r="CY188" s="176"/>
      <c r="CZ188" s="176"/>
      <c r="DA188" s="176"/>
      <c r="DB188" s="176"/>
      <c r="DC188" s="176"/>
      <c r="DD188" s="176"/>
      <c r="DE188" s="176"/>
      <c r="DF188" s="176"/>
      <c r="DG188" s="176"/>
      <c r="DH188" s="176"/>
      <c r="DI188" s="176"/>
      <c r="DJ188" s="176"/>
      <c r="DK188" s="176"/>
      <c r="DL188" s="176"/>
      <c r="DM188" s="176"/>
      <c r="DN188" s="176"/>
      <c r="DO188" s="176"/>
      <c r="DP188" s="176"/>
      <c r="DQ188" s="176"/>
      <c r="DR188" s="176"/>
      <c r="DS188" s="176"/>
      <c r="DT188" s="176"/>
      <c r="DU188" s="176"/>
      <c r="DV188" s="176"/>
      <c r="DW188" s="176"/>
      <c r="DX188" s="176"/>
      <c r="DY188" s="176"/>
      <c r="DZ188" s="176"/>
      <c r="EA188" s="176"/>
      <c r="EB188" s="176"/>
      <c r="EC188" s="176"/>
      <c r="ED188" s="176"/>
      <c r="EE188" s="176"/>
      <c r="EF188" s="176"/>
      <c r="EG188" s="176"/>
      <c r="EH188" s="176"/>
      <c r="EI188" s="176"/>
      <c r="EJ188" s="176"/>
      <c r="EK188" s="176"/>
      <c r="EL188" s="176"/>
      <c r="EM188" s="176"/>
      <c r="EN188" s="176"/>
      <c r="EO188" s="176"/>
      <c r="EP188" s="176"/>
      <c r="EQ188" s="176"/>
      <c r="ER188" s="176"/>
      <c r="ES188" s="176"/>
      <c r="ET188" s="176"/>
      <c r="EU188" s="176"/>
      <c r="EV188" s="176"/>
      <c r="EW188" s="176"/>
      <c r="EX188" s="176"/>
      <c r="EY188" s="176"/>
      <c r="EZ188" s="176"/>
      <c r="FA188" s="176"/>
      <c r="FB188" s="176"/>
      <c r="FC188" s="176"/>
      <c r="FD188" s="176"/>
      <c r="FE188" s="176"/>
      <c r="FF188" s="176"/>
      <c r="FG188" s="176"/>
      <c r="FH188" s="176"/>
      <c r="FI188" s="176"/>
      <c r="FJ188" s="176"/>
      <c r="FK188" s="176"/>
      <c r="FL188" s="176"/>
      <c r="FM188" s="176"/>
      <c r="FN188" s="176"/>
      <c r="FO188" s="176"/>
      <c r="FP188" s="176"/>
      <c r="FQ188" s="176"/>
      <c r="FR188" s="176"/>
      <c r="FS188" s="176"/>
      <c r="FT188" s="176"/>
      <c r="FU188" s="176"/>
      <c r="FV188" s="176"/>
      <c r="FW188" s="176"/>
      <c r="FX188" s="176"/>
      <c r="FY188" s="176"/>
      <c r="FZ188" s="176"/>
      <c r="GA188" s="176"/>
      <c r="GB188" s="176"/>
      <c r="GC188" s="176"/>
      <c r="GD188" s="176"/>
      <c r="GE188" s="176"/>
      <c r="GF188" s="176"/>
      <c r="GG188" s="176"/>
      <c r="GH188" s="176"/>
      <c r="GI188" s="176"/>
      <c r="GJ188" s="176"/>
      <c r="GK188" s="176"/>
      <c r="GL188" s="176"/>
      <c r="GM188" s="176"/>
      <c r="GN188" s="176"/>
      <c r="GO188" s="176"/>
      <c r="GP188" s="176"/>
      <c r="GQ188" s="176"/>
      <c r="GR188" s="176"/>
      <c r="GS188" s="176"/>
      <c r="GT188" s="176"/>
      <c r="GU188" s="176"/>
      <c r="GV188" s="176"/>
      <c r="GW188" s="176"/>
      <c r="GX188" s="176"/>
      <c r="GY188" s="176"/>
      <c r="GZ188" s="176"/>
      <c r="HA188" s="176"/>
      <c r="HB188" s="176"/>
      <c r="HC188" s="176"/>
      <c r="HD188" s="176"/>
      <c r="HE188" s="176"/>
      <c r="HF188" s="176"/>
      <c r="HG188" s="176"/>
      <c r="HH188" s="176"/>
      <c r="HI188" s="176"/>
      <c r="HJ188" s="176"/>
      <c r="HK188" s="176"/>
      <c r="HL188" s="176"/>
      <c r="HM188" s="176"/>
      <c r="HN188" s="176"/>
      <c r="HO188" s="176"/>
      <c r="HP188" s="176"/>
      <c r="HQ188" s="176"/>
      <c r="HR188" s="176"/>
      <c r="HS188" s="176"/>
      <c r="HT188" s="176"/>
      <c r="HU188" s="176"/>
      <c r="HV188" s="176"/>
      <c r="HW188" s="176"/>
      <c r="HX188" s="176"/>
      <c r="HY188" s="176"/>
      <c r="HZ188" s="176"/>
      <c r="IA188" s="176"/>
      <c r="IB188" s="176"/>
      <c r="IC188" s="176"/>
      <c r="ID188" s="176"/>
      <c r="IE188" s="176"/>
      <c r="IF188" s="176"/>
      <c r="IG188" s="176"/>
      <c r="IH188" s="176"/>
      <c r="II188" s="176"/>
      <c r="IJ188" s="176"/>
      <c r="IK188" s="176"/>
      <c r="IL188" s="176"/>
      <c r="IM188" s="176"/>
      <c r="IN188" s="176"/>
      <c r="IO188" s="176"/>
      <c r="IP188" s="176"/>
      <c r="IQ188" s="176"/>
      <c r="IR188" s="176"/>
      <c r="IS188" s="176"/>
      <c r="IT188" s="176"/>
      <c r="IU188" s="176"/>
      <c r="IV188" s="176"/>
      <c r="IW188" s="176"/>
      <c r="IX188" s="176"/>
      <c r="IY188" s="176"/>
    </row>
    <row r="189" spans="1:259" s="186" customFormat="1" ht="155" customHeight="1" thickBot="1">
      <c r="A189" s="28" t="s">
        <v>779</v>
      </c>
      <c r="B189" s="28" t="s">
        <v>678</v>
      </c>
      <c r="C189" s="28" t="s">
        <v>519</v>
      </c>
      <c r="D189" s="28" t="s">
        <v>679</v>
      </c>
      <c r="E189" s="29"/>
      <c r="G189" s="58" t="s">
        <v>680</v>
      </c>
      <c r="H189" s="31"/>
      <c r="I189" s="42"/>
      <c r="J189" s="32"/>
      <c r="K189" s="59"/>
      <c r="L189" s="217"/>
      <c r="M189" s="201" t="s">
        <v>491</v>
      </c>
      <c r="N189" s="201" t="s">
        <v>828</v>
      </c>
      <c r="O189" s="205" t="s">
        <v>534</v>
      </c>
      <c r="P189" s="35"/>
      <c r="Q189" s="35"/>
      <c r="R189" s="35"/>
      <c r="S189" s="35"/>
      <c r="T189" s="35"/>
      <c r="U189" s="35"/>
      <c r="V189" s="35"/>
      <c r="W189" s="36"/>
      <c r="X189" s="35"/>
      <c r="Y189" s="35"/>
      <c r="Z189" s="35"/>
      <c r="AA189" s="35"/>
      <c r="AB189" s="35"/>
      <c r="AC189" s="35"/>
      <c r="AD189" s="35"/>
      <c r="AE189" s="35"/>
      <c r="AF189" s="35"/>
      <c r="AG189" s="35"/>
      <c r="AH189" s="35"/>
      <c r="AI189" s="35"/>
      <c r="AJ189" s="35"/>
      <c r="AK189" s="37"/>
      <c r="AL189" s="35"/>
      <c r="AM189" s="35"/>
      <c r="AN189" s="35"/>
      <c r="AO189" s="35"/>
      <c r="AP189" s="35"/>
      <c r="AQ189" s="35"/>
      <c r="AR189" s="35"/>
      <c r="AS189" s="35"/>
      <c r="AT189" s="35"/>
      <c r="AU189" s="35"/>
      <c r="AV189" s="35"/>
      <c r="AW189" s="35"/>
      <c r="AX189" s="35"/>
      <c r="AY189" s="35"/>
      <c r="AZ189" s="35"/>
      <c r="BA189" s="35"/>
      <c r="BB189" s="35"/>
      <c r="BC189" s="37"/>
      <c r="BD189" s="37"/>
      <c r="BE189" s="37"/>
      <c r="BF189" s="35"/>
      <c r="BG189" s="35"/>
      <c r="BH189" s="35"/>
      <c r="BI189" s="35"/>
      <c r="BJ189" s="35"/>
      <c r="BK189" s="35"/>
      <c r="BL189" s="35"/>
      <c r="BM189" s="35"/>
      <c r="BN189" s="35"/>
      <c r="BO189" s="35"/>
      <c r="BP189" s="35"/>
      <c r="BQ189" s="35"/>
      <c r="BR189" s="35"/>
      <c r="BS189" s="35"/>
      <c r="BT189" s="35"/>
      <c r="BU189" s="35"/>
      <c r="BV189" s="35"/>
      <c r="BW189" s="38"/>
      <c r="BX189" s="30"/>
      <c r="BY189" s="39"/>
      <c r="BZ189" s="40"/>
      <c r="CA189" s="40"/>
      <c r="CB189" s="176"/>
      <c r="CC189" s="176"/>
      <c r="CD189" s="176"/>
      <c r="CE189" s="176"/>
      <c r="CF189" s="176"/>
      <c r="CG189" s="176"/>
      <c r="CH189" s="176"/>
      <c r="CI189" s="176"/>
      <c r="CJ189" s="176"/>
      <c r="CK189" s="176"/>
      <c r="CL189" s="176"/>
      <c r="CM189" s="176"/>
      <c r="CN189" s="176"/>
      <c r="CO189" s="176"/>
      <c r="CP189" s="176"/>
      <c r="CQ189" s="176"/>
      <c r="CR189" s="176"/>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176"/>
      <c r="EC189" s="176"/>
      <c r="ED189" s="176"/>
      <c r="EE189" s="176"/>
      <c r="EF189" s="176"/>
      <c r="EG189" s="176"/>
      <c r="EH189" s="176"/>
      <c r="EI189" s="176"/>
      <c r="EJ189" s="176"/>
      <c r="EK189" s="176"/>
      <c r="EL189" s="176"/>
      <c r="EM189" s="176"/>
      <c r="EN189" s="176"/>
      <c r="EO189" s="176"/>
      <c r="EP189" s="176"/>
      <c r="EQ189" s="176"/>
      <c r="ER189" s="176"/>
      <c r="ES189" s="176"/>
      <c r="ET189" s="176"/>
      <c r="EU189" s="176"/>
      <c r="EV189" s="176"/>
      <c r="EW189" s="176"/>
      <c r="EX189" s="176"/>
      <c r="EY189" s="176"/>
      <c r="EZ189" s="176"/>
      <c r="FA189" s="176"/>
      <c r="FB189" s="176"/>
      <c r="FC189" s="176"/>
      <c r="FD189" s="176"/>
      <c r="FE189" s="176"/>
      <c r="FF189" s="176"/>
      <c r="FG189" s="176"/>
      <c r="FH189" s="176"/>
      <c r="FI189" s="176"/>
      <c r="FJ189" s="176"/>
      <c r="FK189" s="176"/>
      <c r="FL189" s="176"/>
      <c r="FM189" s="176"/>
      <c r="FN189" s="176"/>
      <c r="FO189" s="176"/>
      <c r="FP189" s="176"/>
      <c r="FQ189" s="176"/>
      <c r="FR189" s="176"/>
      <c r="FS189" s="176"/>
      <c r="FT189" s="176"/>
      <c r="FU189" s="176"/>
      <c r="FV189" s="176"/>
      <c r="FW189" s="176"/>
      <c r="FX189" s="176"/>
      <c r="FY189" s="176"/>
      <c r="FZ189" s="176"/>
      <c r="GA189" s="176"/>
      <c r="GB189" s="176"/>
      <c r="GC189" s="176"/>
      <c r="GD189" s="176"/>
      <c r="GE189" s="176"/>
      <c r="GF189" s="176"/>
      <c r="GG189" s="176"/>
      <c r="GH189" s="176"/>
      <c r="GI189" s="176"/>
      <c r="GJ189" s="176"/>
      <c r="GK189" s="176"/>
      <c r="GL189" s="176"/>
      <c r="GM189" s="176"/>
      <c r="GN189" s="176"/>
      <c r="GO189" s="176"/>
      <c r="GP189" s="176"/>
      <c r="GQ189" s="176"/>
      <c r="GR189" s="176"/>
      <c r="GS189" s="176"/>
      <c r="GT189" s="176"/>
      <c r="GU189" s="176"/>
      <c r="GV189" s="176"/>
      <c r="GW189" s="176"/>
      <c r="GX189" s="176"/>
      <c r="GY189" s="176"/>
      <c r="GZ189" s="176"/>
      <c r="HA189" s="176"/>
      <c r="HB189" s="176"/>
      <c r="HC189" s="176"/>
      <c r="HD189" s="176"/>
      <c r="HE189" s="176"/>
      <c r="HF189" s="176"/>
      <c r="HG189" s="176"/>
      <c r="HH189" s="176"/>
      <c r="HI189" s="176"/>
      <c r="HJ189" s="176"/>
      <c r="HK189" s="176"/>
      <c r="HL189" s="176"/>
      <c r="HM189" s="176"/>
      <c r="HN189" s="176"/>
      <c r="HO189" s="176"/>
      <c r="HP189" s="176"/>
      <c r="HQ189" s="176"/>
      <c r="HR189" s="176"/>
      <c r="HS189" s="176"/>
      <c r="HT189" s="176"/>
      <c r="HU189" s="176"/>
      <c r="HV189" s="176"/>
      <c r="HW189" s="176"/>
      <c r="HX189" s="176"/>
      <c r="HY189" s="176"/>
      <c r="HZ189" s="176"/>
      <c r="IA189" s="176"/>
      <c r="IB189" s="176"/>
      <c r="IC189" s="176"/>
      <c r="ID189" s="176"/>
      <c r="IE189" s="176"/>
      <c r="IF189" s="176"/>
      <c r="IG189" s="176"/>
      <c r="IH189" s="176"/>
      <c r="II189" s="176"/>
      <c r="IJ189" s="176"/>
      <c r="IK189" s="176"/>
      <c r="IL189" s="176"/>
      <c r="IM189" s="176"/>
      <c r="IN189" s="176"/>
      <c r="IO189" s="176"/>
      <c r="IP189" s="176"/>
      <c r="IQ189" s="176"/>
      <c r="IR189" s="176"/>
      <c r="IS189" s="176"/>
      <c r="IT189" s="176"/>
      <c r="IU189" s="176"/>
      <c r="IV189" s="176"/>
      <c r="IW189" s="176"/>
      <c r="IX189" s="176"/>
      <c r="IY189" s="176"/>
    </row>
    <row r="190" spans="1:259" s="186" customFormat="1" ht="97" thickBot="1">
      <c r="A190" s="28" t="s">
        <v>780</v>
      </c>
      <c r="B190" s="28" t="s">
        <v>681</v>
      </c>
      <c r="C190" s="28" t="s">
        <v>519</v>
      </c>
      <c r="D190" s="28" t="s">
        <v>682</v>
      </c>
      <c r="E190" s="29"/>
      <c r="G190" s="58" t="s">
        <v>683</v>
      </c>
      <c r="H190" s="31"/>
      <c r="I190" s="42"/>
      <c r="J190" s="32"/>
      <c r="K190" s="59"/>
      <c r="L190" s="217"/>
      <c r="M190" s="201" t="s">
        <v>491</v>
      </c>
      <c r="N190" s="201" t="s">
        <v>829</v>
      </c>
      <c r="O190" s="205" t="s">
        <v>603</v>
      </c>
      <c r="P190" s="35"/>
      <c r="Q190" s="35"/>
      <c r="R190" s="35"/>
      <c r="S190" s="35"/>
      <c r="T190" s="35"/>
      <c r="U190" s="35"/>
      <c r="V190" s="35"/>
      <c r="W190" s="36"/>
      <c r="X190" s="35"/>
      <c r="Y190" s="35"/>
      <c r="Z190" s="35"/>
      <c r="AA190" s="35"/>
      <c r="AB190" s="35"/>
      <c r="AC190" s="35"/>
      <c r="AD190" s="35"/>
      <c r="AE190" s="35"/>
      <c r="AF190" s="35"/>
      <c r="AG190" s="35"/>
      <c r="AH190" s="35"/>
      <c r="AI190" s="35"/>
      <c r="AJ190" s="35"/>
      <c r="AK190" s="37"/>
      <c r="AL190" s="35"/>
      <c r="AM190" s="35"/>
      <c r="AN190" s="35"/>
      <c r="AO190" s="35"/>
      <c r="AP190" s="35"/>
      <c r="AQ190" s="35"/>
      <c r="AR190" s="35"/>
      <c r="AS190" s="35"/>
      <c r="AT190" s="35"/>
      <c r="AU190" s="35"/>
      <c r="AV190" s="35"/>
      <c r="AW190" s="35"/>
      <c r="AX190" s="35"/>
      <c r="AY190" s="35"/>
      <c r="AZ190" s="35"/>
      <c r="BA190" s="35"/>
      <c r="BB190" s="35"/>
      <c r="BC190" s="37"/>
      <c r="BD190" s="37"/>
      <c r="BE190" s="37"/>
      <c r="BF190" s="35"/>
      <c r="BG190" s="35"/>
      <c r="BH190" s="35"/>
      <c r="BI190" s="35"/>
      <c r="BJ190" s="35"/>
      <c r="BK190" s="35"/>
      <c r="BL190" s="35"/>
      <c r="BM190" s="35"/>
      <c r="BN190" s="35"/>
      <c r="BO190" s="35"/>
      <c r="BP190" s="35"/>
      <c r="BQ190" s="35"/>
      <c r="BR190" s="35"/>
      <c r="BS190" s="35"/>
      <c r="BT190" s="35"/>
      <c r="BU190" s="35"/>
      <c r="BV190" s="35"/>
      <c r="BW190" s="38"/>
      <c r="BX190" s="30"/>
      <c r="BY190" s="39"/>
      <c r="BZ190" s="40"/>
      <c r="CA190" s="40"/>
      <c r="CB190" s="176"/>
      <c r="CC190" s="176"/>
      <c r="CD190" s="176"/>
      <c r="CE190" s="176"/>
      <c r="CF190" s="176"/>
      <c r="CG190" s="176"/>
      <c r="CH190" s="176"/>
      <c r="CI190" s="176"/>
      <c r="CJ190" s="176"/>
      <c r="CK190" s="176"/>
      <c r="CL190" s="176"/>
      <c r="CM190" s="176"/>
      <c r="CN190" s="176"/>
      <c r="CO190" s="176"/>
      <c r="CP190" s="176"/>
      <c r="CQ190" s="176"/>
      <c r="CR190" s="176"/>
      <c r="CS190" s="176"/>
      <c r="CT190" s="176"/>
      <c r="CU190" s="176"/>
      <c r="CV190" s="176"/>
      <c r="CW190" s="176"/>
      <c r="CX190" s="176"/>
      <c r="CY190" s="176"/>
      <c r="CZ190" s="176"/>
      <c r="DA190" s="176"/>
      <c r="DB190" s="176"/>
      <c r="DC190" s="176"/>
      <c r="DD190" s="176"/>
      <c r="DE190" s="176"/>
      <c r="DF190" s="176"/>
      <c r="DG190" s="176"/>
      <c r="DH190" s="176"/>
      <c r="DI190" s="176"/>
      <c r="DJ190" s="176"/>
      <c r="DK190" s="176"/>
      <c r="DL190" s="176"/>
      <c r="DM190" s="176"/>
      <c r="DN190" s="176"/>
      <c r="DO190" s="176"/>
      <c r="DP190" s="176"/>
      <c r="DQ190" s="176"/>
      <c r="DR190" s="176"/>
      <c r="DS190" s="176"/>
      <c r="DT190" s="176"/>
      <c r="DU190" s="176"/>
      <c r="DV190" s="176"/>
      <c r="DW190" s="176"/>
      <c r="DX190" s="176"/>
      <c r="DY190" s="176"/>
      <c r="DZ190" s="176"/>
      <c r="EA190" s="176"/>
      <c r="EB190" s="176"/>
      <c r="EC190" s="176"/>
      <c r="ED190" s="176"/>
      <c r="EE190" s="176"/>
      <c r="EF190" s="176"/>
      <c r="EG190" s="176"/>
      <c r="EH190" s="176"/>
      <c r="EI190" s="176"/>
      <c r="EJ190" s="176"/>
      <c r="EK190" s="176"/>
      <c r="EL190" s="176"/>
      <c r="EM190" s="176"/>
      <c r="EN190" s="176"/>
      <c r="EO190" s="176"/>
      <c r="EP190" s="176"/>
      <c r="EQ190" s="176"/>
      <c r="ER190" s="176"/>
      <c r="ES190" s="176"/>
      <c r="ET190" s="176"/>
      <c r="EU190" s="176"/>
      <c r="EV190" s="176"/>
      <c r="EW190" s="176"/>
      <c r="EX190" s="176"/>
      <c r="EY190" s="176"/>
      <c r="EZ190" s="176"/>
      <c r="FA190" s="176"/>
      <c r="FB190" s="176"/>
      <c r="FC190" s="176"/>
      <c r="FD190" s="176"/>
      <c r="FE190" s="176"/>
      <c r="FF190" s="176"/>
      <c r="FG190" s="176"/>
      <c r="FH190" s="176"/>
      <c r="FI190" s="176"/>
      <c r="FJ190" s="176"/>
      <c r="FK190" s="176"/>
      <c r="FL190" s="176"/>
      <c r="FM190" s="176"/>
      <c r="FN190" s="176"/>
      <c r="FO190" s="176"/>
      <c r="FP190" s="176"/>
      <c r="FQ190" s="176"/>
      <c r="FR190" s="176"/>
      <c r="FS190" s="176"/>
      <c r="FT190" s="176"/>
      <c r="FU190" s="176"/>
      <c r="FV190" s="176"/>
      <c r="FW190" s="176"/>
      <c r="FX190" s="176"/>
      <c r="FY190" s="176"/>
      <c r="FZ190" s="176"/>
      <c r="GA190" s="176"/>
      <c r="GB190" s="176"/>
      <c r="GC190" s="176"/>
      <c r="GD190" s="176"/>
      <c r="GE190" s="176"/>
      <c r="GF190" s="176"/>
      <c r="GG190" s="176"/>
      <c r="GH190" s="176"/>
      <c r="GI190" s="176"/>
      <c r="GJ190" s="176"/>
      <c r="GK190" s="176"/>
      <c r="GL190" s="176"/>
      <c r="GM190" s="176"/>
      <c r="GN190" s="176"/>
      <c r="GO190" s="176"/>
      <c r="GP190" s="176"/>
      <c r="GQ190" s="176"/>
      <c r="GR190" s="176"/>
      <c r="GS190" s="176"/>
      <c r="GT190" s="176"/>
      <c r="GU190" s="176"/>
      <c r="GV190" s="176"/>
      <c r="GW190" s="176"/>
      <c r="GX190" s="176"/>
      <c r="GY190" s="176"/>
      <c r="GZ190" s="176"/>
      <c r="HA190" s="176"/>
      <c r="HB190" s="176"/>
      <c r="HC190" s="176"/>
      <c r="HD190" s="176"/>
      <c r="HE190" s="176"/>
      <c r="HF190" s="176"/>
      <c r="HG190" s="176"/>
      <c r="HH190" s="176"/>
      <c r="HI190" s="176"/>
      <c r="HJ190" s="176"/>
      <c r="HK190" s="176"/>
      <c r="HL190" s="176"/>
      <c r="HM190" s="176"/>
      <c r="HN190" s="176"/>
      <c r="HO190" s="176"/>
      <c r="HP190" s="176"/>
      <c r="HQ190" s="176"/>
      <c r="HR190" s="176"/>
      <c r="HS190" s="176"/>
      <c r="HT190" s="176"/>
      <c r="HU190" s="176"/>
      <c r="HV190" s="176"/>
      <c r="HW190" s="176"/>
      <c r="HX190" s="176"/>
      <c r="HY190" s="176"/>
      <c r="HZ190" s="176"/>
      <c r="IA190" s="176"/>
      <c r="IB190" s="176"/>
      <c r="IC190" s="176"/>
      <c r="ID190" s="176"/>
      <c r="IE190" s="176"/>
      <c r="IF190" s="176"/>
      <c r="IG190" s="176"/>
      <c r="IH190" s="176"/>
      <c r="II190" s="176"/>
      <c r="IJ190" s="176"/>
      <c r="IK190" s="176"/>
      <c r="IL190" s="176"/>
      <c r="IM190" s="176"/>
      <c r="IN190" s="176"/>
      <c r="IO190" s="176"/>
      <c r="IP190" s="176"/>
      <c r="IQ190" s="176"/>
      <c r="IR190" s="176"/>
      <c r="IS190" s="176"/>
      <c r="IT190" s="176"/>
      <c r="IU190" s="176"/>
      <c r="IV190" s="176"/>
      <c r="IW190" s="176"/>
      <c r="IX190" s="176"/>
      <c r="IY190" s="176"/>
    </row>
    <row r="191" spans="1:259" s="186" customFormat="1" ht="49" thickBot="1">
      <c r="A191" s="28" t="s">
        <v>781</v>
      </c>
      <c r="B191" s="28" t="s">
        <v>684</v>
      </c>
      <c r="C191" s="28" t="s">
        <v>685</v>
      </c>
      <c r="D191" s="28" t="s">
        <v>686</v>
      </c>
      <c r="E191" s="29"/>
      <c r="G191" s="58" t="s">
        <v>687</v>
      </c>
      <c r="H191" s="31"/>
      <c r="I191" s="42"/>
      <c r="J191" s="32"/>
      <c r="K191" s="59"/>
      <c r="L191" s="217"/>
      <c r="M191" s="201" t="s">
        <v>491</v>
      </c>
      <c r="N191" s="201" t="s">
        <v>543</v>
      </c>
      <c r="O191" s="205" t="s">
        <v>688</v>
      </c>
      <c r="P191" s="35"/>
      <c r="Q191" s="35"/>
      <c r="R191" s="35"/>
      <c r="S191" s="35"/>
      <c r="T191" s="35"/>
      <c r="U191" s="35"/>
      <c r="V191" s="35"/>
      <c r="W191" s="36"/>
      <c r="X191" s="35"/>
      <c r="Y191" s="35"/>
      <c r="Z191" s="35"/>
      <c r="AA191" s="35"/>
      <c r="AB191" s="35"/>
      <c r="AC191" s="35"/>
      <c r="AD191" s="35"/>
      <c r="AE191" s="35"/>
      <c r="AF191" s="35"/>
      <c r="AG191" s="35"/>
      <c r="AH191" s="35"/>
      <c r="AI191" s="35"/>
      <c r="AJ191" s="35"/>
      <c r="AK191" s="37"/>
      <c r="AL191" s="35"/>
      <c r="AM191" s="35"/>
      <c r="AN191" s="35"/>
      <c r="AO191" s="35"/>
      <c r="AP191" s="35"/>
      <c r="AQ191" s="35"/>
      <c r="AR191" s="35"/>
      <c r="AS191" s="35"/>
      <c r="AT191" s="35"/>
      <c r="AU191" s="35"/>
      <c r="AV191" s="35"/>
      <c r="AW191" s="35"/>
      <c r="AX191" s="35"/>
      <c r="AY191" s="35"/>
      <c r="AZ191" s="35"/>
      <c r="BA191" s="35"/>
      <c r="BB191" s="35"/>
      <c r="BC191" s="37"/>
      <c r="BD191" s="37"/>
      <c r="BE191" s="37"/>
      <c r="BF191" s="35"/>
      <c r="BG191" s="35"/>
      <c r="BH191" s="35"/>
      <c r="BI191" s="35"/>
      <c r="BJ191" s="35"/>
      <c r="BK191" s="35"/>
      <c r="BL191" s="35"/>
      <c r="BM191" s="35"/>
      <c r="BN191" s="35"/>
      <c r="BO191" s="35"/>
      <c r="BP191" s="35"/>
      <c r="BQ191" s="35"/>
      <c r="BR191" s="35"/>
      <c r="BS191" s="35"/>
      <c r="BT191" s="35"/>
      <c r="BU191" s="35"/>
      <c r="BV191" s="35"/>
      <c r="BW191" s="38"/>
      <c r="BX191" s="30"/>
      <c r="BY191" s="39"/>
      <c r="BZ191" s="40"/>
      <c r="CA191" s="40"/>
      <c r="CB191" s="176"/>
      <c r="CC191" s="176"/>
      <c r="CD191" s="176"/>
      <c r="CE191" s="176"/>
      <c r="CF191" s="176"/>
      <c r="CG191" s="176"/>
      <c r="CH191" s="176"/>
      <c r="CI191" s="176"/>
      <c r="CJ191" s="176"/>
      <c r="CK191" s="176"/>
      <c r="CL191" s="176"/>
      <c r="CM191" s="176"/>
      <c r="CN191" s="176"/>
      <c r="CO191" s="176"/>
      <c r="CP191" s="176"/>
      <c r="CQ191" s="176"/>
      <c r="CR191" s="176"/>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176"/>
      <c r="EC191" s="176"/>
      <c r="ED191" s="176"/>
      <c r="EE191" s="176"/>
      <c r="EF191" s="176"/>
      <c r="EG191" s="176"/>
      <c r="EH191" s="176"/>
      <c r="EI191" s="176"/>
      <c r="EJ191" s="176"/>
      <c r="EK191" s="176"/>
      <c r="EL191" s="176"/>
      <c r="EM191" s="176"/>
      <c r="EN191" s="176"/>
      <c r="EO191" s="176"/>
      <c r="EP191" s="176"/>
      <c r="EQ191" s="176"/>
      <c r="ER191" s="176"/>
      <c r="ES191" s="176"/>
      <c r="ET191" s="176"/>
      <c r="EU191" s="176"/>
      <c r="EV191" s="176"/>
      <c r="EW191" s="176"/>
      <c r="EX191" s="176"/>
      <c r="EY191" s="176"/>
      <c r="EZ191" s="176"/>
      <c r="FA191" s="176"/>
      <c r="FB191" s="176"/>
      <c r="FC191" s="176"/>
      <c r="FD191" s="176"/>
      <c r="FE191" s="176"/>
      <c r="FF191" s="176"/>
      <c r="FG191" s="176"/>
      <c r="FH191" s="176"/>
      <c r="FI191" s="176"/>
      <c r="FJ191" s="176"/>
      <c r="FK191" s="176"/>
      <c r="FL191" s="176"/>
      <c r="FM191" s="176"/>
      <c r="FN191" s="176"/>
      <c r="FO191" s="176"/>
      <c r="FP191" s="176"/>
      <c r="FQ191" s="176"/>
      <c r="FR191" s="176"/>
      <c r="FS191" s="176"/>
      <c r="FT191" s="176"/>
      <c r="FU191" s="176"/>
      <c r="FV191" s="176"/>
      <c r="FW191" s="176"/>
      <c r="FX191" s="176"/>
      <c r="FY191" s="176"/>
      <c r="FZ191" s="176"/>
      <c r="GA191" s="176"/>
      <c r="GB191" s="176"/>
      <c r="GC191" s="176"/>
      <c r="GD191" s="176"/>
      <c r="GE191" s="176"/>
      <c r="GF191" s="176"/>
      <c r="GG191" s="176"/>
      <c r="GH191" s="176"/>
      <c r="GI191" s="176"/>
      <c r="GJ191" s="176"/>
      <c r="GK191" s="176"/>
      <c r="GL191" s="176"/>
      <c r="GM191" s="176"/>
      <c r="GN191" s="176"/>
      <c r="GO191" s="176"/>
      <c r="GP191" s="176"/>
      <c r="GQ191" s="176"/>
      <c r="GR191" s="176"/>
      <c r="GS191" s="176"/>
      <c r="GT191" s="176"/>
      <c r="GU191" s="176"/>
      <c r="GV191" s="176"/>
      <c r="GW191" s="176"/>
      <c r="GX191" s="176"/>
      <c r="GY191" s="176"/>
      <c r="GZ191" s="176"/>
      <c r="HA191" s="176"/>
      <c r="HB191" s="176"/>
      <c r="HC191" s="176"/>
      <c r="HD191" s="176"/>
      <c r="HE191" s="176"/>
      <c r="HF191" s="176"/>
      <c r="HG191" s="176"/>
      <c r="HH191" s="176"/>
      <c r="HI191" s="176"/>
      <c r="HJ191" s="176"/>
      <c r="HK191" s="176"/>
      <c r="HL191" s="176"/>
      <c r="HM191" s="176"/>
      <c r="HN191" s="176"/>
      <c r="HO191" s="176"/>
      <c r="HP191" s="176"/>
      <c r="HQ191" s="176"/>
      <c r="HR191" s="176"/>
      <c r="HS191" s="176"/>
      <c r="HT191" s="176"/>
      <c r="HU191" s="176"/>
      <c r="HV191" s="176"/>
      <c r="HW191" s="176"/>
      <c r="HX191" s="176"/>
      <c r="HY191" s="176"/>
      <c r="HZ191" s="176"/>
      <c r="IA191" s="176"/>
      <c r="IB191" s="176"/>
      <c r="IC191" s="176"/>
      <c r="ID191" s="176"/>
      <c r="IE191" s="176"/>
      <c r="IF191" s="176"/>
      <c r="IG191" s="176"/>
      <c r="IH191" s="176"/>
      <c r="II191" s="176"/>
      <c r="IJ191" s="176"/>
      <c r="IK191" s="176"/>
      <c r="IL191" s="176"/>
      <c r="IM191" s="176"/>
      <c r="IN191" s="176"/>
      <c r="IO191" s="176"/>
      <c r="IP191" s="176"/>
      <c r="IQ191" s="176"/>
      <c r="IR191" s="176"/>
      <c r="IS191" s="176"/>
      <c r="IT191" s="176"/>
      <c r="IU191" s="176"/>
      <c r="IV191" s="176"/>
      <c r="IW191" s="176"/>
      <c r="IX191" s="176"/>
      <c r="IY191" s="176"/>
    </row>
    <row r="192" spans="1:259" s="186" customFormat="1" ht="145" thickBot="1">
      <c r="A192" s="28" t="s">
        <v>782</v>
      </c>
      <c r="B192" s="28" t="s">
        <v>689</v>
      </c>
      <c r="C192" s="28" t="s">
        <v>519</v>
      </c>
      <c r="D192" s="28" t="s">
        <v>690</v>
      </c>
      <c r="E192" s="29"/>
      <c r="G192" s="58" t="s">
        <v>529</v>
      </c>
      <c r="H192" s="31"/>
      <c r="I192" s="42"/>
      <c r="J192" s="32"/>
      <c r="K192" s="59"/>
      <c r="L192" s="217"/>
      <c r="M192" s="201" t="s">
        <v>491</v>
      </c>
      <c r="N192" s="201" t="s">
        <v>830</v>
      </c>
      <c r="O192" s="205" t="s">
        <v>571</v>
      </c>
      <c r="P192" s="35"/>
      <c r="Q192" s="35"/>
      <c r="R192" s="35"/>
      <c r="S192" s="35"/>
      <c r="T192" s="35"/>
      <c r="U192" s="35"/>
      <c r="V192" s="35"/>
      <c r="W192" s="36"/>
      <c r="X192" s="35"/>
      <c r="Y192" s="35"/>
      <c r="Z192" s="35"/>
      <c r="AA192" s="35"/>
      <c r="AB192" s="35"/>
      <c r="AC192" s="35"/>
      <c r="AD192" s="35"/>
      <c r="AE192" s="35"/>
      <c r="AF192" s="35"/>
      <c r="AG192" s="35"/>
      <c r="AH192" s="35"/>
      <c r="AI192" s="35"/>
      <c r="AJ192" s="35"/>
      <c r="AK192" s="37"/>
      <c r="AL192" s="35"/>
      <c r="AM192" s="35"/>
      <c r="AN192" s="35"/>
      <c r="AO192" s="35"/>
      <c r="AP192" s="35"/>
      <c r="AQ192" s="35"/>
      <c r="AR192" s="35"/>
      <c r="AS192" s="35"/>
      <c r="AT192" s="35"/>
      <c r="AU192" s="35"/>
      <c r="AV192" s="35"/>
      <c r="AW192" s="35"/>
      <c r="AX192" s="35"/>
      <c r="AY192" s="35"/>
      <c r="AZ192" s="35"/>
      <c r="BA192" s="35"/>
      <c r="BB192" s="35"/>
      <c r="BC192" s="37"/>
      <c r="BD192" s="37"/>
      <c r="BE192" s="37"/>
      <c r="BF192" s="35"/>
      <c r="BG192" s="35"/>
      <c r="BH192" s="35"/>
      <c r="BI192" s="35"/>
      <c r="BJ192" s="35"/>
      <c r="BK192" s="35"/>
      <c r="BL192" s="35"/>
      <c r="BM192" s="35"/>
      <c r="BN192" s="35"/>
      <c r="BO192" s="35"/>
      <c r="BP192" s="35"/>
      <c r="BQ192" s="35"/>
      <c r="BR192" s="35"/>
      <c r="BS192" s="35"/>
      <c r="BT192" s="35"/>
      <c r="BU192" s="35"/>
      <c r="BV192" s="35"/>
      <c r="BW192" s="38"/>
      <c r="BX192" s="30"/>
      <c r="BY192" s="39"/>
      <c r="BZ192" s="40"/>
      <c r="CA192" s="40"/>
      <c r="CB192" s="176"/>
      <c r="CC192" s="176"/>
      <c r="CD192" s="176"/>
      <c r="CE192" s="176"/>
      <c r="CF192" s="176"/>
      <c r="CG192" s="176"/>
      <c r="CH192" s="176"/>
      <c r="CI192" s="176"/>
      <c r="CJ192" s="176"/>
      <c r="CK192" s="176"/>
      <c r="CL192" s="176"/>
      <c r="CM192" s="176"/>
      <c r="CN192" s="176"/>
      <c r="CO192" s="176"/>
      <c r="CP192" s="176"/>
      <c r="CQ192" s="176"/>
      <c r="CR192" s="176"/>
      <c r="CS192" s="176"/>
      <c r="CT192" s="176"/>
      <c r="CU192" s="176"/>
      <c r="CV192" s="176"/>
      <c r="CW192" s="176"/>
      <c r="CX192" s="176"/>
      <c r="CY192" s="176"/>
      <c r="CZ192" s="176"/>
      <c r="DA192" s="176"/>
      <c r="DB192" s="176"/>
      <c r="DC192" s="176"/>
      <c r="DD192" s="176"/>
      <c r="DE192" s="176"/>
      <c r="DF192" s="176"/>
      <c r="DG192" s="176"/>
      <c r="DH192" s="176"/>
      <c r="DI192" s="176"/>
      <c r="DJ192" s="176"/>
      <c r="DK192" s="176"/>
      <c r="DL192" s="176"/>
      <c r="DM192" s="176"/>
      <c r="DN192" s="176"/>
      <c r="DO192" s="176"/>
      <c r="DP192" s="176"/>
      <c r="DQ192" s="176"/>
      <c r="DR192" s="176"/>
      <c r="DS192" s="176"/>
      <c r="DT192" s="176"/>
      <c r="DU192" s="176"/>
      <c r="DV192" s="176"/>
      <c r="DW192" s="176"/>
      <c r="DX192" s="176"/>
      <c r="DY192" s="176"/>
      <c r="DZ192" s="176"/>
      <c r="EA192" s="176"/>
      <c r="EB192" s="176"/>
      <c r="EC192" s="176"/>
      <c r="ED192" s="176"/>
      <c r="EE192" s="176"/>
      <c r="EF192" s="176"/>
      <c r="EG192" s="176"/>
      <c r="EH192" s="176"/>
      <c r="EI192" s="176"/>
      <c r="EJ192" s="176"/>
      <c r="EK192" s="176"/>
      <c r="EL192" s="176"/>
      <c r="EM192" s="176"/>
      <c r="EN192" s="176"/>
      <c r="EO192" s="176"/>
      <c r="EP192" s="176"/>
      <c r="EQ192" s="176"/>
      <c r="ER192" s="176"/>
      <c r="ES192" s="176"/>
      <c r="ET192" s="176"/>
      <c r="EU192" s="176"/>
      <c r="EV192" s="176"/>
      <c r="EW192" s="176"/>
      <c r="EX192" s="176"/>
      <c r="EY192" s="176"/>
      <c r="EZ192" s="176"/>
      <c r="FA192" s="176"/>
      <c r="FB192" s="176"/>
      <c r="FC192" s="176"/>
      <c r="FD192" s="176"/>
      <c r="FE192" s="176"/>
      <c r="FF192" s="176"/>
      <c r="FG192" s="176"/>
      <c r="FH192" s="176"/>
      <c r="FI192" s="176"/>
      <c r="FJ192" s="176"/>
      <c r="FK192" s="176"/>
      <c r="FL192" s="176"/>
      <c r="FM192" s="176"/>
      <c r="FN192" s="176"/>
      <c r="FO192" s="176"/>
      <c r="FP192" s="176"/>
      <c r="FQ192" s="176"/>
      <c r="FR192" s="176"/>
      <c r="FS192" s="176"/>
      <c r="FT192" s="176"/>
      <c r="FU192" s="176"/>
      <c r="FV192" s="176"/>
      <c r="FW192" s="176"/>
      <c r="FX192" s="176"/>
      <c r="FY192" s="176"/>
      <c r="FZ192" s="176"/>
      <c r="GA192" s="176"/>
      <c r="GB192" s="176"/>
      <c r="GC192" s="176"/>
      <c r="GD192" s="176"/>
      <c r="GE192" s="176"/>
      <c r="GF192" s="176"/>
      <c r="GG192" s="176"/>
      <c r="GH192" s="176"/>
      <c r="GI192" s="176"/>
      <c r="GJ192" s="176"/>
      <c r="GK192" s="176"/>
      <c r="GL192" s="176"/>
      <c r="GM192" s="176"/>
      <c r="GN192" s="176"/>
      <c r="GO192" s="176"/>
      <c r="GP192" s="176"/>
      <c r="GQ192" s="176"/>
      <c r="GR192" s="176"/>
      <c r="GS192" s="176"/>
      <c r="GT192" s="176"/>
      <c r="GU192" s="176"/>
      <c r="GV192" s="176"/>
      <c r="GW192" s="176"/>
      <c r="GX192" s="176"/>
      <c r="GY192" s="176"/>
      <c r="GZ192" s="176"/>
      <c r="HA192" s="176"/>
      <c r="HB192" s="176"/>
      <c r="HC192" s="176"/>
      <c r="HD192" s="176"/>
      <c r="HE192" s="176"/>
      <c r="HF192" s="176"/>
      <c r="HG192" s="176"/>
      <c r="HH192" s="176"/>
      <c r="HI192" s="176"/>
      <c r="HJ192" s="176"/>
      <c r="HK192" s="176"/>
      <c r="HL192" s="176"/>
      <c r="HM192" s="176"/>
      <c r="HN192" s="176"/>
      <c r="HO192" s="176"/>
      <c r="HP192" s="176"/>
      <c r="HQ192" s="176"/>
      <c r="HR192" s="176"/>
      <c r="HS192" s="176"/>
      <c r="HT192" s="176"/>
      <c r="HU192" s="176"/>
      <c r="HV192" s="176"/>
      <c r="HW192" s="176"/>
      <c r="HX192" s="176"/>
      <c r="HY192" s="176"/>
      <c r="HZ192" s="176"/>
      <c r="IA192" s="176"/>
      <c r="IB192" s="176"/>
      <c r="IC192" s="176"/>
      <c r="ID192" s="176"/>
      <c r="IE192" s="176"/>
      <c r="IF192" s="176"/>
      <c r="IG192" s="176"/>
      <c r="IH192" s="176"/>
      <c r="II192" s="176"/>
      <c r="IJ192" s="176"/>
      <c r="IK192" s="176"/>
      <c r="IL192" s="176"/>
      <c r="IM192" s="176"/>
      <c r="IN192" s="176"/>
      <c r="IO192" s="176"/>
      <c r="IP192" s="176"/>
      <c r="IQ192" s="176"/>
      <c r="IR192" s="176"/>
      <c r="IS192" s="176"/>
      <c r="IT192" s="176"/>
      <c r="IU192" s="176"/>
      <c r="IV192" s="176"/>
      <c r="IW192" s="176"/>
      <c r="IX192" s="176"/>
      <c r="IY192" s="176"/>
    </row>
    <row r="193" spans="1:259" s="186" customFormat="1" ht="81" thickBot="1">
      <c r="A193" s="28" t="s">
        <v>783</v>
      </c>
      <c r="B193" s="28" t="s">
        <v>691</v>
      </c>
      <c r="C193" s="28" t="s">
        <v>692</v>
      </c>
      <c r="D193" s="28" t="s">
        <v>693</v>
      </c>
      <c r="E193" s="29"/>
      <c r="G193" s="58" t="s">
        <v>694</v>
      </c>
      <c r="H193" s="31"/>
      <c r="I193" s="42"/>
      <c r="J193" s="32"/>
      <c r="K193" s="59"/>
      <c r="L193" s="217"/>
      <c r="M193" s="201" t="s">
        <v>491</v>
      </c>
      <c r="N193" s="201" t="s">
        <v>831</v>
      </c>
      <c r="O193" s="205" t="s">
        <v>534</v>
      </c>
      <c r="P193" s="35"/>
      <c r="Q193" s="35"/>
      <c r="R193" s="35"/>
      <c r="S193" s="35"/>
      <c r="T193" s="35"/>
      <c r="U193" s="35"/>
      <c r="V193" s="35"/>
      <c r="W193" s="36"/>
      <c r="X193" s="35"/>
      <c r="Y193" s="35"/>
      <c r="Z193" s="35"/>
      <c r="AA193" s="35"/>
      <c r="AB193" s="35"/>
      <c r="AC193" s="35"/>
      <c r="AD193" s="35"/>
      <c r="AE193" s="35"/>
      <c r="AF193" s="35"/>
      <c r="AG193" s="35"/>
      <c r="AH193" s="35"/>
      <c r="AI193" s="35"/>
      <c r="AJ193" s="35"/>
      <c r="AK193" s="37"/>
      <c r="AL193" s="35"/>
      <c r="AM193" s="35"/>
      <c r="AN193" s="35"/>
      <c r="AO193" s="35"/>
      <c r="AP193" s="35"/>
      <c r="AQ193" s="35"/>
      <c r="AR193" s="35"/>
      <c r="AS193" s="35"/>
      <c r="AT193" s="35"/>
      <c r="AU193" s="35"/>
      <c r="AV193" s="35"/>
      <c r="AW193" s="35"/>
      <c r="AX193" s="35"/>
      <c r="AY193" s="35"/>
      <c r="AZ193" s="35"/>
      <c r="BA193" s="35"/>
      <c r="BB193" s="35"/>
      <c r="BC193" s="37"/>
      <c r="BD193" s="37"/>
      <c r="BE193" s="37"/>
      <c r="BF193" s="35"/>
      <c r="BG193" s="35"/>
      <c r="BH193" s="35"/>
      <c r="BI193" s="35"/>
      <c r="BJ193" s="35"/>
      <c r="BK193" s="35"/>
      <c r="BL193" s="35"/>
      <c r="BM193" s="35"/>
      <c r="BN193" s="35"/>
      <c r="BO193" s="35"/>
      <c r="BP193" s="35"/>
      <c r="BQ193" s="35"/>
      <c r="BR193" s="35"/>
      <c r="BS193" s="35"/>
      <c r="BT193" s="35"/>
      <c r="BU193" s="35"/>
      <c r="BV193" s="35"/>
      <c r="BW193" s="38"/>
      <c r="BX193" s="30"/>
      <c r="BY193" s="39"/>
      <c r="BZ193" s="40"/>
      <c r="CA193" s="40"/>
      <c r="CB193" s="176"/>
      <c r="CC193" s="176"/>
      <c r="CD193" s="176"/>
      <c r="CE193" s="176"/>
      <c r="CF193" s="176"/>
      <c r="CG193" s="176"/>
      <c r="CH193" s="176"/>
      <c r="CI193" s="176"/>
      <c r="CJ193" s="176"/>
      <c r="CK193" s="176"/>
      <c r="CL193" s="176"/>
      <c r="CM193" s="176"/>
      <c r="CN193" s="176"/>
      <c r="CO193" s="176"/>
      <c r="CP193" s="176"/>
      <c r="CQ193" s="176"/>
      <c r="CR193" s="176"/>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176"/>
      <c r="EC193" s="176"/>
      <c r="ED193" s="176"/>
      <c r="EE193" s="176"/>
      <c r="EF193" s="176"/>
      <c r="EG193" s="176"/>
      <c r="EH193" s="176"/>
      <c r="EI193" s="176"/>
      <c r="EJ193" s="176"/>
      <c r="EK193" s="176"/>
      <c r="EL193" s="176"/>
      <c r="EM193" s="176"/>
      <c r="EN193" s="176"/>
      <c r="EO193" s="176"/>
      <c r="EP193" s="176"/>
      <c r="EQ193" s="176"/>
      <c r="ER193" s="176"/>
      <c r="ES193" s="176"/>
      <c r="ET193" s="176"/>
      <c r="EU193" s="176"/>
      <c r="EV193" s="176"/>
      <c r="EW193" s="176"/>
      <c r="EX193" s="176"/>
      <c r="EY193" s="176"/>
      <c r="EZ193" s="176"/>
      <c r="FA193" s="176"/>
      <c r="FB193" s="176"/>
      <c r="FC193" s="176"/>
      <c r="FD193" s="176"/>
      <c r="FE193" s="176"/>
      <c r="FF193" s="176"/>
      <c r="FG193" s="176"/>
      <c r="FH193" s="176"/>
      <c r="FI193" s="176"/>
      <c r="FJ193" s="176"/>
      <c r="FK193" s="176"/>
      <c r="FL193" s="176"/>
      <c r="FM193" s="176"/>
      <c r="FN193" s="176"/>
      <c r="FO193" s="176"/>
      <c r="FP193" s="176"/>
      <c r="FQ193" s="176"/>
      <c r="FR193" s="176"/>
      <c r="FS193" s="176"/>
      <c r="FT193" s="176"/>
      <c r="FU193" s="176"/>
      <c r="FV193" s="176"/>
      <c r="FW193" s="176"/>
      <c r="FX193" s="176"/>
      <c r="FY193" s="176"/>
      <c r="FZ193" s="176"/>
      <c r="GA193" s="176"/>
      <c r="GB193" s="176"/>
      <c r="GC193" s="176"/>
      <c r="GD193" s="176"/>
      <c r="GE193" s="176"/>
      <c r="GF193" s="176"/>
      <c r="GG193" s="176"/>
      <c r="GH193" s="176"/>
      <c r="GI193" s="176"/>
      <c r="GJ193" s="176"/>
      <c r="GK193" s="176"/>
      <c r="GL193" s="176"/>
      <c r="GM193" s="176"/>
      <c r="GN193" s="176"/>
      <c r="GO193" s="176"/>
      <c r="GP193" s="176"/>
      <c r="GQ193" s="176"/>
      <c r="GR193" s="176"/>
      <c r="GS193" s="176"/>
      <c r="GT193" s="176"/>
      <c r="GU193" s="176"/>
      <c r="GV193" s="176"/>
      <c r="GW193" s="176"/>
      <c r="GX193" s="176"/>
      <c r="GY193" s="176"/>
      <c r="GZ193" s="176"/>
      <c r="HA193" s="176"/>
      <c r="HB193" s="176"/>
      <c r="HC193" s="176"/>
      <c r="HD193" s="176"/>
      <c r="HE193" s="176"/>
      <c r="HF193" s="176"/>
      <c r="HG193" s="176"/>
      <c r="HH193" s="176"/>
      <c r="HI193" s="176"/>
      <c r="HJ193" s="176"/>
      <c r="HK193" s="176"/>
      <c r="HL193" s="176"/>
      <c r="HM193" s="176"/>
      <c r="HN193" s="176"/>
      <c r="HO193" s="176"/>
      <c r="HP193" s="176"/>
      <c r="HQ193" s="176"/>
      <c r="HR193" s="176"/>
      <c r="HS193" s="176"/>
      <c r="HT193" s="176"/>
      <c r="HU193" s="176"/>
      <c r="HV193" s="176"/>
      <c r="HW193" s="176"/>
      <c r="HX193" s="176"/>
      <c r="HY193" s="176"/>
      <c r="HZ193" s="176"/>
      <c r="IA193" s="176"/>
      <c r="IB193" s="176"/>
      <c r="IC193" s="176"/>
      <c r="ID193" s="176"/>
      <c r="IE193" s="176"/>
      <c r="IF193" s="176"/>
      <c r="IG193" s="176"/>
      <c r="IH193" s="176"/>
      <c r="II193" s="176"/>
      <c r="IJ193" s="176"/>
      <c r="IK193" s="176"/>
      <c r="IL193" s="176"/>
      <c r="IM193" s="176"/>
      <c r="IN193" s="176"/>
      <c r="IO193" s="176"/>
      <c r="IP193" s="176"/>
      <c r="IQ193" s="176"/>
      <c r="IR193" s="176"/>
      <c r="IS193" s="176"/>
      <c r="IT193" s="176"/>
      <c r="IU193" s="176"/>
      <c r="IV193" s="176"/>
      <c r="IW193" s="176"/>
      <c r="IX193" s="176"/>
      <c r="IY193" s="176"/>
    </row>
    <row r="194" spans="1:259" s="186" customFormat="1" ht="97" thickBot="1">
      <c r="A194" s="28" t="s">
        <v>784</v>
      </c>
      <c r="B194" s="28" t="s">
        <v>695</v>
      </c>
      <c r="C194" s="28" t="s">
        <v>519</v>
      </c>
      <c r="D194" s="28" t="s">
        <v>696</v>
      </c>
      <c r="E194" s="29"/>
      <c r="G194" s="58" t="s">
        <v>524</v>
      </c>
      <c r="H194" s="31"/>
      <c r="I194" s="42"/>
      <c r="J194" s="32"/>
      <c r="K194" s="59"/>
      <c r="L194" s="217"/>
      <c r="M194" s="201" t="s">
        <v>491</v>
      </c>
      <c r="N194" s="201" t="s">
        <v>832</v>
      </c>
      <c r="O194" s="205" t="s">
        <v>603</v>
      </c>
      <c r="P194" s="35"/>
      <c r="Q194" s="35"/>
      <c r="R194" s="35"/>
      <c r="S194" s="35"/>
      <c r="T194" s="35"/>
      <c r="U194" s="35"/>
      <c r="V194" s="35"/>
      <c r="W194" s="36"/>
      <c r="X194" s="35"/>
      <c r="Y194" s="35"/>
      <c r="Z194" s="35"/>
      <c r="AA194" s="35"/>
      <c r="AB194" s="35"/>
      <c r="AC194" s="35"/>
      <c r="AD194" s="35"/>
      <c r="AE194" s="35"/>
      <c r="AF194" s="35"/>
      <c r="AG194" s="35"/>
      <c r="AH194" s="35"/>
      <c r="AI194" s="35"/>
      <c r="AJ194" s="35"/>
      <c r="AK194" s="37"/>
      <c r="AL194" s="35"/>
      <c r="AM194" s="35"/>
      <c r="AN194" s="35"/>
      <c r="AO194" s="35"/>
      <c r="AP194" s="35"/>
      <c r="AQ194" s="35"/>
      <c r="AR194" s="35"/>
      <c r="AS194" s="35"/>
      <c r="AT194" s="35"/>
      <c r="AU194" s="35"/>
      <c r="AV194" s="35"/>
      <c r="AW194" s="35"/>
      <c r="AX194" s="35"/>
      <c r="AY194" s="35"/>
      <c r="AZ194" s="35"/>
      <c r="BA194" s="35"/>
      <c r="BB194" s="35"/>
      <c r="BC194" s="37"/>
      <c r="BD194" s="37"/>
      <c r="BE194" s="37"/>
      <c r="BF194" s="35"/>
      <c r="BG194" s="35"/>
      <c r="BH194" s="35"/>
      <c r="BI194" s="35"/>
      <c r="BJ194" s="35"/>
      <c r="BK194" s="35"/>
      <c r="BL194" s="35"/>
      <c r="BM194" s="35"/>
      <c r="BN194" s="35"/>
      <c r="BO194" s="35"/>
      <c r="BP194" s="35"/>
      <c r="BQ194" s="35"/>
      <c r="BR194" s="35"/>
      <c r="BS194" s="35"/>
      <c r="BT194" s="35"/>
      <c r="BU194" s="35"/>
      <c r="BV194" s="35"/>
      <c r="BW194" s="38"/>
      <c r="BX194" s="30"/>
      <c r="BY194" s="39"/>
      <c r="BZ194" s="40"/>
      <c r="CA194" s="40"/>
      <c r="CB194" s="176"/>
      <c r="CC194" s="176"/>
      <c r="CD194" s="176"/>
      <c r="CE194" s="176"/>
      <c r="CF194" s="176"/>
      <c r="CG194" s="176"/>
      <c r="CH194" s="176"/>
      <c r="CI194" s="176"/>
      <c r="CJ194" s="176"/>
      <c r="CK194" s="176"/>
      <c r="CL194" s="176"/>
      <c r="CM194" s="176"/>
      <c r="CN194" s="176"/>
      <c r="CO194" s="176"/>
      <c r="CP194" s="176"/>
      <c r="CQ194" s="176"/>
      <c r="CR194" s="176"/>
      <c r="CS194" s="176"/>
      <c r="CT194" s="176"/>
      <c r="CU194" s="176"/>
      <c r="CV194" s="176"/>
      <c r="CW194" s="176"/>
      <c r="CX194" s="176"/>
      <c r="CY194" s="176"/>
      <c r="CZ194" s="176"/>
      <c r="DA194" s="176"/>
      <c r="DB194" s="176"/>
      <c r="DC194" s="176"/>
      <c r="DD194" s="176"/>
      <c r="DE194" s="176"/>
      <c r="DF194" s="176"/>
      <c r="DG194" s="176"/>
      <c r="DH194" s="176"/>
      <c r="DI194" s="176"/>
      <c r="DJ194" s="176"/>
      <c r="DK194" s="176"/>
      <c r="DL194" s="176"/>
      <c r="DM194" s="176"/>
      <c r="DN194" s="176"/>
      <c r="DO194" s="176"/>
      <c r="DP194" s="176"/>
      <c r="DQ194" s="176"/>
      <c r="DR194" s="176"/>
      <c r="DS194" s="176"/>
      <c r="DT194" s="176"/>
      <c r="DU194" s="176"/>
      <c r="DV194" s="176"/>
      <c r="DW194" s="176"/>
      <c r="DX194" s="176"/>
      <c r="DY194" s="176"/>
      <c r="DZ194" s="176"/>
      <c r="EA194" s="176"/>
      <c r="EB194" s="176"/>
      <c r="EC194" s="176"/>
      <c r="ED194" s="176"/>
      <c r="EE194" s="176"/>
      <c r="EF194" s="176"/>
      <c r="EG194" s="176"/>
      <c r="EH194" s="176"/>
      <c r="EI194" s="176"/>
      <c r="EJ194" s="176"/>
      <c r="EK194" s="176"/>
      <c r="EL194" s="176"/>
      <c r="EM194" s="176"/>
      <c r="EN194" s="176"/>
      <c r="EO194" s="176"/>
      <c r="EP194" s="176"/>
      <c r="EQ194" s="176"/>
      <c r="ER194" s="176"/>
      <c r="ES194" s="176"/>
      <c r="ET194" s="176"/>
      <c r="EU194" s="176"/>
      <c r="EV194" s="176"/>
      <c r="EW194" s="176"/>
      <c r="EX194" s="176"/>
      <c r="EY194" s="176"/>
      <c r="EZ194" s="176"/>
      <c r="FA194" s="176"/>
      <c r="FB194" s="176"/>
      <c r="FC194" s="176"/>
      <c r="FD194" s="176"/>
      <c r="FE194" s="176"/>
      <c r="FF194" s="176"/>
      <c r="FG194" s="176"/>
      <c r="FH194" s="176"/>
      <c r="FI194" s="176"/>
      <c r="FJ194" s="176"/>
      <c r="FK194" s="176"/>
      <c r="FL194" s="176"/>
      <c r="FM194" s="176"/>
      <c r="FN194" s="176"/>
      <c r="FO194" s="176"/>
      <c r="FP194" s="176"/>
      <c r="FQ194" s="176"/>
      <c r="FR194" s="176"/>
      <c r="FS194" s="176"/>
      <c r="FT194" s="176"/>
      <c r="FU194" s="176"/>
      <c r="FV194" s="176"/>
      <c r="FW194" s="176"/>
      <c r="FX194" s="176"/>
      <c r="FY194" s="176"/>
      <c r="FZ194" s="176"/>
      <c r="GA194" s="176"/>
      <c r="GB194" s="176"/>
      <c r="GC194" s="176"/>
      <c r="GD194" s="176"/>
      <c r="GE194" s="176"/>
      <c r="GF194" s="176"/>
      <c r="GG194" s="176"/>
      <c r="GH194" s="176"/>
      <c r="GI194" s="176"/>
      <c r="GJ194" s="176"/>
      <c r="GK194" s="176"/>
      <c r="GL194" s="176"/>
      <c r="GM194" s="176"/>
      <c r="GN194" s="176"/>
      <c r="GO194" s="176"/>
      <c r="GP194" s="176"/>
      <c r="GQ194" s="176"/>
      <c r="GR194" s="176"/>
      <c r="GS194" s="176"/>
      <c r="GT194" s="176"/>
      <c r="GU194" s="176"/>
      <c r="GV194" s="176"/>
      <c r="GW194" s="176"/>
      <c r="GX194" s="176"/>
      <c r="GY194" s="176"/>
      <c r="GZ194" s="176"/>
      <c r="HA194" s="176"/>
      <c r="HB194" s="176"/>
      <c r="HC194" s="176"/>
      <c r="HD194" s="176"/>
      <c r="HE194" s="176"/>
      <c r="HF194" s="176"/>
      <c r="HG194" s="176"/>
      <c r="HH194" s="176"/>
      <c r="HI194" s="176"/>
      <c r="HJ194" s="176"/>
      <c r="HK194" s="176"/>
      <c r="HL194" s="176"/>
      <c r="HM194" s="176"/>
      <c r="HN194" s="176"/>
      <c r="HO194" s="176"/>
      <c r="HP194" s="176"/>
      <c r="HQ194" s="176"/>
      <c r="HR194" s="176"/>
      <c r="HS194" s="176"/>
      <c r="HT194" s="176"/>
      <c r="HU194" s="176"/>
      <c r="HV194" s="176"/>
      <c r="HW194" s="176"/>
      <c r="HX194" s="176"/>
      <c r="HY194" s="176"/>
      <c r="HZ194" s="176"/>
      <c r="IA194" s="176"/>
      <c r="IB194" s="176"/>
      <c r="IC194" s="176"/>
      <c r="ID194" s="176"/>
      <c r="IE194" s="176"/>
      <c r="IF194" s="176"/>
      <c r="IG194" s="176"/>
      <c r="IH194" s="176"/>
      <c r="II194" s="176"/>
      <c r="IJ194" s="176"/>
      <c r="IK194" s="176"/>
      <c r="IL194" s="176"/>
      <c r="IM194" s="176"/>
      <c r="IN194" s="176"/>
      <c r="IO194" s="176"/>
      <c r="IP194" s="176"/>
      <c r="IQ194" s="176"/>
      <c r="IR194" s="176"/>
      <c r="IS194" s="176"/>
      <c r="IT194" s="176"/>
      <c r="IU194" s="176"/>
      <c r="IV194" s="176"/>
      <c r="IW194" s="176"/>
      <c r="IX194" s="176"/>
      <c r="IY194" s="176"/>
    </row>
    <row r="195" spans="1:259" s="186" customFormat="1" ht="81" thickBot="1">
      <c r="A195" s="28" t="s">
        <v>785</v>
      </c>
      <c r="B195" s="28" t="s">
        <v>697</v>
      </c>
      <c r="C195" s="28" t="s">
        <v>519</v>
      </c>
      <c r="D195" s="28" t="s">
        <v>698</v>
      </c>
      <c r="E195" s="29"/>
      <c r="G195" s="58" t="s">
        <v>699</v>
      </c>
      <c r="H195" s="31"/>
      <c r="I195" s="42"/>
      <c r="J195" s="32"/>
      <c r="K195" s="59"/>
      <c r="L195" s="217"/>
      <c r="M195" s="201" t="s">
        <v>491</v>
      </c>
      <c r="N195" s="201" t="s">
        <v>543</v>
      </c>
      <c r="O195" s="205" t="s">
        <v>571</v>
      </c>
      <c r="P195" s="35"/>
      <c r="Q195" s="35"/>
      <c r="R195" s="35"/>
      <c r="S195" s="35"/>
      <c r="T195" s="35"/>
      <c r="U195" s="35"/>
      <c r="V195" s="35"/>
      <c r="W195" s="36"/>
      <c r="X195" s="35"/>
      <c r="Y195" s="35"/>
      <c r="Z195" s="35"/>
      <c r="AA195" s="35"/>
      <c r="AB195" s="35"/>
      <c r="AC195" s="35"/>
      <c r="AD195" s="35"/>
      <c r="AE195" s="35"/>
      <c r="AF195" s="35"/>
      <c r="AG195" s="35"/>
      <c r="AH195" s="35"/>
      <c r="AI195" s="35"/>
      <c r="AJ195" s="35"/>
      <c r="AK195" s="37"/>
      <c r="AL195" s="35"/>
      <c r="AM195" s="35"/>
      <c r="AN195" s="35"/>
      <c r="AO195" s="35"/>
      <c r="AP195" s="35"/>
      <c r="AQ195" s="35"/>
      <c r="AR195" s="35"/>
      <c r="AS195" s="35"/>
      <c r="AT195" s="35"/>
      <c r="AU195" s="35"/>
      <c r="AV195" s="35"/>
      <c r="AW195" s="35"/>
      <c r="AX195" s="35"/>
      <c r="AY195" s="35"/>
      <c r="AZ195" s="35"/>
      <c r="BA195" s="35"/>
      <c r="BB195" s="35"/>
      <c r="BC195" s="37"/>
      <c r="BD195" s="37"/>
      <c r="BE195" s="37"/>
      <c r="BF195" s="35"/>
      <c r="BG195" s="35"/>
      <c r="BH195" s="35"/>
      <c r="BI195" s="35"/>
      <c r="BJ195" s="35"/>
      <c r="BK195" s="35"/>
      <c r="BL195" s="35"/>
      <c r="BM195" s="35"/>
      <c r="BN195" s="35"/>
      <c r="BO195" s="35"/>
      <c r="BP195" s="35"/>
      <c r="BQ195" s="35"/>
      <c r="BR195" s="35"/>
      <c r="BS195" s="35"/>
      <c r="BT195" s="35"/>
      <c r="BU195" s="35"/>
      <c r="BV195" s="35"/>
      <c r="BW195" s="38"/>
      <c r="BX195" s="30"/>
      <c r="BY195" s="39"/>
      <c r="BZ195" s="40"/>
      <c r="CA195" s="40"/>
      <c r="CB195" s="176"/>
      <c r="CC195" s="176"/>
      <c r="CD195" s="176"/>
      <c r="CE195" s="176"/>
      <c r="CF195" s="176"/>
      <c r="CG195" s="176"/>
      <c r="CH195" s="176"/>
      <c r="CI195" s="176"/>
      <c r="CJ195" s="176"/>
      <c r="CK195" s="176"/>
      <c r="CL195" s="176"/>
      <c r="CM195" s="176"/>
      <c r="CN195" s="176"/>
      <c r="CO195" s="176"/>
      <c r="CP195" s="176"/>
      <c r="CQ195" s="176"/>
      <c r="CR195" s="176"/>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176"/>
      <c r="EC195" s="176"/>
      <c r="ED195" s="176"/>
      <c r="EE195" s="176"/>
      <c r="EF195" s="176"/>
      <c r="EG195" s="176"/>
      <c r="EH195" s="176"/>
      <c r="EI195" s="176"/>
      <c r="EJ195" s="176"/>
      <c r="EK195" s="176"/>
      <c r="EL195" s="176"/>
      <c r="EM195" s="176"/>
      <c r="EN195" s="176"/>
      <c r="EO195" s="176"/>
      <c r="EP195" s="176"/>
      <c r="EQ195" s="176"/>
      <c r="ER195" s="176"/>
      <c r="ES195" s="176"/>
      <c r="ET195" s="176"/>
      <c r="EU195" s="176"/>
      <c r="EV195" s="176"/>
      <c r="EW195" s="176"/>
      <c r="EX195" s="176"/>
      <c r="EY195" s="176"/>
      <c r="EZ195" s="176"/>
      <c r="FA195" s="176"/>
      <c r="FB195" s="176"/>
      <c r="FC195" s="176"/>
      <c r="FD195" s="176"/>
      <c r="FE195" s="176"/>
      <c r="FF195" s="176"/>
      <c r="FG195" s="176"/>
      <c r="FH195" s="176"/>
      <c r="FI195" s="176"/>
      <c r="FJ195" s="176"/>
      <c r="FK195" s="176"/>
      <c r="FL195" s="176"/>
      <c r="FM195" s="176"/>
      <c r="FN195" s="176"/>
      <c r="FO195" s="176"/>
      <c r="FP195" s="176"/>
      <c r="FQ195" s="176"/>
      <c r="FR195" s="176"/>
      <c r="FS195" s="176"/>
      <c r="FT195" s="176"/>
      <c r="FU195" s="176"/>
      <c r="FV195" s="176"/>
      <c r="FW195" s="176"/>
      <c r="FX195" s="176"/>
      <c r="FY195" s="176"/>
      <c r="FZ195" s="176"/>
      <c r="GA195" s="176"/>
      <c r="GB195" s="176"/>
      <c r="GC195" s="176"/>
      <c r="GD195" s="176"/>
      <c r="GE195" s="176"/>
      <c r="GF195" s="176"/>
      <c r="GG195" s="176"/>
      <c r="GH195" s="176"/>
      <c r="GI195" s="176"/>
      <c r="GJ195" s="176"/>
      <c r="GK195" s="176"/>
      <c r="GL195" s="176"/>
      <c r="GM195" s="176"/>
      <c r="GN195" s="176"/>
      <c r="GO195" s="176"/>
      <c r="GP195" s="176"/>
      <c r="GQ195" s="176"/>
      <c r="GR195" s="176"/>
      <c r="GS195" s="176"/>
      <c r="GT195" s="176"/>
      <c r="GU195" s="176"/>
      <c r="GV195" s="176"/>
      <c r="GW195" s="176"/>
      <c r="GX195" s="176"/>
      <c r="GY195" s="176"/>
      <c r="GZ195" s="176"/>
      <c r="HA195" s="176"/>
      <c r="HB195" s="176"/>
      <c r="HC195" s="176"/>
      <c r="HD195" s="176"/>
      <c r="HE195" s="176"/>
      <c r="HF195" s="176"/>
      <c r="HG195" s="176"/>
      <c r="HH195" s="176"/>
      <c r="HI195" s="176"/>
      <c r="HJ195" s="176"/>
      <c r="HK195" s="176"/>
      <c r="HL195" s="176"/>
      <c r="HM195" s="176"/>
      <c r="HN195" s="176"/>
      <c r="HO195" s="176"/>
      <c r="HP195" s="176"/>
      <c r="HQ195" s="176"/>
      <c r="HR195" s="176"/>
      <c r="HS195" s="176"/>
      <c r="HT195" s="176"/>
      <c r="HU195" s="176"/>
      <c r="HV195" s="176"/>
      <c r="HW195" s="176"/>
      <c r="HX195" s="176"/>
      <c r="HY195" s="176"/>
      <c r="HZ195" s="176"/>
      <c r="IA195" s="176"/>
      <c r="IB195" s="176"/>
      <c r="IC195" s="176"/>
      <c r="ID195" s="176"/>
      <c r="IE195" s="176"/>
      <c r="IF195" s="176"/>
      <c r="IG195" s="176"/>
      <c r="IH195" s="176"/>
      <c r="II195" s="176"/>
      <c r="IJ195" s="176"/>
      <c r="IK195" s="176"/>
      <c r="IL195" s="176"/>
      <c r="IM195" s="176"/>
      <c r="IN195" s="176"/>
      <c r="IO195" s="176"/>
      <c r="IP195" s="176"/>
      <c r="IQ195" s="176"/>
      <c r="IR195" s="176"/>
      <c r="IS195" s="176"/>
      <c r="IT195" s="176"/>
      <c r="IU195" s="176"/>
      <c r="IV195" s="176"/>
      <c r="IW195" s="176"/>
      <c r="IX195" s="176"/>
      <c r="IY195" s="176"/>
    </row>
    <row r="196" spans="1:259" s="186" customFormat="1" ht="65" thickBot="1">
      <c r="A196" s="28" t="s">
        <v>786</v>
      </c>
      <c r="B196" s="28" t="s">
        <v>700</v>
      </c>
      <c r="C196" s="28" t="s">
        <v>519</v>
      </c>
      <c r="D196" s="28" t="s">
        <v>701</v>
      </c>
      <c r="E196" s="29"/>
      <c r="G196" s="58" t="s">
        <v>533</v>
      </c>
      <c r="H196" s="31"/>
      <c r="I196" s="42"/>
      <c r="J196" s="32"/>
      <c r="K196" s="59"/>
      <c r="L196" s="217"/>
      <c r="M196" s="201" t="s">
        <v>491</v>
      </c>
      <c r="N196" s="201" t="s">
        <v>833</v>
      </c>
      <c r="O196" s="205" t="s">
        <v>534</v>
      </c>
      <c r="P196" s="35"/>
      <c r="Q196" s="35"/>
      <c r="R196" s="35"/>
      <c r="S196" s="35"/>
      <c r="T196" s="35"/>
      <c r="U196" s="35"/>
      <c r="V196" s="35"/>
      <c r="W196" s="36"/>
      <c r="X196" s="35"/>
      <c r="Y196" s="35"/>
      <c r="Z196" s="35"/>
      <c r="AA196" s="35"/>
      <c r="AB196" s="35"/>
      <c r="AC196" s="35"/>
      <c r="AD196" s="35"/>
      <c r="AE196" s="35"/>
      <c r="AF196" s="35"/>
      <c r="AG196" s="35"/>
      <c r="AH196" s="35"/>
      <c r="AI196" s="35"/>
      <c r="AJ196" s="35"/>
      <c r="AK196" s="37"/>
      <c r="AL196" s="35"/>
      <c r="AM196" s="35"/>
      <c r="AN196" s="35"/>
      <c r="AO196" s="35"/>
      <c r="AP196" s="35"/>
      <c r="AQ196" s="35"/>
      <c r="AR196" s="35"/>
      <c r="AS196" s="35"/>
      <c r="AT196" s="35"/>
      <c r="AU196" s="35"/>
      <c r="AV196" s="35"/>
      <c r="AW196" s="35"/>
      <c r="AX196" s="35"/>
      <c r="AY196" s="35"/>
      <c r="AZ196" s="35"/>
      <c r="BA196" s="35"/>
      <c r="BB196" s="35"/>
      <c r="BC196" s="37"/>
      <c r="BD196" s="37"/>
      <c r="BE196" s="37"/>
      <c r="BF196" s="35"/>
      <c r="BG196" s="35"/>
      <c r="BH196" s="35"/>
      <c r="BI196" s="35"/>
      <c r="BJ196" s="35"/>
      <c r="BK196" s="35"/>
      <c r="BL196" s="35"/>
      <c r="BM196" s="35"/>
      <c r="BN196" s="35"/>
      <c r="BO196" s="35"/>
      <c r="BP196" s="35"/>
      <c r="BQ196" s="35"/>
      <c r="BR196" s="35"/>
      <c r="BS196" s="35"/>
      <c r="BT196" s="35"/>
      <c r="BU196" s="35"/>
      <c r="BV196" s="35"/>
      <c r="BW196" s="38"/>
      <c r="BX196" s="30"/>
      <c r="BY196" s="39"/>
      <c r="BZ196" s="40"/>
      <c r="CA196" s="40"/>
      <c r="CB196" s="176"/>
      <c r="CC196" s="176"/>
      <c r="CD196" s="176"/>
      <c r="CE196" s="176"/>
      <c r="CF196" s="176"/>
      <c r="CG196" s="176"/>
      <c r="CH196" s="176"/>
      <c r="CI196" s="176"/>
      <c r="CJ196" s="176"/>
      <c r="CK196" s="176"/>
      <c r="CL196" s="176"/>
      <c r="CM196" s="176"/>
      <c r="CN196" s="176"/>
      <c r="CO196" s="176"/>
      <c r="CP196" s="176"/>
      <c r="CQ196" s="176"/>
      <c r="CR196" s="176"/>
      <c r="CS196" s="176"/>
      <c r="CT196" s="176"/>
      <c r="CU196" s="176"/>
      <c r="CV196" s="176"/>
      <c r="CW196" s="176"/>
      <c r="CX196" s="176"/>
      <c r="CY196" s="176"/>
      <c r="CZ196" s="176"/>
      <c r="DA196" s="176"/>
      <c r="DB196" s="176"/>
      <c r="DC196" s="176"/>
      <c r="DD196" s="176"/>
      <c r="DE196" s="176"/>
      <c r="DF196" s="176"/>
      <c r="DG196" s="176"/>
      <c r="DH196" s="176"/>
      <c r="DI196" s="176"/>
      <c r="DJ196" s="176"/>
      <c r="DK196" s="176"/>
      <c r="DL196" s="176"/>
      <c r="DM196" s="176"/>
      <c r="DN196" s="176"/>
      <c r="DO196" s="176"/>
      <c r="DP196" s="176"/>
      <c r="DQ196" s="176"/>
      <c r="DR196" s="176"/>
      <c r="DS196" s="176"/>
      <c r="DT196" s="176"/>
      <c r="DU196" s="176"/>
      <c r="DV196" s="176"/>
      <c r="DW196" s="176"/>
      <c r="DX196" s="176"/>
      <c r="DY196" s="176"/>
      <c r="DZ196" s="176"/>
      <c r="EA196" s="176"/>
      <c r="EB196" s="176"/>
      <c r="EC196" s="176"/>
      <c r="ED196" s="176"/>
      <c r="EE196" s="176"/>
      <c r="EF196" s="176"/>
      <c r="EG196" s="176"/>
      <c r="EH196" s="176"/>
      <c r="EI196" s="176"/>
      <c r="EJ196" s="176"/>
      <c r="EK196" s="176"/>
      <c r="EL196" s="176"/>
      <c r="EM196" s="176"/>
      <c r="EN196" s="176"/>
      <c r="EO196" s="176"/>
      <c r="EP196" s="176"/>
      <c r="EQ196" s="176"/>
      <c r="ER196" s="176"/>
      <c r="ES196" s="176"/>
      <c r="ET196" s="176"/>
      <c r="EU196" s="176"/>
      <c r="EV196" s="176"/>
      <c r="EW196" s="176"/>
      <c r="EX196" s="176"/>
      <c r="EY196" s="176"/>
      <c r="EZ196" s="176"/>
      <c r="FA196" s="176"/>
      <c r="FB196" s="176"/>
      <c r="FC196" s="176"/>
      <c r="FD196" s="176"/>
      <c r="FE196" s="176"/>
      <c r="FF196" s="176"/>
      <c r="FG196" s="176"/>
      <c r="FH196" s="176"/>
      <c r="FI196" s="176"/>
      <c r="FJ196" s="176"/>
      <c r="FK196" s="176"/>
      <c r="FL196" s="176"/>
      <c r="FM196" s="176"/>
      <c r="FN196" s="176"/>
      <c r="FO196" s="176"/>
      <c r="FP196" s="176"/>
      <c r="FQ196" s="176"/>
      <c r="FR196" s="176"/>
      <c r="FS196" s="176"/>
      <c r="FT196" s="176"/>
      <c r="FU196" s="176"/>
      <c r="FV196" s="176"/>
      <c r="FW196" s="176"/>
      <c r="FX196" s="176"/>
      <c r="FY196" s="176"/>
      <c r="FZ196" s="176"/>
      <c r="GA196" s="176"/>
      <c r="GB196" s="176"/>
      <c r="GC196" s="176"/>
      <c r="GD196" s="176"/>
      <c r="GE196" s="176"/>
      <c r="GF196" s="176"/>
      <c r="GG196" s="176"/>
      <c r="GH196" s="176"/>
      <c r="GI196" s="176"/>
      <c r="GJ196" s="176"/>
      <c r="GK196" s="176"/>
      <c r="GL196" s="176"/>
      <c r="GM196" s="176"/>
      <c r="GN196" s="176"/>
      <c r="GO196" s="176"/>
      <c r="GP196" s="176"/>
      <c r="GQ196" s="176"/>
      <c r="GR196" s="176"/>
      <c r="GS196" s="176"/>
      <c r="GT196" s="176"/>
      <c r="GU196" s="176"/>
      <c r="GV196" s="176"/>
      <c r="GW196" s="176"/>
      <c r="GX196" s="176"/>
      <c r="GY196" s="176"/>
      <c r="GZ196" s="176"/>
      <c r="HA196" s="176"/>
      <c r="HB196" s="176"/>
      <c r="HC196" s="176"/>
      <c r="HD196" s="176"/>
      <c r="HE196" s="176"/>
      <c r="HF196" s="176"/>
      <c r="HG196" s="176"/>
      <c r="HH196" s="176"/>
      <c r="HI196" s="176"/>
      <c r="HJ196" s="176"/>
      <c r="HK196" s="176"/>
      <c r="HL196" s="176"/>
      <c r="HM196" s="176"/>
      <c r="HN196" s="176"/>
      <c r="HO196" s="176"/>
      <c r="HP196" s="176"/>
      <c r="HQ196" s="176"/>
      <c r="HR196" s="176"/>
      <c r="HS196" s="176"/>
      <c r="HT196" s="176"/>
      <c r="HU196" s="176"/>
      <c r="HV196" s="176"/>
      <c r="HW196" s="176"/>
      <c r="HX196" s="176"/>
      <c r="HY196" s="176"/>
      <c r="HZ196" s="176"/>
      <c r="IA196" s="176"/>
      <c r="IB196" s="176"/>
      <c r="IC196" s="176"/>
      <c r="ID196" s="176"/>
      <c r="IE196" s="176"/>
      <c r="IF196" s="176"/>
      <c r="IG196" s="176"/>
      <c r="IH196" s="176"/>
      <c r="II196" s="176"/>
      <c r="IJ196" s="176"/>
      <c r="IK196" s="176"/>
      <c r="IL196" s="176"/>
      <c r="IM196" s="176"/>
      <c r="IN196" s="176"/>
      <c r="IO196" s="176"/>
      <c r="IP196" s="176"/>
      <c r="IQ196" s="176"/>
      <c r="IR196" s="176"/>
      <c r="IS196" s="176"/>
      <c r="IT196" s="176"/>
      <c r="IU196" s="176"/>
      <c r="IV196" s="176"/>
      <c r="IW196" s="176"/>
      <c r="IX196" s="176"/>
      <c r="IY196" s="176"/>
    </row>
    <row r="197" spans="1:259" s="186" customFormat="1" ht="49" thickBot="1">
      <c r="A197" s="28" t="s">
        <v>787</v>
      </c>
      <c r="B197" s="28" t="s">
        <v>702</v>
      </c>
      <c r="C197" s="28" t="s">
        <v>519</v>
      </c>
      <c r="D197" s="28" t="s">
        <v>703</v>
      </c>
      <c r="E197" s="29"/>
      <c r="G197" s="58" t="s">
        <v>557</v>
      </c>
      <c r="H197" s="31"/>
      <c r="I197" s="42"/>
      <c r="J197" s="32"/>
      <c r="K197" s="59"/>
      <c r="L197" s="217"/>
      <c r="M197" s="201" t="s">
        <v>491</v>
      </c>
      <c r="N197" s="201" t="s">
        <v>834</v>
      </c>
      <c r="O197" s="205" t="s">
        <v>571</v>
      </c>
      <c r="P197" s="35"/>
      <c r="Q197" s="35"/>
      <c r="R197" s="35"/>
      <c r="S197" s="35"/>
      <c r="T197" s="35"/>
      <c r="U197" s="35"/>
      <c r="V197" s="35"/>
      <c r="W197" s="36"/>
      <c r="X197" s="35"/>
      <c r="Y197" s="35"/>
      <c r="Z197" s="35"/>
      <c r="AA197" s="35"/>
      <c r="AB197" s="35"/>
      <c r="AC197" s="35"/>
      <c r="AD197" s="35"/>
      <c r="AE197" s="35"/>
      <c r="AF197" s="35"/>
      <c r="AG197" s="35"/>
      <c r="AH197" s="35"/>
      <c r="AI197" s="35"/>
      <c r="AJ197" s="35"/>
      <c r="AK197" s="37"/>
      <c r="AL197" s="35"/>
      <c r="AM197" s="35"/>
      <c r="AN197" s="35"/>
      <c r="AO197" s="35"/>
      <c r="AP197" s="35"/>
      <c r="AQ197" s="35"/>
      <c r="AR197" s="35"/>
      <c r="AS197" s="35"/>
      <c r="AT197" s="35"/>
      <c r="AU197" s="35"/>
      <c r="AV197" s="35"/>
      <c r="AW197" s="35"/>
      <c r="AX197" s="35"/>
      <c r="AY197" s="35"/>
      <c r="AZ197" s="35"/>
      <c r="BA197" s="35"/>
      <c r="BB197" s="35"/>
      <c r="BC197" s="37"/>
      <c r="BD197" s="37"/>
      <c r="BE197" s="37"/>
      <c r="BF197" s="35"/>
      <c r="BG197" s="35"/>
      <c r="BH197" s="35"/>
      <c r="BI197" s="35"/>
      <c r="BJ197" s="35"/>
      <c r="BK197" s="35"/>
      <c r="BL197" s="35"/>
      <c r="BM197" s="35"/>
      <c r="BN197" s="35"/>
      <c r="BO197" s="35"/>
      <c r="BP197" s="35"/>
      <c r="BQ197" s="35"/>
      <c r="BR197" s="35"/>
      <c r="BS197" s="35"/>
      <c r="BT197" s="35"/>
      <c r="BU197" s="35"/>
      <c r="BV197" s="35"/>
      <c r="BW197" s="38"/>
      <c r="BX197" s="30"/>
      <c r="BY197" s="39"/>
      <c r="BZ197" s="40"/>
      <c r="CA197" s="40"/>
      <c r="CB197" s="176"/>
      <c r="CC197" s="176"/>
      <c r="CD197" s="176"/>
      <c r="CE197" s="176"/>
      <c r="CF197" s="176"/>
      <c r="CG197" s="176"/>
      <c r="CH197" s="176"/>
      <c r="CI197" s="176"/>
      <c r="CJ197" s="176"/>
      <c r="CK197" s="176"/>
      <c r="CL197" s="176"/>
      <c r="CM197" s="176"/>
      <c r="CN197" s="176"/>
      <c r="CO197" s="176"/>
      <c r="CP197" s="176"/>
      <c r="CQ197" s="176"/>
      <c r="CR197" s="176"/>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176"/>
      <c r="EC197" s="176"/>
      <c r="ED197" s="176"/>
      <c r="EE197" s="176"/>
      <c r="EF197" s="176"/>
      <c r="EG197" s="176"/>
      <c r="EH197" s="176"/>
      <c r="EI197" s="176"/>
      <c r="EJ197" s="176"/>
      <c r="EK197" s="176"/>
      <c r="EL197" s="176"/>
      <c r="EM197" s="176"/>
      <c r="EN197" s="176"/>
      <c r="EO197" s="176"/>
      <c r="EP197" s="176"/>
      <c r="EQ197" s="176"/>
      <c r="ER197" s="176"/>
      <c r="ES197" s="176"/>
      <c r="ET197" s="176"/>
      <c r="EU197" s="176"/>
      <c r="EV197" s="176"/>
      <c r="EW197" s="176"/>
      <c r="EX197" s="176"/>
      <c r="EY197" s="176"/>
      <c r="EZ197" s="176"/>
      <c r="FA197" s="176"/>
      <c r="FB197" s="176"/>
      <c r="FC197" s="176"/>
      <c r="FD197" s="176"/>
      <c r="FE197" s="176"/>
      <c r="FF197" s="176"/>
      <c r="FG197" s="176"/>
      <c r="FH197" s="176"/>
      <c r="FI197" s="176"/>
      <c r="FJ197" s="176"/>
      <c r="FK197" s="176"/>
      <c r="FL197" s="176"/>
      <c r="FM197" s="176"/>
      <c r="FN197" s="176"/>
      <c r="FO197" s="176"/>
      <c r="FP197" s="176"/>
      <c r="FQ197" s="176"/>
      <c r="FR197" s="176"/>
      <c r="FS197" s="176"/>
      <c r="FT197" s="176"/>
      <c r="FU197" s="176"/>
      <c r="FV197" s="176"/>
      <c r="FW197" s="176"/>
      <c r="FX197" s="176"/>
      <c r="FY197" s="176"/>
      <c r="FZ197" s="176"/>
      <c r="GA197" s="176"/>
      <c r="GB197" s="176"/>
      <c r="GC197" s="176"/>
      <c r="GD197" s="176"/>
      <c r="GE197" s="176"/>
      <c r="GF197" s="176"/>
      <c r="GG197" s="176"/>
      <c r="GH197" s="176"/>
      <c r="GI197" s="176"/>
      <c r="GJ197" s="176"/>
      <c r="GK197" s="176"/>
      <c r="GL197" s="176"/>
      <c r="GM197" s="176"/>
      <c r="GN197" s="176"/>
      <c r="GO197" s="176"/>
      <c r="GP197" s="176"/>
      <c r="GQ197" s="176"/>
      <c r="GR197" s="176"/>
      <c r="GS197" s="176"/>
      <c r="GT197" s="176"/>
      <c r="GU197" s="176"/>
      <c r="GV197" s="176"/>
      <c r="GW197" s="176"/>
      <c r="GX197" s="176"/>
      <c r="GY197" s="176"/>
      <c r="GZ197" s="176"/>
      <c r="HA197" s="176"/>
      <c r="HB197" s="176"/>
      <c r="HC197" s="176"/>
      <c r="HD197" s="176"/>
      <c r="HE197" s="176"/>
      <c r="HF197" s="176"/>
      <c r="HG197" s="176"/>
      <c r="HH197" s="176"/>
      <c r="HI197" s="176"/>
      <c r="HJ197" s="176"/>
      <c r="HK197" s="176"/>
      <c r="HL197" s="176"/>
      <c r="HM197" s="176"/>
      <c r="HN197" s="176"/>
      <c r="HO197" s="176"/>
      <c r="HP197" s="176"/>
      <c r="HQ197" s="176"/>
      <c r="HR197" s="176"/>
      <c r="HS197" s="176"/>
      <c r="HT197" s="176"/>
      <c r="HU197" s="176"/>
      <c r="HV197" s="176"/>
      <c r="HW197" s="176"/>
      <c r="HX197" s="176"/>
      <c r="HY197" s="176"/>
      <c r="HZ197" s="176"/>
      <c r="IA197" s="176"/>
      <c r="IB197" s="176"/>
      <c r="IC197" s="176"/>
      <c r="ID197" s="176"/>
      <c r="IE197" s="176"/>
      <c r="IF197" s="176"/>
      <c r="IG197" s="176"/>
      <c r="IH197" s="176"/>
      <c r="II197" s="176"/>
      <c r="IJ197" s="176"/>
      <c r="IK197" s="176"/>
      <c r="IL197" s="176"/>
      <c r="IM197" s="176"/>
      <c r="IN197" s="176"/>
      <c r="IO197" s="176"/>
      <c r="IP197" s="176"/>
      <c r="IQ197" s="176"/>
      <c r="IR197" s="176"/>
      <c r="IS197" s="176"/>
      <c r="IT197" s="176"/>
      <c r="IU197" s="176"/>
      <c r="IV197" s="176"/>
      <c r="IW197" s="176"/>
      <c r="IX197" s="176"/>
      <c r="IY197" s="176"/>
    </row>
    <row r="198" spans="1:259" s="186" customFormat="1" ht="65" thickBot="1">
      <c r="A198" s="28" t="s">
        <v>788</v>
      </c>
      <c r="B198" s="28" t="s">
        <v>704</v>
      </c>
      <c r="C198" s="28" t="s">
        <v>519</v>
      </c>
      <c r="D198" s="28" t="s">
        <v>705</v>
      </c>
      <c r="E198" s="29"/>
      <c r="G198" s="58" t="s">
        <v>706</v>
      </c>
      <c r="H198" s="31"/>
      <c r="I198" s="42"/>
      <c r="J198" s="32"/>
      <c r="K198" s="59"/>
      <c r="L198" s="217"/>
      <c r="M198" s="201" t="s">
        <v>491</v>
      </c>
      <c r="N198" s="201" t="s">
        <v>543</v>
      </c>
      <c r="O198" s="205" t="s">
        <v>571</v>
      </c>
      <c r="P198" s="35"/>
      <c r="Q198" s="35"/>
      <c r="R198" s="35"/>
      <c r="S198" s="35"/>
      <c r="T198" s="35"/>
      <c r="U198" s="35"/>
      <c r="V198" s="35"/>
      <c r="W198" s="36"/>
      <c r="X198" s="35"/>
      <c r="Y198" s="35"/>
      <c r="Z198" s="35"/>
      <c r="AA198" s="35"/>
      <c r="AB198" s="35"/>
      <c r="AC198" s="35"/>
      <c r="AD198" s="35"/>
      <c r="AE198" s="35"/>
      <c r="AF198" s="35"/>
      <c r="AG198" s="35"/>
      <c r="AH198" s="35"/>
      <c r="AI198" s="35"/>
      <c r="AJ198" s="35"/>
      <c r="AK198" s="37"/>
      <c r="AL198" s="35"/>
      <c r="AM198" s="35"/>
      <c r="AN198" s="35"/>
      <c r="AO198" s="35"/>
      <c r="AP198" s="35"/>
      <c r="AQ198" s="35"/>
      <c r="AR198" s="35"/>
      <c r="AS198" s="35"/>
      <c r="AT198" s="35"/>
      <c r="AU198" s="35"/>
      <c r="AV198" s="35"/>
      <c r="AW198" s="35"/>
      <c r="AX198" s="35"/>
      <c r="AY198" s="35"/>
      <c r="AZ198" s="35"/>
      <c r="BA198" s="35"/>
      <c r="BB198" s="35"/>
      <c r="BC198" s="37"/>
      <c r="BD198" s="37"/>
      <c r="BE198" s="37"/>
      <c r="BF198" s="35"/>
      <c r="BG198" s="35"/>
      <c r="BH198" s="35"/>
      <c r="BI198" s="35"/>
      <c r="BJ198" s="35"/>
      <c r="BK198" s="35"/>
      <c r="BL198" s="35"/>
      <c r="BM198" s="35"/>
      <c r="BN198" s="35"/>
      <c r="BO198" s="35"/>
      <c r="BP198" s="35"/>
      <c r="BQ198" s="35"/>
      <c r="BR198" s="35"/>
      <c r="BS198" s="35"/>
      <c r="BT198" s="35"/>
      <c r="BU198" s="35"/>
      <c r="BV198" s="35"/>
      <c r="BW198" s="38"/>
      <c r="BX198" s="30"/>
      <c r="BY198" s="39"/>
      <c r="BZ198" s="40"/>
      <c r="CA198" s="40"/>
      <c r="CB198" s="176"/>
      <c r="CC198" s="176"/>
      <c r="CD198" s="176"/>
      <c r="CE198" s="176"/>
      <c r="CF198" s="176"/>
      <c r="CG198" s="176"/>
      <c r="CH198" s="176"/>
      <c r="CI198" s="176"/>
      <c r="CJ198" s="176"/>
      <c r="CK198" s="176"/>
      <c r="CL198" s="176"/>
      <c r="CM198" s="176"/>
      <c r="CN198" s="176"/>
      <c r="CO198" s="176"/>
      <c r="CP198" s="176"/>
      <c r="CQ198" s="176"/>
      <c r="CR198" s="176"/>
      <c r="CS198" s="176"/>
      <c r="CT198" s="176"/>
      <c r="CU198" s="176"/>
      <c r="CV198" s="176"/>
      <c r="CW198" s="176"/>
      <c r="CX198" s="176"/>
      <c r="CY198" s="176"/>
      <c r="CZ198" s="176"/>
      <c r="DA198" s="176"/>
      <c r="DB198" s="176"/>
      <c r="DC198" s="176"/>
      <c r="DD198" s="176"/>
      <c r="DE198" s="176"/>
      <c r="DF198" s="176"/>
      <c r="DG198" s="176"/>
      <c r="DH198" s="176"/>
      <c r="DI198" s="176"/>
      <c r="DJ198" s="176"/>
      <c r="DK198" s="176"/>
      <c r="DL198" s="176"/>
      <c r="DM198" s="176"/>
      <c r="DN198" s="176"/>
      <c r="DO198" s="176"/>
      <c r="DP198" s="176"/>
      <c r="DQ198" s="176"/>
      <c r="DR198" s="176"/>
      <c r="DS198" s="176"/>
      <c r="DT198" s="176"/>
      <c r="DU198" s="176"/>
      <c r="DV198" s="176"/>
      <c r="DW198" s="176"/>
      <c r="DX198" s="176"/>
      <c r="DY198" s="176"/>
      <c r="DZ198" s="176"/>
      <c r="EA198" s="176"/>
      <c r="EB198" s="176"/>
      <c r="EC198" s="176"/>
      <c r="ED198" s="176"/>
      <c r="EE198" s="176"/>
      <c r="EF198" s="176"/>
      <c r="EG198" s="176"/>
      <c r="EH198" s="176"/>
      <c r="EI198" s="176"/>
      <c r="EJ198" s="176"/>
      <c r="EK198" s="176"/>
      <c r="EL198" s="176"/>
      <c r="EM198" s="176"/>
      <c r="EN198" s="176"/>
      <c r="EO198" s="176"/>
      <c r="EP198" s="176"/>
      <c r="EQ198" s="176"/>
      <c r="ER198" s="176"/>
      <c r="ES198" s="176"/>
      <c r="ET198" s="176"/>
      <c r="EU198" s="176"/>
      <c r="EV198" s="176"/>
      <c r="EW198" s="176"/>
      <c r="EX198" s="176"/>
      <c r="EY198" s="176"/>
      <c r="EZ198" s="176"/>
      <c r="FA198" s="176"/>
      <c r="FB198" s="176"/>
      <c r="FC198" s="176"/>
      <c r="FD198" s="176"/>
      <c r="FE198" s="176"/>
      <c r="FF198" s="176"/>
      <c r="FG198" s="176"/>
      <c r="FH198" s="176"/>
      <c r="FI198" s="176"/>
      <c r="FJ198" s="176"/>
      <c r="FK198" s="176"/>
      <c r="FL198" s="176"/>
      <c r="FM198" s="176"/>
      <c r="FN198" s="176"/>
      <c r="FO198" s="176"/>
      <c r="FP198" s="176"/>
      <c r="FQ198" s="176"/>
      <c r="FR198" s="176"/>
      <c r="FS198" s="176"/>
      <c r="FT198" s="176"/>
      <c r="FU198" s="176"/>
      <c r="FV198" s="176"/>
      <c r="FW198" s="176"/>
      <c r="FX198" s="176"/>
      <c r="FY198" s="176"/>
      <c r="FZ198" s="176"/>
      <c r="GA198" s="176"/>
      <c r="GB198" s="176"/>
      <c r="GC198" s="176"/>
      <c r="GD198" s="176"/>
      <c r="GE198" s="176"/>
      <c r="GF198" s="176"/>
      <c r="GG198" s="176"/>
      <c r="GH198" s="176"/>
      <c r="GI198" s="176"/>
      <c r="GJ198" s="176"/>
      <c r="GK198" s="176"/>
      <c r="GL198" s="176"/>
      <c r="GM198" s="176"/>
      <c r="GN198" s="176"/>
      <c r="GO198" s="176"/>
      <c r="GP198" s="176"/>
      <c r="GQ198" s="176"/>
      <c r="GR198" s="176"/>
      <c r="GS198" s="176"/>
      <c r="GT198" s="176"/>
      <c r="GU198" s="176"/>
      <c r="GV198" s="176"/>
      <c r="GW198" s="176"/>
      <c r="GX198" s="176"/>
      <c r="GY198" s="176"/>
      <c r="GZ198" s="176"/>
      <c r="HA198" s="176"/>
      <c r="HB198" s="176"/>
      <c r="HC198" s="176"/>
      <c r="HD198" s="176"/>
      <c r="HE198" s="176"/>
      <c r="HF198" s="176"/>
      <c r="HG198" s="176"/>
      <c r="HH198" s="176"/>
      <c r="HI198" s="176"/>
      <c r="HJ198" s="176"/>
      <c r="HK198" s="176"/>
      <c r="HL198" s="176"/>
      <c r="HM198" s="176"/>
      <c r="HN198" s="176"/>
      <c r="HO198" s="176"/>
      <c r="HP198" s="176"/>
      <c r="HQ198" s="176"/>
      <c r="HR198" s="176"/>
      <c r="HS198" s="176"/>
      <c r="HT198" s="176"/>
      <c r="HU198" s="176"/>
      <c r="HV198" s="176"/>
      <c r="HW198" s="176"/>
      <c r="HX198" s="176"/>
      <c r="HY198" s="176"/>
      <c r="HZ198" s="176"/>
      <c r="IA198" s="176"/>
      <c r="IB198" s="176"/>
      <c r="IC198" s="176"/>
      <c r="ID198" s="176"/>
      <c r="IE198" s="176"/>
      <c r="IF198" s="176"/>
      <c r="IG198" s="176"/>
      <c r="IH198" s="176"/>
      <c r="II198" s="176"/>
      <c r="IJ198" s="176"/>
      <c r="IK198" s="176"/>
      <c r="IL198" s="176"/>
      <c r="IM198" s="176"/>
      <c r="IN198" s="176"/>
      <c r="IO198" s="176"/>
      <c r="IP198" s="176"/>
      <c r="IQ198" s="176"/>
      <c r="IR198" s="176"/>
      <c r="IS198" s="176"/>
      <c r="IT198" s="176"/>
      <c r="IU198" s="176"/>
      <c r="IV198" s="176"/>
      <c r="IW198" s="176"/>
      <c r="IX198" s="176"/>
      <c r="IY198" s="176"/>
    </row>
    <row r="199" spans="1:259" s="186" customFormat="1" ht="65" thickBot="1">
      <c r="A199" s="28" t="s">
        <v>789</v>
      </c>
      <c r="B199" s="28" t="s">
        <v>707</v>
      </c>
      <c r="C199" s="28" t="s">
        <v>708</v>
      </c>
      <c r="D199" s="28" t="s">
        <v>709</v>
      </c>
      <c r="E199" s="29"/>
      <c r="G199" s="285"/>
      <c r="H199" s="31"/>
      <c r="I199" s="42"/>
      <c r="J199" s="32"/>
      <c r="K199" s="59"/>
      <c r="L199" s="217"/>
      <c r="M199" s="201" t="s">
        <v>491</v>
      </c>
      <c r="N199" s="201" t="s">
        <v>710</v>
      </c>
      <c r="O199" s="205" t="s">
        <v>711</v>
      </c>
      <c r="P199" s="35"/>
      <c r="Q199" s="35"/>
      <c r="R199" s="35"/>
      <c r="S199" s="35"/>
      <c r="T199" s="35"/>
      <c r="U199" s="35"/>
      <c r="V199" s="35"/>
      <c r="W199" s="36"/>
      <c r="X199" s="35"/>
      <c r="Y199" s="35"/>
      <c r="Z199" s="35"/>
      <c r="AA199" s="35"/>
      <c r="AB199" s="35"/>
      <c r="AC199" s="35"/>
      <c r="AD199" s="35"/>
      <c r="AE199" s="35"/>
      <c r="AF199" s="35"/>
      <c r="AG199" s="35"/>
      <c r="AH199" s="35"/>
      <c r="AI199" s="35"/>
      <c r="AJ199" s="35"/>
      <c r="AK199" s="37"/>
      <c r="AL199" s="35"/>
      <c r="AM199" s="35"/>
      <c r="AN199" s="35"/>
      <c r="AO199" s="35"/>
      <c r="AP199" s="35"/>
      <c r="AQ199" s="35"/>
      <c r="AR199" s="35"/>
      <c r="AS199" s="35"/>
      <c r="AT199" s="35"/>
      <c r="AU199" s="35"/>
      <c r="AV199" s="35"/>
      <c r="AW199" s="35"/>
      <c r="AX199" s="35"/>
      <c r="AY199" s="35"/>
      <c r="AZ199" s="35"/>
      <c r="BA199" s="35"/>
      <c r="BB199" s="35"/>
      <c r="BC199" s="37"/>
      <c r="BD199" s="37"/>
      <c r="BE199" s="37"/>
      <c r="BF199" s="35"/>
      <c r="BG199" s="35"/>
      <c r="BH199" s="35"/>
      <c r="BI199" s="35"/>
      <c r="BJ199" s="35"/>
      <c r="BK199" s="35"/>
      <c r="BL199" s="35"/>
      <c r="BM199" s="35"/>
      <c r="BN199" s="35"/>
      <c r="BO199" s="35"/>
      <c r="BP199" s="35"/>
      <c r="BQ199" s="35"/>
      <c r="BR199" s="35"/>
      <c r="BS199" s="35"/>
      <c r="BT199" s="35"/>
      <c r="BU199" s="35"/>
      <c r="BV199" s="35"/>
      <c r="BW199" s="38"/>
      <c r="BX199" s="30"/>
      <c r="BY199" s="39"/>
      <c r="BZ199" s="40"/>
      <c r="CA199" s="40"/>
      <c r="CB199" s="176"/>
      <c r="CC199" s="176"/>
      <c r="CD199" s="176"/>
      <c r="CE199" s="176"/>
      <c r="CF199" s="176"/>
      <c r="CG199" s="176"/>
      <c r="CH199" s="176"/>
      <c r="CI199" s="176"/>
      <c r="CJ199" s="176"/>
      <c r="CK199" s="176"/>
      <c r="CL199" s="176"/>
      <c r="CM199" s="176"/>
      <c r="CN199" s="176"/>
      <c r="CO199" s="176"/>
      <c r="CP199" s="176"/>
      <c r="CQ199" s="176"/>
      <c r="CR199" s="176"/>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176"/>
      <c r="EC199" s="176"/>
      <c r="ED199" s="176"/>
      <c r="EE199" s="176"/>
      <c r="EF199" s="176"/>
      <c r="EG199" s="176"/>
      <c r="EH199" s="176"/>
      <c r="EI199" s="176"/>
      <c r="EJ199" s="176"/>
      <c r="EK199" s="176"/>
      <c r="EL199" s="176"/>
      <c r="EM199" s="176"/>
      <c r="EN199" s="176"/>
      <c r="EO199" s="176"/>
      <c r="EP199" s="176"/>
      <c r="EQ199" s="176"/>
      <c r="ER199" s="176"/>
      <c r="ES199" s="176"/>
      <c r="ET199" s="176"/>
      <c r="EU199" s="176"/>
      <c r="EV199" s="176"/>
      <c r="EW199" s="176"/>
      <c r="EX199" s="176"/>
      <c r="EY199" s="176"/>
      <c r="EZ199" s="176"/>
      <c r="FA199" s="176"/>
      <c r="FB199" s="176"/>
      <c r="FC199" s="176"/>
      <c r="FD199" s="176"/>
      <c r="FE199" s="176"/>
      <c r="FF199" s="176"/>
      <c r="FG199" s="176"/>
      <c r="FH199" s="176"/>
      <c r="FI199" s="176"/>
      <c r="FJ199" s="176"/>
      <c r="FK199" s="176"/>
      <c r="FL199" s="176"/>
      <c r="FM199" s="176"/>
      <c r="FN199" s="176"/>
      <c r="FO199" s="176"/>
      <c r="FP199" s="176"/>
      <c r="FQ199" s="176"/>
      <c r="FR199" s="176"/>
      <c r="FS199" s="176"/>
      <c r="FT199" s="176"/>
      <c r="FU199" s="176"/>
      <c r="FV199" s="176"/>
      <c r="FW199" s="176"/>
      <c r="FX199" s="176"/>
      <c r="FY199" s="176"/>
      <c r="FZ199" s="176"/>
      <c r="GA199" s="176"/>
      <c r="GB199" s="176"/>
      <c r="GC199" s="176"/>
      <c r="GD199" s="176"/>
      <c r="GE199" s="176"/>
      <c r="GF199" s="176"/>
      <c r="GG199" s="176"/>
      <c r="GH199" s="176"/>
      <c r="GI199" s="176"/>
      <c r="GJ199" s="176"/>
      <c r="GK199" s="176"/>
      <c r="GL199" s="176"/>
      <c r="GM199" s="176"/>
      <c r="GN199" s="176"/>
      <c r="GO199" s="176"/>
      <c r="GP199" s="176"/>
      <c r="GQ199" s="176"/>
      <c r="GR199" s="176"/>
      <c r="GS199" s="176"/>
      <c r="GT199" s="176"/>
      <c r="GU199" s="176"/>
      <c r="GV199" s="176"/>
      <c r="GW199" s="176"/>
      <c r="GX199" s="176"/>
      <c r="GY199" s="176"/>
      <c r="GZ199" s="176"/>
      <c r="HA199" s="176"/>
      <c r="HB199" s="176"/>
      <c r="HC199" s="176"/>
      <c r="HD199" s="176"/>
      <c r="HE199" s="176"/>
      <c r="HF199" s="176"/>
      <c r="HG199" s="176"/>
      <c r="HH199" s="176"/>
      <c r="HI199" s="176"/>
      <c r="HJ199" s="176"/>
      <c r="HK199" s="176"/>
      <c r="HL199" s="176"/>
      <c r="HM199" s="176"/>
      <c r="HN199" s="176"/>
      <c r="HO199" s="176"/>
      <c r="HP199" s="176"/>
      <c r="HQ199" s="176"/>
      <c r="HR199" s="176"/>
      <c r="HS199" s="176"/>
      <c r="HT199" s="176"/>
      <c r="HU199" s="176"/>
      <c r="HV199" s="176"/>
      <c r="HW199" s="176"/>
      <c r="HX199" s="176"/>
      <c r="HY199" s="176"/>
      <c r="HZ199" s="176"/>
      <c r="IA199" s="176"/>
      <c r="IB199" s="176"/>
      <c r="IC199" s="176"/>
      <c r="ID199" s="176"/>
      <c r="IE199" s="176"/>
      <c r="IF199" s="176"/>
      <c r="IG199" s="176"/>
      <c r="IH199" s="176"/>
      <c r="II199" s="176"/>
      <c r="IJ199" s="176"/>
      <c r="IK199" s="176"/>
      <c r="IL199" s="176"/>
      <c r="IM199" s="176"/>
      <c r="IN199" s="176"/>
      <c r="IO199" s="176"/>
      <c r="IP199" s="176"/>
      <c r="IQ199" s="176"/>
      <c r="IR199" s="176"/>
      <c r="IS199" s="176"/>
      <c r="IT199" s="176"/>
      <c r="IU199" s="176"/>
      <c r="IV199" s="176"/>
      <c r="IW199" s="176"/>
      <c r="IX199" s="176"/>
      <c r="IY199" s="176"/>
    </row>
    <row r="200" spans="1:259" s="186" customFormat="1" ht="17" thickBot="1">
      <c r="A200" s="28" t="s">
        <v>790</v>
      </c>
      <c r="B200" s="28" t="s">
        <v>712</v>
      </c>
      <c r="C200" s="28" t="s">
        <v>647</v>
      </c>
      <c r="D200" s="28" t="s">
        <v>713</v>
      </c>
      <c r="E200" s="29"/>
      <c r="G200" s="58" t="s">
        <v>533</v>
      </c>
      <c r="H200" s="31"/>
      <c r="I200" s="42"/>
      <c r="J200" s="32"/>
      <c r="K200" s="59"/>
      <c r="L200" s="217"/>
      <c r="M200" s="201" t="s">
        <v>491</v>
      </c>
      <c r="N200" s="201" t="s">
        <v>543</v>
      </c>
      <c r="O200" s="205" t="s">
        <v>714</v>
      </c>
      <c r="P200" s="35"/>
      <c r="Q200" s="35"/>
      <c r="R200" s="35"/>
      <c r="S200" s="35"/>
      <c r="T200" s="35"/>
      <c r="U200" s="35"/>
      <c r="V200" s="35"/>
      <c r="W200" s="36"/>
      <c r="X200" s="35"/>
      <c r="Y200" s="35"/>
      <c r="Z200" s="35"/>
      <c r="AA200" s="35"/>
      <c r="AB200" s="35"/>
      <c r="AC200" s="35"/>
      <c r="AD200" s="35"/>
      <c r="AE200" s="35"/>
      <c r="AF200" s="35"/>
      <c r="AG200" s="35"/>
      <c r="AH200" s="35"/>
      <c r="AI200" s="35"/>
      <c r="AJ200" s="35"/>
      <c r="AK200" s="37"/>
      <c r="AL200" s="35"/>
      <c r="AM200" s="35"/>
      <c r="AN200" s="35"/>
      <c r="AO200" s="35"/>
      <c r="AP200" s="35"/>
      <c r="AQ200" s="35"/>
      <c r="AR200" s="35"/>
      <c r="AS200" s="35"/>
      <c r="AT200" s="35"/>
      <c r="AU200" s="35"/>
      <c r="AV200" s="35"/>
      <c r="AW200" s="35"/>
      <c r="AX200" s="35"/>
      <c r="AY200" s="35"/>
      <c r="AZ200" s="35"/>
      <c r="BA200" s="35"/>
      <c r="BB200" s="35"/>
      <c r="BC200" s="37"/>
      <c r="BD200" s="37"/>
      <c r="BE200" s="37"/>
      <c r="BF200" s="35"/>
      <c r="BG200" s="35"/>
      <c r="BH200" s="35"/>
      <c r="BI200" s="35"/>
      <c r="BJ200" s="35"/>
      <c r="BK200" s="35"/>
      <c r="BL200" s="35"/>
      <c r="BM200" s="35"/>
      <c r="BN200" s="35"/>
      <c r="BO200" s="35"/>
      <c r="BP200" s="35"/>
      <c r="BQ200" s="35"/>
      <c r="BR200" s="35"/>
      <c r="BS200" s="35"/>
      <c r="BT200" s="35"/>
      <c r="BU200" s="35"/>
      <c r="BV200" s="35"/>
      <c r="BW200" s="38"/>
      <c r="BX200" s="30"/>
      <c r="BY200" s="39"/>
      <c r="BZ200" s="40"/>
      <c r="CA200" s="40"/>
      <c r="CB200" s="176"/>
      <c r="CC200" s="176"/>
      <c r="CD200" s="176"/>
      <c r="CE200" s="176"/>
      <c r="CF200" s="176"/>
      <c r="CG200" s="176"/>
      <c r="CH200" s="176"/>
      <c r="CI200" s="176"/>
      <c r="CJ200" s="176"/>
      <c r="CK200" s="176"/>
      <c r="CL200" s="176"/>
      <c r="CM200" s="176"/>
      <c r="CN200" s="176"/>
      <c r="CO200" s="176"/>
      <c r="CP200" s="176"/>
      <c r="CQ200" s="176"/>
      <c r="CR200" s="176"/>
      <c r="CS200" s="176"/>
      <c r="CT200" s="176"/>
      <c r="CU200" s="176"/>
      <c r="CV200" s="176"/>
      <c r="CW200" s="176"/>
      <c r="CX200" s="176"/>
      <c r="CY200" s="176"/>
      <c r="CZ200" s="176"/>
      <c r="DA200" s="176"/>
      <c r="DB200" s="176"/>
      <c r="DC200" s="176"/>
      <c r="DD200" s="176"/>
      <c r="DE200" s="176"/>
      <c r="DF200" s="176"/>
      <c r="DG200" s="176"/>
      <c r="DH200" s="176"/>
      <c r="DI200" s="176"/>
      <c r="DJ200" s="176"/>
      <c r="DK200" s="176"/>
      <c r="DL200" s="176"/>
      <c r="DM200" s="176"/>
      <c r="DN200" s="176"/>
      <c r="DO200" s="176"/>
      <c r="DP200" s="176"/>
      <c r="DQ200" s="176"/>
      <c r="DR200" s="176"/>
      <c r="DS200" s="176"/>
      <c r="DT200" s="176"/>
      <c r="DU200" s="176"/>
      <c r="DV200" s="176"/>
      <c r="DW200" s="176"/>
      <c r="DX200" s="176"/>
      <c r="DY200" s="176"/>
      <c r="DZ200" s="176"/>
      <c r="EA200" s="176"/>
      <c r="EB200" s="176"/>
      <c r="EC200" s="176"/>
      <c r="ED200" s="176"/>
      <c r="EE200" s="176"/>
      <c r="EF200" s="176"/>
      <c r="EG200" s="176"/>
      <c r="EH200" s="176"/>
      <c r="EI200" s="176"/>
      <c r="EJ200" s="176"/>
      <c r="EK200" s="176"/>
      <c r="EL200" s="176"/>
      <c r="EM200" s="176"/>
      <c r="EN200" s="176"/>
      <c r="EO200" s="176"/>
      <c r="EP200" s="176"/>
      <c r="EQ200" s="176"/>
      <c r="ER200" s="176"/>
      <c r="ES200" s="176"/>
      <c r="ET200" s="176"/>
      <c r="EU200" s="176"/>
      <c r="EV200" s="176"/>
      <c r="EW200" s="176"/>
      <c r="EX200" s="176"/>
      <c r="EY200" s="176"/>
      <c r="EZ200" s="176"/>
      <c r="FA200" s="176"/>
      <c r="FB200" s="176"/>
      <c r="FC200" s="176"/>
      <c r="FD200" s="176"/>
      <c r="FE200" s="176"/>
      <c r="FF200" s="176"/>
      <c r="FG200" s="176"/>
      <c r="FH200" s="176"/>
      <c r="FI200" s="176"/>
      <c r="FJ200" s="176"/>
      <c r="FK200" s="176"/>
      <c r="FL200" s="176"/>
      <c r="FM200" s="176"/>
      <c r="FN200" s="176"/>
      <c r="FO200" s="176"/>
      <c r="FP200" s="176"/>
      <c r="FQ200" s="176"/>
      <c r="FR200" s="176"/>
      <c r="FS200" s="176"/>
      <c r="FT200" s="176"/>
      <c r="FU200" s="176"/>
      <c r="FV200" s="176"/>
      <c r="FW200" s="176"/>
      <c r="FX200" s="176"/>
      <c r="FY200" s="176"/>
      <c r="FZ200" s="176"/>
      <c r="GA200" s="176"/>
      <c r="GB200" s="176"/>
      <c r="GC200" s="176"/>
      <c r="GD200" s="176"/>
      <c r="GE200" s="176"/>
      <c r="GF200" s="176"/>
      <c r="GG200" s="176"/>
      <c r="GH200" s="176"/>
      <c r="GI200" s="176"/>
      <c r="GJ200" s="176"/>
      <c r="GK200" s="176"/>
      <c r="GL200" s="176"/>
      <c r="GM200" s="176"/>
      <c r="GN200" s="176"/>
      <c r="GO200" s="176"/>
      <c r="GP200" s="176"/>
      <c r="GQ200" s="176"/>
      <c r="GR200" s="176"/>
      <c r="GS200" s="176"/>
      <c r="GT200" s="176"/>
      <c r="GU200" s="176"/>
      <c r="GV200" s="176"/>
      <c r="GW200" s="176"/>
      <c r="GX200" s="176"/>
      <c r="GY200" s="176"/>
      <c r="GZ200" s="176"/>
      <c r="HA200" s="176"/>
      <c r="HB200" s="176"/>
      <c r="HC200" s="176"/>
      <c r="HD200" s="176"/>
      <c r="HE200" s="176"/>
      <c r="HF200" s="176"/>
      <c r="HG200" s="176"/>
      <c r="HH200" s="176"/>
      <c r="HI200" s="176"/>
      <c r="HJ200" s="176"/>
      <c r="HK200" s="176"/>
      <c r="HL200" s="176"/>
      <c r="HM200" s="176"/>
      <c r="HN200" s="176"/>
      <c r="HO200" s="176"/>
      <c r="HP200" s="176"/>
      <c r="HQ200" s="176"/>
      <c r="HR200" s="176"/>
      <c r="HS200" s="176"/>
      <c r="HT200" s="176"/>
      <c r="HU200" s="176"/>
      <c r="HV200" s="176"/>
      <c r="HW200" s="176"/>
      <c r="HX200" s="176"/>
      <c r="HY200" s="176"/>
      <c r="HZ200" s="176"/>
      <c r="IA200" s="176"/>
      <c r="IB200" s="176"/>
      <c r="IC200" s="176"/>
      <c r="ID200" s="176"/>
      <c r="IE200" s="176"/>
      <c r="IF200" s="176"/>
      <c r="IG200" s="176"/>
      <c r="IH200" s="176"/>
      <c r="II200" s="176"/>
      <c r="IJ200" s="176"/>
      <c r="IK200" s="176"/>
      <c r="IL200" s="176"/>
      <c r="IM200" s="176"/>
      <c r="IN200" s="176"/>
      <c r="IO200" s="176"/>
      <c r="IP200" s="176"/>
      <c r="IQ200" s="176"/>
      <c r="IR200" s="176"/>
      <c r="IS200" s="176"/>
      <c r="IT200" s="176"/>
      <c r="IU200" s="176"/>
      <c r="IV200" s="176"/>
      <c r="IW200" s="176"/>
      <c r="IX200" s="176"/>
      <c r="IY200" s="176"/>
    </row>
    <row r="201" spans="1:259" s="186" customFormat="1" ht="65" thickBot="1">
      <c r="A201" s="28" t="s">
        <v>791</v>
      </c>
      <c r="B201" s="28" t="s">
        <v>715</v>
      </c>
      <c r="C201" s="28" t="s">
        <v>647</v>
      </c>
      <c r="D201" s="28" t="s">
        <v>716</v>
      </c>
      <c r="E201" s="29"/>
      <c r="G201" s="58" t="s">
        <v>533</v>
      </c>
      <c r="H201" s="31"/>
      <c r="I201" s="42"/>
      <c r="J201" s="32"/>
      <c r="K201" s="59"/>
      <c r="L201" s="217"/>
      <c r="M201" s="201" t="s">
        <v>491</v>
      </c>
      <c r="N201" s="201" t="s">
        <v>835</v>
      </c>
      <c r="O201" s="205" t="s">
        <v>530</v>
      </c>
      <c r="P201" s="35"/>
      <c r="Q201" s="35"/>
      <c r="R201" s="35"/>
      <c r="S201" s="35"/>
      <c r="T201" s="35"/>
      <c r="U201" s="35"/>
      <c r="V201" s="35"/>
      <c r="W201" s="36"/>
      <c r="X201" s="35"/>
      <c r="Y201" s="35"/>
      <c r="Z201" s="35"/>
      <c r="AA201" s="35"/>
      <c r="AB201" s="35"/>
      <c r="AC201" s="35"/>
      <c r="AD201" s="35"/>
      <c r="AE201" s="35"/>
      <c r="AF201" s="35"/>
      <c r="AG201" s="35"/>
      <c r="AH201" s="35"/>
      <c r="AI201" s="35"/>
      <c r="AJ201" s="35"/>
      <c r="AK201" s="37"/>
      <c r="AL201" s="35"/>
      <c r="AM201" s="35"/>
      <c r="AN201" s="35"/>
      <c r="AO201" s="35"/>
      <c r="AP201" s="35"/>
      <c r="AQ201" s="35"/>
      <c r="AR201" s="35"/>
      <c r="AS201" s="35"/>
      <c r="AT201" s="35"/>
      <c r="AU201" s="35"/>
      <c r="AV201" s="35"/>
      <c r="AW201" s="35"/>
      <c r="AX201" s="35"/>
      <c r="AY201" s="35"/>
      <c r="AZ201" s="35"/>
      <c r="BA201" s="35"/>
      <c r="BB201" s="35"/>
      <c r="BC201" s="37"/>
      <c r="BD201" s="37"/>
      <c r="BE201" s="37"/>
      <c r="BF201" s="35"/>
      <c r="BG201" s="35"/>
      <c r="BH201" s="35"/>
      <c r="BI201" s="35"/>
      <c r="BJ201" s="35"/>
      <c r="BK201" s="35"/>
      <c r="BL201" s="35"/>
      <c r="BM201" s="35"/>
      <c r="BN201" s="35"/>
      <c r="BO201" s="35"/>
      <c r="BP201" s="35"/>
      <c r="BQ201" s="35"/>
      <c r="BR201" s="35"/>
      <c r="BS201" s="35"/>
      <c r="BT201" s="35"/>
      <c r="BU201" s="35"/>
      <c r="BV201" s="35"/>
      <c r="BW201" s="38"/>
      <c r="BX201" s="30"/>
      <c r="BY201" s="39"/>
      <c r="BZ201" s="40"/>
      <c r="CA201" s="40"/>
      <c r="CB201" s="176"/>
      <c r="CC201" s="176"/>
      <c r="CD201" s="176"/>
      <c r="CE201" s="176"/>
      <c r="CF201" s="176"/>
      <c r="CG201" s="176"/>
      <c r="CH201" s="176"/>
      <c r="CI201" s="176"/>
      <c r="CJ201" s="176"/>
      <c r="CK201" s="176"/>
      <c r="CL201" s="176"/>
      <c r="CM201" s="176"/>
      <c r="CN201" s="176"/>
      <c r="CO201" s="176"/>
      <c r="CP201" s="176"/>
      <c r="CQ201" s="176"/>
      <c r="CR201" s="176"/>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176"/>
      <c r="EC201" s="176"/>
      <c r="ED201" s="176"/>
      <c r="EE201" s="176"/>
      <c r="EF201" s="176"/>
      <c r="EG201" s="176"/>
      <c r="EH201" s="176"/>
      <c r="EI201" s="176"/>
      <c r="EJ201" s="176"/>
      <c r="EK201" s="176"/>
      <c r="EL201" s="176"/>
      <c r="EM201" s="176"/>
      <c r="EN201" s="176"/>
      <c r="EO201" s="176"/>
      <c r="EP201" s="176"/>
      <c r="EQ201" s="176"/>
      <c r="ER201" s="176"/>
      <c r="ES201" s="176"/>
      <c r="ET201" s="176"/>
      <c r="EU201" s="176"/>
      <c r="EV201" s="176"/>
      <c r="EW201" s="176"/>
      <c r="EX201" s="176"/>
      <c r="EY201" s="176"/>
      <c r="EZ201" s="176"/>
      <c r="FA201" s="176"/>
      <c r="FB201" s="176"/>
      <c r="FC201" s="176"/>
      <c r="FD201" s="176"/>
      <c r="FE201" s="176"/>
      <c r="FF201" s="176"/>
      <c r="FG201" s="176"/>
      <c r="FH201" s="176"/>
      <c r="FI201" s="176"/>
      <c r="FJ201" s="176"/>
      <c r="FK201" s="176"/>
      <c r="FL201" s="176"/>
      <c r="FM201" s="176"/>
      <c r="FN201" s="176"/>
      <c r="FO201" s="176"/>
      <c r="FP201" s="176"/>
      <c r="FQ201" s="176"/>
      <c r="FR201" s="176"/>
      <c r="FS201" s="176"/>
      <c r="FT201" s="176"/>
      <c r="FU201" s="176"/>
      <c r="FV201" s="176"/>
      <c r="FW201" s="176"/>
      <c r="FX201" s="176"/>
      <c r="FY201" s="176"/>
      <c r="FZ201" s="176"/>
      <c r="GA201" s="176"/>
      <c r="GB201" s="176"/>
      <c r="GC201" s="176"/>
      <c r="GD201" s="176"/>
      <c r="GE201" s="176"/>
      <c r="GF201" s="176"/>
      <c r="GG201" s="176"/>
      <c r="GH201" s="176"/>
      <c r="GI201" s="176"/>
      <c r="GJ201" s="176"/>
      <c r="GK201" s="176"/>
      <c r="GL201" s="176"/>
      <c r="GM201" s="176"/>
      <c r="GN201" s="176"/>
      <c r="GO201" s="176"/>
      <c r="GP201" s="176"/>
      <c r="GQ201" s="176"/>
      <c r="GR201" s="176"/>
      <c r="GS201" s="176"/>
      <c r="GT201" s="176"/>
      <c r="GU201" s="176"/>
      <c r="GV201" s="176"/>
      <c r="GW201" s="176"/>
      <c r="GX201" s="176"/>
      <c r="GY201" s="176"/>
      <c r="GZ201" s="176"/>
      <c r="HA201" s="176"/>
      <c r="HB201" s="176"/>
      <c r="HC201" s="176"/>
      <c r="HD201" s="176"/>
      <c r="HE201" s="176"/>
      <c r="HF201" s="176"/>
      <c r="HG201" s="176"/>
      <c r="HH201" s="176"/>
      <c r="HI201" s="176"/>
      <c r="HJ201" s="176"/>
      <c r="HK201" s="176"/>
      <c r="HL201" s="176"/>
      <c r="HM201" s="176"/>
      <c r="HN201" s="176"/>
      <c r="HO201" s="176"/>
      <c r="HP201" s="176"/>
      <c r="HQ201" s="176"/>
      <c r="HR201" s="176"/>
      <c r="HS201" s="176"/>
      <c r="HT201" s="176"/>
      <c r="HU201" s="176"/>
      <c r="HV201" s="176"/>
      <c r="HW201" s="176"/>
      <c r="HX201" s="176"/>
      <c r="HY201" s="176"/>
      <c r="HZ201" s="176"/>
      <c r="IA201" s="176"/>
      <c r="IB201" s="176"/>
      <c r="IC201" s="176"/>
      <c r="ID201" s="176"/>
      <c r="IE201" s="176"/>
      <c r="IF201" s="176"/>
      <c r="IG201" s="176"/>
      <c r="IH201" s="176"/>
      <c r="II201" s="176"/>
      <c r="IJ201" s="176"/>
      <c r="IK201" s="176"/>
      <c r="IL201" s="176"/>
      <c r="IM201" s="176"/>
      <c r="IN201" s="176"/>
      <c r="IO201" s="176"/>
      <c r="IP201" s="176"/>
      <c r="IQ201" s="176"/>
      <c r="IR201" s="176"/>
      <c r="IS201" s="176"/>
      <c r="IT201" s="176"/>
      <c r="IU201" s="176"/>
      <c r="IV201" s="176"/>
      <c r="IW201" s="176"/>
      <c r="IX201" s="176"/>
      <c r="IY201" s="176"/>
    </row>
    <row r="202" spans="1:259" s="186" customFormat="1" ht="81" thickBot="1">
      <c r="A202" s="28" t="s">
        <v>792</v>
      </c>
      <c r="B202" s="28" t="s">
        <v>717</v>
      </c>
      <c r="C202" s="28" t="s">
        <v>718</v>
      </c>
      <c r="D202" s="28" t="s">
        <v>719</v>
      </c>
      <c r="E202" s="29"/>
      <c r="G202" s="58" t="s">
        <v>533</v>
      </c>
      <c r="H202" s="31"/>
      <c r="I202" s="42"/>
      <c r="J202" s="32"/>
      <c r="K202" s="59"/>
      <c r="L202" s="217"/>
      <c r="M202" s="201" t="s">
        <v>491</v>
      </c>
      <c r="N202" s="201" t="s">
        <v>836</v>
      </c>
      <c r="O202" s="205" t="s">
        <v>720</v>
      </c>
      <c r="P202" s="35"/>
      <c r="Q202" s="35"/>
      <c r="R202" s="35"/>
      <c r="S202" s="35"/>
      <c r="T202" s="35"/>
      <c r="U202" s="35"/>
      <c r="V202" s="35"/>
      <c r="W202" s="36"/>
      <c r="X202" s="35"/>
      <c r="Y202" s="35"/>
      <c r="Z202" s="35"/>
      <c r="AA202" s="35"/>
      <c r="AB202" s="35"/>
      <c r="AC202" s="35"/>
      <c r="AD202" s="35"/>
      <c r="AE202" s="35"/>
      <c r="AF202" s="35"/>
      <c r="AG202" s="35"/>
      <c r="AH202" s="35"/>
      <c r="AI202" s="35"/>
      <c r="AJ202" s="35"/>
      <c r="AK202" s="37"/>
      <c r="AL202" s="35"/>
      <c r="AM202" s="35"/>
      <c r="AN202" s="35"/>
      <c r="AO202" s="35"/>
      <c r="AP202" s="35"/>
      <c r="AQ202" s="35"/>
      <c r="AR202" s="35"/>
      <c r="AS202" s="35"/>
      <c r="AT202" s="35"/>
      <c r="AU202" s="35"/>
      <c r="AV202" s="35"/>
      <c r="AW202" s="35"/>
      <c r="AX202" s="35"/>
      <c r="AY202" s="35"/>
      <c r="AZ202" s="35"/>
      <c r="BA202" s="35"/>
      <c r="BB202" s="35"/>
      <c r="BC202" s="37"/>
      <c r="BD202" s="37"/>
      <c r="BE202" s="37"/>
      <c r="BF202" s="35"/>
      <c r="BG202" s="35"/>
      <c r="BH202" s="35"/>
      <c r="BI202" s="35"/>
      <c r="BJ202" s="35"/>
      <c r="BK202" s="35"/>
      <c r="BL202" s="35"/>
      <c r="BM202" s="35"/>
      <c r="BN202" s="35"/>
      <c r="BO202" s="35"/>
      <c r="BP202" s="35"/>
      <c r="BQ202" s="35"/>
      <c r="BR202" s="35"/>
      <c r="BS202" s="35"/>
      <c r="BT202" s="35"/>
      <c r="BU202" s="35"/>
      <c r="BV202" s="35"/>
      <c r="BW202" s="38"/>
      <c r="BX202" s="30"/>
      <c r="BY202" s="39"/>
      <c r="BZ202" s="40"/>
      <c r="CA202" s="40"/>
      <c r="CB202" s="176"/>
      <c r="CC202" s="176"/>
      <c r="CD202" s="176"/>
      <c r="CE202" s="176"/>
      <c r="CF202" s="176"/>
      <c r="CG202" s="176"/>
      <c r="CH202" s="176"/>
      <c r="CI202" s="176"/>
      <c r="CJ202" s="176"/>
      <c r="CK202" s="176"/>
      <c r="CL202" s="176"/>
      <c r="CM202" s="176"/>
      <c r="CN202" s="176"/>
      <c r="CO202" s="176"/>
      <c r="CP202" s="176"/>
      <c r="CQ202" s="176"/>
      <c r="CR202" s="176"/>
      <c r="CS202" s="176"/>
      <c r="CT202" s="176"/>
      <c r="CU202" s="176"/>
      <c r="CV202" s="176"/>
      <c r="CW202" s="176"/>
      <c r="CX202" s="176"/>
      <c r="CY202" s="176"/>
      <c r="CZ202" s="176"/>
      <c r="DA202" s="176"/>
      <c r="DB202" s="176"/>
      <c r="DC202" s="176"/>
      <c r="DD202" s="176"/>
      <c r="DE202" s="176"/>
      <c r="DF202" s="176"/>
      <c r="DG202" s="176"/>
      <c r="DH202" s="176"/>
      <c r="DI202" s="176"/>
      <c r="DJ202" s="176"/>
      <c r="DK202" s="176"/>
      <c r="DL202" s="176"/>
      <c r="DM202" s="176"/>
      <c r="DN202" s="176"/>
      <c r="DO202" s="176"/>
      <c r="DP202" s="176"/>
      <c r="DQ202" s="176"/>
      <c r="DR202" s="176"/>
      <c r="DS202" s="176"/>
      <c r="DT202" s="176"/>
      <c r="DU202" s="176"/>
      <c r="DV202" s="176"/>
      <c r="DW202" s="176"/>
      <c r="DX202" s="176"/>
      <c r="DY202" s="176"/>
      <c r="DZ202" s="176"/>
      <c r="EA202" s="176"/>
      <c r="EB202" s="176"/>
      <c r="EC202" s="176"/>
      <c r="ED202" s="176"/>
      <c r="EE202" s="176"/>
      <c r="EF202" s="176"/>
      <c r="EG202" s="176"/>
      <c r="EH202" s="176"/>
      <c r="EI202" s="176"/>
      <c r="EJ202" s="176"/>
      <c r="EK202" s="176"/>
      <c r="EL202" s="176"/>
      <c r="EM202" s="176"/>
      <c r="EN202" s="176"/>
      <c r="EO202" s="176"/>
      <c r="EP202" s="176"/>
      <c r="EQ202" s="176"/>
      <c r="ER202" s="176"/>
      <c r="ES202" s="176"/>
      <c r="ET202" s="176"/>
      <c r="EU202" s="176"/>
      <c r="EV202" s="176"/>
      <c r="EW202" s="176"/>
      <c r="EX202" s="176"/>
      <c r="EY202" s="176"/>
      <c r="EZ202" s="176"/>
      <c r="FA202" s="176"/>
      <c r="FB202" s="176"/>
      <c r="FC202" s="176"/>
      <c r="FD202" s="176"/>
      <c r="FE202" s="176"/>
      <c r="FF202" s="176"/>
      <c r="FG202" s="176"/>
      <c r="FH202" s="176"/>
      <c r="FI202" s="176"/>
      <c r="FJ202" s="176"/>
      <c r="FK202" s="176"/>
      <c r="FL202" s="176"/>
      <c r="FM202" s="176"/>
      <c r="FN202" s="176"/>
      <c r="FO202" s="176"/>
      <c r="FP202" s="176"/>
      <c r="FQ202" s="176"/>
      <c r="FR202" s="176"/>
      <c r="FS202" s="176"/>
      <c r="FT202" s="176"/>
      <c r="FU202" s="176"/>
      <c r="FV202" s="176"/>
      <c r="FW202" s="176"/>
      <c r="FX202" s="176"/>
      <c r="FY202" s="176"/>
      <c r="FZ202" s="176"/>
      <c r="GA202" s="176"/>
      <c r="GB202" s="176"/>
      <c r="GC202" s="176"/>
      <c r="GD202" s="176"/>
      <c r="GE202" s="176"/>
      <c r="GF202" s="176"/>
      <c r="GG202" s="176"/>
      <c r="GH202" s="176"/>
      <c r="GI202" s="176"/>
      <c r="GJ202" s="176"/>
      <c r="GK202" s="176"/>
      <c r="GL202" s="176"/>
      <c r="GM202" s="176"/>
      <c r="GN202" s="176"/>
      <c r="GO202" s="176"/>
      <c r="GP202" s="176"/>
      <c r="GQ202" s="176"/>
      <c r="GR202" s="176"/>
      <c r="GS202" s="176"/>
      <c r="GT202" s="176"/>
      <c r="GU202" s="176"/>
      <c r="GV202" s="176"/>
      <c r="GW202" s="176"/>
      <c r="GX202" s="176"/>
      <c r="GY202" s="176"/>
      <c r="GZ202" s="176"/>
      <c r="HA202" s="176"/>
      <c r="HB202" s="176"/>
      <c r="HC202" s="176"/>
      <c r="HD202" s="176"/>
      <c r="HE202" s="176"/>
      <c r="HF202" s="176"/>
      <c r="HG202" s="176"/>
      <c r="HH202" s="176"/>
      <c r="HI202" s="176"/>
      <c r="HJ202" s="176"/>
      <c r="HK202" s="176"/>
      <c r="HL202" s="176"/>
      <c r="HM202" s="176"/>
      <c r="HN202" s="176"/>
      <c r="HO202" s="176"/>
      <c r="HP202" s="176"/>
      <c r="HQ202" s="176"/>
      <c r="HR202" s="176"/>
      <c r="HS202" s="176"/>
      <c r="HT202" s="176"/>
      <c r="HU202" s="176"/>
      <c r="HV202" s="176"/>
      <c r="HW202" s="176"/>
      <c r="HX202" s="176"/>
      <c r="HY202" s="176"/>
      <c r="HZ202" s="176"/>
      <c r="IA202" s="176"/>
      <c r="IB202" s="176"/>
      <c r="IC202" s="176"/>
      <c r="ID202" s="176"/>
      <c r="IE202" s="176"/>
      <c r="IF202" s="176"/>
      <c r="IG202" s="176"/>
      <c r="IH202" s="176"/>
      <c r="II202" s="176"/>
      <c r="IJ202" s="176"/>
      <c r="IK202" s="176"/>
      <c r="IL202" s="176"/>
      <c r="IM202" s="176"/>
      <c r="IN202" s="176"/>
      <c r="IO202" s="176"/>
      <c r="IP202" s="176"/>
      <c r="IQ202" s="176"/>
      <c r="IR202" s="176"/>
      <c r="IS202" s="176"/>
      <c r="IT202" s="176"/>
      <c r="IU202" s="176"/>
      <c r="IV202" s="176"/>
      <c r="IW202" s="176"/>
      <c r="IX202" s="176"/>
      <c r="IY202" s="176"/>
    </row>
    <row r="203" spans="1:259" s="186" customFormat="1" ht="81" thickBot="1">
      <c r="A203" s="28" t="s">
        <v>793</v>
      </c>
      <c r="B203" s="28" t="s">
        <v>721</v>
      </c>
      <c r="C203" s="28" t="s">
        <v>647</v>
      </c>
      <c r="D203" s="28" t="s">
        <v>722</v>
      </c>
      <c r="E203" s="29"/>
      <c r="G203" s="58" t="s">
        <v>687</v>
      </c>
      <c r="H203" s="31"/>
      <c r="I203" s="42"/>
      <c r="J203" s="32"/>
      <c r="K203" s="59"/>
      <c r="L203" s="217"/>
      <c r="M203" s="201" t="s">
        <v>491</v>
      </c>
      <c r="N203" s="201" t="s">
        <v>837</v>
      </c>
      <c r="O203" s="205" t="s">
        <v>723</v>
      </c>
      <c r="P203" s="35"/>
      <c r="Q203" s="35"/>
      <c r="R203" s="35"/>
      <c r="S203" s="35"/>
      <c r="T203" s="35"/>
      <c r="U203" s="35"/>
      <c r="V203" s="35"/>
      <c r="W203" s="36"/>
      <c r="X203" s="35"/>
      <c r="Y203" s="35"/>
      <c r="Z203" s="35"/>
      <c r="AA203" s="35"/>
      <c r="AB203" s="35"/>
      <c r="AC203" s="35"/>
      <c r="AD203" s="35"/>
      <c r="AE203" s="35"/>
      <c r="AF203" s="35"/>
      <c r="AG203" s="35"/>
      <c r="AH203" s="35"/>
      <c r="AI203" s="35"/>
      <c r="AJ203" s="35"/>
      <c r="AK203" s="37"/>
      <c r="AL203" s="35"/>
      <c r="AM203" s="35"/>
      <c r="AN203" s="35"/>
      <c r="AO203" s="35"/>
      <c r="AP203" s="35"/>
      <c r="AQ203" s="35"/>
      <c r="AR203" s="35"/>
      <c r="AS203" s="35"/>
      <c r="AT203" s="35"/>
      <c r="AU203" s="35"/>
      <c r="AV203" s="35"/>
      <c r="AW203" s="35"/>
      <c r="AX203" s="35"/>
      <c r="AY203" s="35"/>
      <c r="AZ203" s="35"/>
      <c r="BA203" s="35"/>
      <c r="BB203" s="35"/>
      <c r="BC203" s="37"/>
      <c r="BD203" s="37"/>
      <c r="BE203" s="37"/>
      <c r="BF203" s="35"/>
      <c r="BG203" s="35"/>
      <c r="BH203" s="35"/>
      <c r="BI203" s="35"/>
      <c r="BJ203" s="35"/>
      <c r="BK203" s="35"/>
      <c r="BL203" s="35"/>
      <c r="BM203" s="35"/>
      <c r="BN203" s="35"/>
      <c r="BO203" s="35"/>
      <c r="BP203" s="35"/>
      <c r="BQ203" s="35"/>
      <c r="BR203" s="35"/>
      <c r="BS203" s="35"/>
      <c r="BT203" s="35"/>
      <c r="BU203" s="35"/>
      <c r="BV203" s="35"/>
      <c r="BW203" s="38"/>
      <c r="BX203" s="30"/>
      <c r="BY203" s="39"/>
      <c r="BZ203" s="40"/>
      <c r="CA203" s="40"/>
      <c r="CB203" s="176"/>
      <c r="CC203" s="176"/>
      <c r="CD203" s="176"/>
      <c r="CE203" s="176"/>
      <c r="CF203" s="176"/>
      <c r="CG203" s="176"/>
      <c r="CH203" s="176"/>
      <c r="CI203" s="176"/>
      <c r="CJ203" s="176"/>
      <c r="CK203" s="176"/>
      <c r="CL203" s="176"/>
      <c r="CM203" s="176"/>
      <c r="CN203" s="176"/>
      <c r="CO203" s="176"/>
      <c r="CP203" s="176"/>
      <c r="CQ203" s="176"/>
      <c r="CR203" s="176"/>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176"/>
      <c r="EC203" s="176"/>
      <c r="ED203" s="176"/>
      <c r="EE203" s="176"/>
      <c r="EF203" s="176"/>
      <c r="EG203" s="176"/>
      <c r="EH203" s="176"/>
      <c r="EI203" s="176"/>
      <c r="EJ203" s="176"/>
      <c r="EK203" s="176"/>
      <c r="EL203" s="176"/>
      <c r="EM203" s="176"/>
      <c r="EN203" s="176"/>
      <c r="EO203" s="176"/>
      <c r="EP203" s="176"/>
      <c r="EQ203" s="176"/>
      <c r="ER203" s="176"/>
      <c r="ES203" s="176"/>
      <c r="ET203" s="176"/>
      <c r="EU203" s="176"/>
      <c r="EV203" s="176"/>
      <c r="EW203" s="176"/>
      <c r="EX203" s="176"/>
      <c r="EY203" s="176"/>
      <c r="EZ203" s="176"/>
      <c r="FA203" s="176"/>
      <c r="FB203" s="176"/>
      <c r="FC203" s="176"/>
      <c r="FD203" s="176"/>
      <c r="FE203" s="176"/>
      <c r="FF203" s="176"/>
      <c r="FG203" s="176"/>
      <c r="FH203" s="176"/>
      <c r="FI203" s="176"/>
      <c r="FJ203" s="176"/>
      <c r="FK203" s="176"/>
      <c r="FL203" s="176"/>
      <c r="FM203" s="176"/>
      <c r="FN203" s="176"/>
      <c r="FO203" s="176"/>
      <c r="FP203" s="176"/>
      <c r="FQ203" s="176"/>
      <c r="FR203" s="176"/>
      <c r="FS203" s="176"/>
      <c r="FT203" s="176"/>
      <c r="FU203" s="176"/>
      <c r="FV203" s="176"/>
      <c r="FW203" s="176"/>
      <c r="FX203" s="176"/>
      <c r="FY203" s="176"/>
      <c r="FZ203" s="176"/>
      <c r="GA203" s="176"/>
      <c r="GB203" s="176"/>
      <c r="GC203" s="176"/>
      <c r="GD203" s="176"/>
      <c r="GE203" s="176"/>
      <c r="GF203" s="176"/>
      <c r="GG203" s="176"/>
      <c r="GH203" s="176"/>
      <c r="GI203" s="176"/>
      <c r="GJ203" s="176"/>
      <c r="GK203" s="176"/>
      <c r="GL203" s="176"/>
      <c r="GM203" s="176"/>
      <c r="GN203" s="176"/>
      <c r="GO203" s="176"/>
      <c r="GP203" s="176"/>
      <c r="GQ203" s="176"/>
      <c r="GR203" s="176"/>
      <c r="GS203" s="176"/>
      <c r="GT203" s="176"/>
      <c r="GU203" s="176"/>
      <c r="GV203" s="176"/>
      <c r="GW203" s="176"/>
      <c r="GX203" s="176"/>
      <c r="GY203" s="176"/>
      <c r="GZ203" s="176"/>
      <c r="HA203" s="176"/>
      <c r="HB203" s="176"/>
      <c r="HC203" s="176"/>
      <c r="HD203" s="176"/>
      <c r="HE203" s="176"/>
      <c r="HF203" s="176"/>
      <c r="HG203" s="176"/>
      <c r="HH203" s="176"/>
      <c r="HI203" s="176"/>
      <c r="HJ203" s="176"/>
      <c r="HK203" s="176"/>
      <c r="HL203" s="176"/>
      <c r="HM203" s="176"/>
      <c r="HN203" s="176"/>
      <c r="HO203" s="176"/>
      <c r="HP203" s="176"/>
      <c r="HQ203" s="176"/>
      <c r="HR203" s="176"/>
      <c r="HS203" s="176"/>
      <c r="HT203" s="176"/>
      <c r="HU203" s="176"/>
      <c r="HV203" s="176"/>
      <c r="HW203" s="176"/>
      <c r="HX203" s="176"/>
      <c r="HY203" s="176"/>
      <c r="HZ203" s="176"/>
      <c r="IA203" s="176"/>
      <c r="IB203" s="176"/>
      <c r="IC203" s="176"/>
      <c r="ID203" s="176"/>
      <c r="IE203" s="176"/>
      <c r="IF203" s="176"/>
      <c r="IG203" s="176"/>
      <c r="IH203" s="176"/>
      <c r="II203" s="176"/>
      <c r="IJ203" s="176"/>
      <c r="IK203" s="176"/>
      <c r="IL203" s="176"/>
      <c r="IM203" s="176"/>
      <c r="IN203" s="176"/>
      <c r="IO203" s="176"/>
      <c r="IP203" s="176"/>
      <c r="IQ203" s="176"/>
      <c r="IR203" s="176"/>
      <c r="IS203" s="176"/>
      <c r="IT203" s="176"/>
      <c r="IU203" s="176"/>
      <c r="IV203" s="176"/>
      <c r="IW203" s="176"/>
      <c r="IX203" s="176"/>
      <c r="IY203" s="176"/>
    </row>
    <row r="204" spans="1:259" s="186" customFormat="1" ht="81" thickBot="1">
      <c r="A204" s="28" t="s">
        <v>794</v>
      </c>
      <c r="B204" s="28" t="s">
        <v>724</v>
      </c>
      <c r="C204" s="28" t="s">
        <v>536</v>
      </c>
      <c r="D204" s="28" t="s">
        <v>725</v>
      </c>
      <c r="E204" s="29"/>
      <c r="G204" s="58" t="s">
        <v>533</v>
      </c>
      <c r="H204" s="31"/>
      <c r="I204" s="42"/>
      <c r="J204" s="32"/>
      <c r="K204" s="59"/>
      <c r="L204" s="217"/>
      <c r="M204" s="201" t="s">
        <v>491</v>
      </c>
      <c r="N204" s="201" t="s">
        <v>543</v>
      </c>
      <c r="O204" s="205" t="s">
        <v>726</v>
      </c>
      <c r="P204" s="35"/>
      <c r="Q204" s="35"/>
      <c r="R204" s="35"/>
      <c r="S204" s="35"/>
      <c r="T204" s="35"/>
      <c r="U204" s="35"/>
      <c r="V204" s="35"/>
      <c r="W204" s="36"/>
      <c r="X204" s="35"/>
      <c r="Y204" s="35"/>
      <c r="Z204" s="35"/>
      <c r="AA204" s="35"/>
      <c r="AB204" s="35"/>
      <c r="AC204" s="35"/>
      <c r="AD204" s="35"/>
      <c r="AE204" s="35"/>
      <c r="AF204" s="35"/>
      <c r="AG204" s="35"/>
      <c r="AH204" s="35"/>
      <c r="AI204" s="35"/>
      <c r="AJ204" s="35"/>
      <c r="AK204" s="37"/>
      <c r="AL204" s="35"/>
      <c r="AM204" s="35"/>
      <c r="AN204" s="35"/>
      <c r="AO204" s="35"/>
      <c r="AP204" s="35"/>
      <c r="AQ204" s="35"/>
      <c r="AR204" s="35"/>
      <c r="AS204" s="35"/>
      <c r="AT204" s="35"/>
      <c r="AU204" s="35"/>
      <c r="AV204" s="35"/>
      <c r="AW204" s="35"/>
      <c r="AX204" s="35"/>
      <c r="AY204" s="35"/>
      <c r="AZ204" s="35"/>
      <c r="BA204" s="35"/>
      <c r="BB204" s="35"/>
      <c r="BC204" s="37"/>
      <c r="BD204" s="37"/>
      <c r="BE204" s="37"/>
      <c r="BF204" s="35"/>
      <c r="BG204" s="35"/>
      <c r="BH204" s="35"/>
      <c r="BI204" s="35"/>
      <c r="BJ204" s="35"/>
      <c r="BK204" s="35"/>
      <c r="BL204" s="35"/>
      <c r="BM204" s="35"/>
      <c r="BN204" s="35"/>
      <c r="BO204" s="35"/>
      <c r="BP204" s="35"/>
      <c r="BQ204" s="35"/>
      <c r="BR204" s="35"/>
      <c r="BS204" s="35"/>
      <c r="BT204" s="35"/>
      <c r="BU204" s="35"/>
      <c r="BV204" s="35"/>
      <c r="BW204" s="38"/>
      <c r="BX204" s="30"/>
      <c r="BY204" s="39"/>
      <c r="BZ204" s="40"/>
      <c r="CA204" s="40"/>
      <c r="CB204" s="176"/>
      <c r="CC204" s="176"/>
      <c r="CD204" s="176"/>
      <c r="CE204" s="176"/>
      <c r="CF204" s="176"/>
      <c r="CG204" s="176"/>
      <c r="CH204" s="176"/>
      <c r="CI204" s="176"/>
      <c r="CJ204" s="176"/>
      <c r="CK204" s="176"/>
      <c r="CL204" s="176"/>
      <c r="CM204" s="176"/>
      <c r="CN204" s="176"/>
      <c r="CO204" s="176"/>
      <c r="CP204" s="176"/>
      <c r="CQ204" s="176"/>
      <c r="CR204" s="176"/>
      <c r="CS204" s="176"/>
      <c r="CT204" s="176"/>
      <c r="CU204" s="176"/>
      <c r="CV204" s="176"/>
      <c r="CW204" s="176"/>
      <c r="CX204" s="176"/>
      <c r="CY204" s="176"/>
      <c r="CZ204" s="176"/>
      <c r="DA204" s="176"/>
      <c r="DB204" s="176"/>
      <c r="DC204" s="176"/>
      <c r="DD204" s="176"/>
      <c r="DE204" s="176"/>
      <c r="DF204" s="176"/>
      <c r="DG204" s="176"/>
      <c r="DH204" s="176"/>
      <c r="DI204" s="176"/>
      <c r="DJ204" s="176"/>
      <c r="DK204" s="176"/>
      <c r="DL204" s="176"/>
      <c r="DM204" s="176"/>
      <c r="DN204" s="176"/>
      <c r="DO204" s="176"/>
      <c r="DP204" s="176"/>
      <c r="DQ204" s="176"/>
      <c r="DR204" s="176"/>
      <c r="DS204" s="176"/>
      <c r="DT204" s="176"/>
      <c r="DU204" s="176"/>
      <c r="DV204" s="176"/>
      <c r="DW204" s="176"/>
      <c r="DX204" s="176"/>
      <c r="DY204" s="176"/>
      <c r="DZ204" s="176"/>
      <c r="EA204" s="176"/>
      <c r="EB204" s="176"/>
      <c r="EC204" s="176"/>
      <c r="ED204" s="176"/>
      <c r="EE204" s="176"/>
      <c r="EF204" s="176"/>
      <c r="EG204" s="176"/>
      <c r="EH204" s="176"/>
      <c r="EI204" s="176"/>
      <c r="EJ204" s="176"/>
      <c r="EK204" s="176"/>
      <c r="EL204" s="176"/>
      <c r="EM204" s="176"/>
      <c r="EN204" s="176"/>
      <c r="EO204" s="176"/>
      <c r="EP204" s="176"/>
      <c r="EQ204" s="176"/>
      <c r="ER204" s="176"/>
      <c r="ES204" s="176"/>
      <c r="ET204" s="176"/>
      <c r="EU204" s="176"/>
      <c r="EV204" s="176"/>
      <c r="EW204" s="176"/>
      <c r="EX204" s="176"/>
      <c r="EY204" s="176"/>
      <c r="EZ204" s="176"/>
      <c r="FA204" s="176"/>
      <c r="FB204" s="176"/>
      <c r="FC204" s="176"/>
      <c r="FD204" s="176"/>
      <c r="FE204" s="176"/>
      <c r="FF204" s="176"/>
      <c r="FG204" s="176"/>
      <c r="FH204" s="176"/>
      <c r="FI204" s="176"/>
      <c r="FJ204" s="176"/>
      <c r="FK204" s="176"/>
      <c r="FL204" s="176"/>
      <c r="FM204" s="176"/>
      <c r="FN204" s="176"/>
      <c r="FO204" s="176"/>
      <c r="FP204" s="176"/>
      <c r="FQ204" s="176"/>
      <c r="FR204" s="176"/>
      <c r="FS204" s="176"/>
      <c r="FT204" s="176"/>
      <c r="FU204" s="176"/>
      <c r="FV204" s="176"/>
      <c r="FW204" s="176"/>
      <c r="FX204" s="176"/>
      <c r="FY204" s="176"/>
      <c r="FZ204" s="176"/>
      <c r="GA204" s="176"/>
      <c r="GB204" s="176"/>
      <c r="GC204" s="176"/>
      <c r="GD204" s="176"/>
      <c r="GE204" s="176"/>
      <c r="GF204" s="176"/>
      <c r="GG204" s="176"/>
      <c r="GH204" s="176"/>
      <c r="GI204" s="176"/>
      <c r="GJ204" s="176"/>
      <c r="GK204" s="176"/>
      <c r="GL204" s="176"/>
      <c r="GM204" s="176"/>
      <c r="GN204" s="176"/>
      <c r="GO204" s="176"/>
      <c r="GP204" s="176"/>
      <c r="GQ204" s="176"/>
      <c r="GR204" s="176"/>
      <c r="GS204" s="176"/>
      <c r="GT204" s="176"/>
      <c r="GU204" s="176"/>
      <c r="GV204" s="176"/>
      <c r="GW204" s="176"/>
      <c r="GX204" s="176"/>
      <c r="GY204" s="176"/>
      <c r="GZ204" s="176"/>
      <c r="HA204" s="176"/>
      <c r="HB204" s="176"/>
      <c r="HC204" s="176"/>
      <c r="HD204" s="176"/>
      <c r="HE204" s="176"/>
      <c r="HF204" s="176"/>
      <c r="HG204" s="176"/>
      <c r="HH204" s="176"/>
      <c r="HI204" s="176"/>
      <c r="HJ204" s="176"/>
      <c r="HK204" s="176"/>
      <c r="HL204" s="176"/>
      <c r="HM204" s="176"/>
      <c r="HN204" s="176"/>
      <c r="HO204" s="176"/>
      <c r="HP204" s="176"/>
      <c r="HQ204" s="176"/>
      <c r="HR204" s="176"/>
      <c r="HS204" s="176"/>
      <c r="HT204" s="176"/>
      <c r="HU204" s="176"/>
      <c r="HV204" s="176"/>
      <c r="HW204" s="176"/>
      <c r="HX204" s="176"/>
      <c r="HY204" s="176"/>
      <c r="HZ204" s="176"/>
      <c r="IA204" s="176"/>
      <c r="IB204" s="176"/>
      <c r="IC204" s="176"/>
      <c r="ID204" s="176"/>
      <c r="IE204" s="176"/>
      <c r="IF204" s="176"/>
      <c r="IG204" s="176"/>
      <c r="IH204" s="176"/>
      <c r="II204" s="176"/>
      <c r="IJ204" s="176"/>
      <c r="IK204" s="176"/>
      <c r="IL204" s="176"/>
      <c r="IM204" s="176"/>
      <c r="IN204" s="176"/>
      <c r="IO204" s="176"/>
      <c r="IP204" s="176"/>
      <c r="IQ204" s="176"/>
      <c r="IR204" s="176"/>
      <c r="IS204" s="176"/>
      <c r="IT204" s="176"/>
      <c r="IU204" s="176"/>
      <c r="IV204" s="176"/>
      <c r="IW204" s="176"/>
      <c r="IX204" s="176"/>
      <c r="IY204" s="176"/>
    </row>
  </sheetData>
  <conditionalFormatting sqref="BW1:BW136">
    <cfRule type="cellIs" dxfId="6" priority="5" stopIfTrue="1" operator="equal">
      <formula>"N"</formula>
    </cfRule>
    <cfRule type="cellIs" dxfId="5" priority="6" stopIfTrue="1" operator="equal">
      <formula>"Y"</formula>
    </cfRule>
  </conditionalFormatting>
  <conditionalFormatting sqref="BX137:BX204">
    <cfRule type="cellIs" dxfId="4" priority="1" stopIfTrue="1" operator="equal">
      <formula>"N"</formula>
    </cfRule>
    <cfRule type="cellIs" dxfId="3" priority="2" stopIfTrue="1" operator="equal">
      <formula>"Y"</formula>
    </cfRule>
  </conditionalFormatting>
  <pageMargins left="0.75" right="0.75" top="1" bottom="1" header="0.5" footer="0.5"/>
  <pageSetup scale="63" orientation="landscape"/>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8"/>
  <sheetViews>
    <sheetView showGridLines="0" workbookViewId="0">
      <pane xSplit="2" ySplit="1" topLeftCell="C2" activePane="bottomRight" state="frozen"/>
      <selection pane="topRight"/>
      <selection pane="bottomLeft"/>
      <selection pane="bottomRight" activeCell="C2" sqref="C2"/>
    </sheetView>
  </sheetViews>
  <sheetFormatPr baseColWidth="10" defaultColWidth="16.33203125" defaultRowHeight="16" customHeight="1"/>
  <cols>
    <col min="1" max="2" width="16.33203125" style="61" customWidth="1"/>
    <col min="3" max="3" width="9.33203125" style="61" customWidth="1"/>
    <col min="4" max="4" width="5.5" style="61" customWidth="1"/>
    <col min="5" max="5" width="10.33203125" style="61" customWidth="1"/>
    <col min="6" max="256" width="16.33203125" style="61" customWidth="1"/>
  </cols>
  <sheetData>
    <row r="1" spans="1:5" ht="16.75" customHeight="1">
      <c r="A1" s="224"/>
      <c r="B1" s="225"/>
      <c r="C1" s="62">
        <f>D$1-'Net Changes - Parameters'!B4/2</f>
        <v>2013</v>
      </c>
      <c r="D1" s="62">
        <f>'Net Changes - Parameters'!B3</f>
        <v>2019</v>
      </c>
      <c r="E1" s="63">
        <f>D$1+'Net Changes - Parameters'!B4/2</f>
        <v>2025</v>
      </c>
    </row>
    <row r="2" spans="1:5" ht="45" customHeight="1">
      <c r="A2" s="64"/>
      <c r="B2" s="65" t="s">
        <v>426</v>
      </c>
      <c r="C2" s="66">
        <f>COUNTIF(Waterfall!H2:H132,"y")</f>
        <v>97</v>
      </c>
      <c r="D2" s="67">
        <f>COUNTIF(Waterfall!I2:I132,"y")</f>
        <v>107</v>
      </c>
      <c r="E2" s="68">
        <f>COUNTIF(Waterfall!J2:J132,"y")</f>
        <v>88</v>
      </c>
    </row>
    <row r="3" spans="1:5" ht="45" customHeight="1">
      <c r="A3" s="238" t="s">
        <v>427</v>
      </c>
      <c r="B3" s="69" t="s">
        <v>428</v>
      </c>
      <c r="C3" s="241">
        <f>COUNTIFS(Waterfall!H2:H132,"x",Waterfall!I2:I132,"y")</f>
        <v>34</v>
      </c>
      <c r="D3" s="242"/>
      <c r="E3" s="221"/>
    </row>
    <row r="4" spans="1:5" ht="58.5" customHeight="1">
      <c r="A4" s="239"/>
      <c r="B4" s="70" t="s">
        <v>429</v>
      </c>
      <c r="C4" s="243">
        <f>COUNTIFS(Waterfall!H2:H132,"y",Waterfall!I2:I132,"x")</f>
        <v>24</v>
      </c>
      <c r="D4" s="244"/>
      <c r="E4" s="222"/>
    </row>
    <row r="5" spans="1:5" ht="31" customHeight="1">
      <c r="A5" s="240"/>
      <c r="B5" s="71" t="s">
        <v>430</v>
      </c>
      <c r="C5" s="245">
        <f>C3-C4</f>
        <v>10</v>
      </c>
      <c r="D5" s="246"/>
      <c r="E5" s="223"/>
    </row>
    <row r="6" spans="1:5" ht="41.75" customHeight="1">
      <c r="A6" s="235"/>
      <c r="B6" s="230" t="s">
        <v>431</v>
      </c>
      <c r="C6" s="226" t="s">
        <v>432</v>
      </c>
      <c r="D6" s="227"/>
      <c r="E6" s="72">
        <v>11</v>
      </c>
    </row>
    <row r="7" spans="1:5" ht="34" customHeight="1">
      <c r="A7" s="236"/>
      <c r="B7" s="231"/>
      <c r="C7" s="228" t="s">
        <v>433</v>
      </c>
      <c r="D7" s="229"/>
      <c r="E7" s="73">
        <f>COUNTIFS(Waterfall!I2:I132,"y",Waterfall!J2:J132,"x")</f>
        <v>19</v>
      </c>
    </row>
    <row r="8" spans="1:5" ht="31" customHeight="1">
      <c r="A8" s="237"/>
      <c r="B8" s="232"/>
      <c r="C8" s="233" t="s">
        <v>434</v>
      </c>
      <c r="D8" s="234"/>
      <c r="E8" s="74">
        <f>E6-E7</f>
        <v>-8</v>
      </c>
    </row>
  </sheetData>
  <mergeCells count="11">
    <mergeCell ref="E3:E5"/>
    <mergeCell ref="A1:B1"/>
    <mergeCell ref="C6:D6"/>
    <mergeCell ref="C7:D7"/>
    <mergeCell ref="B6:B8"/>
    <mergeCell ref="C8:D8"/>
    <mergeCell ref="A6:A8"/>
    <mergeCell ref="A3:A5"/>
    <mergeCell ref="C3:D3"/>
    <mergeCell ref="C4:D4"/>
    <mergeCell ref="C5:D5"/>
  </mergeCells>
  <pageMargins left="1" right="1" top="1" bottom="1" header="0.25" footer="0.25"/>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16" customHeight="1"/>
  <cols>
    <col min="1" max="1" width="16.33203125" style="75" customWidth="1"/>
    <col min="2" max="2" width="10.6640625" style="75" customWidth="1"/>
    <col min="3" max="256" width="16.33203125" style="75" customWidth="1"/>
  </cols>
  <sheetData>
    <row r="1" spans="1:2" ht="18" customHeight="1">
      <c r="A1" s="247" t="s">
        <v>435</v>
      </c>
      <c r="B1" s="247"/>
    </row>
    <row r="2" spans="1:2" ht="16.5" customHeight="1">
      <c r="A2" s="76"/>
      <c r="B2" s="76"/>
    </row>
    <row r="3" spans="1:2" ht="16.5" customHeight="1">
      <c r="A3" s="77" t="s">
        <v>437</v>
      </c>
      <c r="B3" s="78">
        <v>2019</v>
      </c>
    </row>
    <row r="4" spans="1:2" ht="16.5" customHeight="1">
      <c r="A4" s="79" t="s">
        <v>438</v>
      </c>
      <c r="B4" s="80">
        <v>12</v>
      </c>
    </row>
  </sheetData>
  <mergeCells count="1">
    <mergeCell ref="A1:B1"/>
  </mergeCells>
  <pageMargins left="1" right="1" top="1" bottom="1" header="0.25" footer="0.25"/>
  <pageSetup orientation="portrait"/>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5"/>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16" customHeight="1"/>
  <cols>
    <col min="1" max="256" width="16.33203125" style="81" customWidth="1"/>
  </cols>
  <sheetData>
    <row r="1" spans="1:6" ht="18" customHeight="1">
      <c r="A1" s="247" t="s">
        <v>439</v>
      </c>
      <c r="B1" s="247"/>
      <c r="C1" s="247"/>
      <c r="D1" s="247"/>
      <c r="E1" s="247"/>
      <c r="F1" s="247"/>
    </row>
    <row r="2" spans="1:6" ht="31.5" customHeight="1">
      <c r="A2" s="82" t="s">
        <v>441</v>
      </c>
      <c r="B2" s="83">
        <v>2013</v>
      </c>
      <c r="C2" s="83">
        <v>2019</v>
      </c>
      <c r="D2" s="84">
        <v>2025</v>
      </c>
      <c r="E2" s="85" t="s">
        <v>442</v>
      </c>
      <c r="F2" s="85" t="s">
        <v>443</v>
      </c>
    </row>
    <row r="3" spans="1:6" ht="17.25" customHeight="1">
      <c r="A3" s="77" t="s">
        <v>444</v>
      </c>
      <c r="B3" s="86">
        <f>COUNTIFS(Waterfall!$AB2:$AB132,"TRUE",Waterfall!H2:H132,"y")</f>
        <v>11</v>
      </c>
      <c r="C3" s="87">
        <f>COUNTIFS(Waterfall!$AB2:$AB132,"TRUE",Waterfall!I2:I132,"y")</f>
        <v>12</v>
      </c>
      <c r="D3" s="87">
        <f>COUNTIFS(Waterfall!$AB2:$AB132,"TRUE",Waterfall!J2:J132,"y")</f>
        <v>9</v>
      </c>
      <c r="E3" s="88">
        <f>D3/B3</f>
        <v>0.81818181818181823</v>
      </c>
      <c r="F3" s="88">
        <f>C3/B3</f>
        <v>1.0909090909090908</v>
      </c>
    </row>
    <row r="4" spans="1:6" ht="16.25" customHeight="1">
      <c r="A4" s="79" t="s">
        <v>445</v>
      </c>
      <c r="B4" s="80">
        <f>COUNTIFS(Waterfall!$AU2:$AU132,"TRUE",Waterfall!H2:H132,"y")</f>
        <v>4</v>
      </c>
      <c r="C4" s="89">
        <f>COUNTIFS(Waterfall!$AU2:$AU132,"TRUE",Waterfall!I2:I132,"y")</f>
        <v>4</v>
      </c>
      <c r="D4" s="89">
        <f>COUNTIFS(Waterfall!$AU2:$AU132,"TRUE",Waterfall!J2:J132,"y")</f>
        <v>2</v>
      </c>
      <c r="E4" s="90">
        <f>D4/B4</f>
        <v>0.5</v>
      </c>
      <c r="F4" s="90">
        <f>C4/B4</f>
        <v>1</v>
      </c>
    </row>
    <row r="5" spans="1:6" ht="16.25" customHeight="1">
      <c r="A5" s="79" t="s">
        <v>446</v>
      </c>
      <c r="B5" s="80">
        <f>COUNTIFS(Waterfall!$AD2:$AD132,"TRUE",Waterfall!H2:H132,"y")</f>
        <v>9</v>
      </c>
      <c r="C5" s="89">
        <f>COUNTIFS(Waterfall!$AD2:$AD132,"TRUE",Waterfall!I2:I132,"y")</f>
        <v>14</v>
      </c>
      <c r="D5" s="89">
        <f>COUNTIFS(Waterfall!$AD2:$AD132,"TRUE",Waterfall!J2:J132,"y")</f>
        <v>11</v>
      </c>
      <c r="E5" s="90">
        <f>D5/B5</f>
        <v>1.2222222222222223</v>
      </c>
      <c r="F5" s="90">
        <f>C5/B5</f>
        <v>1.5555555555555556</v>
      </c>
    </row>
  </sheetData>
  <mergeCells count="1">
    <mergeCell ref="A1:F1"/>
  </mergeCells>
  <pageMargins left="1" right="1" top="1" bottom="1" header="0.25" footer="0.25"/>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6"/>
  <sheetViews>
    <sheetView showGridLines="0" workbookViewId="0">
      <pane xSplit="2" ySplit="2" topLeftCell="C3" activePane="bottomRight" state="frozen"/>
      <selection pane="topRight"/>
      <selection pane="bottomLeft"/>
      <selection pane="bottomRight" activeCell="C3" sqref="C3"/>
    </sheetView>
  </sheetViews>
  <sheetFormatPr baseColWidth="10" defaultColWidth="16.33203125" defaultRowHeight="16" customHeight="1"/>
  <cols>
    <col min="1" max="1" width="25.5" style="91" customWidth="1"/>
    <col min="2" max="256" width="16.33203125" style="91" customWidth="1"/>
  </cols>
  <sheetData>
    <row r="1" spans="1:5" ht="18" customHeight="1">
      <c r="A1" s="247" t="s">
        <v>447</v>
      </c>
      <c r="B1" s="247"/>
      <c r="C1" s="247"/>
      <c r="D1" s="247"/>
      <c r="E1" s="247"/>
    </row>
    <row r="2" spans="1:5" ht="16.5" customHeight="1">
      <c r="A2" s="76"/>
      <c r="B2" s="92" t="s">
        <v>449</v>
      </c>
      <c r="C2" s="93">
        <v>2013</v>
      </c>
      <c r="D2" s="93">
        <v>2019</v>
      </c>
      <c r="E2" s="93">
        <v>2025</v>
      </c>
    </row>
    <row r="3" spans="1:5" ht="16.5" customHeight="1">
      <c r="A3" s="94" t="s">
        <v>450</v>
      </c>
      <c r="B3" s="95">
        <v>7</v>
      </c>
      <c r="C3" s="78">
        <f>COUNTIFS(Waterfall!$T2:$T132,"TRUE",Waterfall!H2:H132,"y")</f>
        <v>2</v>
      </c>
      <c r="D3" s="96">
        <f>COUNTIFS(Waterfall!$T2:$T132,"TRUE",Waterfall!I2:I132,"y")</f>
        <v>2</v>
      </c>
      <c r="E3" s="96">
        <f>COUNTIFS(Waterfall!$T2:$T132,"TRUE",Waterfall!J2:J132,"y")</f>
        <v>1</v>
      </c>
    </row>
    <row r="4" spans="1:5" ht="16.25" customHeight="1">
      <c r="A4" s="97" t="s">
        <v>451</v>
      </c>
      <c r="B4" s="98"/>
      <c r="C4" s="99"/>
      <c r="D4" s="100"/>
      <c r="E4" s="100"/>
    </row>
    <row r="5" spans="1:5" ht="16.25" customHeight="1">
      <c r="A5" s="97" t="s">
        <v>452</v>
      </c>
      <c r="B5" s="98"/>
      <c r="C5" s="99"/>
      <c r="D5" s="100"/>
      <c r="E5" s="100"/>
    </row>
    <row r="6" spans="1:5" ht="16.25" customHeight="1">
      <c r="A6" s="97" t="s">
        <v>453</v>
      </c>
      <c r="B6" s="98"/>
      <c r="C6" s="99"/>
      <c r="D6" s="100"/>
      <c r="E6" s="100"/>
    </row>
  </sheetData>
  <mergeCells count="1">
    <mergeCell ref="A1:E1"/>
  </mergeCells>
  <pageMargins left="1" right="1" top="1" bottom="1" header="0.25" footer="0.25"/>
  <pageSetup orientation="portrait"/>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54"/>
  <sheetViews>
    <sheetView showGridLines="0" workbookViewId="0">
      <pane xSplit="2" ySplit="2" topLeftCell="C3" activePane="bottomRight" state="frozen"/>
      <selection pane="topRight"/>
      <selection pane="bottomLeft"/>
      <selection pane="bottomRight" activeCell="C3" sqref="C3"/>
    </sheetView>
  </sheetViews>
  <sheetFormatPr baseColWidth="10" defaultColWidth="12.5" defaultRowHeight="16" customHeight="1"/>
  <cols>
    <col min="1" max="1" width="12.5" style="101" customWidth="1"/>
    <col min="2" max="2" width="19.5" style="101" customWidth="1"/>
    <col min="3" max="5" width="5.6640625" style="101" customWidth="1"/>
    <col min="6" max="7" width="11.6640625" style="101" customWidth="1"/>
    <col min="8" max="11" width="12.5" style="101" hidden="1" customWidth="1"/>
    <col min="12" max="256" width="12.5" style="101" customWidth="1"/>
  </cols>
  <sheetData>
    <row r="1" spans="1:11" ht="9.5" customHeight="1">
      <c r="A1" s="250" t="s">
        <v>456</v>
      </c>
      <c r="B1" s="248" t="s">
        <v>457</v>
      </c>
      <c r="C1" s="263">
        <v>2013</v>
      </c>
      <c r="D1" s="262">
        <v>2019</v>
      </c>
      <c r="E1" s="261">
        <v>2025</v>
      </c>
      <c r="F1" s="252" t="s">
        <v>458</v>
      </c>
      <c r="G1" s="253" t="s">
        <v>459</v>
      </c>
      <c r="H1" s="259">
        <v>2025</v>
      </c>
      <c r="I1" s="260" t="s">
        <v>460</v>
      </c>
      <c r="J1" s="102" t="s">
        <v>461</v>
      </c>
      <c r="K1" s="103"/>
    </row>
    <row r="2" spans="1:11" ht="22" customHeight="1">
      <c r="A2" s="251"/>
      <c r="B2" s="249"/>
      <c r="C2" s="249"/>
      <c r="D2" s="249"/>
      <c r="E2" s="249"/>
      <c r="F2" s="249"/>
      <c r="G2" s="254"/>
      <c r="H2" s="251"/>
      <c r="I2" s="249"/>
      <c r="J2" s="104">
        <v>2013</v>
      </c>
      <c r="K2" s="105">
        <v>2019</v>
      </c>
    </row>
    <row r="3" spans="1:11" ht="17.5" customHeight="1">
      <c r="A3" s="255" t="s">
        <v>193</v>
      </c>
      <c r="B3" s="106" t="str">
        <f>Waterfall!W$1</f>
        <v>Geophysics</v>
      </c>
      <c r="C3" s="107">
        <f>COUNTIFS(Waterfall!W2:W132,"TRUE",Waterfall!$H2:$H132,"y")</f>
        <v>4</v>
      </c>
      <c r="D3" s="107">
        <f>COUNTIFS(Waterfall!W2:W132,"TRUE",Waterfall!$I2:$I132,"y")</f>
        <v>5</v>
      </c>
      <c r="E3" s="107">
        <f>COUNTIFS(Waterfall!W2:W132,"TRUE",Waterfall!$J2:$J132,"y")</f>
        <v>5</v>
      </c>
      <c r="F3" s="108">
        <f t="shared" ref="F3:F13" si="0">(D3-C3)/C3</f>
        <v>0.25</v>
      </c>
      <c r="G3" s="108">
        <f t="shared" ref="G3:G13" si="1">(E3-D3)/D3</f>
        <v>0</v>
      </c>
      <c r="H3" s="107">
        <f>E3+I3</f>
        <v>5</v>
      </c>
      <c r="I3" s="109"/>
      <c r="J3" s="110">
        <f t="shared" ref="J3:J32" si="2">H3/C3</f>
        <v>1.25</v>
      </c>
      <c r="K3" s="111">
        <f t="shared" ref="K3:K11" si="3">H3/D3</f>
        <v>1</v>
      </c>
    </row>
    <row r="4" spans="1:11" ht="17" customHeight="1">
      <c r="A4" s="270"/>
      <c r="B4" s="112" t="str">
        <f>Waterfall!X$1</f>
        <v>Tectonics</v>
      </c>
      <c r="C4" s="113">
        <f>COUNTIFS(Waterfall!X2:X132,"TRUE",Waterfall!$H2:$H132,"y")</f>
        <v>5</v>
      </c>
      <c r="D4" s="113">
        <f>COUNTIFS(Waterfall!X2:X132,"TRUE",Waterfall!$I2:$I132,"y")</f>
        <v>6</v>
      </c>
      <c r="E4" s="113">
        <f>COUNTIFS(Waterfall!X2:X132,"TRUE",Waterfall!$J2:$J132,"y")</f>
        <v>5</v>
      </c>
      <c r="F4" s="114">
        <f t="shared" si="0"/>
        <v>0.2</v>
      </c>
      <c r="G4" s="114">
        <f t="shared" si="1"/>
        <v>-0.16666666666666666</v>
      </c>
      <c r="H4" s="113">
        <f>E4+I4</f>
        <v>6</v>
      </c>
      <c r="I4" s="115">
        <v>1</v>
      </c>
      <c r="J4" s="116">
        <f t="shared" si="2"/>
        <v>1.2</v>
      </c>
      <c r="K4" s="117">
        <f t="shared" si="3"/>
        <v>1</v>
      </c>
    </row>
    <row r="5" spans="1:11" ht="31" customHeight="1">
      <c r="A5" s="270"/>
      <c r="B5" s="112" t="str">
        <f>Waterfall!Y$1</f>
        <v>Petrology/volcanology</v>
      </c>
      <c r="C5" s="113">
        <f>COUNTIFS(Waterfall!Y2:Y132,"TRUE",Waterfall!$H2:$H132,"y")</f>
        <v>4</v>
      </c>
      <c r="D5" s="113">
        <f>COUNTIFS(Waterfall!Y2:Y132,"TRUE",Waterfall!$I2:$I132,"y")</f>
        <v>3</v>
      </c>
      <c r="E5" s="113">
        <f>COUNTIFS(Waterfall!Y2:Y132,"TRUE",Waterfall!$J2:$J132,"y")</f>
        <v>2</v>
      </c>
      <c r="F5" s="114">
        <f t="shared" si="0"/>
        <v>-0.25</v>
      </c>
      <c r="G5" s="114">
        <f t="shared" si="1"/>
        <v>-0.33333333333333331</v>
      </c>
      <c r="H5" s="113">
        <f>I5+E5</f>
        <v>2</v>
      </c>
      <c r="I5" s="118"/>
      <c r="J5" s="116">
        <f t="shared" si="2"/>
        <v>0.5</v>
      </c>
      <c r="K5" s="117">
        <f t="shared" si="3"/>
        <v>0.66666666666666663</v>
      </c>
    </row>
    <row r="6" spans="1:11" ht="17" customHeight="1">
      <c r="A6" s="270"/>
      <c r="B6" s="112" t="str">
        <f>Waterfall!Z$1</f>
        <v>Paleobiology</v>
      </c>
      <c r="C6" s="119">
        <f>COUNTIFS(Waterfall!Z2:Z132,"TRUE",Waterfall!$H2:$H132,"y")</f>
        <v>5</v>
      </c>
      <c r="D6" s="119">
        <f>COUNTIFS(Waterfall!Z2:Z132,"TRUE",Waterfall!$I2:$I132,"y")</f>
        <v>6</v>
      </c>
      <c r="E6" s="113">
        <f>COUNTIFS(Waterfall!Z2:Z132,"TRUE",Waterfall!$J2:$J132,"y")</f>
        <v>3</v>
      </c>
      <c r="F6" s="114">
        <f t="shared" si="0"/>
        <v>0.2</v>
      </c>
      <c r="G6" s="114">
        <f t="shared" si="1"/>
        <v>-0.5</v>
      </c>
      <c r="H6" s="120">
        <f t="shared" ref="H6:H11" si="4">E6+I6</f>
        <v>3</v>
      </c>
      <c r="I6" s="121"/>
      <c r="J6" s="122">
        <f t="shared" si="2"/>
        <v>0.6</v>
      </c>
      <c r="K6" s="123">
        <f t="shared" si="3"/>
        <v>0.5</v>
      </c>
    </row>
    <row r="7" spans="1:11" ht="17.5" customHeight="1">
      <c r="A7" s="271"/>
      <c r="B7" s="124" t="str">
        <f>Waterfall!AA$1</f>
        <v xml:space="preserve">Sedimentary </v>
      </c>
      <c r="C7" s="125">
        <f>COUNTIFS(Waterfall!AA2:AA132,"TRUE",Waterfall!$H2:$H132,"y")</f>
        <v>2</v>
      </c>
      <c r="D7" s="125">
        <f>COUNTIFS(Waterfall!AA2:AA132,"TRUE",Waterfall!$I2:$I132,"y")</f>
        <v>1</v>
      </c>
      <c r="E7" s="125">
        <f>COUNTIFS(Waterfall!AA2:AA132,"TRUE",Waterfall!$J2:$J132,"y")</f>
        <v>1</v>
      </c>
      <c r="F7" s="126">
        <f t="shared" si="0"/>
        <v>-0.5</v>
      </c>
      <c r="G7" s="126">
        <f t="shared" si="1"/>
        <v>0</v>
      </c>
      <c r="H7" s="125">
        <f t="shared" si="4"/>
        <v>1</v>
      </c>
      <c r="I7" s="127"/>
      <c r="J7" s="128">
        <f t="shared" si="2"/>
        <v>0.5</v>
      </c>
      <c r="K7" s="129">
        <f t="shared" si="3"/>
        <v>1</v>
      </c>
    </row>
    <row r="8" spans="1:11" ht="17.5" customHeight="1">
      <c r="A8" s="255" t="s">
        <v>441</v>
      </c>
      <c r="B8" s="106" t="str">
        <f>Waterfall!AB$1</f>
        <v>Terrestrial Ecology</v>
      </c>
      <c r="C8" s="107">
        <f>COUNTIFS(Waterfall!AB2:AB132,"TRUE",Waterfall!$H2:$H132,"y")</f>
        <v>11</v>
      </c>
      <c r="D8" s="107">
        <f>COUNTIFS(Waterfall!AB2:AB132,"TRUE",Waterfall!$I2:$I132,"y")</f>
        <v>12</v>
      </c>
      <c r="E8" s="107">
        <f>COUNTIFS(Waterfall!AB2:AB132,"TRUE",Waterfall!$J2:$J132,"y")</f>
        <v>9</v>
      </c>
      <c r="F8" s="108">
        <f t="shared" si="0"/>
        <v>9.0909090909090912E-2</v>
      </c>
      <c r="G8" s="108">
        <f t="shared" si="1"/>
        <v>-0.25</v>
      </c>
      <c r="H8" s="107">
        <f t="shared" si="4"/>
        <v>9</v>
      </c>
      <c r="I8" s="109"/>
      <c r="J8" s="130">
        <f t="shared" si="2"/>
        <v>0.81818181818181823</v>
      </c>
      <c r="K8" s="131">
        <f t="shared" si="3"/>
        <v>0.75</v>
      </c>
    </row>
    <row r="9" spans="1:11" ht="17" customHeight="1">
      <c r="A9" s="256"/>
      <c r="B9" s="112" t="str">
        <f>Waterfall!AC$1</f>
        <v>Aquatic Ecology</v>
      </c>
      <c r="C9" s="119">
        <f>COUNTIFS(Waterfall!AC2:AC132,"TRUE",Waterfall!$H2:$H132,"y")</f>
        <v>3</v>
      </c>
      <c r="D9" s="119">
        <f>COUNTIFS(Waterfall!AC2:AC132,"TRUE",Waterfall!$I2:$I132,"y")</f>
        <v>5</v>
      </c>
      <c r="E9" s="113">
        <f>COUNTIFS(Waterfall!AC2:AC132,"TRUE",Waterfall!$J2:$J132,"y")</f>
        <v>3</v>
      </c>
      <c r="F9" s="114">
        <f t="shared" si="0"/>
        <v>0.66666666666666663</v>
      </c>
      <c r="G9" s="114">
        <f t="shared" si="1"/>
        <v>-0.4</v>
      </c>
      <c r="H9" s="120">
        <f t="shared" si="4"/>
        <v>3</v>
      </c>
      <c r="I9" s="121"/>
      <c r="J9" s="122">
        <f t="shared" si="2"/>
        <v>1</v>
      </c>
      <c r="K9" s="123">
        <f t="shared" si="3"/>
        <v>0.6</v>
      </c>
    </row>
    <row r="10" spans="1:11" ht="17" customHeight="1">
      <c r="A10" s="256"/>
      <c r="B10" s="112" t="str">
        <f>Waterfall!AD$1</f>
        <v>Marine Ecology</v>
      </c>
      <c r="C10" s="119">
        <f>COUNTIFS(Waterfall!AD2:AD132,"TRUE",Waterfall!$H2:$H132,"y")</f>
        <v>9</v>
      </c>
      <c r="D10" s="119">
        <f>COUNTIFS(Waterfall!AD2:AD132,"TRUE",Waterfall!$I2:$I132,"y")</f>
        <v>14</v>
      </c>
      <c r="E10" s="113">
        <f>COUNTIFS(Waterfall!AD2:AD132,"TRUE",Waterfall!$J2:$J132,"y")</f>
        <v>11</v>
      </c>
      <c r="F10" s="114">
        <f t="shared" si="0"/>
        <v>0.55555555555555558</v>
      </c>
      <c r="G10" s="114">
        <f t="shared" si="1"/>
        <v>-0.21428571428571427</v>
      </c>
      <c r="H10" s="120">
        <f t="shared" si="4"/>
        <v>11</v>
      </c>
      <c r="I10" s="121"/>
      <c r="J10" s="122">
        <f t="shared" si="2"/>
        <v>1.2222222222222223</v>
      </c>
      <c r="K10" s="123">
        <f t="shared" si="3"/>
        <v>0.7857142857142857</v>
      </c>
    </row>
    <row r="11" spans="1:11" ht="17" customHeight="1">
      <c r="A11" s="256"/>
      <c r="B11" s="112" t="str">
        <f>Waterfall!AE$1</f>
        <v xml:space="preserve">Community </v>
      </c>
      <c r="C11" s="113">
        <f>COUNTIFS(Waterfall!AE2:AE132,"TRUE",Waterfall!$H2:$H132,"y")</f>
        <v>8</v>
      </c>
      <c r="D11" s="113">
        <f>COUNTIFS(Waterfall!AE2:AE132,"TRUE",Waterfall!$I2:$I132,"y")</f>
        <v>11</v>
      </c>
      <c r="E11" s="113">
        <f>COUNTIFS(Waterfall!AE2:AE132,"TRUE",Waterfall!$J2:$J132,"y")</f>
        <v>6</v>
      </c>
      <c r="F11" s="114">
        <f t="shared" si="0"/>
        <v>0.375</v>
      </c>
      <c r="G11" s="114">
        <f t="shared" si="1"/>
        <v>-0.45454545454545453</v>
      </c>
      <c r="H11" s="113">
        <f t="shared" si="4"/>
        <v>6</v>
      </c>
      <c r="I11" s="118"/>
      <c r="J11" s="132">
        <f t="shared" si="2"/>
        <v>0.75</v>
      </c>
      <c r="K11" s="133">
        <f t="shared" si="3"/>
        <v>0.54545454545454541</v>
      </c>
    </row>
    <row r="12" spans="1:11" ht="17" customHeight="1">
      <c r="A12" s="256"/>
      <c r="B12" s="112" t="str">
        <f>Waterfall!AF$1</f>
        <v>Population</v>
      </c>
      <c r="C12" s="113">
        <f>COUNTIFS(Waterfall!AF2:AF132,"TRUE",Waterfall!$H2:$H132,"y")</f>
        <v>7</v>
      </c>
      <c r="D12" s="113">
        <f>COUNTIFS(Waterfall!AF2:AF132,"TRUE",Waterfall!$I2:$I132,"y")</f>
        <v>7</v>
      </c>
      <c r="E12" s="113">
        <f>COUNTIFS(Waterfall!AF2:AF132,"TRUE",Waterfall!$J2:$J132,"y")</f>
        <v>4</v>
      </c>
      <c r="F12" s="114">
        <f t="shared" si="0"/>
        <v>0</v>
      </c>
      <c r="G12" s="114">
        <f t="shared" si="1"/>
        <v>-0.42857142857142855</v>
      </c>
      <c r="H12" s="113">
        <f>I12+E12</f>
        <v>4</v>
      </c>
      <c r="I12" s="121"/>
      <c r="J12" s="122">
        <f t="shared" si="2"/>
        <v>0.5714285714285714</v>
      </c>
      <c r="K12" s="123">
        <v>0</v>
      </c>
    </row>
    <row r="13" spans="1:11" ht="17" customHeight="1">
      <c r="A13" s="256"/>
      <c r="B13" s="112" t="str">
        <f>Waterfall!AG$1</f>
        <v>Spatial</v>
      </c>
      <c r="C13" s="113">
        <f>COUNTIFS(Waterfall!AG2:AG132,"TRUE",Waterfall!$H2:$H132,"y")</f>
        <v>2</v>
      </c>
      <c r="D13" s="113">
        <f>COUNTIFS(Waterfall!AG2:AG132,"TRUE",Waterfall!$I2:$I132,"y")</f>
        <v>3</v>
      </c>
      <c r="E13" s="113">
        <f>COUNTIFS(Waterfall!AG2:AG132,"TRUE",Waterfall!$J2:$J132,"y")</f>
        <v>3</v>
      </c>
      <c r="F13" s="114">
        <f t="shared" si="0"/>
        <v>0.5</v>
      </c>
      <c r="G13" s="114">
        <f t="shared" si="1"/>
        <v>0</v>
      </c>
      <c r="H13" s="113">
        <f>E13+I13</f>
        <v>3</v>
      </c>
      <c r="I13" s="118"/>
      <c r="J13" s="132">
        <f t="shared" si="2"/>
        <v>1.5</v>
      </c>
      <c r="K13" s="133">
        <f>H13/D13</f>
        <v>1</v>
      </c>
    </row>
    <row r="14" spans="1:11" ht="17" customHeight="1">
      <c r="A14" s="256"/>
      <c r="B14" s="112" t="str">
        <f>Waterfall!AH$1</f>
        <v>Behaviorial</v>
      </c>
      <c r="C14" s="113">
        <f>COUNTIFS(Waterfall!AH2:AH132,"TRUE",Waterfall!$H2:$H132,"y")</f>
        <v>0</v>
      </c>
      <c r="D14" s="113">
        <f>COUNTIFS(Waterfall!AH2:AH132,"TRUE",Waterfall!$I2:$I132,"y")</f>
        <v>0</v>
      </c>
      <c r="E14" s="113">
        <f>COUNTIFS(Waterfall!AH2:AH132,"TRUE",Waterfall!$J2:$J132,"y")</f>
        <v>0</v>
      </c>
      <c r="F14" s="134" t="s">
        <v>462</v>
      </c>
      <c r="G14" s="134" t="s">
        <v>462</v>
      </c>
      <c r="H14" s="113">
        <f t="shared" ref="H14:H19" si="5">I14+E14</f>
        <v>0</v>
      </c>
      <c r="I14" s="135"/>
      <c r="J14" s="136" t="e">
        <f t="shared" si="2"/>
        <v>#DIV/0!</v>
      </c>
      <c r="K14" s="137" t="e">
        <f>H14/D14</f>
        <v>#DIV/0!</v>
      </c>
    </row>
    <row r="15" spans="1:11" ht="17" customHeight="1">
      <c r="A15" s="256"/>
      <c r="B15" s="112" t="str">
        <f>Waterfall!AI$1</f>
        <v>Ecosystem</v>
      </c>
      <c r="C15" s="113">
        <f>COUNTIFS(Waterfall!AI2:AI132,"TRUE",Waterfall!$H2:$H132,"y")</f>
        <v>6</v>
      </c>
      <c r="D15" s="113">
        <f>COUNTIFS(Waterfall!AI2:AI132,"TRUE",Waterfall!$I2:$I132,"y")</f>
        <v>9</v>
      </c>
      <c r="E15" s="113">
        <f>COUNTIFS(Waterfall!AI2:AI132,"TRUE",Waterfall!$J2:$J132,"y")</f>
        <v>7</v>
      </c>
      <c r="F15" s="114">
        <f t="shared" ref="F15:F39" si="6">(D15-C15)/C15</f>
        <v>0.5</v>
      </c>
      <c r="G15" s="114">
        <f t="shared" ref="G15:G39" si="7">(E15-D15)/D15</f>
        <v>-0.22222222222222221</v>
      </c>
      <c r="H15" s="113">
        <f t="shared" si="5"/>
        <v>7</v>
      </c>
      <c r="I15" s="118"/>
      <c r="J15" s="132">
        <f t="shared" si="2"/>
        <v>1.1666666666666667</v>
      </c>
      <c r="K15" s="133">
        <f>H15/D15</f>
        <v>0.77777777777777779</v>
      </c>
    </row>
    <row r="16" spans="1:11" ht="31" customHeight="1">
      <c r="A16" s="256"/>
      <c r="B16" s="112" t="str">
        <f>Waterfall!AJ$1</f>
        <v>Landscape/Biogeography</v>
      </c>
      <c r="C16" s="113">
        <f>COUNTIFS(Waterfall!AJ2:AJ132,"TRUE",Waterfall!$H2:$H132,"y")</f>
        <v>2</v>
      </c>
      <c r="D16" s="113">
        <f>COUNTIFS(Waterfall!AJ2:AJ132,"TRUE",Waterfall!$I2:$I132,"y")</f>
        <v>1</v>
      </c>
      <c r="E16" s="113">
        <f>COUNTIFS(Waterfall!AJ2:AJ132,"TRUE",Waterfall!$J2:$J132,"y")</f>
        <v>0</v>
      </c>
      <c r="F16" s="114">
        <f t="shared" si="6"/>
        <v>-0.5</v>
      </c>
      <c r="G16" s="114">
        <f t="shared" si="7"/>
        <v>-1</v>
      </c>
      <c r="H16" s="113">
        <f t="shared" si="5"/>
        <v>0</v>
      </c>
      <c r="I16" s="138"/>
      <c r="J16" s="139">
        <f t="shared" si="2"/>
        <v>0</v>
      </c>
      <c r="K16" s="140">
        <f>H16/D16</f>
        <v>0</v>
      </c>
    </row>
    <row r="17" spans="1:11" ht="17" customHeight="1">
      <c r="A17" s="257"/>
      <c r="B17" s="112" t="str">
        <f>Waterfall!AK$1</f>
        <v>Conservation</v>
      </c>
      <c r="C17" s="113">
        <f>COUNTIFS(Waterfall!AK2:AK132,"TRUE",Waterfall!$H2:$H132,"y")</f>
        <v>7</v>
      </c>
      <c r="D17" s="113">
        <f>COUNTIFS(Waterfall!AK2:AK132,"TRUE",Waterfall!$I2:$I132,"y")</f>
        <v>10</v>
      </c>
      <c r="E17" s="113">
        <f>COUNTIFS(Waterfall!AK2:AK132,"TRUE",Waterfall!$J2:$J132,"y")</f>
        <v>8</v>
      </c>
      <c r="F17" s="114">
        <f t="shared" si="6"/>
        <v>0.42857142857142855</v>
      </c>
      <c r="G17" s="114">
        <f t="shared" si="7"/>
        <v>-0.2</v>
      </c>
      <c r="H17" s="113">
        <f t="shared" si="5"/>
        <v>9</v>
      </c>
      <c r="I17" s="115">
        <v>1</v>
      </c>
      <c r="J17" s="141">
        <f t="shared" si="2"/>
        <v>1.2857142857142858</v>
      </c>
      <c r="K17" s="133">
        <v>1.25</v>
      </c>
    </row>
    <row r="18" spans="1:11" ht="17" customHeight="1">
      <c r="A18" s="258"/>
      <c r="B18" s="112" t="str">
        <f>Waterfall!AL$1</f>
        <v>Evolutionary</v>
      </c>
      <c r="C18" s="113">
        <f>COUNTIFS(Waterfall!AL2:AL132,"TRUE",Waterfall!$H2:$H132,"y")</f>
        <v>3</v>
      </c>
      <c r="D18" s="113">
        <f>COUNTIFS(Waterfall!AL2:AL132,"TRUE",Waterfall!$I2:$I132,"y")</f>
        <v>4</v>
      </c>
      <c r="E18" s="113">
        <f>COUNTIFS(Waterfall!AL2:AL132,"TRUE",Waterfall!$J2:$J132,"y")</f>
        <v>2</v>
      </c>
      <c r="F18" s="114">
        <f t="shared" si="6"/>
        <v>0.33333333333333331</v>
      </c>
      <c r="G18" s="114">
        <f t="shared" si="7"/>
        <v>-0.5</v>
      </c>
      <c r="H18" s="113">
        <f t="shared" si="5"/>
        <v>2</v>
      </c>
      <c r="I18" s="142"/>
      <c r="J18" s="143">
        <f t="shared" si="2"/>
        <v>0.66666666666666663</v>
      </c>
      <c r="K18" s="133"/>
    </row>
    <row r="19" spans="1:11" ht="17.5" customHeight="1">
      <c r="A19" s="258"/>
      <c r="B19" s="124" t="str">
        <f>Waterfall!AM$1</f>
        <v>Ecophysiology</v>
      </c>
      <c r="C19" s="125">
        <f>COUNTIFS(Waterfall!AM2:AM132,"TRUE",Waterfall!$H2:$H132,"y")</f>
        <v>5</v>
      </c>
      <c r="D19" s="125">
        <f>COUNTIFS(Waterfall!AM2:AM132,"TRUE",Waterfall!$I2:$I132,"y")</f>
        <v>6</v>
      </c>
      <c r="E19" s="125">
        <f>COUNTIFS(Waterfall!AM2:AM132,"TRUE",Waterfall!$J2:$J132,"y")</f>
        <v>6</v>
      </c>
      <c r="F19" s="126">
        <f t="shared" si="6"/>
        <v>0.2</v>
      </c>
      <c r="G19" s="126">
        <f t="shared" si="7"/>
        <v>0</v>
      </c>
      <c r="H19" s="125">
        <f t="shared" si="5"/>
        <v>6</v>
      </c>
      <c r="I19" s="144"/>
      <c r="J19" s="143">
        <f t="shared" si="2"/>
        <v>1.2</v>
      </c>
      <c r="K19" s="145"/>
    </row>
    <row r="20" spans="1:11" ht="17.5" customHeight="1">
      <c r="A20" s="255" t="s">
        <v>463</v>
      </c>
      <c r="B20" s="106" t="str">
        <f>Waterfall!AN$1</f>
        <v>Hydrology</v>
      </c>
      <c r="C20" s="107">
        <f>COUNTIFS(Waterfall!AN2:AN132,"TRUE",Waterfall!$H2:$H132,"y")</f>
        <v>9</v>
      </c>
      <c r="D20" s="107">
        <f>COUNTIFS(Waterfall!AN2:AN132,"TRUE",Waterfall!$I2:$I132,"y")</f>
        <v>9</v>
      </c>
      <c r="E20" s="107">
        <f>COUNTIFS(Waterfall!AN2:AN132,"TRUE",Waterfall!$J2:$J132,"y")</f>
        <v>6</v>
      </c>
      <c r="F20" s="108">
        <f t="shared" si="6"/>
        <v>0</v>
      </c>
      <c r="G20" s="108">
        <f t="shared" si="7"/>
        <v>-0.33333333333333331</v>
      </c>
      <c r="H20" s="146">
        <f>E20+I20</f>
        <v>7</v>
      </c>
      <c r="I20" s="147">
        <v>1</v>
      </c>
      <c r="J20" s="148">
        <f t="shared" si="2"/>
        <v>0.77777777777777779</v>
      </c>
      <c r="K20" s="149">
        <f t="shared" ref="K20:K43" si="8">H20/D20</f>
        <v>0.77777777777777779</v>
      </c>
    </row>
    <row r="21" spans="1:11" ht="17" customHeight="1">
      <c r="A21" s="256"/>
      <c r="B21" s="112" t="str">
        <f>Waterfall!AO$1</f>
        <v>Geomorphology</v>
      </c>
      <c r="C21" s="113">
        <f>COUNTIFS(Waterfall!AO2:AO132,"TRUE",Waterfall!$H2:$H132,"y")</f>
        <v>5</v>
      </c>
      <c r="D21" s="113">
        <f>COUNTIFS(Waterfall!AO2:AO132,"TRUE",Waterfall!$I2:$I132,"y")</f>
        <v>1</v>
      </c>
      <c r="E21" s="113">
        <f>COUNTIFS(Waterfall!AO2:AO132,"TRUE",Waterfall!$J2:$J132,"y")</f>
        <v>0</v>
      </c>
      <c r="F21" s="114">
        <f t="shared" si="6"/>
        <v>-0.8</v>
      </c>
      <c r="G21" s="114">
        <f t="shared" si="7"/>
        <v>-1</v>
      </c>
      <c r="H21" s="113">
        <f>E21+I21</f>
        <v>2</v>
      </c>
      <c r="I21" s="150">
        <v>2</v>
      </c>
      <c r="J21" s="151">
        <f t="shared" si="2"/>
        <v>0.4</v>
      </c>
      <c r="K21" s="152">
        <f t="shared" si="8"/>
        <v>2</v>
      </c>
    </row>
    <row r="22" spans="1:11" ht="17" customHeight="1">
      <c r="A22" s="256"/>
      <c r="B22" s="112" t="str">
        <f>Waterfall!AP$1</f>
        <v>Biogeochemistry</v>
      </c>
      <c r="C22" s="113">
        <f>COUNTIFS(Waterfall!AP2:AP132,"TRUE",Waterfall!$H2:$H132,"y")</f>
        <v>8</v>
      </c>
      <c r="D22" s="113">
        <f>COUNTIFS(Waterfall!AP2:AP132,"TRUE",Waterfall!$I2:$I132,"y")</f>
        <v>9</v>
      </c>
      <c r="E22" s="113">
        <f>COUNTIFS(Waterfall!AP2:AP132,"TRUE",Waterfall!$J2:$J132,"y")</f>
        <v>7</v>
      </c>
      <c r="F22" s="114">
        <f t="shared" si="6"/>
        <v>0.125</v>
      </c>
      <c r="G22" s="114">
        <f t="shared" si="7"/>
        <v>-0.22222222222222221</v>
      </c>
      <c r="H22" s="113">
        <f>I22+E22</f>
        <v>7</v>
      </c>
      <c r="I22" s="118"/>
      <c r="J22" s="132">
        <f t="shared" si="2"/>
        <v>0.875</v>
      </c>
      <c r="K22" s="133">
        <f t="shared" si="8"/>
        <v>0.77777777777777779</v>
      </c>
    </row>
    <row r="23" spans="1:11" ht="17" customHeight="1">
      <c r="A23" s="256"/>
      <c r="B23" s="112" t="str">
        <f>Waterfall!AQ$1</f>
        <v>Soils</v>
      </c>
      <c r="C23" s="113">
        <f>COUNTIFS(Waterfall!AQ2:AQ132,"TRUE",Waterfall!$H2:$H132,"y")</f>
        <v>4</v>
      </c>
      <c r="D23" s="113">
        <f>COUNTIFS(Waterfall!AQ2:AQ132,"TRUE",Waterfall!$I2:$I132,"y")</f>
        <v>3</v>
      </c>
      <c r="E23" s="113">
        <f>COUNTIFS(Waterfall!AQ2:AQ132,"TRUE",Waterfall!$J2:$J132,"y")</f>
        <v>3</v>
      </c>
      <c r="F23" s="114">
        <f t="shared" si="6"/>
        <v>-0.25</v>
      </c>
      <c r="G23" s="114">
        <f t="shared" si="7"/>
        <v>0</v>
      </c>
      <c r="H23" s="113">
        <f>I23+E23</f>
        <v>3</v>
      </c>
      <c r="I23" s="118"/>
      <c r="J23" s="132">
        <f t="shared" si="2"/>
        <v>0.75</v>
      </c>
      <c r="K23" s="133">
        <f t="shared" si="8"/>
        <v>1</v>
      </c>
    </row>
    <row r="24" spans="1:11" ht="17" customHeight="1">
      <c r="A24" s="256"/>
      <c r="B24" s="112" t="str">
        <f>Waterfall!AR$1</f>
        <v>Env Microbiology</v>
      </c>
      <c r="C24" s="113">
        <f>COUNTIFS(Waterfall!AR2:AR132,"TRUE",Waterfall!$H2:$H132,"y")</f>
        <v>4</v>
      </c>
      <c r="D24" s="113">
        <f>COUNTIFS(Waterfall!AR2:AR132,"TRUE",Waterfall!$I2:$I132,"y")</f>
        <v>6</v>
      </c>
      <c r="E24" s="113">
        <f>COUNTIFS(Waterfall!AR2:AR132,"TRUE",Waterfall!$J2:$J132,"y")</f>
        <v>6</v>
      </c>
      <c r="F24" s="114">
        <f t="shared" si="6"/>
        <v>0.5</v>
      </c>
      <c r="G24" s="114">
        <f t="shared" si="7"/>
        <v>0</v>
      </c>
      <c r="H24" s="113">
        <f>E24+I24</f>
        <v>6</v>
      </c>
      <c r="I24" s="138"/>
      <c r="J24" s="139">
        <f t="shared" si="2"/>
        <v>1.5</v>
      </c>
      <c r="K24" s="140">
        <f t="shared" si="8"/>
        <v>1</v>
      </c>
    </row>
    <row r="25" spans="1:11" ht="17" customHeight="1">
      <c r="A25" s="256"/>
      <c r="B25" s="112" t="str">
        <f>Waterfall!AS$1</f>
        <v>LULCC**</v>
      </c>
      <c r="C25" s="113">
        <f>COUNTIFS(Waterfall!AS2:AS132,"TRUE",Waterfall!$H2:$H132,"y")</f>
        <v>7</v>
      </c>
      <c r="D25" s="113">
        <f>COUNTIFS(Waterfall!AS2:AS132,"TRUE",Waterfall!$I2:$I132,"y")</f>
        <v>8</v>
      </c>
      <c r="E25" s="113">
        <f>COUNTIFS(Waterfall!AS2:AS132,"TRUE",Waterfall!$J2:$J132,"y")</f>
        <v>6</v>
      </c>
      <c r="F25" s="114">
        <f t="shared" si="6"/>
        <v>0.14285714285714285</v>
      </c>
      <c r="G25" s="114">
        <f t="shared" si="7"/>
        <v>-0.25</v>
      </c>
      <c r="H25" s="120">
        <f>E25+I25</f>
        <v>6</v>
      </c>
      <c r="I25" s="121"/>
      <c r="J25" s="122">
        <f t="shared" si="2"/>
        <v>0.8571428571428571</v>
      </c>
      <c r="K25" s="123">
        <f t="shared" si="8"/>
        <v>0.75</v>
      </c>
    </row>
    <row r="26" spans="1:11" ht="17" customHeight="1">
      <c r="A26" s="256"/>
      <c r="B26" s="112" t="str">
        <f>Waterfall!AT$1</f>
        <v>Cryospheric Sci</v>
      </c>
      <c r="C26" s="113">
        <f>COUNTIFS(Waterfall!AT2:AT132,"TRUE",Waterfall!$H2:$H132,"y")</f>
        <v>3</v>
      </c>
      <c r="D26" s="113">
        <f>COUNTIFS(Waterfall!AT2:AT132,"TRUE",Waterfall!$I2:$I132,"y")</f>
        <v>1</v>
      </c>
      <c r="E26" s="113">
        <f>COUNTIFS(Waterfall!AT2:AT132,"TRUE",Waterfall!$J2:$J132,"y")</f>
        <v>1</v>
      </c>
      <c r="F26" s="114">
        <f t="shared" si="6"/>
        <v>-0.66666666666666663</v>
      </c>
      <c r="G26" s="114">
        <f t="shared" si="7"/>
        <v>0</v>
      </c>
      <c r="H26" s="120">
        <f>E26+I26</f>
        <v>1</v>
      </c>
      <c r="I26" s="153"/>
      <c r="J26" s="154">
        <f t="shared" si="2"/>
        <v>0.33333333333333331</v>
      </c>
      <c r="K26" s="155">
        <f t="shared" si="8"/>
        <v>1</v>
      </c>
    </row>
    <row r="27" spans="1:11" ht="17" customHeight="1">
      <c r="A27" s="257"/>
      <c r="B27" s="112" t="str">
        <f>Waterfall!AU$1</f>
        <v>Limnology / Aquatic</v>
      </c>
      <c r="C27" s="113">
        <f>COUNTIFS(Waterfall!AU2:AU132,"TRUE",Waterfall!$H2:$H132,"y")</f>
        <v>4</v>
      </c>
      <c r="D27" s="113">
        <f>COUNTIFS(Waterfall!AU2:AU132,"TRUE",Waterfall!$I2:$I132,"y")</f>
        <v>4</v>
      </c>
      <c r="E27" s="113">
        <f>COUNTIFS(Waterfall!AU2:AU132,"TRUE",Waterfall!$J2:$J132,"y")</f>
        <v>2</v>
      </c>
      <c r="F27" s="114">
        <f t="shared" si="6"/>
        <v>0</v>
      </c>
      <c r="G27" s="114">
        <f t="shared" si="7"/>
        <v>-0.5</v>
      </c>
      <c r="H27" s="113">
        <f>E27+I27</f>
        <v>2</v>
      </c>
      <c r="I27" s="121"/>
      <c r="J27" s="122">
        <f t="shared" si="2"/>
        <v>0.5</v>
      </c>
      <c r="K27" s="123">
        <f t="shared" si="8"/>
        <v>0.5</v>
      </c>
    </row>
    <row r="28" spans="1:11" ht="17.5" customHeight="1">
      <c r="A28" s="258"/>
      <c r="B28" s="124" t="str">
        <f>Waterfall!AV$1</f>
        <v>Land-Atmos</v>
      </c>
      <c r="C28" s="125">
        <f>COUNTIFS(Waterfall!AV2:AV132,"TRUE",Waterfall!$H2:$H132,"y")</f>
        <v>1</v>
      </c>
      <c r="D28" s="125">
        <f>COUNTIFS(Waterfall!AV2:AV132,"TRUE",Waterfall!$I2:$I132,"y")</f>
        <v>1</v>
      </c>
      <c r="E28" s="125">
        <f>COUNTIFS(Waterfall!AV2:AV132,"TRUE",Waterfall!$J2:$J132,"y")</f>
        <v>1</v>
      </c>
      <c r="F28" s="126">
        <f t="shared" si="6"/>
        <v>0</v>
      </c>
      <c r="G28" s="126">
        <f t="shared" si="7"/>
        <v>0</v>
      </c>
      <c r="H28" s="125">
        <f>E28+I28</f>
        <v>1</v>
      </c>
      <c r="I28" s="127"/>
      <c r="J28" s="128">
        <f t="shared" si="2"/>
        <v>1</v>
      </c>
      <c r="K28" s="129">
        <f t="shared" si="8"/>
        <v>1</v>
      </c>
    </row>
    <row r="29" spans="1:11" ht="17.5" customHeight="1">
      <c r="A29" s="266" t="s">
        <v>464</v>
      </c>
      <c r="B29" s="106" t="str">
        <f>Waterfall!AW$1</f>
        <v>Marine Ecology</v>
      </c>
      <c r="C29" s="107">
        <f>COUNTIFS(Waterfall!AW2:AW132,"TRUE",Waterfall!$H2:$H132,"y")</f>
        <v>8</v>
      </c>
      <c r="D29" s="107">
        <f>COUNTIFS(Waterfall!AW2:AW132,"TRUE",Waterfall!$I2:$I132,"y")</f>
        <v>14</v>
      </c>
      <c r="E29" s="107">
        <f>COUNTIFS(Waterfall!AW2:AW132,"TRUE",Waterfall!$J2:$J132,"y")</f>
        <v>11</v>
      </c>
      <c r="F29" s="108">
        <f t="shared" si="6"/>
        <v>0.75</v>
      </c>
      <c r="G29" s="108">
        <f t="shared" si="7"/>
        <v>-0.21428571428571427</v>
      </c>
      <c r="H29" s="107">
        <f>I29+E29</f>
        <v>11</v>
      </c>
      <c r="I29" s="109"/>
      <c r="J29" s="110">
        <f t="shared" si="2"/>
        <v>1.375</v>
      </c>
      <c r="K29" s="111">
        <f t="shared" si="8"/>
        <v>0.7857142857142857</v>
      </c>
    </row>
    <row r="30" spans="1:11" ht="31" customHeight="1">
      <c r="A30" s="267"/>
      <c r="B30" s="112" t="str">
        <f>Waterfall!AX$1</f>
        <v>Biological Oceanography</v>
      </c>
      <c r="C30" s="113">
        <f>COUNTIFS(Waterfall!AX2:AX132,"TRUE",Waterfall!$H2:$H132,"y")</f>
        <v>6</v>
      </c>
      <c r="D30" s="113">
        <f>COUNTIFS(Waterfall!AX2:AX132,"TRUE",Waterfall!$I2:$I132,"y")</f>
        <v>9</v>
      </c>
      <c r="E30" s="113">
        <f>COUNTIFS(Waterfall!AX2:AX132,"TRUE",Waterfall!$J2:$J132,"y")</f>
        <v>8</v>
      </c>
      <c r="F30" s="114">
        <f t="shared" si="6"/>
        <v>0.5</v>
      </c>
      <c r="G30" s="114">
        <f t="shared" si="7"/>
        <v>-0.1111111111111111</v>
      </c>
      <c r="H30" s="113">
        <f>I30+E30</f>
        <v>8</v>
      </c>
      <c r="I30" s="118"/>
      <c r="J30" s="132">
        <f t="shared" si="2"/>
        <v>1.3333333333333333</v>
      </c>
      <c r="K30" s="133">
        <f t="shared" si="8"/>
        <v>0.88888888888888884</v>
      </c>
    </row>
    <row r="31" spans="1:11" ht="31" customHeight="1">
      <c r="A31" s="267"/>
      <c r="B31" s="112" t="str">
        <f>Waterfall!AY$1</f>
        <v>Physical Oceanography</v>
      </c>
      <c r="C31" s="113">
        <f>COUNTIFS(Waterfall!AY2:AY132,"TRUE",Waterfall!$H2:$H132,"y")</f>
        <v>4</v>
      </c>
      <c r="D31" s="113">
        <f>COUNTIFS(Waterfall!AY2:AY132,"TRUE",Waterfall!$I2:$I132,"y")</f>
        <v>6</v>
      </c>
      <c r="E31" s="113">
        <f>COUNTIFS(Waterfall!AY2:AY132,"TRUE",Waterfall!$J2:$J132,"y")</f>
        <v>4</v>
      </c>
      <c r="F31" s="114">
        <f t="shared" si="6"/>
        <v>0.5</v>
      </c>
      <c r="G31" s="114">
        <f t="shared" si="7"/>
        <v>-0.33333333333333331</v>
      </c>
      <c r="H31" s="113">
        <f>E31+I31</f>
        <v>4</v>
      </c>
      <c r="I31" s="118"/>
      <c r="J31" s="116">
        <f t="shared" si="2"/>
        <v>1</v>
      </c>
      <c r="K31" s="117">
        <f t="shared" si="8"/>
        <v>0.66666666666666663</v>
      </c>
    </row>
    <row r="32" spans="1:11" ht="31" customHeight="1">
      <c r="A32" s="267"/>
      <c r="B32" s="112" t="str">
        <f>Waterfall!AZ$1</f>
        <v>Chemical Oceanography</v>
      </c>
      <c r="C32" s="113">
        <f>COUNTIFS(Waterfall!AZ2:AZ132,"TRUE",Waterfall!$H2:$H132,"y")</f>
        <v>3</v>
      </c>
      <c r="D32" s="113">
        <f>COUNTIFS(Waterfall!AZ2:AZ132,"TRUE",Waterfall!$I2:$I132,"y")</f>
        <v>5</v>
      </c>
      <c r="E32" s="113">
        <f>COUNTIFS(Waterfall!AZ2:AZ132,"TRUE",Waterfall!$J2:$J132,"y")</f>
        <v>5</v>
      </c>
      <c r="F32" s="114">
        <f t="shared" si="6"/>
        <v>0.66666666666666663</v>
      </c>
      <c r="G32" s="114">
        <f t="shared" si="7"/>
        <v>0</v>
      </c>
      <c r="H32" s="113">
        <f>E32+I32</f>
        <v>6</v>
      </c>
      <c r="I32" s="115">
        <v>1</v>
      </c>
      <c r="J32" s="132">
        <f t="shared" si="2"/>
        <v>2</v>
      </c>
      <c r="K32" s="133">
        <f t="shared" si="8"/>
        <v>1.2</v>
      </c>
    </row>
    <row r="33" spans="1:11" ht="17.5" customHeight="1">
      <c r="A33" s="268"/>
      <c r="B33" s="124" t="str">
        <f>Waterfall!BA$1</f>
        <v>Marine Geology</v>
      </c>
      <c r="C33" s="125">
        <f>COUNTIFS(Waterfall!BA2:BA132,"TRUE",Waterfall!$H2:$H132,"y")</f>
        <v>1</v>
      </c>
      <c r="D33" s="125">
        <f>COUNTIFS(Waterfall!BA2:BA132,"TRUE",Waterfall!$I2:$I132,"y")</f>
        <v>1</v>
      </c>
      <c r="E33" s="125">
        <f>COUNTIFS(Waterfall!BA2:BA132,"TRUE",Waterfall!$J2:$J132,"y")</f>
        <v>1</v>
      </c>
      <c r="F33" s="126">
        <f t="shared" si="6"/>
        <v>0</v>
      </c>
      <c r="G33" s="126">
        <f t="shared" si="7"/>
        <v>0</v>
      </c>
      <c r="H33" s="156">
        <v>1</v>
      </c>
      <c r="I33" s="157"/>
      <c r="J33" s="158">
        <v>1</v>
      </c>
      <c r="K33" s="159">
        <f t="shared" si="8"/>
        <v>1</v>
      </c>
    </row>
    <row r="34" spans="1:11" ht="17.5" customHeight="1">
      <c r="A34" s="255" t="s">
        <v>465</v>
      </c>
      <c r="B34" s="106" t="str">
        <f>Waterfall!BB$1</f>
        <v>Atmospheric Science</v>
      </c>
      <c r="C34" s="107">
        <f>COUNTIFS(Waterfall!BB2:BB132,"TRUE",Waterfall!$H2:$H132,"y")</f>
        <v>4</v>
      </c>
      <c r="D34" s="160">
        <f>COUNTIFS(Waterfall!BB2:BB132,"TRUE",Waterfall!$I2:$I132,"y")</f>
        <v>3</v>
      </c>
      <c r="E34" s="160">
        <f>COUNTIFS(Waterfall!BB2:BB132,"TRUE",Waterfall!$J2:$J132,"y")</f>
        <v>3</v>
      </c>
      <c r="F34" s="161">
        <f t="shared" si="6"/>
        <v>-0.25</v>
      </c>
      <c r="G34" s="161">
        <f t="shared" si="7"/>
        <v>0</v>
      </c>
      <c r="H34" s="107">
        <f>E34+I34</f>
        <v>3</v>
      </c>
      <c r="I34" s="109"/>
      <c r="J34" s="110">
        <f t="shared" ref="J34:J44" si="9">H34/C34</f>
        <v>0.75</v>
      </c>
      <c r="K34" s="111">
        <f t="shared" si="8"/>
        <v>1</v>
      </c>
    </row>
    <row r="35" spans="1:11" ht="17" customHeight="1">
      <c r="A35" s="257"/>
      <c r="B35" s="112" t="str">
        <f>Waterfall!BC$1</f>
        <v>Climate Dynamics</v>
      </c>
      <c r="C35" s="162">
        <f>COUNTIFS(Waterfall!BC2:BC132,"TRUE",Waterfall!$H2:$H132,"y")</f>
        <v>4</v>
      </c>
      <c r="D35" s="163">
        <f>COUNTIFS(Waterfall!BC2:BC132,"TRUE",Waterfall!$I2:$I132,"y")</f>
        <v>3</v>
      </c>
      <c r="E35" s="163">
        <f>COUNTIFS(Waterfall!BC2:BC132,"TRUE",Waterfall!$J2:$J132,"y")</f>
        <v>3</v>
      </c>
      <c r="F35" s="164">
        <f t="shared" si="6"/>
        <v>-0.25</v>
      </c>
      <c r="G35" s="164">
        <f t="shared" si="7"/>
        <v>0</v>
      </c>
      <c r="H35" s="113">
        <f>E35+I35</f>
        <v>3</v>
      </c>
      <c r="I35" s="118"/>
      <c r="J35" s="132">
        <f t="shared" si="9"/>
        <v>0.75</v>
      </c>
      <c r="K35" s="133">
        <f t="shared" si="8"/>
        <v>1</v>
      </c>
    </row>
    <row r="36" spans="1:11" ht="17.5" customHeight="1">
      <c r="A36" s="269"/>
      <c r="B36" s="124" t="str">
        <f>Waterfall!BD$1</f>
        <v>Paleo-climate</v>
      </c>
      <c r="C36" s="125">
        <f>COUNTIFS(Waterfall!BD2:BD132,"TRUE",Waterfall!$H2:$H132,"y")</f>
        <v>4</v>
      </c>
      <c r="D36" s="125">
        <f>COUNTIFS(Waterfall!BD2:BD132,"TRUE",Waterfall!$I2:$I132,"y")</f>
        <v>5</v>
      </c>
      <c r="E36" s="125">
        <f>COUNTIFS(Waterfall!BD2:BD132,"TRUE",Waterfall!$J2:$J132,"y")</f>
        <v>5</v>
      </c>
      <c r="F36" s="126">
        <f t="shared" si="6"/>
        <v>0.25</v>
      </c>
      <c r="G36" s="126">
        <f t="shared" si="7"/>
        <v>0</v>
      </c>
      <c r="H36" s="125">
        <f>I36+E36</f>
        <v>5</v>
      </c>
      <c r="I36" s="157"/>
      <c r="J36" s="141">
        <f t="shared" si="9"/>
        <v>1.25</v>
      </c>
      <c r="K36" s="145">
        <f t="shared" si="8"/>
        <v>1</v>
      </c>
    </row>
    <row r="37" spans="1:11" ht="17.5" customHeight="1">
      <c r="A37" s="272" t="s">
        <v>466</v>
      </c>
      <c r="B37" s="106" t="str">
        <f>Waterfall!BE$1</f>
        <v>GIScience</v>
      </c>
      <c r="C37" s="107">
        <f>COUNTIFS(Waterfall!BE2:BE132,"TRUE",Waterfall!$H2:$H132,"y")</f>
        <v>10</v>
      </c>
      <c r="D37" s="107">
        <f>COUNTIFS(Waterfall!BE2:BE132,"TRUE",Waterfall!$I2:$I132,"y")</f>
        <v>8</v>
      </c>
      <c r="E37" s="107">
        <f>COUNTIFS(Waterfall!BE2:BE132,"TRUE",Waterfall!$J2:$J132,"y")</f>
        <v>6</v>
      </c>
      <c r="F37" s="108">
        <f t="shared" si="6"/>
        <v>-0.2</v>
      </c>
      <c r="G37" s="108">
        <f t="shared" si="7"/>
        <v>-0.25</v>
      </c>
      <c r="H37" s="107">
        <f t="shared" ref="H37:H48" si="10">E37+I37</f>
        <v>6</v>
      </c>
      <c r="I37" s="109"/>
      <c r="J37" s="110">
        <f t="shared" si="9"/>
        <v>0.6</v>
      </c>
      <c r="K37" s="111">
        <f t="shared" si="8"/>
        <v>0.75</v>
      </c>
    </row>
    <row r="38" spans="1:11" ht="17.5" customHeight="1">
      <c r="A38" s="258"/>
      <c r="B38" s="124" t="str">
        <f>Waterfall!BF$1</f>
        <v>Remote Sensing</v>
      </c>
      <c r="C38" s="125">
        <f>COUNTIFS(Waterfall!BF2:BF132,"TRUE",Waterfall!$H2:$H132,"y")</f>
        <v>4</v>
      </c>
      <c r="D38" s="125">
        <f>COUNTIFS(Waterfall!BF2:BF132,"TRUE",Waterfall!$I2:$I132,"y")</f>
        <v>4</v>
      </c>
      <c r="E38" s="125">
        <f>COUNTIFS(Waterfall!BF2:BF132,"TRUE",Waterfall!$J2:$J132,"y")</f>
        <v>4</v>
      </c>
      <c r="F38" s="126">
        <f t="shared" si="6"/>
        <v>0</v>
      </c>
      <c r="G38" s="126">
        <f t="shared" si="7"/>
        <v>0</v>
      </c>
      <c r="H38" s="125">
        <f t="shared" si="10"/>
        <v>4</v>
      </c>
      <c r="I38" s="157"/>
      <c r="J38" s="141">
        <f t="shared" si="9"/>
        <v>1</v>
      </c>
      <c r="K38" s="145">
        <f t="shared" si="8"/>
        <v>1</v>
      </c>
    </row>
    <row r="39" spans="1:11" ht="17.5" customHeight="1">
      <c r="A39" s="255" t="s">
        <v>467</v>
      </c>
      <c r="B39" s="106" t="str">
        <f>Waterfall!BG$1</f>
        <v>Env. History</v>
      </c>
      <c r="C39" s="107">
        <f>COUNTIFS(Waterfall!BG2:BG132,"TRUE",Waterfall!$H2:$H132,"y")</f>
        <v>1</v>
      </c>
      <c r="D39" s="107">
        <f>COUNTIFS(Waterfall!BG2:BG132,"TRUE",Waterfall!$I2:$I132,"y")</f>
        <v>1</v>
      </c>
      <c r="E39" s="107">
        <f>COUNTIFS(Waterfall!BG2:BG132,"TRUE",Waterfall!$J2:$J132,"y")</f>
        <v>1</v>
      </c>
      <c r="F39" s="108">
        <f t="shared" si="6"/>
        <v>0</v>
      </c>
      <c r="G39" s="108">
        <f t="shared" si="7"/>
        <v>0</v>
      </c>
      <c r="H39" s="107">
        <f t="shared" si="10"/>
        <v>1</v>
      </c>
      <c r="I39" s="109"/>
      <c r="J39" s="110">
        <f t="shared" si="9"/>
        <v>1</v>
      </c>
      <c r="K39" s="111">
        <f t="shared" si="8"/>
        <v>1</v>
      </c>
    </row>
    <row r="40" spans="1:11" ht="17" customHeight="1">
      <c r="A40" s="256"/>
      <c r="B40" s="112" t="str">
        <f>Waterfall!BH$1</f>
        <v>Env. Justice/Law</v>
      </c>
      <c r="C40" s="113">
        <f>COUNTIFS(Waterfall!BH2:BH132,"TRUE",Waterfall!$H2:$H132,"y")</f>
        <v>0</v>
      </c>
      <c r="D40" s="113">
        <f>COUNTIFS(Waterfall!BH2:BH132,"TRUE",Waterfall!$I2:$I132,"y")</f>
        <v>2</v>
      </c>
      <c r="E40" s="113">
        <f>COUNTIFS(Waterfall!BH2:BH132,"TRUE",Waterfall!$J2:$J132,"y")</f>
        <v>2</v>
      </c>
      <c r="F40" s="114">
        <v>2</v>
      </c>
      <c r="G40" s="114">
        <f>(E40-D40)/D40</f>
        <v>0</v>
      </c>
      <c r="H40" s="113">
        <f t="shared" si="10"/>
        <v>2</v>
      </c>
      <c r="I40" s="118"/>
      <c r="J40" s="132" t="e">
        <f t="shared" si="9"/>
        <v>#DIV/0!</v>
      </c>
      <c r="K40" s="133">
        <f t="shared" si="8"/>
        <v>1</v>
      </c>
    </row>
    <row r="41" spans="1:11" ht="17" customHeight="1">
      <c r="A41" s="256"/>
      <c r="B41" s="112" t="str">
        <f>Waterfall!BI$1</f>
        <v>Food Systems</v>
      </c>
      <c r="C41" s="113">
        <f>COUNTIFS(Waterfall!BI2:BI132,"TRUE",Waterfall!$H2:$H132,"y")</f>
        <v>2</v>
      </c>
      <c r="D41" s="113">
        <f>COUNTIFS(Waterfall!BI2:BI132,"TRUE",Waterfall!$I2:$I132,"y")</f>
        <v>5</v>
      </c>
      <c r="E41" s="113">
        <f>COUNTIFS(Waterfall!BI2:BI132,"TRUE",Waterfall!$J2:$J132,"y")</f>
        <v>4</v>
      </c>
      <c r="F41" s="114">
        <f>(D41-C41)/C41</f>
        <v>1.5</v>
      </c>
      <c r="G41" s="114">
        <f>(E41-D41)/D41</f>
        <v>-0.2</v>
      </c>
      <c r="H41" s="113">
        <f t="shared" si="10"/>
        <v>5</v>
      </c>
      <c r="I41" s="115">
        <v>1</v>
      </c>
      <c r="J41" s="132">
        <f t="shared" si="9"/>
        <v>2.5</v>
      </c>
      <c r="K41" s="133">
        <f t="shared" si="8"/>
        <v>1</v>
      </c>
    </row>
    <row r="42" spans="1:11" ht="17" customHeight="1">
      <c r="A42" s="256"/>
      <c r="B42" s="112" t="str">
        <f>Waterfall!BJ$1</f>
        <v>Env. Politics</v>
      </c>
      <c r="C42" s="113">
        <f>COUNTIFS(Waterfall!BJ2:BJ132,"TRUE",Waterfall!$H2:$H132,"y")</f>
        <v>6</v>
      </c>
      <c r="D42" s="113">
        <f>COUNTIFS(Waterfall!BJ2:BJ132,"TRUE",Waterfall!$I2:$I132,"y")</f>
        <v>7</v>
      </c>
      <c r="E42" s="113">
        <f>COUNTIFS(Waterfall!BJ2:BJ132,"TRUE",Waterfall!$J2:$J132,"y")</f>
        <v>7</v>
      </c>
      <c r="F42" s="114">
        <f>(D42-C42)/C42</f>
        <v>0.16666666666666666</v>
      </c>
      <c r="G42" s="114">
        <f>(E42-D42)/D42</f>
        <v>0</v>
      </c>
      <c r="H42" s="113">
        <f t="shared" si="10"/>
        <v>7</v>
      </c>
      <c r="I42" s="118"/>
      <c r="J42" s="132">
        <f t="shared" si="9"/>
        <v>1.1666666666666667</v>
      </c>
      <c r="K42" s="133">
        <f t="shared" si="8"/>
        <v>1</v>
      </c>
    </row>
    <row r="43" spans="1:11" ht="17" customHeight="1">
      <c r="A43" s="256"/>
      <c r="B43" s="112" t="str">
        <f>Waterfall!BK$1</f>
        <v>Env Econ</v>
      </c>
      <c r="C43" s="113">
        <f>COUNTIFS(Waterfall!BK2:BK132,"TRUE",Waterfall!$H2:$H132,"y")</f>
        <v>3</v>
      </c>
      <c r="D43" s="113">
        <f>COUNTIFS(Waterfall!BK2:BK132,"TRUE",Waterfall!$I2:$I132,"y")</f>
        <v>5</v>
      </c>
      <c r="E43" s="113">
        <f>COUNTIFS(Waterfall!BK2:BK132,"TRUE",Waterfall!$J2:$J132,"y")</f>
        <v>5</v>
      </c>
      <c r="F43" s="114">
        <f>(D43-C43)/C43</f>
        <v>0.66666666666666663</v>
      </c>
      <c r="G43" s="114">
        <f>(E43-D43)/D43</f>
        <v>0</v>
      </c>
      <c r="H43" s="120">
        <f t="shared" si="10"/>
        <v>5</v>
      </c>
      <c r="I43" s="118"/>
      <c r="J43" s="116">
        <f t="shared" si="9"/>
        <v>1.6666666666666667</v>
      </c>
      <c r="K43" s="117">
        <f t="shared" si="8"/>
        <v>1</v>
      </c>
    </row>
    <row r="44" spans="1:11" ht="17" customHeight="1">
      <c r="A44" s="256"/>
      <c r="B44" s="112" t="str">
        <f>Waterfall!BL$1</f>
        <v>Transportation</v>
      </c>
      <c r="C44" s="113">
        <f>COUNTIFS(Waterfall!BL2:BL132,"TRUE",Waterfall!$H2:$H132,"y")</f>
        <v>2</v>
      </c>
      <c r="D44" s="113">
        <f>COUNTIFS(Waterfall!BL2:BL132,"TRUE",Waterfall!$I2:$I132,"y")</f>
        <v>2</v>
      </c>
      <c r="E44" s="113">
        <f>COUNTIFS(Waterfall!BL2:BL132,"TRUE",Waterfall!$J2:$J132,"y")</f>
        <v>2</v>
      </c>
      <c r="F44" s="114">
        <f>(D44-C44)/C44</f>
        <v>0</v>
      </c>
      <c r="G44" s="114">
        <f>(E44-D44)/D44</f>
        <v>0</v>
      </c>
      <c r="H44" s="120">
        <f t="shared" si="10"/>
        <v>2</v>
      </c>
      <c r="I44" s="165"/>
      <c r="J44" s="166">
        <f t="shared" si="9"/>
        <v>1</v>
      </c>
      <c r="K44" s="167">
        <v>0</v>
      </c>
    </row>
    <row r="45" spans="1:11" ht="31" customHeight="1">
      <c r="A45" s="256"/>
      <c r="B45" s="112" t="str">
        <f>Waterfall!BM$1</f>
        <v>Environmental Anthropology</v>
      </c>
      <c r="C45" s="113">
        <f>COUNTIFS(Waterfall!BM2:BM132,"TRUE",Waterfall!$H2:$H132,"y")</f>
        <v>1</v>
      </c>
      <c r="D45" s="113">
        <f>COUNTIFS(Waterfall!BM2:BM132,"TRUE",Waterfall!$I2:$I132,"y")</f>
        <v>0</v>
      </c>
      <c r="E45" s="113">
        <f>COUNTIFS(Waterfall!BM2:BM132,"TRUE",Waterfall!$J2:$J132,"y")</f>
        <v>0</v>
      </c>
      <c r="F45" s="114">
        <f>(D45-C45)/C45</f>
        <v>-1</v>
      </c>
      <c r="G45" s="114">
        <v>-1</v>
      </c>
      <c r="H45" s="113">
        <f t="shared" si="10"/>
        <v>0</v>
      </c>
      <c r="I45" s="118"/>
      <c r="J45" s="132">
        <v>1</v>
      </c>
      <c r="K45" s="133" t="e">
        <f>H45/D45</f>
        <v>#DIV/0!</v>
      </c>
    </row>
    <row r="46" spans="1:11" ht="31" customHeight="1">
      <c r="A46" s="256"/>
      <c r="B46" s="112" t="str">
        <f>Waterfall!BN$1</f>
        <v>Env. Health &amp; Epidemiology</v>
      </c>
      <c r="C46" s="113">
        <f>COUNTIFS(Waterfall!BN2:BN132,"TRUE",Waterfall!$H2:$H132,"y")</f>
        <v>0</v>
      </c>
      <c r="D46" s="113">
        <f>COUNTIFS(Waterfall!BN2:BN132,"TRUE",Waterfall!$I2:$I132,"y")</f>
        <v>1</v>
      </c>
      <c r="E46" s="113">
        <f>COUNTIFS(Waterfall!BN2:BN132,"TRUE",Waterfall!$J2:$J132,"y")</f>
        <v>1</v>
      </c>
      <c r="F46" s="114">
        <v>1</v>
      </c>
      <c r="G46" s="114">
        <f t="shared" ref="G46:G52" si="11">(E46-D46)/D46</f>
        <v>0</v>
      </c>
      <c r="H46" s="113">
        <f t="shared" si="10"/>
        <v>1</v>
      </c>
      <c r="I46" s="118"/>
      <c r="J46" s="132" t="e">
        <f t="shared" ref="J46:J54" si="12">H46/C46</f>
        <v>#DIV/0!</v>
      </c>
      <c r="K46" s="133">
        <f>H46/D46</f>
        <v>1</v>
      </c>
    </row>
    <row r="47" spans="1:11" ht="17" customHeight="1">
      <c r="A47" s="256"/>
      <c r="B47" s="112" t="str">
        <f>Waterfall!BO$1</f>
        <v>Environmental Law</v>
      </c>
      <c r="C47" s="113">
        <f>COUNTIFS(Waterfall!BO2:BO132,"TRUE",Waterfall!$H2:$H132,"y")</f>
        <v>0</v>
      </c>
      <c r="D47" s="113">
        <f>COUNTIFS(Waterfall!BO2:BO132,"TRUE",Waterfall!$I2:$I132,"y")</f>
        <v>1</v>
      </c>
      <c r="E47" s="113">
        <f>COUNTIFS(Waterfall!BO2:BO132,"TRUE",Waterfall!$J2:$J132,"y")</f>
        <v>1</v>
      </c>
      <c r="F47" s="114">
        <v>1</v>
      </c>
      <c r="G47" s="114">
        <f t="shared" si="11"/>
        <v>0</v>
      </c>
      <c r="H47" s="113">
        <f t="shared" si="10"/>
        <v>1</v>
      </c>
      <c r="I47" s="168"/>
      <c r="J47" s="169" t="e">
        <f t="shared" si="12"/>
        <v>#DIV/0!</v>
      </c>
      <c r="K47" s="170">
        <v>0</v>
      </c>
    </row>
    <row r="48" spans="1:11" ht="31" customHeight="1">
      <c r="A48" s="256"/>
      <c r="B48" s="112" t="str">
        <f>Waterfall!BP$1</f>
        <v>Coupled Natural-Human Systems</v>
      </c>
      <c r="C48" s="113">
        <f>COUNTIFS(Waterfall!BP2:BP132,"TRUE",Waterfall!$H2:$H132,"y")</f>
        <v>4</v>
      </c>
      <c r="D48" s="113">
        <f>COUNTIFS(Waterfall!BP2:BP132,"TRUE",Waterfall!$I2:$I132,"y")</f>
        <v>8</v>
      </c>
      <c r="E48" s="113">
        <f>COUNTIFS(Waterfall!BP2:BP132,"TRUE",Waterfall!$J2:$J132,"y")</f>
        <v>8</v>
      </c>
      <c r="F48" s="114">
        <f t="shared" ref="F48:F54" si="13">(D48-C48)/C48</f>
        <v>1</v>
      </c>
      <c r="G48" s="114">
        <f t="shared" si="11"/>
        <v>0</v>
      </c>
      <c r="H48" s="113">
        <f t="shared" si="10"/>
        <v>8</v>
      </c>
      <c r="I48" s="118"/>
      <c r="J48" s="132">
        <f t="shared" si="12"/>
        <v>2</v>
      </c>
      <c r="K48" s="133">
        <f>H48/D48</f>
        <v>1</v>
      </c>
    </row>
    <row r="49" spans="1:11" ht="17" customHeight="1">
      <c r="A49" s="257"/>
      <c r="B49" s="112" t="str">
        <f>Waterfall!BQ$1</f>
        <v>Urban Environment</v>
      </c>
      <c r="C49" s="113">
        <f>COUNTIFS(Waterfall!BQ2:BQ132,"TRUE",Waterfall!$H2:$H132,"y")</f>
        <v>2</v>
      </c>
      <c r="D49" s="113">
        <f>COUNTIFS(Waterfall!BQ2:BQ132,"TRUE",Waterfall!$I2:$I132,"y")</f>
        <v>1</v>
      </c>
      <c r="E49" s="113">
        <f>COUNTIFS(Waterfall!BQ2:BQ132,"TRUE",Waterfall!$J2:$J132,"y")</f>
        <v>1</v>
      </c>
      <c r="F49" s="114">
        <f t="shared" si="13"/>
        <v>-0.5</v>
      </c>
      <c r="G49" s="114">
        <f t="shared" si="11"/>
        <v>0</v>
      </c>
      <c r="H49" s="120">
        <v>1</v>
      </c>
      <c r="I49" s="153"/>
      <c r="J49" s="154">
        <f t="shared" si="12"/>
        <v>0.5</v>
      </c>
      <c r="K49" s="155">
        <f>H49/D49</f>
        <v>1</v>
      </c>
    </row>
    <row r="50" spans="1:11" ht="17" customHeight="1">
      <c r="A50" s="258"/>
      <c r="B50" s="112" t="str">
        <f>Waterfall!BR$1</f>
        <v>Industrial Ecology</v>
      </c>
      <c r="C50" s="113">
        <f>COUNTIFS(Waterfall!BR2:BR132,"TRUE",Waterfall!$H2:$H132,"y")</f>
        <v>2</v>
      </c>
      <c r="D50" s="113">
        <f>COUNTIFS(Waterfall!BR2:BR132,"TRUE",Waterfall!$I2:$I132,"y")</f>
        <v>2</v>
      </c>
      <c r="E50" s="113">
        <f>COUNTIFS(Waterfall!BR2:BR132,"TRUE",Waterfall!$J2:$J132,"y")</f>
        <v>2</v>
      </c>
      <c r="F50" s="114">
        <f t="shared" si="13"/>
        <v>0</v>
      </c>
      <c r="G50" s="114">
        <f t="shared" si="11"/>
        <v>0</v>
      </c>
      <c r="H50" s="171"/>
      <c r="I50" s="153"/>
      <c r="J50" s="154">
        <f t="shared" si="12"/>
        <v>0</v>
      </c>
      <c r="K50" s="155">
        <f>H50/D50</f>
        <v>0</v>
      </c>
    </row>
    <row r="51" spans="1:11" ht="17.5" customHeight="1">
      <c r="A51" s="258"/>
      <c r="B51" s="124" t="str">
        <f>Waterfall!BS$1</f>
        <v>Cognition</v>
      </c>
      <c r="C51" s="125">
        <f>COUNTIFS(Waterfall!BS2:BS132,"TRUE",Waterfall!$H2:$H132,"y")</f>
        <v>4</v>
      </c>
      <c r="D51" s="125">
        <f>COUNTIFS(Waterfall!BS2:BS132,"TRUE",Waterfall!$I2:$I132,"y")</f>
        <v>1</v>
      </c>
      <c r="E51" s="125">
        <f>COUNTIFS(Waterfall!BS2:BS132,"TRUE",Waterfall!$J2:$J132,"y")</f>
        <v>1</v>
      </c>
      <c r="F51" s="126">
        <f t="shared" si="13"/>
        <v>-0.75</v>
      </c>
      <c r="G51" s="126">
        <f t="shared" si="11"/>
        <v>0</v>
      </c>
      <c r="H51" s="172"/>
      <c r="I51" s="173"/>
      <c r="J51" s="174">
        <f t="shared" si="12"/>
        <v>0</v>
      </c>
      <c r="K51" s="175">
        <f>H51/D51</f>
        <v>0</v>
      </c>
    </row>
    <row r="52" spans="1:11" ht="17.5" customHeight="1">
      <c r="A52" s="255" t="s">
        <v>468</v>
      </c>
      <c r="B52" s="106" t="s">
        <v>73</v>
      </c>
      <c r="C52" s="107">
        <f>COUNTIFS(Waterfall!BT2:BT132,"TRUE",Waterfall!$H2:$H132,"y")</f>
        <v>6</v>
      </c>
      <c r="D52" s="107">
        <f>COUNTIFS(Waterfall!BT2:BT132,"TRUE",Waterfall!$I2:$I132,"y")</f>
        <v>6</v>
      </c>
      <c r="E52" s="107">
        <f>COUNTIFS(Waterfall!BT2:BT132,"TRUE",Waterfall!$J2:$J132,"y")</f>
        <v>5</v>
      </c>
      <c r="F52" s="108">
        <f t="shared" si="13"/>
        <v>0</v>
      </c>
      <c r="G52" s="108">
        <f t="shared" si="11"/>
        <v>-0.16666666666666666</v>
      </c>
      <c r="H52" s="107">
        <f>E52+I52</f>
        <v>5</v>
      </c>
      <c r="I52" s="109"/>
      <c r="J52" s="110">
        <f t="shared" si="12"/>
        <v>0.83333333333333337</v>
      </c>
      <c r="K52" s="111">
        <f>H52/D52</f>
        <v>0.83333333333333337</v>
      </c>
    </row>
    <row r="53" spans="1:11" ht="31" customHeight="1">
      <c r="A53" s="264"/>
      <c r="B53" s="112" t="s">
        <v>74</v>
      </c>
      <c r="C53" s="113">
        <f>COUNTIFS(Waterfall!BU2:BU132,"TRUE",Waterfall!$H2:$H132,"y")</f>
        <v>2</v>
      </c>
      <c r="D53" s="113">
        <f>COUNTIFS(Waterfall!BU2:BU132,"TRUE",Waterfall!$I2:$I132,"y")</f>
        <v>0</v>
      </c>
      <c r="E53" s="113">
        <f>COUNTIFS(Waterfall!BU2:BU132,"TRUE",Waterfall!$J2:$J132,"y")</f>
        <v>0</v>
      </c>
      <c r="F53" s="114">
        <f t="shared" si="13"/>
        <v>-1</v>
      </c>
      <c r="G53" s="114">
        <v>-1</v>
      </c>
      <c r="H53" s="113">
        <f>I53+E53</f>
        <v>1</v>
      </c>
      <c r="I53" s="119">
        <v>1</v>
      </c>
      <c r="J53" s="132">
        <f t="shared" si="12"/>
        <v>0.5</v>
      </c>
      <c r="K53" s="133">
        <v>1</v>
      </c>
    </row>
    <row r="54" spans="1:11" ht="17.5" customHeight="1">
      <c r="A54" s="265"/>
      <c r="B54" s="124" t="s">
        <v>75</v>
      </c>
      <c r="C54" s="125">
        <f>COUNTIFS(Waterfall!BV2:BV132,"TRUE",Waterfall!$H2:$H132,"y")</f>
        <v>1</v>
      </c>
      <c r="D54" s="125">
        <f>COUNTIFS(Waterfall!BV2:BV132,"TRUE",Waterfall!$I2:$I132,"y")</f>
        <v>1</v>
      </c>
      <c r="E54" s="125">
        <f>COUNTIFS(Waterfall!BV2:BV132,"TRUE",Waterfall!$J2:$J132,"y")</f>
        <v>0</v>
      </c>
      <c r="F54" s="126">
        <f t="shared" si="13"/>
        <v>0</v>
      </c>
      <c r="G54" s="126">
        <f>(E54-D54)/D54</f>
        <v>-1</v>
      </c>
      <c r="H54" s="125">
        <f>E54+I54</f>
        <v>0</v>
      </c>
      <c r="I54" s="157"/>
      <c r="J54" s="141">
        <f t="shared" si="12"/>
        <v>0</v>
      </c>
      <c r="K54" s="145">
        <f>H54/D54</f>
        <v>0</v>
      </c>
    </row>
  </sheetData>
  <mergeCells count="17">
    <mergeCell ref="A52:A54"/>
    <mergeCell ref="A29:A33"/>
    <mergeCell ref="A34:A36"/>
    <mergeCell ref="A3:A7"/>
    <mergeCell ref="A37:A38"/>
    <mergeCell ref="A20:A28"/>
    <mergeCell ref="A39:A51"/>
    <mergeCell ref="H1:H2"/>
    <mergeCell ref="I1:I2"/>
    <mergeCell ref="E1:E2"/>
    <mergeCell ref="D1:D2"/>
    <mergeCell ref="C1:C2"/>
    <mergeCell ref="B1:B2"/>
    <mergeCell ref="A1:A2"/>
    <mergeCell ref="F1:F2"/>
    <mergeCell ref="G1:G2"/>
    <mergeCell ref="A8:A19"/>
  </mergeCells>
  <conditionalFormatting sqref="F1:G1 F3:G54">
    <cfRule type="cellIs" dxfId="2" priority="1" stopIfTrue="1" operator="lessThanOrEqual">
      <formula>-0.5</formula>
    </cfRule>
    <cfRule type="cellIs" dxfId="1" priority="2" stopIfTrue="1" operator="lessThanOrEqual">
      <formula>-0.25</formula>
    </cfRule>
    <cfRule type="cellIs" dxfId="0" priority="3" stopIfTrue="1" operator="greaterThanOrEqual">
      <formula>0.3</formula>
    </cfRule>
  </conditionalFormatting>
  <pageMargins left="0.75" right="0.75" top="1" bottom="1" header="0.5" footer="0.5"/>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4"/>
  <sheetViews>
    <sheetView showGridLines="0" workbookViewId="0"/>
  </sheetViews>
  <sheetFormatPr baseColWidth="10" defaultColWidth="12.5" defaultRowHeight="16" customHeight="1"/>
  <cols>
    <col min="1" max="1" width="19.33203125" style="176" customWidth="1"/>
    <col min="2" max="2" width="30.1640625" style="176" customWidth="1"/>
    <col min="3" max="4" width="12.5" style="176" customWidth="1"/>
    <col min="5" max="6" width="12" style="176" customWidth="1"/>
    <col min="7" max="7" width="12.6640625" style="176" customWidth="1"/>
    <col min="8" max="8" width="6.83203125" style="176" customWidth="1"/>
    <col min="9" max="10" width="12.6640625" style="176" customWidth="1"/>
    <col min="11" max="256" width="12.5" style="176" customWidth="1"/>
  </cols>
  <sheetData>
    <row r="1" spans="1:10" ht="17.5" customHeight="1">
      <c r="A1" s="282" t="s">
        <v>471</v>
      </c>
      <c r="B1" s="283"/>
      <c r="C1" s="283"/>
      <c r="D1" s="283"/>
      <c r="E1" s="283"/>
      <c r="F1" s="283"/>
      <c r="G1" s="283"/>
      <c r="H1" s="283"/>
      <c r="I1" s="283"/>
      <c r="J1" s="284"/>
    </row>
    <row r="2" spans="1:10" ht="17" customHeight="1">
      <c r="A2" s="279" t="s">
        <v>472</v>
      </c>
      <c r="B2" s="280"/>
      <c r="C2" s="280"/>
      <c r="D2" s="280"/>
      <c r="E2" s="280"/>
      <c r="F2" s="280"/>
      <c r="G2" s="280"/>
      <c r="H2" s="280"/>
      <c r="I2" s="280"/>
      <c r="J2" s="281"/>
    </row>
    <row r="3" spans="1:10" ht="17" customHeight="1">
      <c r="A3" s="276"/>
      <c r="B3" s="277"/>
      <c r="C3" s="277"/>
      <c r="D3" s="277"/>
      <c r="E3" s="277"/>
      <c r="F3" s="277"/>
      <c r="G3" s="277"/>
      <c r="H3" s="277"/>
      <c r="I3" s="277"/>
      <c r="J3" s="278"/>
    </row>
    <row r="4" spans="1:10" ht="17.5" customHeight="1">
      <c r="A4" s="273" t="s">
        <v>473</v>
      </c>
      <c r="B4" s="274"/>
      <c r="C4" s="274"/>
      <c r="D4" s="274"/>
      <c r="E4" s="274"/>
      <c r="F4" s="274"/>
      <c r="G4" s="274"/>
      <c r="H4" s="274"/>
      <c r="I4" s="274"/>
      <c r="J4" s="275"/>
    </row>
  </sheetData>
  <mergeCells count="4">
    <mergeCell ref="A4:J4"/>
    <mergeCell ref="A3:J3"/>
    <mergeCell ref="A2:J2"/>
    <mergeCell ref="A1:J1"/>
  </mergeCells>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Export Summary</vt:lpstr>
      <vt:lpstr>Waterfall</vt:lpstr>
      <vt:lpstr>Net Changes - Table 1</vt:lpstr>
      <vt:lpstr>Net Changes - Parameters</vt:lpstr>
      <vt:lpstr>Net Changes - Ecology by Geogra</vt:lpstr>
      <vt:lpstr>Net Changes - ERI Faculty Honor</vt:lpstr>
      <vt:lpstr>Sum by discipline - Table 1</vt:lpstr>
      <vt:lpstr>Sum by discipline - Table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2019-10-08T22:44:11Z</dcterms:created>
  <dcterms:modified xsi:type="dcterms:W3CDTF">2019-10-27T21:08:03Z</dcterms:modified>
</cp:coreProperties>
</file>