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8_{4CBA3C38-E6DF-457B-86A2-8DA864CE2664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1" l="1"/>
  <c r="G92" i="1"/>
  <c r="D3" i="2"/>
  <c r="D4" i="2"/>
  <c r="D5" i="2"/>
  <c r="D6" i="2"/>
  <c r="D7" i="2"/>
  <c r="D8" i="2"/>
  <c r="D9" i="2"/>
  <c r="I19" i="1"/>
  <c r="Z40" i="1"/>
  <c r="Z33" i="1"/>
  <c r="Z16" i="1"/>
  <c r="Z34" i="1" s="1"/>
  <c r="Z17" i="1"/>
  <c r="Z30" i="1" s="1"/>
  <c r="Z18" i="1"/>
  <c r="Z36" i="1" s="1"/>
  <c r="Z19" i="1"/>
  <c r="Z37" i="1" s="1"/>
  <c r="Z92" i="1" s="1"/>
  <c r="Z20" i="1"/>
  <c r="Z38" i="1" s="1"/>
  <c r="Z21" i="1"/>
  <c r="Z39" i="1" s="1"/>
  <c r="Z22" i="1"/>
  <c r="E101" i="1"/>
  <c r="D92" i="1"/>
  <c r="V92" i="1"/>
  <c r="W92" i="1"/>
  <c r="X92" i="1"/>
  <c r="Y92" i="1"/>
  <c r="C92" i="1"/>
  <c r="E92" i="1"/>
  <c r="F92" i="1"/>
  <c r="N92" i="1"/>
  <c r="T92" i="1"/>
  <c r="B92" i="1"/>
  <c r="Z35" i="1" l="1"/>
  <c r="Z48" i="1"/>
  <c r="H33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P15" i="1"/>
  <c r="J31" i="1"/>
  <c r="I31" i="1"/>
  <c r="I16" i="1"/>
  <c r="I34" i="1" s="1"/>
  <c r="I17" i="1"/>
  <c r="I35" i="1" s="1"/>
  <c r="I18" i="1"/>
  <c r="I36" i="1" s="1"/>
  <c r="I37" i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M10" i="1"/>
  <c r="O18" i="1"/>
  <c r="O20" i="1"/>
  <c r="O22" i="1"/>
  <c r="O15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20" i="1"/>
  <c r="U38" i="1" s="1"/>
  <c r="U21" i="1"/>
  <c r="U39" i="1" s="1"/>
  <c r="U22" i="1"/>
  <c r="U40" i="1" s="1"/>
  <c r="U15" i="1"/>
  <c r="U33" i="1" s="1"/>
  <c r="V3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P33" i="1" l="1"/>
  <c r="P30" i="1"/>
  <c r="U92" i="1"/>
  <c r="K33" i="1"/>
  <c r="K30" i="1"/>
  <c r="L92" i="1"/>
  <c r="K92" i="1"/>
  <c r="M92" i="1"/>
  <c r="O37" i="1"/>
  <c r="O92" i="1" s="1"/>
  <c r="H92" i="1"/>
  <c r="S92" i="1"/>
  <c r="R92" i="1"/>
  <c r="Q92" i="1"/>
  <c r="P92" i="1"/>
  <c r="J92" i="1"/>
  <c r="K48" i="1"/>
  <c r="S30" i="1"/>
  <c r="S48" i="1" s="1"/>
  <c r="I48" i="1"/>
  <c r="Q30" i="1"/>
  <c r="Q48" i="1" s="1"/>
  <c r="J30" i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N11" i="1"/>
  <c r="N12" i="1"/>
  <c r="N13" i="1"/>
  <c r="N10" i="1"/>
  <c r="N7" i="1"/>
  <c r="N18" i="1"/>
  <c r="N20" i="1"/>
  <c r="N21" i="1"/>
  <c r="N15" i="1"/>
  <c r="D48" i="1" l="1"/>
  <c r="D30" i="1"/>
</calcChain>
</file>

<file path=xl/sharedStrings.xml><?xml version="1.0" encoding="utf-8"?>
<sst xmlns="http://schemas.openxmlformats.org/spreadsheetml/2006/main" count="5410" uniqueCount="1793">
  <si>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</si>
  <si>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</si>
  <si>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</si>
  <si>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</si>
  <si>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</si>
  <si>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</si>
  <si>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</si>
  <si>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</si>
  <si>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</si>
  <si>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</si>
  <si>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</si>
  <si>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</si>
  <si>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</si>
  <si>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</si>
  <si>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</si>
  <si>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</si>
  <si>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</si>
  <si>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</si>
  <si>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</si>
  <si>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</si>
  <si>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</si>
  <si>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</si>
  <si>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</si>
  <si>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</si>
  <si>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</si>
  <si>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</si>
  <si>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</si>
  <si>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</si>
  <si>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</si>
  <si>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</si>
  <si>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</si>
  <si>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</si>
  <si>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</si>
  <si>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</si>
  <si>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</si>
  <si>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</si>
  <si>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</si>
  <si>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</si>
  <si>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</si>
  <si>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</si>
  <si>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</si>
  <si>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</si>
  <si>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</si>
  <si>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</si>
  <si>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</si>
  <si>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</si>
  <si>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</si>
  <si>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</si>
  <si>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</si>
  <si>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</si>
  <si>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</si>
  <si>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</si>
  <si>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</si>
  <si>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</si>
  <si>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</si>
  <si>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</si>
  <si>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</si>
  <si>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</si>
  <si>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</si>
  <si>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</si>
  <si>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</si>
  <si>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</si>
  <si>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</si>
  <si>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</si>
  <si>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</si>
  <si>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</si>
  <si>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</si>
  <si>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</si>
  <si>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</si>
  <si>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</si>
  <si>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</si>
  <si>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</si>
  <si>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</si>
  <si>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</si>
  <si>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</si>
  <si>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</si>
  <si>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</si>
  <si>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</si>
  <si>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</si>
  <si>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</si>
  <si>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</si>
  <si>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</si>
  <si>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</si>
  <si>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</si>
  <si>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</si>
  <si>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</si>
  <si>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</si>
  <si>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</si>
  <si>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</si>
  <si>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</si>
  <si>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</si>
  <si>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</si>
  <si>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</si>
  <si>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</si>
  <si>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</si>
  <si>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</si>
  <si>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</si>
  <si>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</si>
  <si>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</si>
  <si>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</si>
  <si>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</si>
  <si>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</si>
  <si>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</si>
  <si>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</si>
  <si>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</si>
  <si>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</si>
  <si>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</si>
  <si>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</si>
  <si>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</si>
  <si>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</si>
  <si>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</si>
  <si>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</si>
  <si>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</si>
  <si>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</si>
  <si>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</si>
  <si>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</si>
  <si>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</si>
  <si>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</si>
  <si>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</si>
  <si>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</si>
  <si>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</si>
  <si>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</si>
  <si>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</si>
  <si>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</si>
  <si>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</si>
  <si>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</si>
  <si>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</si>
  <si>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</si>
  <si>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</si>
  <si>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</si>
  <si>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</si>
  <si>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</si>
  <si>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</si>
  <si>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</si>
  <si>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</si>
  <si>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</si>
  <si>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</si>
  <si>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</si>
  <si>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</si>
  <si>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</si>
  <si>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</si>
  <si>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</si>
  <si>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</si>
  <si>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</si>
  <si>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</si>
  <si>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</si>
  <si>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</si>
  <si>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</si>
  <si>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</si>
  <si>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</si>
  <si>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</si>
  <si>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</si>
  <si>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</si>
  <si>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</si>
  <si>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</si>
  <si>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</si>
  <si>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</si>
  <si>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</si>
  <si>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</si>
  <si>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</si>
  <si>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</si>
  <si>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</si>
  <si>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</si>
  <si>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</si>
  <si>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</si>
  <si>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</si>
  <si>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</si>
  <si>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</si>
  <si>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</si>
  <si>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</si>
  <si>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</si>
  <si>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</si>
  <si>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</si>
  <si>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</si>
  <si>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</si>
  <si>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</si>
  <si>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</si>
  <si>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</si>
  <si>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</si>
  <si>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</si>
  <si>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</si>
  <si>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</si>
  <si>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</si>
  <si>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</si>
  <si>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</si>
  <si>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</si>
  <si>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</si>
  <si>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</si>
  <si>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</si>
  <si>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</si>
  <si>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</si>
  <si>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</si>
  <si>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</si>
  <si>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</si>
  <si>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</si>
  <si>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</si>
  <si>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</si>
  <si>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</si>
  <si>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</si>
  <si>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</si>
  <si>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</si>
  <si>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</si>
  <si>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</si>
  <si>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</si>
  <si>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</si>
  <si>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</si>
  <si>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</si>
  <si>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</si>
  <si>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</si>
  <si>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</si>
  <si>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</si>
  <si>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</si>
  <si>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</si>
  <si>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</si>
  <si>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</si>
  <si>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</si>
  <si>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</si>
  <si>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</si>
  <si>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</si>
  <si>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</si>
  <si>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</si>
  <si>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</si>
  <si>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</si>
  <si>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</si>
  <si>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</si>
  <si>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</si>
  <si>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</si>
  <si>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</si>
  <si>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</si>
  <si>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</si>
  <si>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</si>
  <si>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</si>
  <si>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</si>
  <si>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</si>
  <si>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</si>
  <si>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</si>
  <si>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</si>
  <si>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</si>
  <si>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</si>
  <si>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</si>
  <si>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</si>
  <si>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</si>
  <si>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</si>
  <si>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</si>
  <si>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</si>
  <si>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</si>
  <si>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</si>
  <si>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</si>
  <si>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</si>
  <si>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</si>
  <si>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</si>
  <si>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</si>
  <si>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</si>
  <si>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</si>
  <si>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</si>
  <si>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</si>
  <si>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</si>
  <si>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</si>
  <si>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</si>
  <si>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</si>
  <si>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</si>
  <si>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</si>
  <si>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</si>
  <si>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</si>
  <si>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</si>
  <si>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</si>
  <si>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</si>
  <si>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</si>
  <si>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</si>
  <si>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</si>
  <si>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</si>
  <si>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</si>
  <si>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</si>
  <si>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</si>
  <si>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</si>
  <si>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</si>
  <si>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</si>
  <si>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</si>
  <si>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</si>
  <si>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</si>
  <si>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</si>
  <si>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</si>
  <si>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</si>
  <si>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</si>
  <si>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</si>
  <si>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</si>
  <si>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</si>
  <si>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</si>
  <si>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</si>
  <si>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</si>
  <si>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</si>
  <si>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</si>
  <si>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</si>
  <si>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</si>
  <si>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</si>
  <si>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</si>
  <si>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</si>
  <si>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</si>
  <si>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</si>
  <si>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</si>
  <si>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</si>
  <si>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</si>
  <si>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</si>
  <si>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</si>
  <si>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</si>
  <si>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</si>
  <si>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</si>
  <si>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</si>
  <si>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</si>
  <si>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</si>
  <si>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</si>
  <si>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</si>
  <si>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</si>
  <si>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</si>
  <si>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</si>
  <si>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</si>
  <si>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</si>
  <si>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</si>
  <si>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</si>
  <si>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</si>
  <si>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</si>
  <si>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</si>
  <si>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</si>
  <si>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</si>
  <si>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</si>
  <si>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</si>
  <si>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</si>
  <si>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</si>
  <si>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</si>
  <si>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</si>
  <si>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</si>
  <si>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</si>
  <si>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</si>
  <si>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</si>
  <si>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</si>
  <si>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</si>
  <si>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</si>
  <si>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</si>
  <si>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</si>
  <si>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</si>
  <si>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</si>
  <si>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</si>
  <si>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</si>
  <si>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</si>
  <si>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</si>
  <si>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</si>
  <si>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</si>
  <si>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</si>
  <si>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</si>
  <si>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</si>
  <si>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</si>
  <si>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</si>
  <si>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</si>
  <si>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</si>
  <si>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</si>
  <si>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</si>
  <si>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</si>
  <si>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</si>
  <si>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</si>
  <si>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</si>
  <si>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</si>
  <si>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</si>
  <si>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</si>
  <si>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</si>
  <si>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</si>
  <si>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</si>
  <si>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</si>
  <si>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</si>
  <si>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</si>
  <si>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</si>
  <si>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</si>
  <si>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</si>
  <si>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</si>
  <si>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</si>
  <si>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</si>
  <si>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</si>
  <si>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</si>
  <si>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</si>
  <si>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</si>
  <si>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</si>
  <si>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</si>
  <si>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</si>
  <si>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</si>
  <si>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</si>
  <si>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</si>
  <si>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</si>
  <si>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</si>
  <si>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</si>
  <si>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</si>
  <si>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</si>
  <si>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</si>
  <si>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</si>
  <si>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</si>
  <si>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</si>
  <si>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</si>
  <si>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</si>
  <si>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</si>
  <si>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</si>
  <si>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</si>
  <si>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</si>
  <si>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</si>
  <si>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</si>
  <si>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</si>
  <si>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</si>
  <si>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</si>
  <si>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</si>
  <si>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</si>
  <si>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</si>
  <si>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</si>
  <si>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</si>
  <si>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</si>
  <si>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</si>
  <si>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</si>
  <si>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</si>
  <si>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</si>
  <si>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</si>
  <si>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</si>
  <si>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</si>
  <si>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</si>
  <si>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</si>
  <si>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</si>
  <si>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</si>
  <si>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</si>
  <si>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</si>
  <si>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</si>
  <si>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</si>
  <si>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</si>
  <si>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</si>
  <si>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</si>
  <si>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</si>
  <si>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</si>
  <si>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</si>
  <si>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</si>
  <si>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</si>
  <si>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</si>
  <si>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</si>
  <si>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</si>
  <si>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</si>
  <si>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</si>
  <si>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</si>
  <si>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</si>
  <si>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</si>
  <si>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</si>
  <si>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</si>
  <si>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</si>
  <si>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</si>
  <si>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</si>
  <si>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</si>
  <si>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</si>
  <si>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</si>
  <si>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</si>
  <si>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</si>
  <si>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</si>
  <si>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</si>
  <si>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</si>
  <si>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</si>
  <si>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</si>
  <si>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</si>
  <si>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</si>
  <si>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</si>
  <si>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</si>
  <si>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</si>
  <si>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</si>
  <si>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</si>
  <si>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</si>
  <si>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</si>
  <si>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</si>
  <si>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</si>
  <si>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</si>
  <si>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</si>
  <si>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</si>
  <si>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</si>
  <si>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</si>
  <si>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</si>
  <si>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</si>
  <si>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</si>
  <si>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</si>
  <si>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</si>
  <si>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</si>
  <si>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</si>
  <si>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</si>
  <si>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</si>
  <si>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</si>
  <si>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</si>
  <si>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</si>
  <si>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</si>
  <si>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</si>
  <si>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</si>
  <si>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</si>
  <si>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</si>
  <si>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</si>
  <si>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</si>
  <si>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</si>
  <si>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</si>
  <si>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</si>
  <si>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</si>
  <si>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</si>
  <si>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</si>
  <si>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</si>
  <si>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</si>
  <si>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</si>
  <si>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</si>
  <si>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</si>
  <si>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</si>
  <si>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</si>
  <si>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</si>
  <si>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</si>
  <si>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</si>
  <si>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</si>
  <si>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</si>
  <si>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</si>
  <si>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</si>
  <si>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</si>
  <si>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</si>
  <si>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</si>
  <si>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</si>
  <si>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</si>
  <si>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</si>
  <si>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</si>
  <si>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</si>
  <si>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</si>
  <si>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</si>
  <si>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</si>
  <si>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</si>
  <si>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</si>
  <si>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</si>
  <si>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</si>
  <si>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</si>
  <si>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</si>
  <si>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</si>
  <si>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</si>
  <si>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</si>
  <si>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</si>
  <si>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</si>
  <si>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</si>
  <si>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</si>
  <si>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</si>
  <si>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</si>
  <si>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</si>
  <si>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</si>
  <si>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</si>
  <si>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</si>
  <si>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</si>
  <si>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</si>
  <si>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</si>
  <si>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</si>
  <si>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</si>
  <si>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</si>
  <si>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</si>
  <si>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</si>
  <si>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</si>
  <si>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</si>
  <si>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</si>
  <si>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</si>
  <si>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</si>
  <si>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</si>
  <si>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</si>
  <si>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</si>
  <si>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</si>
  <si>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</si>
  <si>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</si>
  <si>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</si>
  <si>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</si>
  <si>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</si>
  <si>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</si>
  <si>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</si>
  <si>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</si>
  <si>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</si>
  <si>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</si>
  <si>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</si>
  <si>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</si>
  <si>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</si>
  <si>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</si>
  <si>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</si>
  <si>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</si>
  <si>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</si>
  <si>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</si>
  <si>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</si>
  <si>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</si>
  <si>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</si>
  <si>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</si>
  <si>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</si>
  <si>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</si>
  <si>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</si>
  <si>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</si>
  <si>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</si>
  <si>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</si>
  <si>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</si>
  <si>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</si>
  <si>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</si>
  <si>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</si>
  <si>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</si>
  <si>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</si>
  <si>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</si>
  <si>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</si>
  <si>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</si>
  <si>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</si>
  <si>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</si>
  <si>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</si>
  <si>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</si>
  <si>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</si>
  <si>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</si>
  <si>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</si>
  <si>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</si>
  <si>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</si>
  <si>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</si>
  <si>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</si>
  <si>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</si>
  <si>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</si>
  <si>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</si>
  <si>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</si>
  <si>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</si>
  <si>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</si>
  <si>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</si>
  <si>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</si>
  <si>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</si>
  <si>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</si>
  <si>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</si>
  <si>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</si>
  <si>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</si>
  <si>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</si>
  <si>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</si>
  <si>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</si>
  <si>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</si>
  <si>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</si>
  <si>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</si>
  <si>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</si>
  <si>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</si>
  <si>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</si>
  <si>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</si>
  <si>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</si>
  <si>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</si>
  <si>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</si>
  <si>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</si>
  <si>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</si>
  <si>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</si>
  <si>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</si>
  <si>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</si>
  <si>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</si>
  <si>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</si>
  <si>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</si>
  <si>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</si>
  <si>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</si>
  <si>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</si>
  <si>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</si>
  <si>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</si>
  <si>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</si>
  <si>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</si>
  <si>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</si>
  <si>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</si>
  <si>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</si>
  <si>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</si>
  <si>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</si>
  <si>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</si>
  <si>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</si>
  <si>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</si>
  <si>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</si>
  <si>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</si>
  <si>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</si>
  <si>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</si>
  <si>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</si>
  <si>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</si>
  <si>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</si>
  <si>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</si>
  <si>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</si>
  <si>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</si>
  <si>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</si>
  <si>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</si>
  <si>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</si>
  <si>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</si>
  <si>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</si>
  <si>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</si>
  <si>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</si>
  <si>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</si>
  <si>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</si>
  <si>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</si>
  <si>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</si>
  <si>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</si>
  <si>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</si>
  <si>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</si>
  <si>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</si>
  <si>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</si>
  <si>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</si>
  <si>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</si>
  <si>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</si>
  <si>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</si>
  <si>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</si>
  <si>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</si>
  <si>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</si>
  <si>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</si>
  <si>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</si>
  <si>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</si>
  <si>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</si>
  <si>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</si>
  <si>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</si>
  <si>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</si>
  <si>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</si>
  <si>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</si>
  <si>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</si>
  <si>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</si>
  <si>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</si>
  <si>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</si>
  <si>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</si>
  <si>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</si>
  <si>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</si>
  <si>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</si>
  <si>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</si>
  <si>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</si>
  <si>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</si>
  <si>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</si>
  <si>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</si>
  <si>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</si>
  <si>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</si>
  <si>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</si>
  <si>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</si>
  <si>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</si>
  <si>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</si>
  <si>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</si>
  <si>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</si>
  <si>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</si>
  <si>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</si>
  <si>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</si>
  <si>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</si>
  <si>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</si>
  <si>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</si>
  <si>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</si>
  <si>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</si>
  <si>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</si>
  <si>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</si>
  <si>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</si>
  <si>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</si>
  <si>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</si>
  <si>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</si>
  <si>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</si>
  <si>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</si>
  <si>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</si>
  <si>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</si>
  <si>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</si>
  <si>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</si>
  <si>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</si>
  <si>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</si>
  <si>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</si>
  <si>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</si>
  <si>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</si>
  <si>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</si>
  <si>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</si>
  <si>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</si>
  <si>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</si>
  <si>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</si>
  <si>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</si>
  <si>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</si>
  <si>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</si>
  <si>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</si>
  <si>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</si>
  <si>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</si>
  <si>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</si>
  <si>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</si>
  <si>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</si>
  <si>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</si>
  <si>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</si>
  <si>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</si>
  <si>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</si>
  <si>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</si>
  <si>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</si>
  <si>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</si>
  <si>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</si>
  <si>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</si>
  <si>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</si>
  <si>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</si>
  <si>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</si>
  <si>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</si>
  <si>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</si>
  <si>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</si>
  <si>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</si>
  <si>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</si>
  <si>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</si>
  <si>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</si>
  <si>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</si>
  <si>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</si>
  <si>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</si>
  <si>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</si>
  <si>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</si>
  <si>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</si>
  <si>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</si>
  <si>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</si>
  <si>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</si>
  <si>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</si>
  <si>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</si>
  <si>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</si>
  <si>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</si>
  <si>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</si>
  <si>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</si>
  <si>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</si>
  <si>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</si>
  <si>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</si>
  <si>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</si>
  <si>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</si>
  <si>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</si>
  <si>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</si>
  <si>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</si>
  <si>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</si>
  <si>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</si>
  <si>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</si>
  <si>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</si>
  <si>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</si>
  <si>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</si>
  <si>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</si>
  <si>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</si>
  <si>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</si>
  <si>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</si>
  <si>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</si>
  <si>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</si>
  <si>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</si>
  <si>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</si>
  <si>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</si>
  <si>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</si>
  <si>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</si>
  <si>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</si>
  <si>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</si>
  <si>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</si>
  <si>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</si>
  <si>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</si>
  <si>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</si>
  <si>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</si>
  <si>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</si>
  <si>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</si>
  <si>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</si>
  <si>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</si>
  <si>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</si>
  <si>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</si>
  <si>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</si>
  <si>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</si>
  <si>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</si>
  <si>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</si>
  <si>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</si>
  <si>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</si>
  <si>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</si>
  <si>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</si>
  <si>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</si>
  <si>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</si>
  <si>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</si>
  <si>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</si>
  <si>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</si>
  <si>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</si>
  <si>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</si>
  <si>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</si>
  <si>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</si>
  <si>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</si>
  <si>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</si>
  <si>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</si>
  <si>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</si>
  <si>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</si>
  <si>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</si>
  <si>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</si>
  <si>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</si>
  <si>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</si>
  <si>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</si>
  <si>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</si>
  <si>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</si>
  <si>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</si>
  <si>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</si>
  <si>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</si>
  <si>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</si>
  <si>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</si>
  <si>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</si>
  <si>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</si>
  <si>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</si>
  <si>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</si>
  <si>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</si>
  <si>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</si>
  <si>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</si>
  <si>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</si>
  <si>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</si>
  <si>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</si>
  <si>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</si>
  <si>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</si>
  <si>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</si>
  <si>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</si>
  <si>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</si>
  <si>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</si>
  <si>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</si>
  <si>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</si>
  <si>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</si>
  <si>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</si>
  <si>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</si>
  <si>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</si>
  <si>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</si>
  <si>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</si>
  <si>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</si>
  <si>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</si>
  <si>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</si>
  <si>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</si>
  <si>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</si>
  <si>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</si>
  <si>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</si>
  <si>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</si>
  <si>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</si>
  <si>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</si>
  <si>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</si>
  <si>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</si>
  <si>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</si>
  <si>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</si>
  <si>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</si>
  <si>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</si>
  <si>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</si>
  <si>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</si>
  <si>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</si>
  <si>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</si>
  <si>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</si>
  <si>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</si>
  <si>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</si>
  <si>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</si>
  <si>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</si>
  <si>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</si>
  <si>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</si>
  <si>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</si>
  <si>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</si>
  <si>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</si>
  <si>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</si>
  <si>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</si>
  <si>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</si>
  <si>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</si>
  <si>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</si>
  <si>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</si>
  <si>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</si>
  <si>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</si>
  <si>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</si>
  <si>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</si>
  <si>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</si>
  <si>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</si>
  <si>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</si>
  <si>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</si>
  <si>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</si>
  <si>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</si>
  <si>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</si>
  <si>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</si>
  <si>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</si>
  <si>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</si>
  <si>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</si>
  <si>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</si>
  <si>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</si>
  <si>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</si>
  <si>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</si>
  <si>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</si>
  <si>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</si>
  <si>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</si>
  <si>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</si>
  <si>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</si>
  <si>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</si>
  <si>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</si>
  <si>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</si>
  <si>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</si>
  <si>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</si>
  <si>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</si>
  <si>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</si>
  <si>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</si>
  <si>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</si>
  <si>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</si>
  <si>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</si>
  <si>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</si>
  <si>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</si>
  <si>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</si>
  <si>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</si>
  <si>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</si>
  <si>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</si>
  <si>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</si>
  <si>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</si>
  <si>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</si>
  <si>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</si>
  <si>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</si>
  <si>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</si>
  <si>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</si>
  <si>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</si>
  <si>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</si>
  <si>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</si>
  <si>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</si>
  <si>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</si>
  <si>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</si>
  <si>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</si>
  <si>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</si>
  <si>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</si>
  <si>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</si>
  <si>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</si>
  <si>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</si>
  <si>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</si>
  <si>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</si>
  <si>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</si>
  <si>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</si>
  <si>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</si>
  <si>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</si>
  <si>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</si>
  <si>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</si>
  <si>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</si>
  <si>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</si>
  <si>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</si>
  <si>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</si>
  <si>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</si>
  <si>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</si>
  <si>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</si>
  <si>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</si>
  <si>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</si>
  <si>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</si>
  <si>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</si>
  <si>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</si>
  <si>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</si>
  <si>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</si>
  <si>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</si>
  <si>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</si>
  <si>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</si>
  <si>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</si>
  <si>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</si>
  <si>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</si>
  <si>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</si>
  <si>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</si>
  <si>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</si>
  <si>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</si>
  <si>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</si>
  <si>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</si>
  <si>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</si>
  <si>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</si>
  <si>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</si>
  <si>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</si>
  <si>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</si>
  <si>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</si>
  <si>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</si>
  <si>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</si>
  <si>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</si>
  <si>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</si>
  <si>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</si>
  <si>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</si>
  <si>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</si>
  <si>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</si>
  <si>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</si>
  <si>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</si>
  <si>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</si>
  <si>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</si>
  <si>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</si>
  <si>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</si>
  <si>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</si>
  <si>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</si>
  <si>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</si>
  <si>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</si>
  <si>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</si>
  <si>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</si>
  <si>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</si>
  <si>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</si>
  <si>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</si>
  <si>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</si>
  <si>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</si>
  <si>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</si>
  <si>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</si>
  <si>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</si>
  <si>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</si>
  <si>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</si>
  <si>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</si>
  <si>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</si>
  <si>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</si>
  <si>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</si>
  <si>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</si>
  <si>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</si>
  <si>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</si>
  <si>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</si>
  <si>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</si>
  <si>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</si>
  <si>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</si>
  <si>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</si>
  <si>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</si>
  <si>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</si>
  <si>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</si>
  <si>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</si>
  <si>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</si>
  <si>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</si>
  <si>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</si>
  <si>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</si>
  <si>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</si>
  <si>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</si>
  <si>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</si>
  <si>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</si>
  <si>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</si>
  <si>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</si>
  <si>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</si>
  <si>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</si>
  <si>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</si>
  <si>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</si>
  <si>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</si>
  <si>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</si>
  <si>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</si>
  <si>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</si>
  <si>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</si>
  <si>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</si>
  <si>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</si>
  <si>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</si>
  <si>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</si>
  <si>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</si>
  <si>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</si>
  <si>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</si>
  <si>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</si>
  <si>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</si>
  <si>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</si>
  <si>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</si>
  <si>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</si>
  <si>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</si>
  <si>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</si>
  <si>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</si>
  <si>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</si>
  <si>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</si>
  <si>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</si>
  <si>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</si>
  <si>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</si>
  <si>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</si>
  <si>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</si>
  <si>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</si>
  <si>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</si>
  <si>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</si>
  <si>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</si>
  <si>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</si>
  <si>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</si>
  <si>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</si>
  <si>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</si>
  <si>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</si>
  <si>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</si>
  <si>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</si>
  <si>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</si>
  <si>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</si>
  <si>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</si>
  <si>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</si>
  <si>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</si>
  <si>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</si>
  <si>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</si>
  <si>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</si>
  <si>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</si>
  <si>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</si>
  <si>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</si>
  <si>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</si>
  <si>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</si>
  <si>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</si>
  <si>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</si>
  <si>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</si>
  <si>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</si>
  <si>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</si>
  <si>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</si>
  <si>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</si>
  <si>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</si>
  <si>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</si>
  <si>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</si>
  <si>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</si>
  <si>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</si>
  <si>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</si>
  <si>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</si>
  <si>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</si>
  <si>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</si>
  <si>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</si>
  <si>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</si>
  <si>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</si>
  <si>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</si>
  <si>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</si>
  <si>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</si>
  <si>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</si>
  <si>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</si>
  <si>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</si>
  <si>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</si>
  <si>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</si>
  <si>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</si>
  <si>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</si>
  <si>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</si>
  <si>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</si>
  <si>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</si>
  <si>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</si>
  <si>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</si>
  <si>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</si>
  <si>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</si>
  <si>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</si>
  <si>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</si>
  <si>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</si>
  <si>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</si>
  <si>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</si>
  <si>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</si>
  <si>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</si>
  <si>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</si>
  <si>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</si>
  <si>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</si>
  <si>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</si>
  <si>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</si>
  <si>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</si>
  <si>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</si>
  <si>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</si>
  <si>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</si>
  <si>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</si>
  <si>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</si>
  <si>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</si>
  <si>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</si>
  <si>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</si>
  <si>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</si>
  <si>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</si>
  <si>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</si>
  <si>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</si>
  <si>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</si>
  <si>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</si>
  <si>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</si>
  <si>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</si>
  <si>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</si>
  <si>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</si>
  <si>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</si>
  <si>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</si>
  <si>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</si>
  <si>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</si>
  <si>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</si>
  <si>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</si>
  <si>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</si>
  <si>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</si>
  <si>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</si>
  <si>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</si>
  <si>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</si>
  <si>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</si>
  <si>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</si>
  <si>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</si>
  <si>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</si>
  <si>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</si>
  <si>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</si>
  <si>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</si>
  <si>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</si>
  <si>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</si>
  <si>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</si>
  <si>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</si>
  <si>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</si>
  <si>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</si>
  <si>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</si>
  <si>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</si>
  <si>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</si>
  <si>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</si>
  <si>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</si>
  <si>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</si>
  <si>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</si>
  <si>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</si>
  <si>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</si>
  <si>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</si>
  <si>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</si>
  <si>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</si>
  <si>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</si>
  <si>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</si>
  <si>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</si>
  <si>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</si>
  <si>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</si>
  <si>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</si>
  <si>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</si>
  <si>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</si>
  <si>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</si>
  <si>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</si>
  <si>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</si>
  <si>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</si>
  <si>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</si>
  <si>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</si>
  <si>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</si>
  <si>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</si>
  <si>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</si>
  <si>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</si>
  <si>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</si>
  <si>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</si>
  <si>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</si>
  <si>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</si>
  <si>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</si>
  <si>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</si>
  <si>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</si>
  <si>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</si>
  <si>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</si>
  <si>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</si>
  <si>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</si>
  <si>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</si>
  <si>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</si>
  <si>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</si>
  <si>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</si>
  <si>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</si>
  <si>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</si>
  <si>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</si>
  <si>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</si>
  <si>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</si>
  <si>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</si>
  <si>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</si>
  <si>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</si>
  <si>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</si>
  <si>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</si>
  <si>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</si>
  <si>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</si>
  <si>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</si>
  <si>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</si>
  <si>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</si>
  <si>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</si>
  <si>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</si>
  <si>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</si>
  <si>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</si>
  <si>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</si>
  <si>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</si>
  <si>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</si>
  <si>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</si>
  <si>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</si>
  <si>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</si>
  <si>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</si>
  <si>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</si>
  <si>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</si>
  <si>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</si>
  <si>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</si>
  <si>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</si>
  <si>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</si>
  <si>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</si>
  <si>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</si>
  <si>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</si>
  <si>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</si>
  <si>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</si>
  <si>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</si>
  <si>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</si>
  <si>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</si>
  <si>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</si>
  <si>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</si>
  <si>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</si>
  <si>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</si>
  <si>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</si>
  <si>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</si>
  <si>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</si>
  <si>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</si>
  <si>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</si>
  <si>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</si>
  <si>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</si>
  <si>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</si>
  <si>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</si>
  <si>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</si>
  <si>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</si>
  <si>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</si>
  <si>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</si>
  <si>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</si>
  <si>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</si>
  <si>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</si>
  <si>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</si>
  <si>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</si>
  <si>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</si>
  <si>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</si>
  <si>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</si>
  <si>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</si>
  <si>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</si>
  <si>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</si>
  <si>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</si>
  <si>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</si>
  <si>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</si>
  <si>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</si>
  <si>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</si>
  <si>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</si>
  <si>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</si>
  <si>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</si>
  <si>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</si>
  <si>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</si>
  <si>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</si>
  <si>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</si>
  <si>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</si>
  <si>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</si>
  <si>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</si>
  <si>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</si>
  <si>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</si>
  <si>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</si>
  <si>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</si>
  <si>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</si>
  <si>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</si>
  <si>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</si>
  <si>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</si>
  <si>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</si>
  <si>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</si>
  <si>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</si>
  <si>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</si>
  <si>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</si>
  <si>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</si>
  <si>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</si>
  <si>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</si>
  <si>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</si>
  <si>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</si>
  <si>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</si>
  <si>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</si>
  <si>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</si>
  <si>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</si>
  <si>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</si>
  <si>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</si>
  <si>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</si>
  <si>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</si>
  <si>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</si>
  <si>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</si>
  <si>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</si>
  <si>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</si>
  <si>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</si>
  <si>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</si>
  <si>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</si>
  <si>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</si>
  <si>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</si>
  <si>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</si>
  <si>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</si>
  <si>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</si>
  <si>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</si>
  <si>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</si>
  <si>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</si>
  <si>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</si>
  <si>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</si>
  <si>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</si>
  <si>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</si>
  <si>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</si>
  <si>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</si>
  <si>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</si>
  <si>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</si>
  <si>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</si>
  <si>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</si>
  <si>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</si>
  <si>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</si>
  <si>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</si>
  <si>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</si>
  <si>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</si>
  <si>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</si>
  <si>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</si>
  <si>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</si>
  <si>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</si>
  <si>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</si>
  <si>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</si>
  <si>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</si>
  <si>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</si>
  <si>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</si>
  <si>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</si>
  <si>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</si>
  <si>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</si>
  <si>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</si>
  <si>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</si>
  <si>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</si>
  <si>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</si>
  <si>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</si>
  <si>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</si>
  <si>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</si>
  <si>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</si>
  <si>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</si>
  <si>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</si>
  <si>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</si>
  <si>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</si>
  <si>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</si>
  <si>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</si>
  <si>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</si>
  <si>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</si>
  <si>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</si>
  <si>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</si>
  <si>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</si>
  <si>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</si>
  <si>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</si>
  <si>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</si>
  <si>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</si>
  <si>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</si>
  <si>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</si>
  <si>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</si>
  <si>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</si>
  <si>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</si>
  <si>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</si>
  <si>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</si>
  <si>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</si>
  <si>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</si>
  <si>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</si>
  <si>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</si>
  <si>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</si>
  <si>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</si>
  <si>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</si>
  <si>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</si>
  <si>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</si>
  <si>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</si>
  <si>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</si>
  <si>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</si>
  <si>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</si>
  <si>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</si>
  <si>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</si>
  <si>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</si>
  <si>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</si>
  <si>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</si>
  <si>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</si>
  <si>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</si>
  <si>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</si>
  <si>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</si>
  <si>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</si>
  <si>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</si>
  <si>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</si>
  <si>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</si>
  <si>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</si>
  <si>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</si>
  <si>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</si>
  <si>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</si>
  <si>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</si>
  <si>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</si>
  <si>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</si>
  <si>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</si>
  <si>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</si>
  <si>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</si>
  <si>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</si>
  <si>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</si>
  <si>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</si>
  <si>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</si>
  <si>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</si>
  <si>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</si>
  <si>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</si>
  <si>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</si>
  <si>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</si>
  <si>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</si>
  <si>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</si>
  <si>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</si>
  <si>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</si>
  <si>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</si>
  <si>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</si>
  <si>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</si>
  <si>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</si>
  <si>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</si>
  <si>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</si>
  <si>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</si>
  <si>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</si>
  <si>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</si>
  <si>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</si>
  <si>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</si>
  <si>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</si>
  <si>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</si>
  <si>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</si>
  <si>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</si>
  <si>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</si>
  <si>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</si>
  <si>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</si>
  <si>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</si>
  <si>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</si>
  <si>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</si>
  <si>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</si>
  <si>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</si>
  <si>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</si>
  <si>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</si>
  <si>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</si>
  <si>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</si>
  <si>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</si>
  <si>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</si>
  <si>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</si>
  <si>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</si>
  <si>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</si>
  <si>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</si>
  <si>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</si>
  <si>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</si>
  <si>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</si>
  <si>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</si>
  <si>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</si>
  <si>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</si>
  <si>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</si>
  <si>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</si>
  <si>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</si>
  <si>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</si>
  <si>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</si>
  <si>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</si>
  <si>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</si>
  <si>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</si>
  <si>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</si>
  <si>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</si>
  <si>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</si>
  <si>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</si>
  <si>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</si>
  <si>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</si>
  <si>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</si>
  <si>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</si>
  <si>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</si>
  <si>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</si>
  <si>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</si>
  <si>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</si>
  <si>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</si>
  <si>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</si>
  <si>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</si>
  <si>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</si>
  <si>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</si>
  <si>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</si>
  <si>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</si>
  <si>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</si>
  <si>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</si>
  <si>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</si>
  <si>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</si>
  <si>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</si>
  <si>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</si>
  <si>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</si>
  <si>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</si>
  <si>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</si>
  <si>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</si>
  <si>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</si>
  <si>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</si>
  <si>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</si>
  <si>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</si>
  <si>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</si>
  <si>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</si>
  <si>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</si>
  <si>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</si>
  <si>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</si>
  <si>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</si>
  <si>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</si>
  <si>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</si>
  <si>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</si>
  <si>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</si>
  <si>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</si>
  <si>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</si>
  <si>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</si>
  <si>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</si>
  <si>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</si>
  <si>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</si>
  <si>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</si>
  <si>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</si>
  <si>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</si>
  <si>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</si>
  <si>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</si>
  <si>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</si>
  <si>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</si>
  <si>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</si>
  <si>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</si>
  <si>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</si>
  <si>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</si>
  <si>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</si>
  <si>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</si>
  <si>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</si>
  <si>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</si>
  <si>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</si>
  <si>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</si>
  <si>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</si>
  <si>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</si>
  <si>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</si>
  <si>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</si>
  <si>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</si>
  <si>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</si>
  <si>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</si>
  <si>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</si>
  <si>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</si>
  <si>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</si>
  <si>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</si>
  <si>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</si>
  <si>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</si>
  <si>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</si>
  <si>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</si>
  <si>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</si>
  <si>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</si>
  <si>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</si>
  <si>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</si>
  <si>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</si>
  <si>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</si>
  <si>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</si>
  <si>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</si>
  <si>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</si>
  <si>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</si>
  <si>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</si>
  <si>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</si>
  <si>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</si>
  <si>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</si>
  <si>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</si>
  <si>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</si>
  <si>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</si>
  <si>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</si>
  <si>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</si>
  <si>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</si>
  <si>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</si>
  <si>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</si>
  <si>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</si>
  <si>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</si>
  <si>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</si>
  <si>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</si>
  <si>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</si>
  <si>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</si>
  <si>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</si>
  <si>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</si>
  <si>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</si>
  <si>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</si>
  <si>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</si>
  <si>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</si>
  <si>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</si>
  <si>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</si>
  <si>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</si>
  <si>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</si>
  <si>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</si>
  <si>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</si>
  <si>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</si>
  <si>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</si>
  <si>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</si>
  <si>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</si>
  <si>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</si>
  <si>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</si>
  <si>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</si>
  <si>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</si>
  <si>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</si>
  <si>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</si>
  <si>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</si>
  <si>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</si>
  <si>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</si>
  <si>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</si>
  <si>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</si>
  <si>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</si>
  <si>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</si>
  <si>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</si>
  <si>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</si>
  <si>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</si>
  <si>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</si>
  <si>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</si>
  <si>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</si>
  <si>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</si>
  <si>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</si>
  <si>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</si>
  <si>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</si>
  <si>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</si>
  <si>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</si>
  <si>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</si>
  <si>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</si>
  <si>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</si>
  <si>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</si>
  <si>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</si>
  <si>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</si>
  <si>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</si>
  <si>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</si>
  <si>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</si>
  <si>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</si>
  <si>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</si>
  <si>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</si>
  <si>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</si>
  <si>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</si>
  <si>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</si>
  <si>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</si>
  <si>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</si>
  <si>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</si>
  <si>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</si>
  <si>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</si>
  <si>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</si>
  <si>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</si>
  <si>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</si>
  <si>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</si>
  <si>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</si>
  <si>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</si>
  <si>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</si>
  <si>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</si>
  <si>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</si>
  <si>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</si>
  <si>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</si>
  <si>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</si>
  <si>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</si>
  <si>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</si>
  <si>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</si>
  <si>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</si>
  <si>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</si>
  <si>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</si>
  <si>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</si>
  <si>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</si>
  <si>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</si>
  <si>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</si>
  <si>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</si>
  <si>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</si>
  <si>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</si>
  <si>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</si>
  <si>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</si>
  <si>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</si>
  <si>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</si>
  <si>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</si>
  <si>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</si>
  <si>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</si>
  <si>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</si>
  <si>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</si>
  <si>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</si>
  <si>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</si>
  <si>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</si>
  <si>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</si>
  <si>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</si>
  <si>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</si>
  <si>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</si>
  <si>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</si>
  <si>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</si>
  <si>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</si>
  <si>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</si>
  <si>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</si>
  <si>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</si>
  <si>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</si>
  <si>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</si>
  <si>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</si>
  <si>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</si>
  <si>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</si>
  <si>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</si>
  <si>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</si>
  <si>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</si>
  <si>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</si>
  <si>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</si>
  <si>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</si>
  <si>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</si>
  <si>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</si>
  <si>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Construction planned</t>
  </si>
  <si>
    <t>Reserves Development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</si>
  <si>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</si>
  <si>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</si>
  <si>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</si>
  <si>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</si>
  <si>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</si>
  <si>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</si>
  <si>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</si>
  <si>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</si>
  <si>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Commissioning</t>
  </si>
  <si>
    <t>Preproduction</t>
  </si>
  <si>
    <t>East Taijinar</t>
  </si>
  <si>
    <t>Lakkor Tso</t>
  </si>
  <si>
    <t>Zabuye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</si>
</sst>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0000"/>
    <numFmt numFmtId="165" formatCode="0.000000"/>
    <numFmt numFmtId="166" formatCode="0.0000000"/>
    <numFmt numFmtId="167" formatCode="0.0000"/>
    <numFmt numFmtId="168" formatCode="_ * #,##0_ ;_ * \-#,##0_ ;_ * &quot;-&quot;??_ ;_ @_ 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/>
    <xf numFmtId="0" fontId="0" fillId="2" borderId="0" xfId="0" applyFill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vertical="top"/>
    </xf>
    <xf numFmtId="165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0" fontId="0" fillId="3" borderId="0" xfId="0" applyFill="1"/>
    <xf numFmtId="2" fontId="3" fillId="3" borderId="0" xfId="0" applyNumberFormat="1" applyFont="1" applyFill="1" applyAlignment="1">
      <alignment horizontal="center" vertical="center"/>
    </xf>
    <xf numFmtId="43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2" fontId="0" fillId="3" borderId="0" xfId="0" applyNumberFormat="1" applyFill="1" applyAlignment="1">
      <alignment horizontal="left" vertical="center"/>
    </xf>
    <xf numFmtId="164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left" vertical="center"/>
    </xf>
    <xf numFmtId="167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8" fontId="1" fillId="3" borderId="0" xfId="1" applyNumberFormat="1" applyFont="1" applyFill="1" applyBorder="1"/>
    <xf numFmtId="1" fontId="0" fillId="3" borderId="0" xfId="0" applyNumberFormat="1" applyFill="1"/>
    <xf numFmtId="169" fontId="0" fillId="3" borderId="0" xfId="0" applyNumberFormat="1" applyFill="1"/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18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9A88C4-4092-4296-A064-E411E5F9DB7E}" name="Table132" displayName="Table132" ref="A1:Q282" totalsRowShown="0" headerRowDxfId="17">
  <autoFilter ref="A1:Q282" xr:uid="{7B9A88C4-4092-4296-A064-E411E5F9DB7E}"/>
  <sortState xmlns:xlrd2="http://schemas.microsoft.com/office/spreadsheetml/2017/richdata2" ref="A2:Q278">
    <sortCondition ref="A1:A278"/>
  </sortState>
  <tableColumns count="17">
    <tableColumn id="1" xr3:uid="{9717A187-DC4A-4D4D-B924-EFA8E9056C8F}" name="site_identifier"/>
    <tableColumn id="2" xr3:uid="{30D97636-695E-4B51-81F4-85E8CD32E753}" name="ini_Li" dataDxfId="16"/>
    <tableColumn id="3" xr3:uid="{F4AA01F3-56ED-4DB2-B6E2-C8D9F4EA7143}" name="ini_Cl" dataDxfId="15"/>
    <tableColumn id="4" xr3:uid="{12ADB1B1-F079-49D5-8671-95545F1FBBE4}" name="ini_Na" dataDxfId="14"/>
    <tableColumn id="5" xr3:uid="{B55ADEDE-1F3E-4815-AD08-FC0E8822BD14}" name="ini_K" dataDxfId="13"/>
    <tableColumn id="6" xr3:uid="{B94FD87B-7996-40B0-99A6-5546778F3D39}" name="ini_Ca" dataDxfId="12"/>
    <tableColumn id="7" xr3:uid="{B68E1AE0-DEF9-4666-B308-5CF5DDC1A85F}" name="ini_Mg" dataDxfId="11"/>
    <tableColumn id="8" xr3:uid="{C2AD89A4-F2F6-42AB-9C4F-63947F91330C}" name="ini_SO4" dataDxfId="10" dataCellStyle="Comma"/>
    <tableColumn id="9" xr3:uid="{DA1EFC8D-830C-4752-9D44-72FB2BB52671}" name="ini_B" dataDxfId="9"/>
    <tableColumn id="10" xr3:uid="{E9B7CCC2-1469-4792-847A-CE7AF32BDE06}" name="ini_Si"/>
    <tableColumn id="11" xr3:uid="{0D927DBA-9975-4C9A-A113-4110038C1258}" name="ini_As"/>
    <tableColumn id="12" xr3:uid="{3875EF4C-7AAE-43E1-BDD6-64411C09E212}" name="ini_Mn"/>
    <tableColumn id="13" xr3:uid="{A2AFD5D9-FBDB-4874-9A05-E680B0A21231}" name="ini_Fe"/>
    <tableColumn id="14" xr3:uid="{61A2F973-6CEA-4407-986C-1636C8919085}" name="ini_Zn"/>
    <tableColumn id="15" xr3:uid="{B22EF984-257F-4688-AE5A-F99B23BD1D0E}" name="ini_Sr"/>
    <tableColumn id="16" xr3:uid="{5C87B05A-227C-4903-A0EF-9745A4516473}" name="ini_Ba"/>
    <tableColumn id="17" xr3:uid="{D3D32F35-A58F-4624-8121-FDB236EE021D}" name="ini_H2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EACCB9-7AFB-4480-95EC-51BD3D1FC6C3}" name="Table13" displayName="Table13" ref="A1:Q282" totalsRowShown="0" headerRowDxfId="8">
  <autoFilter ref="A1:Q282" xr:uid="{03EACCB9-7AFB-4480-95EC-51BD3D1FC6C3}"/>
  <sortState xmlns:xlrd2="http://schemas.microsoft.com/office/spreadsheetml/2017/richdata2" ref="A2:Q278">
    <sortCondition ref="A1:A278"/>
  </sortState>
  <tableColumns count="17">
    <tableColumn id="1" xr3:uid="{334CC8CD-A1BC-4783-803C-5CB48F4A0BAF}" name="site_identifier"/>
    <tableColumn id="2" xr3:uid="{50C70ABA-B313-46F2-BCF3-2EF78ACC0CE8}" name="ini_Li" dataDxfId="7"/>
    <tableColumn id="3" xr3:uid="{399952D8-6349-471A-9767-328C485D5A7B}" name="ini_Cl" dataDxfId="6"/>
    <tableColumn id="4" xr3:uid="{57172103-0204-4271-973D-683613E49269}" name="ini_Na" dataDxfId="5"/>
    <tableColumn id="5" xr3:uid="{D878154D-AFEF-4F51-9749-B4E525F22EF9}" name="ini_K" dataDxfId="4"/>
    <tableColumn id="6" xr3:uid="{B996DEE3-7FFC-48A1-AD9F-12704E8C0457}" name="ini_Ca" dataDxfId="3"/>
    <tableColumn id="7" xr3:uid="{A67DFC72-A7E0-4488-B4C1-2F1400BEA40F}" name="ini_Mg" dataDxfId="2"/>
    <tableColumn id="8" xr3:uid="{BBDD3F35-6B04-453C-81A9-10C6537F02EF}" name="ini_SO4" dataDxfId="1" dataCellStyle="Comma"/>
    <tableColumn id="9" xr3:uid="{4503D5A4-FA19-42DF-AE09-08492D52999D}" name="ini_B" dataDxfId="0"/>
    <tableColumn id="10" xr3:uid="{4164B84D-CD01-416F-8025-8D3AF02257F7}" name="ini_Si"/>
    <tableColumn id="11" xr3:uid="{8F628721-E3C2-40E9-8705-050550634F57}" name="ini_As"/>
    <tableColumn id="12" xr3:uid="{7F059D6F-B7E8-4104-B9B3-55FD35576903}" name="ini_Mn"/>
    <tableColumn id="13" xr3:uid="{5DFBD7AB-7297-4751-B4D3-B94CC3A1D5AA}" name="ini_Fe"/>
    <tableColumn id="14" xr3:uid="{844B5B10-6471-41C7-9EC4-2A05885BA097}" name="ini_Zn"/>
    <tableColumn id="15" xr3:uid="{032B7000-58F0-4862-B045-F28CD129A85D}" name="ini_Sr"/>
    <tableColumn id="16" xr3:uid="{03D57C01-6419-4A48-912F-1627F07A2194}" name="ini_Ba"/>
    <tableColumn id="17" xr3:uid="{57BFC0E9-DD6A-4499-9249-BCA716C64097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I101"/>
  <sheetViews>
    <sheetView tabSelected="1" zoomScale="85" zoomScaleNormal="85" workbookViewId="0">
      <pane xSplit="1" topLeftCell="B1" activePane="topRight" state="frozen"/>
      <selection pane="topRight" activeCell="AA1" sqref="AA1:AC1048576"/>
    </sheetView>
  </sheetViews>
  <sheetFormatPr defaultColWidth="9.1328125" defaultRowHeight="14.25" x14ac:dyDescent="0.45"/>
  <cols>
    <col min="1" max="1" width="14.3984375" style="9" customWidth="1"/>
    <col min="2" max="7" width="19.3984375" style="10" customWidth="1"/>
    <col min="8" max="8" width="12" style="10" customWidth="1"/>
    <col min="9" max="9" width="9.1328125" style="10"/>
    <col min="10" max="10" width="23.3984375" style="10" customWidth="1"/>
    <col min="11" max="11" width="9.1328125" style="10"/>
    <col min="12" max="12" width="11.265625" style="10" customWidth="1"/>
    <col min="13" max="15" width="21.53125" style="10" customWidth="1"/>
    <col min="16" max="16" width="27.73046875" style="10" customWidth="1"/>
    <col min="17" max="18" width="9.1328125" style="10"/>
    <col min="19" max="19" width="27.265625" style="10" customWidth="1"/>
    <col min="20" max="20" width="13.1328125" style="10" bestFit="1" customWidth="1"/>
    <col min="21" max="21" width="13.3984375" style="10" bestFit="1" customWidth="1"/>
    <col min="22" max="22" width="13.1328125" style="10" bestFit="1" customWidth="1"/>
    <col min="23" max="23" width="15.265625" style="10" bestFit="1" customWidth="1"/>
    <col min="24" max="24" width="13.86328125" style="10" bestFit="1" customWidth="1"/>
    <col min="25" max="25" width="12.86328125" style="10" bestFit="1" customWidth="1"/>
    <col min="26" max="26" width="15.265625" style="10" bestFit="1" customWidth="1"/>
    <col min="27" max="27" width="14.73046875" style="10" bestFit="1" customWidth="1"/>
    <col min="28" max="16384" width="9.1328125" style="10"/>
  </cols>
  <sheetData>
    <row r="1" spans="1:26" s="23" customFormat="1" x14ac:dyDescent="0.45">
      <c r="A1" s="18" t="s">
        <v>0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  <c r="H1" s="23" t="s">
        <v>55</v>
      </c>
      <c r="I1" s="23" t="s">
        <v>56</v>
      </c>
      <c r="J1" s="23" t="s">
        <v>57</v>
      </c>
      <c r="K1" s="23" t="s">
        <v>58</v>
      </c>
      <c r="L1" s="23" t="s">
        <v>59</v>
      </c>
      <c r="M1" s="23" t="s">
        <v>118</v>
      </c>
      <c r="N1" s="23" t="s">
        <v>61</v>
      </c>
      <c r="O1" s="23" t="s">
        <v>125</v>
      </c>
      <c r="P1" s="23" t="s">
        <v>62</v>
      </c>
      <c r="Q1" s="23" t="s">
        <v>63</v>
      </c>
      <c r="R1" s="23" t="s">
        <v>65</v>
      </c>
      <c r="S1" s="23" t="s">
        <v>66</v>
      </c>
      <c r="T1" s="23" t="s">
        <v>67</v>
      </c>
      <c r="U1" s="23" t="s">
        <v>123</v>
      </c>
      <c r="V1" s="23" t="s">
        <v>119</v>
      </c>
      <c r="W1" s="23" t="s">
        <v>177</v>
      </c>
      <c r="X1" s="23" t="s">
        <v>178</v>
      </c>
      <c r="Y1" s="23" t="s">
        <v>69</v>
      </c>
      <c r="Z1" s="23" t="s">
        <v>60</v>
      </c>
    </row>
    <row r="2" spans="1:26" x14ac:dyDescent="0.45">
      <c r="A2" s="9" t="s">
        <v>179</v>
      </c>
      <c r="B2" s="10" t="s">
        <v>180</v>
      </c>
      <c r="C2" s="10" t="s">
        <v>181</v>
      </c>
      <c r="D2" s="10" t="s">
        <v>182</v>
      </c>
      <c r="E2" s="10" t="s">
        <v>183</v>
      </c>
      <c r="F2" s="10" t="s">
        <v>184</v>
      </c>
      <c r="G2" s="10" t="s">
        <v>185</v>
      </c>
      <c r="H2" s="10" t="s">
        <v>186</v>
      </c>
      <c r="I2" s="10" t="s">
        <v>224</v>
      </c>
      <c r="J2" s="10" t="s">
        <v>226</v>
      </c>
      <c r="K2" s="10" t="s">
        <v>227</v>
      </c>
      <c r="L2" s="10" t="s">
        <v>187</v>
      </c>
      <c r="M2" s="10" t="s">
        <v>188</v>
      </c>
      <c r="N2" s="10" t="s">
        <v>189</v>
      </c>
      <c r="O2" s="10" t="s">
        <v>190</v>
      </c>
      <c r="P2" s="10" t="s">
        <v>229</v>
      </c>
      <c r="Q2" s="10" t="s">
        <v>234</v>
      </c>
      <c r="R2" s="10" t="s">
        <v>230</v>
      </c>
      <c r="S2" s="10" t="s">
        <v>231</v>
      </c>
      <c r="T2" s="10" t="s">
        <v>232</v>
      </c>
      <c r="U2" s="10" t="s">
        <v>191</v>
      </c>
      <c r="V2" s="10" t="s">
        <v>192</v>
      </c>
      <c r="W2" s="10" t="s">
        <v>235</v>
      </c>
      <c r="X2" s="10" t="s">
        <v>236</v>
      </c>
      <c r="Y2" s="10" t="s">
        <v>237</v>
      </c>
      <c r="Z2" s="10" t="s">
        <v>228</v>
      </c>
    </row>
    <row r="3" spans="1:26" s="11" customFormat="1" x14ac:dyDescent="0.45">
      <c r="A3" s="11" t="s">
        <v>42</v>
      </c>
      <c r="B3" s="11" t="s">
        <v>43</v>
      </c>
      <c r="C3" s="11" t="s">
        <v>43</v>
      </c>
      <c r="D3" s="11" t="s">
        <v>44</v>
      </c>
      <c r="E3" s="11" t="s">
        <v>44</v>
      </c>
      <c r="F3" s="11" t="s">
        <v>44</v>
      </c>
      <c r="G3" s="11" t="s">
        <v>44</v>
      </c>
      <c r="H3" s="11" t="s">
        <v>44</v>
      </c>
      <c r="I3" s="11" t="s">
        <v>44</v>
      </c>
      <c r="J3" s="11" t="s">
        <v>44</v>
      </c>
      <c r="K3" s="11" t="s">
        <v>44</v>
      </c>
      <c r="L3" s="11" t="s">
        <v>44</v>
      </c>
      <c r="M3" s="11" t="s">
        <v>44</v>
      </c>
      <c r="N3" s="11" t="s">
        <v>44</v>
      </c>
      <c r="O3" s="11" t="s">
        <v>44</v>
      </c>
      <c r="P3" s="11" t="s">
        <v>44</v>
      </c>
      <c r="Q3" s="11" t="s">
        <v>44</v>
      </c>
      <c r="R3" s="11" t="s">
        <v>44</v>
      </c>
      <c r="S3" s="11" t="s">
        <v>44</v>
      </c>
      <c r="T3" s="11" t="s">
        <v>44</v>
      </c>
      <c r="U3" s="11" t="s">
        <v>44</v>
      </c>
      <c r="V3" s="11" t="s">
        <v>44</v>
      </c>
      <c r="W3" s="11" t="s">
        <v>44</v>
      </c>
      <c r="X3" s="11" t="s">
        <v>44</v>
      </c>
      <c r="Y3" s="11" t="s">
        <v>44</v>
      </c>
      <c r="Z3" s="11" t="s">
        <v>44</v>
      </c>
    </row>
    <row r="4" spans="1:26" s="11" customFormat="1" x14ac:dyDescent="0.45">
      <c r="A4" s="11" t="s">
        <v>1772</v>
      </c>
      <c r="B4" s="11" t="s">
        <v>1776</v>
      </c>
      <c r="C4" s="11" t="s">
        <v>1773</v>
      </c>
      <c r="D4" s="11" t="s">
        <v>1774</v>
      </c>
      <c r="E4" s="11" t="s">
        <v>1774</v>
      </c>
      <c r="F4" s="11" t="s">
        <v>1774</v>
      </c>
      <c r="G4" s="11" t="s">
        <v>1775</v>
      </c>
      <c r="H4" s="11" t="s">
        <v>1776</v>
      </c>
      <c r="I4" s="11" t="s">
        <v>1773</v>
      </c>
      <c r="J4" s="11" t="s">
        <v>1777</v>
      </c>
      <c r="K4" s="11" t="s">
        <v>1780</v>
      </c>
      <c r="L4" s="11" t="s">
        <v>1775</v>
      </c>
      <c r="M4" s="11" t="s">
        <v>1774</v>
      </c>
      <c r="N4" s="11" t="s">
        <v>1776</v>
      </c>
      <c r="O4" s="11" t="s">
        <v>1778</v>
      </c>
      <c r="P4" s="11" t="s">
        <v>1777</v>
      </c>
      <c r="Q4" s="11" t="s">
        <v>1776</v>
      </c>
      <c r="R4" s="11" t="s">
        <v>1777</v>
      </c>
      <c r="S4" s="11" t="s">
        <v>1779</v>
      </c>
      <c r="T4" s="11" t="s">
        <v>1778</v>
      </c>
      <c r="U4" s="11" t="s">
        <v>1776</v>
      </c>
      <c r="V4" s="11" t="s">
        <v>1774</v>
      </c>
      <c r="W4" s="11" t="s">
        <v>1782</v>
      </c>
      <c r="X4" s="11" t="s">
        <v>1774</v>
      </c>
      <c r="Y4" s="11" t="s">
        <v>1788</v>
      </c>
      <c r="Z4" s="11" t="s">
        <v>1789</v>
      </c>
    </row>
    <row r="5" spans="1:26" s="11" customFormat="1" x14ac:dyDescent="0.45">
      <c r="A5" s="11" t="s">
        <v>1767</v>
      </c>
      <c r="B5" s="11" t="s">
        <v>1768</v>
      </c>
      <c r="C5" s="11" t="s">
        <v>1768</v>
      </c>
      <c r="D5" s="11" t="s">
        <v>1770</v>
      </c>
      <c r="E5" s="11" t="s">
        <v>1771</v>
      </c>
      <c r="F5" s="11" t="s">
        <v>1770</v>
      </c>
      <c r="G5" s="11" t="s">
        <v>1770</v>
      </c>
      <c r="H5" s="11" t="s">
        <v>1770</v>
      </c>
      <c r="I5" s="11" t="s">
        <v>1769</v>
      </c>
      <c r="J5" s="11" t="s">
        <v>1769</v>
      </c>
      <c r="K5" s="11" t="s">
        <v>1769</v>
      </c>
      <c r="L5" s="11" t="s">
        <v>1769</v>
      </c>
      <c r="M5" s="11" t="s">
        <v>1769</v>
      </c>
      <c r="N5" s="11" t="s">
        <v>1770</v>
      </c>
      <c r="O5" s="11" t="s">
        <v>1770</v>
      </c>
      <c r="P5" s="11" t="s">
        <v>1769</v>
      </c>
      <c r="Q5" s="11" t="s">
        <v>1769</v>
      </c>
      <c r="R5" s="11" t="s">
        <v>1769</v>
      </c>
      <c r="S5" s="11" t="s">
        <v>1769</v>
      </c>
      <c r="T5" s="11" t="s">
        <v>1770</v>
      </c>
      <c r="U5" s="11" t="s">
        <v>1769</v>
      </c>
      <c r="V5" s="11" t="s">
        <v>1771</v>
      </c>
      <c r="W5" s="11" t="s">
        <v>1769</v>
      </c>
      <c r="X5" s="11" t="s">
        <v>1769</v>
      </c>
      <c r="Y5" s="11" t="s">
        <v>1769</v>
      </c>
      <c r="Z5" s="11" t="s">
        <v>1769</v>
      </c>
    </row>
    <row r="6" spans="1:26" x14ac:dyDescent="0.45">
      <c r="A6" s="9" t="s">
        <v>41</v>
      </c>
      <c r="B6" s="10" t="s">
        <v>23</v>
      </c>
      <c r="C6" s="10" t="s">
        <v>24</v>
      </c>
      <c r="D6" s="10" t="s">
        <v>25</v>
      </c>
      <c r="E6" s="10" t="s">
        <v>26</v>
      </c>
      <c r="F6" s="10" t="s">
        <v>26</v>
      </c>
      <c r="G6" s="10" t="s">
        <v>26</v>
      </c>
      <c r="H6" s="10" t="s">
        <v>26</v>
      </c>
      <c r="I6" s="10" t="s">
        <v>26</v>
      </c>
      <c r="J6" s="10" t="s">
        <v>26</v>
      </c>
      <c r="K6" s="10" t="s">
        <v>26</v>
      </c>
      <c r="L6" s="10" t="s">
        <v>26</v>
      </c>
      <c r="M6" s="10" t="str">
        <f>G6</f>
        <v>AR</v>
      </c>
      <c r="N6" s="10" t="s">
        <v>26</v>
      </c>
      <c r="O6" s="10" t="s">
        <v>26</v>
      </c>
      <c r="P6" s="10" t="s">
        <v>26</v>
      </c>
      <c r="Q6" s="10" t="s">
        <v>26</v>
      </c>
      <c r="R6" s="10" t="s">
        <v>26</v>
      </c>
      <c r="S6" s="10" t="s">
        <v>26</v>
      </c>
      <c r="T6" s="10" t="s">
        <v>25</v>
      </c>
      <c r="U6" s="10" t="s">
        <v>1764</v>
      </c>
      <c r="V6" s="10" t="s">
        <v>23</v>
      </c>
      <c r="W6" s="10" t="s">
        <v>26</v>
      </c>
      <c r="X6" s="10" t="s">
        <v>1766</v>
      </c>
      <c r="Y6" s="10" t="s">
        <v>1766</v>
      </c>
      <c r="Z6" s="10" t="s">
        <v>26</v>
      </c>
    </row>
    <row r="7" spans="1:26" x14ac:dyDescent="0.45">
      <c r="A7" s="9" t="s">
        <v>34</v>
      </c>
      <c r="B7" s="10">
        <v>-71</v>
      </c>
      <c r="C7" s="10">
        <v>143</v>
      </c>
      <c r="D7" s="10">
        <v>2300</v>
      </c>
      <c r="E7" s="11">
        <v>3900</v>
      </c>
      <c r="F7" s="10">
        <v>3000</v>
      </c>
      <c r="G7" s="11">
        <v>4000</v>
      </c>
      <c r="H7" s="10">
        <v>4100</v>
      </c>
      <c r="I7" s="10">
        <v>3718</v>
      </c>
      <c r="J7" s="10">
        <v>3480</v>
      </c>
      <c r="K7" s="10">
        <v>3660</v>
      </c>
      <c r="L7" s="10">
        <v>3630</v>
      </c>
      <c r="M7" s="10">
        <f>G7</f>
        <v>4000</v>
      </c>
      <c r="N7" s="10">
        <f>G7</f>
        <v>4000</v>
      </c>
      <c r="O7" s="10">
        <v>3780</v>
      </c>
      <c r="P7" s="10">
        <v>3330</v>
      </c>
      <c r="Q7" s="10">
        <v>3820</v>
      </c>
      <c r="R7" s="10">
        <v>3760</v>
      </c>
      <c r="S7" s="10">
        <v>3414</v>
      </c>
      <c r="T7" s="10">
        <v>3750</v>
      </c>
      <c r="U7" s="10">
        <v>3653</v>
      </c>
      <c r="V7" s="10">
        <v>1544</v>
      </c>
      <c r="W7" s="10">
        <v>3000</v>
      </c>
      <c r="X7" s="10">
        <v>2670</v>
      </c>
      <c r="Y7" s="10">
        <v>2700</v>
      </c>
      <c r="Z7" s="10">
        <v>4060</v>
      </c>
    </row>
    <row r="8" spans="1:26" x14ac:dyDescent="0.45">
      <c r="A8" s="9" t="s">
        <v>126</v>
      </c>
      <c r="B8" s="12">
        <v>-115.57814</v>
      </c>
      <c r="C8" s="12">
        <v>7.9751099999999999</v>
      </c>
      <c r="D8" s="12">
        <v>-68.32159</v>
      </c>
      <c r="E8" s="12">
        <v>-66.7</v>
      </c>
      <c r="F8" s="12">
        <v>-66.790670000000006</v>
      </c>
      <c r="G8" s="12">
        <v>-66.981870000000001</v>
      </c>
      <c r="H8" s="12">
        <v>-68.665130000000005</v>
      </c>
      <c r="I8" s="12">
        <v>-67.12</v>
      </c>
      <c r="J8" s="12">
        <v>-67.709720000000004</v>
      </c>
      <c r="K8" s="12">
        <v>-68.14443</v>
      </c>
      <c r="L8" s="12">
        <v>-67.124110000000002</v>
      </c>
      <c r="M8" s="12">
        <v>-67.048779999999994</v>
      </c>
      <c r="N8" s="12">
        <v>-66.947149999999993</v>
      </c>
      <c r="O8" s="12">
        <v>-66.704589999999996</v>
      </c>
      <c r="P8" s="12">
        <v>-67.462999999999994</v>
      </c>
      <c r="Q8" s="12">
        <v>-66.816280000000006</v>
      </c>
      <c r="R8" s="12">
        <v>-66.817809999999994</v>
      </c>
      <c r="S8" s="12">
        <v>-65.946389999999994</v>
      </c>
      <c r="T8" s="12">
        <v>-69.071663999999998</v>
      </c>
      <c r="U8" s="12">
        <v>-67.378029999999995</v>
      </c>
      <c r="V8" s="12">
        <v>-117.57931000000001</v>
      </c>
      <c r="W8" s="12">
        <v>-67.428989999999999</v>
      </c>
      <c r="X8" s="12">
        <v>95.240380000000002</v>
      </c>
      <c r="Y8" s="12">
        <v>91.483860000000007</v>
      </c>
      <c r="Z8" s="12">
        <v>-66.748329999999996</v>
      </c>
    </row>
    <row r="9" spans="1:26" x14ac:dyDescent="0.45">
      <c r="A9" s="9" t="s">
        <v>127</v>
      </c>
      <c r="B9" s="12">
        <v>33.177570000000003</v>
      </c>
      <c r="C9" s="12">
        <v>48.65578</v>
      </c>
      <c r="D9" s="12">
        <v>-23.641819999999999</v>
      </c>
      <c r="E9" s="12">
        <v>-23.45</v>
      </c>
      <c r="F9" s="12">
        <v>-23.757380000000001</v>
      </c>
      <c r="G9" s="12">
        <v>-25.225560000000002</v>
      </c>
      <c r="H9" s="12">
        <v>-27.364129999999999</v>
      </c>
      <c r="I9" s="12">
        <v>-24.057500000000001</v>
      </c>
      <c r="J9" s="12">
        <v>-24.770140000000001</v>
      </c>
      <c r="K9" s="12">
        <v>-25.006049999999998</v>
      </c>
      <c r="L9" s="12">
        <v>-25.036719999999999</v>
      </c>
      <c r="M9" s="12">
        <v>-25.392700000000001</v>
      </c>
      <c r="N9" s="12">
        <v>-25.345320000000001</v>
      </c>
      <c r="O9" s="12">
        <v>-24.57086</v>
      </c>
      <c r="P9" s="12">
        <v>-25.248000000000001</v>
      </c>
      <c r="Q9" s="12">
        <v>-25.090769999999999</v>
      </c>
      <c r="R9" s="12">
        <v>-24.698969999999999</v>
      </c>
      <c r="S9" s="12">
        <v>-23.728560000000002</v>
      </c>
      <c r="T9" s="12">
        <v>-26.877735999999999</v>
      </c>
      <c r="U9" s="12">
        <v>-20.542850000000001</v>
      </c>
      <c r="V9" s="12">
        <v>37.775440000000003</v>
      </c>
      <c r="W9" s="12">
        <v>-26.498830000000002</v>
      </c>
      <c r="X9" s="12">
        <v>36.78454</v>
      </c>
      <c r="Y9" s="12">
        <v>38.540610000000001</v>
      </c>
      <c r="Z9" s="12">
        <v>-25.244720000000001</v>
      </c>
    </row>
    <row r="10" spans="1:26" x14ac:dyDescent="0.45">
      <c r="A10" s="9" t="s">
        <v>124</v>
      </c>
      <c r="B10" s="10">
        <v>22</v>
      </c>
      <c r="C10" s="10">
        <v>15</v>
      </c>
      <c r="D10" s="10">
        <v>16.8</v>
      </c>
      <c r="E10" s="11">
        <v>8.24</v>
      </c>
      <c r="F10" s="10">
        <v>5.0999999999999996</v>
      </c>
      <c r="G10" s="10">
        <v>5.2</v>
      </c>
      <c r="H10" s="10">
        <v>4</v>
      </c>
      <c r="L10" s="10">
        <v>6.5</v>
      </c>
      <c r="M10" s="10">
        <f>5.2</f>
        <v>5.2</v>
      </c>
      <c r="N10" s="10">
        <f>G10</f>
        <v>5.2</v>
      </c>
      <c r="O10" s="10">
        <v>6.3</v>
      </c>
      <c r="S10" s="12"/>
      <c r="T10" s="10">
        <v>5.5</v>
      </c>
      <c r="U10" s="10">
        <v>7.8</v>
      </c>
      <c r="V10" s="10">
        <v>13</v>
      </c>
    </row>
    <row r="11" spans="1:26" x14ac:dyDescent="0.45">
      <c r="A11" s="9" t="s">
        <v>33</v>
      </c>
      <c r="B11" s="10">
        <v>0</v>
      </c>
      <c r="C11" s="10">
        <v>0</v>
      </c>
      <c r="D11" s="10">
        <v>1.44</v>
      </c>
      <c r="E11" s="11">
        <v>1.246</v>
      </c>
      <c r="F11" s="10">
        <v>1.27</v>
      </c>
      <c r="G11" s="10">
        <v>1.1060000000000001</v>
      </c>
      <c r="H11" s="10">
        <v>1.788</v>
      </c>
      <c r="I11" s="10">
        <v>1.2330000000000001</v>
      </c>
      <c r="L11" s="10">
        <v>2.044</v>
      </c>
      <c r="M11" s="10">
        <f>G11</f>
        <v>1.1060000000000001</v>
      </c>
      <c r="N11" s="10">
        <f>G11</f>
        <v>1.1060000000000001</v>
      </c>
      <c r="O11" s="10">
        <v>1.2</v>
      </c>
      <c r="T11" s="10">
        <f>D11</f>
        <v>1.44</v>
      </c>
      <c r="U11" s="10">
        <v>1.3180000000000001</v>
      </c>
      <c r="V11" s="10">
        <v>1.425</v>
      </c>
    </row>
    <row r="12" spans="1:26" x14ac:dyDescent="0.45">
      <c r="A12" s="9" t="s">
        <v>35</v>
      </c>
      <c r="B12" s="10">
        <v>100</v>
      </c>
      <c r="C12" s="10">
        <v>100</v>
      </c>
      <c r="D12" s="10">
        <v>99.5</v>
      </c>
      <c r="E12" s="11">
        <v>86.8</v>
      </c>
      <c r="F12" s="10">
        <v>89</v>
      </c>
      <c r="G12" s="10">
        <v>86.4</v>
      </c>
      <c r="H12" s="10">
        <v>94.9</v>
      </c>
      <c r="M12" s="10">
        <f>G12</f>
        <v>86.4</v>
      </c>
      <c r="N12" s="10">
        <f>G12</f>
        <v>86.4</v>
      </c>
      <c r="V12" s="10">
        <v>94.92</v>
      </c>
    </row>
    <row r="13" spans="1:26" x14ac:dyDescent="0.45">
      <c r="A13" s="9" t="s">
        <v>36</v>
      </c>
      <c r="B13" s="10">
        <v>1.1299999999999999</v>
      </c>
      <c r="C13" s="10">
        <v>1.1299999999999999</v>
      </c>
      <c r="D13" s="10">
        <v>1.2230000000000001</v>
      </c>
      <c r="E13" s="11">
        <v>1.2110000000000001</v>
      </c>
      <c r="F13" s="10">
        <v>1.22</v>
      </c>
      <c r="G13" s="10">
        <v>1.206</v>
      </c>
      <c r="H13" s="10">
        <v>1.2370000000000001</v>
      </c>
      <c r="I13" s="10">
        <v>1.22</v>
      </c>
      <c r="J13" s="10">
        <v>1.22</v>
      </c>
      <c r="K13" s="10">
        <v>1.22</v>
      </c>
      <c r="L13" s="10">
        <v>1.2</v>
      </c>
      <c r="M13" s="10">
        <f>G13</f>
        <v>1.206</v>
      </c>
      <c r="N13" s="10">
        <f>G13</f>
        <v>1.206</v>
      </c>
      <c r="O13" s="10">
        <v>1.22</v>
      </c>
      <c r="P13" s="10">
        <v>1.22</v>
      </c>
      <c r="Q13" s="10">
        <v>1.22</v>
      </c>
      <c r="R13" s="10">
        <v>1.22</v>
      </c>
      <c r="S13" s="10">
        <v>1.22</v>
      </c>
      <c r="T13" s="10">
        <v>1.2</v>
      </c>
      <c r="U13" s="10">
        <v>1.2</v>
      </c>
      <c r="V13" s="10">
        <v>1.2</v>
      </c>
      <c r="X13" s="10">
        <v>1.349</v>
      </c>
      <c r="Y13" s="10">
        <v>1.349</v>
      </c>
      <c r="Z13" s="10">
        <v>1.22</v>
      </c>
    </row>
    <row r="14" spans="1:26" x14ac:dyDescent="0.45">
      <c r="A14" s="9" t="s">
        <v>47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Z14" s="8"/>
    </row>
    <row r="15" spans="1:26" x14ac:dyDescent="0.45">
      <c r="A15" s="9" t="s">
        <v>193</v>
      </c>
      <c r="B15" s="8">
        <v>1.7876106194690267E-2</v>
      </c>
      <c r="C15" s="8">
        <v>1.8938053097345135E-2</v>
      </c>
      <c r="D15" s="8">
        <v>0.15</v>
      </c>
      <c r="E15" s="8">
        <v>6.3914120561519405E-2</v>
      </c>
      <c r="F15" s="8">
        <v>0.05</v>
      </c>
      <c r="G15" s="8">
        <v>6.616915422885572E-2</v>
      </c>
      <c r="H15" s="8">
        <f>((Sheet2!B2/1000)/(Sheet1!$H$13*1000))*100</f>
        <v>9.4987873888439781E-2</v>
      </c>
      <c r="I15" s="8">
        <f>((Sheet2!C2/1000)/(Sheet1!$I$13*1000))*100</f>
        <v>2.8688524590163935E-2</v>
      </c>
      <c r="J15" s="7">
        <v>2.60655737704918E-2</v>
      </c>
      <c r="K15" s="13">
        <f>((Sheet2!E2/1000)/(Sheet1!$K$13*1000))*100</f>
        <v>3.4426229508196717E-2</v>
      </c>
      <c r="L15" s="8">
        <f>((Sheet2!F2/1000)/(Sheet1!$L$13*1000))*100</f>
        <v>2.6166666666666668E-2</v>
      </c>
      <c r="M15" s="8">
        <f t="shared" ref="M15:M22" si="0">G15</f>
        <v>6.616915422885572E-2</v>
      </c>
      <c r="N15" s="8">
        <f>Sheet2!I2/10000</f>
        <v>7.8200000000000006E-2</v>
      </c>
      <c r="O15" s="8">
        <f>((Sheet2!J2/1000)/(Sheet1!$O$13*1000))*100</f>
        <v>3.5573770491803276E-2</v>
      </c>
      <c r="P15" s="13">
        <f>((Sheet2!K2/1000)/(Sheet1!$P$13*1000))*100</f>
        <v>2.5491803278688527E-2</v>
      </c>
      <c r="Q15" s="8">
        <f>((Sheet2!L2/1000)/(Sheet1!$P$13*1000))*100</f>
        <v>3.0901639344262294E-2</v>
      </c>
      <c r="R15" s="8">
        <f>((Sheet2!N2/1000)/(Sheet1!$P$13*1000))*100</f>
        <v>1.6967213114754097E-2</v>
      </c>
      <c r="S15" s="8">
        <f>((Sheet2!O2/1000)/(Sheet1!$P$13*1000))*100</f>
        <v>2.2131147540983609E-2</v>
      </c>
      <c r="T15" s="8">
        <f>((Sheet2!P2/1000)/(Sheet1!$P$13*1000))*100</f>
        <v>9.1967213114754101E-2</v>
      </c>
      <c r="U15" s="14">
        <f>(Sheet2!Q2/(1000*Sheet1!$U$13))*100</f>
        <v>6.9999999999999993E-2</v>
      </c>
      <c r="V15" s="10">
        <v>0.02</v>
      </c>
      <c r="W15" s="10">
        <v>0.02</v>
      </c>
      <c r="X15" s="10">
        <v>2.1999999999999999E-2</v>
      </c>
      <c r="Y15" s="10">
        <v>2.1999999999999999E-2</v>
      </c>
      <c r="Z15" s="8">
        <f>((Sheet2!Y2/1000)/(Sheet1!$Z$13*1000))*100</f>
        <v>1.9262295081967213E-2</v>
      </c>
    </row>
    <row r="16" spans="1:26" x14ac:dyDescent="0.45">
      <c r="A16" s="9" t="s">
        <v>194</v>
      </c>
      <c r="B16" s="8">
        <v>12.567699115044249</v>
      </c>
      <c r="C16" s="8">
        <v>5.3599115044247796</v>
      </c>
      <c r="D16" s="8">
        <v>16.04</v>
      </c>
      <c r="E16" s="8">
        <v>14.587365813377373</v>
      </c>
      <c r="F16" s="8">
        <v>14.7</v>
      </c>
      <c r="G16" s="8">
        <v>14.942205638474295</v>
      </c>
      <c r="H16" s="8">
        <f>((Sheet2!B3/1000)/(Sheet1!$H$13*1000))*100</f>
        <v>17.191754244139045</v>
      </c>
      <c r="I16" s="8">
        <f>((Sheet2!C3/1000)/(Sheet1!$I$13*1000))*100</f>
        <v>15.614754098360656</v>
      </c>
      <c r="J16" s="7">
        <v>4.8235245901639354</v>
      </c>
      <c r="K16" s="8">
        <f>((Sheet2!E3/1000)/(Sheet1!$K$13*1000))*100</f>
        <v>12.204918032786885</v>
      </c>
      <c r="L16" s="8"/>
      <c r="M16" s="8">
        <f t="shared" si="0"/>
        <v>14.942205638474295</v>
      </c>
      <c r="N16" s="8"/>
      <c r="O16" s="8"/>
      <c r="P16" s="13">
        <f>((Sheet2!K3/1000)/(Sheet1!$P$13*1000))*100</f>
        <v>7.2295901639344251</v>
      </c>
      <c r="Q16" s="8">
        <f>((Sheet2!L3/1000)/(Sheet1!$P$13*1000))*100</f>
        <v>1.7617213114754098</v>
      </c>
      <c r="R16" s="8">
        <f>((Sheet2!N3/1000)/(Sheet1!$P$13*1000))*100</f>
        <v>14.449426229508195</v>
      </c>
      <c r="S16" s="8">
        <f>((Sheet2!O3/1000)/(Sheet1!$P$13*1000))*100</f>
        <v>11.497213114754096</v>
      </c>
      <c r="T16" s="8">
        <f>((Sheet2!P3/1000)/(Sheet1!$P$13*1000))*100</f>
        <v>15.796967213114755</v>
      </c>
      <c r="U16" s="8">
        <f>(Sheet2!Q3/(1000*Sheet1!$U$13))*100</f>
        <v>16.974999999999998</v>
      </c>
      <c r="V16" s="10">
        <v>10.06</v>
      </c>
      <c r="Z16" s="8">
        <f>((Sheet2!Y3/1000)/(Sheet1!$Z$13*1000))*100</f>
        <v>3.1368852459016399</v>
      </c>
    </row>
    <row r="17" spans="1:35" x14ac:dyDescent="0.45">
      <c r="A17" s="9" t="s">
        <v>195</v>
      </c>
      <c r="B17" s="8">
        <v>4.3583185840707968</v>
      </c>
      <c r="C17" s="8">
        <v>1.9673451327433629</v>
      </c>
      <c r="D17" s="8">
        <v>7.6</v>
      </c>
      <c r="E17" s="8">
        <v>9.8648224607762174</v>
      </c>
      <c r="F17" s="8">
        <v>9.8000000000000007</v>
      </c>
      <c r="G17" s="8">
        <v>9.1776119402985081</v>
      </c>
      <c r="H17" s="8">
        <f>((Sheet2!B4/1000)/(Sheet1!$H$13*1000))*100</f>
        <v>5.5667744543249809</v>
      </c>
      <c r="I17" s="8">
        <f>((Sheet2!C4/1000)/(Sheet1!$I$13*1000))*100</f>
        <v>10.016393442622951</v>
      </c>
      <c r="J17" s="7">
        <v>2.0954918032786889</v>
      </c>
      <c r="K17" s="8">
        <f>((Sheet2!E4/1000)/(Sheet1!$K$13*1000))*100</f>
        <v>7.5737704918032795</v>
      </c>
      <c r="L17" s="8"/>
      <c r="M17" s="8">
        <f t="shared" si="0"/>
        <v>9.1776119402985081</v>
      </c>
      <c r="N17" s="8"/>
      <c r="O17" s="8"/>
      <c r="P17" s="13">
        <f>((Sheet2!K4/1000)/(Sheet1!$P$13*1000))*100</f>
        <v>4.5713114754098365</v>
      </c>
      <c r="Q17" s="8">
        <f>((Sheet2!L4/1000)/(Sheet1!$P$13*1000))*100</f>
        <v>0.85655737704918022</v>
      </c>
      <c r="R17" s="8">
        <f>((Sheet2!N4/1000)/(Sheet1!$P$13*1000))*100</f>
        <v>8.8337704918032784</v>
      </c>
      <c r="S17" s="8">
        <f>((Sheet2!O4/1000)/(Sheet1!$P$13*1000))*100</f>
        <v>7.1161475409836052</v>
      </c>
      <c r="T17" s="8">
        <f>((Sheet2!P4/1000)/(Sheet1!$P$13*1000))*100</f>
        <v>7.1398360655737694</v>
      </c>
      <c r="U17" s="8">
        <f>(Sheet2!Q4/(1000*Sheet1!$U$13))*100</f>
        <v>8.7833333333333332</v>
      </c>
      <c r="V17" s="10">
        <v>6.2</v>
      </c>
      <c r="Z17" s="8">
        <f>((Sheet2!Y4/1000)/(Sheet1!$Z$13*1000))*100</f>
        <v>1.7651639344262295</v>
      </c>
    </row>
    <row r="18" spans="1:35" x14ac:dyDescent="0.45">
      <c r="A18" s="9" t="s">
        <v>196</v>
      </c>
      <c r="B18" s="8">
        <v>1.2802654867256638</v>
      </c>
      <c r="C18" s="8">
        <v>0.43168141592920356</v>
      </c>
      <c r="D18" s="8">
        <v>1.85</v>
      </c>
      <c r="E18" s="8">
        <v>0.51420313790255989</v>
      </c>
      <c r="F18" s="8">
        <v>4.8099999999999996</v>
      </c>
      <c r="G18" s="8">
        <v>0.68101160862354893</v>
      </c>
      <c r="H18" s="8">
        <f>((Sheet2!B5/1000)/(Sheet1!$H$13*1000))*100</f>
        <v>0.91503637833468077</v>
      </c>
      <c r="I18" s="8">
        <f>((Sheet2!C5/1000)/(Sheet1!$I$13*1000))*100</f>
        <v>0.53852459016393439</v>
      </c>
      <c r="J18" s="7">
        <v>0.61827868852459023</v>
      </c>
      <c r="K18" s="8">
        <f>((Sheet2!E5/1000)/(Sheet1!$K$13*1000))*100</f>
        <v>0.3040983606557377</v>
      </c>
      <c r="L18" s="8"/>
      <c r="M18" s="8">
        <f t="shared" si="0"/>
        <v>0.68101160862354893</v>
      </c>
      <c r="N18" s="8">
        <f>Sheet2!I5/10000</f>
        <v>0.86529999999999996</v>
      </c>
      <c r="O18" s="8">
        <f>((Sheet2!J5/1000)/(Sheet1!$O$13*1000))*100</f>
        <v>0.37680327868852465</v>
      </c>
      <c r="P18" s="13">
        <f>((Sheet2!K5/1000)/(Sheet1!$P$13*1000))*100</f>
        <v>6.6147540983606562E-2</v>
      </c>
      <c r="Q18" s="8">
        <f>((Sheet2!L5/1000)/(Sheet1!$P$13*1000))*100</f>
        <v>0.24795081967213117</v>
      </c>
      <c r="R18" s="8">
        <f>((Sheet2!N5/1000)/(Sheet1!$P$13*1000))*100</f>
        <v>0.2439344262295082</v>
      </c>
      <c r="S18" s="8">
        <f>((Sheet2!O5/1000)/(Sheet1!$P$13*1000))*100</f>
        <v>0.30836065573770488</v>
      </c>
      <c r="T18" s="8">
        <f>((Sheet2!P5/1000)/(Sheet1!$P$13*1000))*100</f>
        <v>0.66737704918032781</v>
      </c>
      <c r="U18" s="8">
        <f>(Sheet2!Q5/(1000*Sheet1!$U$13))*100</f>
        <v>1.3083333333333331</v>
      </c>
      <c r="V18" s="10">
        <v>0.8</v>
      </c>
      <c r="Z18" s="8">
        <f>((Sheet2!Y5/1000)/(Sheet1!$Z$13*1000))*100</f>
        <v>0.64557377049180331</v>
      </c>
      <c r="AA18" s="15"/>
      <c r="AB18" s="7"/>
      <c r="AC18" s="7"/>
      <c r="AD18" s="7"/>
      <c r="AE18" s="7"/>
      <c r="AF18" s="7"/>
      <c r="AG18" s="7"/>
      <c r="AH18" s="7"/>
      <c r="AI18" s="7"/>
    </row>
    <row r="19" spans="1:35" x14ac:dyDescent="0.45">
      <c r="A19" s="9" t="s">
        <v>197</v>
      </c>
      <c r="B19" s="8">
        <v>2.2729203539823009</v>
      </c>
      <c r="C19" s="8">
        <v>0.45973451327433629</v>
      </c>
      <c r="D19" s="8">
        <v>3.1E-2</v>
      </c>
      <c r="E19" s="8">
        <v>3.9306358381502891E-2</v>
      </c>
      <c r="F19" s="8">
        <v>1E-3</v>
      </c>
      <c r="G19" s="8">
        <v>6.0696517412935316E-2</v>
      </c>
      <c r="H19" s="8">
        <f>((Sheet2!B6/1000)/(Sheet1!$H$13*1000))*100</f>
        <v>4.1656426839126928</v>
      </c>
      <c r="I19" s="8">
        <f>((Sheet2!C6/1000)/(Sheet1!$I$13*1000))*100</f>
        <v>2.295081967213115E-2</v>
      </c>
      <c r="J19" s="7">
        <v>4.2377049180327871E-2</v>
      </c>
      <c r="K19" s="8">
        <f>((Sheet2!E6/1000)/(Sheet1!$K$13*1000))*100</f>
        <v>6.5573770491803282E-2</v>
      </c>
      <c r="L19" s="8">
        <f>((Sheet2!F6/1000)/(Sheet1!$L$13*1000))*100</f>
        <v>3.241666666666667E-2</v>
      </c>
      <c r="M19" s="8">
        <f t="shared" si="0"/>
        <v>6.0696517412935316E-2</v>
      </c>
      <c r="N19" s="8"/>
      <c r="O19" s="8"/>
      <c r="P19" s="13">
        <f>((Sheet2!K6/1000)/(Sheet1!$P$13*1000))*100</f>
        <v>4.3852459016393446E-2</v>
      </c>
      <c r="Q19" s="8">
        <f>((Sheet2!L6/1000)/(Sheet1!$P$13*1000))*100</f>
        <v>4.0163934426229514E-3</v>
      </c>
      <c r="R19" s="8">
        <f>((Sheet2!N6/1000)/(Sheet1!$P$13*1000))*100</f>
        <v>4.5737704918032793E-2</v>
      </c>
      <c r="S19" s="8">
        <f>((Sheet2!O6/1000)/(Sheet1!$P$13*1000))*100</f>
        <v>0.11819672131147541</v>
      </c>
      <c r="T19" s="8">
        <f>((Sheet2!P6/1000)/(Sheet1!$P$13*1000))*100</f>
        <v>1.0530327868852458</v>
      </c>
      <c r="U19" s="8">
        <f>(Sheet2!Q6/(1000*Sheet1!$U$13))*100</f>
        <v>0.27750000000000002</v>
      </c>
      <c r="V19" s="10">
        <v>0.71</v>
      </c>
      <c r="Z19" s="8">
        <f>((Sheet2!Y6/1000)/(Sheet1!$Z$13*1000))*100</f>
        <v>0.11499999999999999</v>
      </c>
    </row>
    <row r="20" spans="1:35" x14ac:dyDescent="0.45">
      <c r="A20" s="9" t="s">
        <v>198</v>
      </c>
      <c r="B20" s="8">
        <v>9.6460176991150452E-3</v>
      </c>
      <c r="C20" s="8">
        <v>8.7610619469026558E-3</v>
      </c>
      <c r="D20" s="8">
        <v>0.96</v>
      </c>
      <c r="E20" s="8">
        <v>0.16556564822460776</v>
      </c>
      <c r="F20" s="8">
        <v>0.14000000000000001</v>
      </c>
      <c r="G20" s="8">
        <v>0.15174129353233831</v>
      </c>
      <c r="H20" s="8">
        <f>((Sheet2!B7/1000)/(Sheet1!$H$13*1000))*100</f>
        <v>0.15157639450282942</v>
      </c>
      <c r="I20" s="8">
        <f>((Sheet2!C7/1000)/(Sheet1!$I$13*1000))*100</f>
        <v>0.17377049180327869</v>
      </c>
      <c r="J20" s="7">
        <v>0.33540983606557367</v>
      </c>
      <c r="K20" s="8">
        <f>((Sheet2!E7/1000)/(Sheet1!$K$13*1000))*100</f>
        <v>0.21311475409836067</v>
      </c>
      <c r="L20" s="8">
        <f>((Sheet2!F7/1000)/(Sheet1!$L$13*1000))*100</f>
        <v>0.13633333333333331</v>
      </c>
      <c r="M20" s="8">
        <f t="shared" si="0"/>
        <v>0.15174129353233831</v>
      </c>
      <c r="N20" s="8">
        <f>Sheet2!I7/10000</f>
        <v>0.17199999999999999</v>
      </c>
      <c r="O20" s="8">
        <f>((Sheet2!J7/1000)/(Sheet1!$O$13*1000))*100</f>
        <v>0.25868852459016395</v>
      </c>
      <c r="P20" s="13">
        <f>((Sheet2!K7/1000)/(Sheet1!$P$13*1000))*100</f>
        <v>6.6885245901639342E-2</v>
      </c>
      <c r="Q20" s="8">
        <f>((Sheet2!L7/1000)/(Sheet1!$P$13*1000))*100</f>
        <v>0.18663934426229509</v>
      </c>
      <c r="R20" s="8">
        <f>((Sheet2!N7/1000)/(Sheet1!$P$13*1000))*100</f>
        <v>0.15196721311475411</v>
      </c>
      <c r="S20" s="8">
        <f>((Sheet2!O7/1000)/(Sheet1!$P$13*1000))*100</f>
        <v>9.2622950819672117E-2</v>
      </c>
      <c r="T20" s="8">
        <f>((Sheet2!P7/1000)/(Sheet1!$P$13*1000))*100</f>
        <v>0.60057377049180327</v>
      </c>
      <c r="U20" s="8">
        <f>(Sheet2!Q7/(1000*Sheet1!$U$13))*100</f>
        <v>1.3916666666666666</v>
      </c>
      <c r="V20" s="10">
        <v>0.02</v>
      </c>
      <c r="Z20" s="8">
        <f>((Sheet2!Y7/1000)/(Sheet1!$Z$13*1000))*100</f>
        <v>7.6475409836065572E-2</v>
      </c>
    </row>
    <row r="21" spans="1:35" x14ac:dyDescent="0.45">
      <c r="A21" s="9" t="s">
        <v>199</v>
      </c>
      <c r="B21" s="8">
        <v>5.1858407079646025E-3</v>
      </c>
      <c r="C21" s="8">
        <v>1.5221238938053099E-2</v>
      </c>
      <c r="D21" s="8">
        <v>1.65</v>
      </c>
      <c r="E21" s="8">
        <v>1.5383980181668042</v>
      </c>
      <c r="F21" s="8">
        <v>0.2</v>
      </c>
      <c r="G21" s="8">
        <v>0.84436152570480927</v>
      </c>
      <c r="H21" s="8">
        <f>((Sheet2!B8/1000)/(Sheet1!$H$13*1000))*100</f>
        <v>0</v>
      </c>
      <c r="I21" s="8">
        <f>((Sheet2!C8/1000)/(Sheet1!$I$13*1000))*100</f>
        <v>1.3106557377049179</v>
      </c>
      <c r="J21" s="7">
        <v>2.479180327868852</v>
      </c>
      <c r="K21" s="8">
        <f>((Sheet2!E8/1000)/(Sheet1!$K$13*1000))*100</f>
        <v>0.86967213114754094</v>
      </c>
      <c r="L21" s="8"/>
      <c r="M21" s="8">
        <f t="shared" si="0"/>
        <v>0.84436152570480927</v>
      </c>
      <c r="N21" s="8">
        <f>Sheet2!I8/10000</f>
        <v>0.89929999999999999</v>
      </c>
      <c r="O21" s="8"/>
      <c r="P21" s="13">
        <f>((Sheet2!K8/1000)/(Sheet1!$P$13*1000))*100</f>
        <v>0.64057377049180331</v>
      </c>
      <c r="Q21" s="8">
        <f>((Sheet2!L8/1000)/(Sheet1!$P$13*1000))*100</f>
        <v>0.99868852459016388</v>
      </c>
      <c r="R21" s="8">
        <f>((Sheet2!N8/1000)/(Sheet1!$P$13*1000))*100</f>
        <v>0.74262295081967222</v>
      </c>
      <c r="S21" s="8">
        <f>((Sheet2!O8/1000)/(Sheet1!$P$13*1000))*100</f>
        <v>0.1781967213114754</v>
      </c>
      <c r="T21" s="8">
        <f>((Sheet2!P8/1000)/(Sheet1!$P$13*1000))*100</f>
        <v>5.8278688524590158E-2</v>
      </c>
      <c r="U21" s="8">
        <f>(Sheet2!Q8/(1000*Sheet1!$U$13))*100</f>
        <v>1.7750000000000001</v>
      </c>
      <c r="V21" s="10">
        <v>0</v>
      </c>
      <c r="Z21" s="8">
        <f>((Sheet2!Y8/1000)/(Sheet1!$Z$13*1000))*100</f>
        <v>0.78581967213114756</v>
      </c>
    </row>
    <row r="22" spans="1:35" x14ac:dyDescent="0.45">
      <c r="A22" s="9" t="s">
        <v>200</v>
      </c>
      <c r="B22" s="8">
        <v>2.6371681415929205E-2</v>
      </c>
      <c r="C22" s="8">
        <v>4.1592920353982306E-3</v>
      </c>
      <c r="D22" s="8">
        <v>6.4000000000000001E-2</v>
      </c>
      <c r="E22" s="8">
        <v>9.3806771263418659E-2</v>
      </c>
      <c r="F22" s="8">
        <v>0.6</v>
      </c>
      <c r="G22" s="8">
        <v>8.6235489220563843E-3</v>
      </c>
      <c r="H22" s="8">
        <f>((Sheet2!B9/1000)/(Sheet1!$H$13*1000))*100</f>
        <v>0.12740501212611155</v>
      </c>
      <c r="I22" s="8">
        <f>((Sheet2!C9/1000)/(Sheet1!$I$13*1000))*100</f>
        <v>0.13188524590163933</v>
      </c>
      <c r="J22" s="7">
        <v>0.27098360655737708</v>
      </c>
      <c r="K22" s="8">
        <f>((Sheet2!E9/1000)/(Sheet1!$K$13*1000))*100</f>
        <v>0.1371311475409836</v>
      </c>
      <c r="L22" s="8">
        <f>((Sheet2!F9/1000)/(Sheet1!$L$13*1000))*100</f>
        <v>1.8583333333333334E-2</v>
      </c>
      <c r="M22" s="8">
        <f t="shared" si="0"/>
        <v>8.6235489220563843E-3</v>
      </c>
      <c r="N22" s="8"/>
      <c r="O22" s="8">
        <f>((Sheet2!J9/1000)/(Sheet1!$O$13*1000))*100</f>
        <v>6.5245901639344267E-2</v>
      </c>
      <c r="P22" s="13">
        <f>((Sheet2!K9/1000)/(Sheet1!$P$13*1000))*100</f>
        <v>7.1967213114754097E-2</v>
      </c>
      <c r="Q22" s="8">
        <f>((Sheet2!L9/1000)/(Sheet1!$P$13*1000))*100</f>
        <v>3.2950819672131149E-2</v>
      </c>
      <c r="R22" s="8">
        <f>((Sheet2!N9/1000)/(Sheet1!$P$13*1000))*100</f>
        <v>0.1119672131147541</v>
      </c>
      <c r="S22" s="8">
        <f>((Sheet2!O9/1000)/(Sheet1!$P$13*1000))*100</f>
        <v>3.6393442622950821E-2</v>
      </c>
      <c r="T22" s="8">
        <f>((Sheet2!P9/1000)/(Sheet1!$P$13*1000))*100</f>
        <v>4.6885245901639339E-2</v>
      </c>
      <c r="U22" s="8">
        <f>(Sheet2!Q9/(1000*Sheet1!$U$13))*100</f>
        <v>5.8333333333333327E-2</v>
      </c>
      <c r="V22" s="10">
        <v>5.0000000000000001E-3</v>
      </c>
      <c r="Z22" s="8">
        <f>((Sheet2!Y9/1000)/(Sheet1!$Z$13*1000))*100</f>
        <v>6.6229508196721326E-2</v>
      </c>
    </row>
    <row r="23" spans="1:35" x14ac:dyDescent="0.45">
      <c r="A23" s="9" t="s">
        <v>201</v>
      </c>
      <c r="B23" s="8">
        <v>3.0265486725663718E-2</v>
      </c>
      <c r="C23" s="8">
        <v>5.9469026548672572E-3</v>
      </c>
      <c r="D23" s="1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10">
        <v>0</v>
      </c>
      <c r="Z23" s="8"/>
    </row>
    <row r="24" spans="1:35" x14ac:dyDescent="0.45">
      <c r="A24" s="9" t="s">
        <v>202</v>
      </c>
      <c r="B24" s="8">
        <v>7.964601769911505E-4</v>
      </c>
      <c r="C24" s="8">
        <v>1.7964601769911506E-3</v>
      </c>
      <c r="D24" s="1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10">
        <v>0</v>
      </c>
      <c r="Z24" s="8"/>
    </row>
    <row r="25" spans="1:35" x14ac:dyDescent="0.45">
      <c r="A25" s="9" t="s">
        <v>203</v>
      </c>
      <c r="B25" s="8">
        <v>0.10628318584070798</v>
      </c>
      <c r="C25" s="8">
        <v>2.168141592920354E-3</v>
      </c>
      <c r="D25" s="1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0">
        <v>0</v>
      </c>
      <c r="Z25" s="8"/>
    </row>
    <row r="26" spans="1:35" x14ac:dyDescent="0.45">
      <c r="A26" s="9" t="s">
        <v>204</v>
      </c>
      <c r="B26" s="8">
        <v>0.11920353982300885</v>
      </c>
      <c r="C26" s="8">
        <v>3.3097345132743362E-3</v>
      </c>
      <c r="D26" s="1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10">
        <v>0</v>
      </c>
      <c r="Z26" s="8"/>
    </row>
    <row r="27" spans="1:35" x14ac:dyDescent="0.45">
      <c r="A27" s="9" t="s">
        <v>205</v>
      </c>
      <c r="B27" s="8">
        <v>4.097345132743363E-2</v>
      </c>
      <c r="C27" s="8">
        <v>4.6017699115044256E-4</v>
      </c>
      <c r="D27" s="1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10">
        <v>0</v>
      </c>
      <c r="Z27" s="8"/>
    </row>
    <row r="28" spans="1:35" x14ac:dyDescent="0.45">
      <c r="A28" s="9" t="s">
        <v>206</v>
      </c>
      <c r="B28" s="8">
        <v>3.8407079646017701E-2</v>
      </c>
      <c r="C28" s="8">
        <v>2.4424778761061947E-2</v>
      </c>
      <c r="D28" s="1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10">
        <v>0</v>
      </c>
      <c r="Z28" s="8"/>
    </row>
    <row r="29" spans="1:35" x14ac:dyDescent="0.45">
      <c r="A29" s="9" t="s">
        <v>1762</v>
      </c>
      <c r="B29" s="8">
        <v>1.8141592920353982E-2</v>
      </c>
      <c r="C29" s="8">
        <v>1.2743362831858409E-3</v>
      </c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0">
        <v>0</v>
      </c>
      <c r="Z29" s="8"/>
    </row>
    <row r="30" spans="1:35" x14ac:dyDescent="0.45">
      <c r="A30" s="9" t="s">
        <v>207</v>
      </c>
      <c r="B30" s="8">
        <v>67.603221238938062</v>
      </c>
      <c r="C30" s="8">
        <v>80.190442477876104</v>
      </c>
      <c r="D30" s="8">
        <f>100-SUM(D15:D22)</f>
        <v>71.655000000000001</v>
      </c>
      <c r="E30" s="8">
        <v>74.123534269199013</v>
      </c>
      <c r="F30" s="8">
        <v>72.33</v>
      </c>
      <c r="G30" s="8">
        <v>74.067578772802662</v>
      </c>
      <c r="H30" s="8">
        <f>100-SUM(H15:H29)</f>
        <v>71.786822958771225</v>
      </c>
      <c r="I30" s="8">
        <f>100-SUM(I15:I22)</f>
        <v>72.162377049180321</v>
      </c>
      <c r="J30" s="8">
        <f>100-SUM(J15:J22)</f>
        <v>89.308688524590167</v>
      </c>
      <c r="K30" s="8">
        <f>100-SUM(K15:K22)</f>
        <v>78.597295081967218</v>
      </c>
      <c r="L30" s="8"/>
      <c r="M30" s="8">
        <f>G30</f>
        <v>74.067578772802662</v>
      </c>
      <c r="N30" s="8"/>
      <c r="O30" s="8"/>
      <c r="P30" s="8">
        <f>100- SUM(P15:P22)</f>
        <v>87.284180327868853</v>
      </c>
      <c r="Q30" s="8">
        <f>K30</f>
        <v>78.597295081967218</v>
      </c>
      <c r="R30" s="8">
        <f>Z30</f>
        <v>93.389590163934429</v>
      </c>
      <c r="S30" s="8">
        <f>M30</f>
        <v>74.067578772802662</v>
      </c>
      <c r="T30" s="8">
        <f>N30</f>
        <v>0</v>
      </c>
      <c r="U30" s="8">
        <f>100-SUM(U15:U29)</f>
        <v>69.360833333333332</v>
      </c>
      <c r="V30" s="10">
        <f>100 - SUM(V15:V29)</f>
        <v>82.185000000000002</v>
      </c>
      <c r="Z30" s="8">
        <f>100-SUM(Z15:Z22)</f>
        <v>93.389590163934429</v>
      </c>
    </row>
    <row r="31" spans="1:35" x14ac:dyDescent="0.45">
      <c r="A31" s="9" t="s">
        <v>37</v>
      </c>
      <c r="B31" s="10">
        <v>1.1299999999999999</v>
      </c>
      <c r="C31" s="10">
        <v>1.1299999999999999</v>
      </c>
      <c r="D31" s="10">
        <v>1.333</v>
      </c>
      <c r="E31" s="10">
        <v>1.333</v>
      </c>
      <c r="F31" s="10">
        <v>1.333</v>
      </c>
      <c r="G31" s="10">
        <v>1.333</v>
      </c>
      <c r="H31" s="10">
        <v>1.4330000000000001</v>
      </c>
      <c r="I31" s="10">
        <f>I13</f>
        <v>1.22</v>
      </c>
      <c r="J31" s="10">
        <f>J13</f>
        <v>1.22</v>
      </c>
      <c r="K31" s="10">
        <f>K13</f>
        <v>1.22</v>
      </c>
      <c r="L31" s="10">
        <f>L13</f>
        <v>1.2</v>
      </c>
      <c r="M31" s="10">
        <f>M13</f>
        <v>1.206</v>
      </c>
      <c r="N31" s="10">
        <v>1.333</v>
      </c>
      <c r="O31" s="10">
        <v>1.33</v>
      </c>
      <c r="P31" s="10">
        <f>P13</f>
        <v>1.22</v>
      </c>
      <c r="Q31" s="10">
        <f t="shared" ref="Q31:S31" si="1">Q13</f>
        <v>1.22</v>
      </c>
      <c r="R31" s="10">
        <f t="shared" si="1"/>
        <v>1.22</v>
      </c>
      <c r="S31" s="10">
        <f t="shared" si="1"/>
        <v>1.22</v>
      </c>
      <c r="U31" s="10">
        <f>U13</f>
        <v>1.2</v>
      </c>
      <c r="V31" s="10">
        <v>1.333</v>
      </c>
      <c r="X31" s="10">
        <v>1.349</v>
      </c>
      <c r="Y31" s="10">
        <v>1.349</v>
      </c>
      <c r="Z31" s="10">
        <v>1.22</v>
      </c>
    </row>
    <row r="32" spans="1:35" x14ac:dyDescent="0.45">
      <c r="A32" s="9" t="s">
        <v>48</v>
      </c>
      <c r="P32" s="10">
        <f t="shared" ref="P32:S45" si="2">P14</f>
        <v>0</v>
      </c>
      <c r="Q32" s="10">
        <f t="shared" si="2"/>
        <v>0</v>
      </c>
      <c r="R32" s="10">
        <f t="shared" si="2"/>
        <v>0</v>
      </c>
      <c r="S32" s="10">
        <f t="shared" si="2"/>
        <v>0</v>
      </c>
      <c r="Z32" s="8"/>
    </row>
    <row r="33" spans="1:26" x14ac:dyDescent="0.45">
      <c r="A33" s="9" t="s">
        <v>208</v>
      </c>
      <c r="B33" s="8">
        <v>1.7876106194690267E-2</v>
      </c>
      <c r="C33" s="8">
        <v>1.8938053097345135E-2</v>
      </c>
      <c r="D33" s="8">
        <v>6.0010000000000003</v>
      </c>
      <c r="E33" s="8">
        <v>1.2</v>
      </c>
      <c r="F33" s="8">
        <v>0.72</v>
      </c>
      <c r="G33" s="8">
        <v>1.027446102819237</v>
      </c>
      <c r="H33" s="8">
        <f>((Sheet2!B19/1000)/(Sheet1!$H$31*1000))*100</f>
        <v>3.8117236566643404</v>
      </c>
      <c r="I33" s="8">
        <f t="shared" ref="I33:J40" si="3">I15</f>
        <v>2.8688524590163935E-2</v>
      </c>
      <c r="J33" s="8">
        <f t="shared" si="3"/>
        <v>2.60655737704918E-2</v>
      </c>
      <c r="K33" s="8">
        <f t="shared" ref="K33" si="4">K15</f>
        <v>3.4426229508196717E-2</v>
      </c>
      <c r="L33" s="8">
        <f>L15</f>
        <v>2.6166666666666668E-2</v>
      </c>
      <c r="M33" s="8">
        <f>M15</f>
        <v>6.616915422885572E-2</v>
      </c>
      <c r="N33" s="8">
        <v>0.7</v>
      </c>
      <c r="O33" s="8">
        <v>3</v>
      </c>
      <c r="P33" s="10">
        <f t="shared" si="2"/>
        <v>2.5491803278688527E-2</v>
      </c>
      <c r="Q33" s="10">
        <f t="shared" si="2"/>
        <v>3.0901639344262294E-2</v>
      </c>
      <c r="R33" s="10">
        <f t="shared" si="2"/>
        <v>1.6967213114754097E-2</v>
      </c>
      <c r="S33" s="10">
        <f t="shared" si="2"/>
        <v>2.2131147540983609E-2</v>
      </c>
      <c r="T33" s="8">
        <v>0.9</v>
      </c>
      <c r="U33" s="8">
        <f t="shared" ref="U33:U48" si="5">U15</f>
        <v>6.9999999999999993E-2</v>
      </c>
      <c r="V33" s="10">
        <v>0.6</v>
      </c>
      <c r="W33" s="10">
        <v>0.02</v>
      </c>
      <c r="X33" s="10">
        <v>2.1999999999999999E-2</v>
      </c>
      <c r="Y33" s="10">
        <v>2.1999999999999999E-2</v>
      </c>
      <c r="Z33" s="8">
        <f>Z15</f>
        <v>1.9262295081967213E-2</v>
      </c>
    </row>
    <row r="34" spans="1:26" x14ac:dyDescent="0.45">
      <c r="A34" s="9" t="s">
        <v>209</v>
      </c>
      <c r="B34" s="8">
        <v>12.567699115044249</v>
      </c>
      <c r="C34" s="8">
        <v>5.3599115044247796</v>
      </c>
      <c r="D34" s="8">
        <v>33.046999999999997</v>
      </c>
      <c r="E34" s="8"/>
      <c r="F34" s="8">
        <v>14.2</v>
      </c>
      <c r="G34" s="8">
        <v>16.612106135986735</v>
      </c>
      <c r="H34" s="8">
        <f>((Sheet2!B20/1000)/(Sheet1!$H$31*1000))*100</f>
        <v>36.714654570830426</v>
      </c>
      <c r="I34" s="8">
        <f t="shared" si="3"/>
        <v>15.614754098360656</v>
      </c>
      <c r="J34" s="8">
        <f t="shared" si="3"/>
        <v>4.8235245901639354</v>
      </c>
      <c r="K34" s="8">
        <f t="shared" ref="K34" si="6">K16</f>
        <v>12.204918032786885</v>
      </c>
      <c r="L34" s="8"/>
      <c r="M34" s="8">
        <f>M16</f>
        <v>14.942205638474295</v>
      </c>
      <c r="N34" s="8"/>
      <c r="O34" s="8"/>
      <c r="P34" s="10">
        <f t="shared" si="2"/>
        <v>7.2295901639344251</v>
      </c>
      <c r="Q34" s="10">
        <f t="shared" si="2"/>
        <v>1.7617213114754098</v>
      </c>
      <c r="R34" s="10">
        <f t="shared" si="2"/>
        <v>14.449426229508195</v>
      </c>
      <c r="S34" s="10">
        <f t="shared" si="2"/>
        <v>11.497213114754096</v>
      </c>
      <c r="T34" s="8"/>
      <c r="U34" s="8">
        <f t="shared" si="5"/>
        <v>16.974999999999998</v>
      </c>
      <c r="Z34" s="8">
        <f t="shared" ref="Z34:Z40" si="7">Z16</f>
        <v>3.1368852459016399</v>
      </c>
    </row>
    <row r="35" spans="1:26" x14ac:dyDescent="0.45">
      <c r="A35" s="9" t="s">
        <v>210</v>
      </c>
      <c r="B35" s="8">
        <v>4.3583185840707968</v>
      </c>
      <c r="C35" s="8">
        <v>1.9673451327433629</v>
      </c>
      <c r="D35" s="8">
        <v>7.0999999999999994E-2</v>
      </c>
      <c r="E35" s="8"/>
      <c r="F35" s="8">
        <v>6.86</v>
      </c>
      <c r="G35" s="8">
        <v>6.2316749585406299</v>
      </c>
      <c r="H35" s="8">
        <f>((Sheet2!B21/1000)/(Sheet1!$H$31*1000))*100</f>
        <v>0.13021632937892533</v>
      </c>
      <c r="I35" s="8">
        <f t="shared" si="3"/>
        <v>10.016393442622951</v>
      </c>
      <c r="J35" s="8">
        <f t="shared" si="3"/>
        <v>2.0954918032786889</v>
      </c>
      <c r="K35" s="8">
        <f t="shared" ref="K35" si="8">K17</f>
        <v>7.5737704918032795</v>
      </c>
      <c r="L35" s="8"/>
      <c r="M35" s="8">
        <f t="shared" ref="M35:M39" si="9">M17</f>
        <v>9.1776119402985081</v>
      </c>
      <c r="N35" s="8"/>
      <c r="O35" s="8"/>
      <c r="P35" s="10">
        <f t="shared" si="2"/>
        <v>4.5713114754098365</v>
      </c>
      <c r="Q35" s="10">
        <f t="shared" si="2"/>
        <v>0.85655737704918022</v>
      </c>
      <c r="R35" s="10">
        <f t="shared" si="2"/>
        <v>8.8337704918032784</v>
      </c>
      <c r="S35" s="10">
        <f t="shared" si="2"/>
        <v>7.1161475409836052</v>
      </c>
      <c r="T35" s="8"/>
      <c r="U35" s="8">
        <f t="shared" si="5"/>
        <v>8.7833333333333332</v>
      </c>
      <c r="Z35" s="8">
        <f t="shared" si="7"/>
        <v>1.7651639344262295</v>
      </c>
    </row>
    <row r="36" spans="1:26" x14ac:dyDescent="0.45">
      <c r="A36" s="9" t="s">
        <v>211</v>
      </c>
      <c r="B36" s="8">
        <v>1.2802654867256638</v>
      </c>
      <c r="C36" s="8">
        <v>0.43168141592920356</v>
      </c>
      <c r="D36" s="8">
        <v>0</v>
      </c>
      <c r="E36" s="8"/>
      <c r="F36" s="8">
        <v>4.2</v>
      </c>
      <c r="G36" s="8">
        <v>4.1116915422885576</v>
      </c>
      <c r="H36" s="8">
        <f>((Sheet2!B22/1000)/(Sheet1!$H$31*1000))*100</f>
        <v>2.2053035589672016</v>
      </c>
      <c r="I36" s="8">
        <f t="shared" si="3"/>
        <v>0.53852459016393439</v>
      </c>
      <c r="J36" s="8">
        <f t="shared" si="3"/>
        <v>0.61827868852459023</v>
      </c>
      <c r="K36" s="8">
        <f t="shared" ref="K36" si="10">K18</f>
        <v>0.3040983606557377</v>
      </c>
      <c r="L36" s="8"/>
      <c r="M36" s="8">
        <f t="shared" si="9"/>
        <v>0.68101160862354893</v>
      </c>
      <c r="N36" s="8"/>
      <c r="O36" s="8"/>
      <c r="P36" s="10">
        <f t="shared" si="2"/>
        <v>6.6147540983606562E-2</v>
      </c>
      <c r="Q36" s="10">
        <f t="shared" si="2"/>
        <v>0.24795081967213117</v>
      </c>
      <c r="R36" s="10">
        <f t="shared" si="2"/>
        <v>0.2439344262295082</v>
      </c>
      <c r="S36" s="10">
        <f t="shared" si="2"/>
        <v>0.30836065573770488</v>
      </c>
      <c r="T36" s="8"/>
      <c r="U36" s="8">
        <f t="shared" si="5"/>
        <v>1.3083333333333331</v>
      </c>
      <c r="Z36" s="8">
        <f t="shared" si="7"/>
        <v>0.64557377049180331</v>
      </c>
    </row>
    <row r="37" spans="1:26" x14ac:dyDescent="0.45">
      <c r="A37" s="9" t="s">
        <v>212</v>
      </c>
      <c r="B37" s="8">
        <v>2.2729203539823009</v>
      </c>
      <c r="C37" s="8">
        <v>0.45973451327433629</v>
      </c>
      <c r="D37" s="8">
        <v>6.0999999999999999E-2</v>
      </c>
      <c r="E37" s="8"/>
      <c r="F37" s="8">
        <v>1.6E-2</v>
      </c>
      <c r="G37" s="8">
        <v>8.8723051409618572E-3</v>
      </c>
      <c r="H37" s="8">
        <f>((Sheet2!B23/1000)/(Sheet1!$H$31*1000))*100</f>
        <v>8.4636427076064216</v>
      </c>
      <c r="I37" s="8">
        <f t="shared" si="3"/>
        <v>2.295081967213115E-2</v>
      </c>
      <c r="J37" s="8">
        <f t="shared" si="3"/>
        <v>4.2377049180327871E-2</v>
      </c>
      <c r="K37" s="8">
        <f t="shared" ref="K37" si="11">K19</f>
        <v>6.5573770491803282E-2</v>
      </c>
      <c r="L37" s="8">
        <f t="shared" ref="L37:L40" si="12">L19</f>
        <v>3.241666666666667E-2</v>
      </c>
      <c r="M37" s="8">
        <f t="shared" si="9"/>
        <v>6.0696517412935316E-2</v>
      </c>
      <c r="N37" s="8"/>
      <c r="O37" s="8">
        <f>H37</f>
        <v>8.4636427076064216</v>
      </c>
      <c r="P37" s="10">
        <f t="shared" si="2"/>
        <v>4.3852459016393446E-2</v>
      </c>
      <c r="Q37" s="10">
        <f t="shared" si="2"/>
        <v>4.0163934426229514E-3</v>
      </c>
      <c r="R37" s="10">
        <f t="shared" si="2"/>
        <v>4.5737704918032793E-2</v>
      </c>
      <c r="S37" s="10">
        <f t="shared" si="2"/>
        <v>0.11819672131147541</v>
      </c>
      <c r="T37" s="8"/>
      <c r="U37" s="8">
        <f t="shared" si="5"/>
        <v>0.27750000000000002</v>
      </c>
      <c r="Z37" s="8">
        <f t="shared" si="7"/>
        <v>0.11499999999999999</v>
      </c>
    </row>
    <row r="38" spans="1:26" x14ac:dyDescent="0.45">
      <c r="A38" s="9" t="s">
        <v>213</v>
      </c>
      <c r="B38" s="8">
        <v>9.6460176991150452E-3</v>
      </c>
      <c r="C38" s="8">
        <v>8.7610619469026558E-3</v>
      </c>
      <c r="D38" s="8">
        <v>1.5009999999999999</v>
      </c>
      <c r="E38" s="8"/>
      <c r="F38" s="8">
        <v>8.0000000000000002E-3</v>
      </c>
      <c r="G38" s="8">
        <v>3.5489220563847429E-2</v>
      </c>
      <c r="H38" s="8">
        <f>((Sheet2!B24/1000)/(Sheet1!$H$31*1000))*100</f>
        <v>0.18785764131193303</v>
      </c>
      <c r="I38" s="8">
        <f t="shared" si="3"/>
        <v>0.17377049180327869</v>
      </c>
      <c r="J38" s="8">
        <f t="shared" si="3"/>
        <v>0.33540983606557367</v>
      </c>
      <c r="K38" s="8">
        <f t="shared" ref="K38" si="13">K20</f>
        <v>0.21311475409836067</v>
      </c>
      <c r="L38" s="8">
        <f t="shared" si="12"/>
        <v>0.13633333333333331</v>
      </c>
      <c r="M38" s="8">
        <f t="shared" si="9"/>
        <v>0.15174129353233831</v>
      </c>
      <c r="N38" s="8"/>
      <c r="O38" s="8">
        <f>H38</f>
        <v>0.18785764131193303</v>
      </c>
      <c r="P38" s="10">
        <f t="shared" si="2"/>
        <v>6.6885245901639342E-2</v>
      </c>
      <c r="Q38" s="10">
        <f t="shared" si="2"/>
        <v>0.18663934426229509</v>
      </c>
      <c r="R38" s="10">
        <f t="shared" si="2"/>
        <v>0.15196721311475411</v>
      </c>
      <c r="S38" s="10">
        <f t="shared" si="2"/>
        <v>9.2622950819672117E-2</v>
      </c>
      <c r="T38" s="8"/>
      <c r="U38" s="8">
        <f t="shared" si="5"/>
        <v>1.3916666666666666</v>
      </c>
      <c r="Z38" s="8">
        <f t="shared" si="7"/>
        <v>7.6475409836065572E-2</v>
      </c>
    </row>
    <row r="39" spans="1:26" x14ac:dyDescent="0.45">
      <c r="A39" s="9" t="s">
        <v>214</v>
      </c>
      <c r="B39" s="8">
        <v>5.1858407079646025E-3</v>
      </c>
      <c r="C39" s="8">
        <v>1.5221238938053099E-2</v>
      </c>
      <c r="D39" s="8">
        <v>0.24</v>
      </c>
      <c r="E39" s="8"/>
      <c r="F39" s="8">
        <v>2.97</v>
      </c>
      <c r="G39" s="8">
        <v>2.6772802653399665</v>
      </c>
      <c r="H39" s="8">
        <f>((Sheet2!B25/1000)/(Sheet1!$H$31*1000))*100</f>
        <v>0</v>
      </c>
      <c r="I39" s="8">
        <f t="shared" si="3"/>
        <v>1.3106557377049179</v>
      </c>
      <c r="J39" s="8">
        <f t="shared" si="3"/>
        <v>2.479180327868852</v>
      </c>
      <c r="K39" s="8">
        <f t="shared" ref="K39" si="14">K21</f>
        <v>0.86967213114754094</v>
      </c>
      <c r="L39" s="8"/>
      <c r="M39" s="8">
        <f t="shared" si="9"/>
        <v>0.84436152570480927</v>
      </c>
      <c r="N39" s="8"/>
      <c r="O39" s="8">
        <f>H39</f>
        <v>0</v>
      </c>
      <c r="P39" s="10">
        <f t="shared" si="2"/>
        <v>0.64057377049180331</v>
      </c>
      <c r="Q39" s="10">
        <f t="shared" si="2"/>
        <v>0.99868852459016388</v>
      </c>
      <c r="R39" s="10">
        <f t="shared" si="2"/>
        <v>0.74262295081967222</v>
      </c>
      <c r="S39" s="10">
        <f t="shared" si="2"/>
        <v>0.1781967213114754</v>
      </c>
      <c r="T39" s="8"/>
      <c r="U39" s="8">
        <f t="shared" si="5"/>
        <v>1.7750000000000001</v>
      </c>
      <c r="Z39" s="8">
        <f t="shared" si="7"/>
        <v>0.78581967213114756</v>
      </c>
    </row>
    <row r="40" spans="1:26" x14ac:dyDescent="0.45">
      <c r="A40" s="9" t="s">
        <v>215</v>
      </c>
      <c r="B40" s="8">
        <v>2.6371681415929205E-2</v>
      </c>
      <c r="C40" s="8">
        <v>4.1592920353982306E-3</v>
      </c>
      <c r="D40" s="8">
        <v>0.8</v>
      </c>
      <c r="E40" s="8"/>
      <c r="F40" s="8">
        <v>0.7</v>
      </c>
      <c r="G40" s="8">
        <v>0.17927031509121061</v>
      </c>
      <c r="H40" s="8">
        <f>((Sheet2!B26/1000)/(Sheet1!$H$31*1000))*100</f>
        <v>0.55987438939288203</v>
      </c>
      <c r="I40" s="8">
        <f t="shared" si="3"/>
        <v>0.13188524590163933</v>
      </c>
      <c r="J40" s="8">
        <f t="shared" si="3"/>
        <v>0.27098360655737708</v>
      </c>
      <c r="K40" s="8">
        <f t="shared" ref="K40" si="15">K22</f>
        <v>0.1371311475409836</v>
      </c>
      <c r="L40" s="8">
        <f t="shared" si="12"/>
        <v>1.8583333333333334E-2</v>
      </c>
      <c r="M40" s="8">
        <f>M22</f>
        <v>8.6235489220563843E-3</v>
      </c>
      <c r="N40" s="8"/>
      <c r="O40" s="8">
        <f>H40</f>
        <v>0.55987438939288203</v>
      </c>
      <c r="P40" s="10">
        <f t="shared" si="2"/>
        <v>7.1967213114754097E-2</v>
      </c>
      <c r="Q40" s="10">
        <f t="shared" si="2"/>
        <v>3.2950819672131149E-2</v>
      </c>
      <c r="R40" s="10">
        <f t="shared" si="2"/>
        <v>0.1119672131147541</v>
      </c>
      <c r="S40" s="10">
        <f t="shared" si="2"/>
        <v>3.6393442622950821E-2</v>
      </c>
      <c r="T40" s="8"/>
      <c r="U40" s="8">
        <f t="shared" si="5"/>
        <v>5.8333333333333327E-2</v>
      </c>
      <c r="Z40" s="8">
        <f t="shared" si="7"/>
        <v>6.6229508196721326E-2</v>
      </c>
    </row>
    <row r="41" spans="1:26" x14ac:dyDescent="0.45">
      <c r="A41" s="9" t="s">
        <v>216</v>
      </c>
      <c r="B41" s="8">
        <v>3.0265486725663718E-2</v>
      </c>
      <c r="C41" s="8">
        <v>5.9469026548672572E-3</v>
      </c>
      <c r="D41" s="16"/>
      <c r="E41" s="8"/>
      <c r="F41" s="8"/>
      <c r="G41" s="8"/>
      <c r="H41" s="8"/>
      <c r="I41" s="8"/>
      <c r="J41" s="8"/>
      <c r="K41" s="8"/>
      <c r="L41" s="8"/>
      <c r="M41" s="8">
        <f>M23</f>
        <v>0</v>
      </c>
      <c r="N41" s="8"/>
      <c r="O41" s="8"/>
      <c r="P41" s="10">
        <f t="shared" si="2"/>
        <v>0</v>
      </c>
      <c r="Q41" s="10">
        <f t="shared" si="2"/>
        <v>0</v>
      </c>
      <c r="R41" s="10">
        <f t="shared" si="2"/>
        <v>0</v>
      </c>
      <c r="S41" s="10">
        <f t="shared" si="2"/>
        <v>0</v>
      </c>
      <c r="T41" s="8"/>
      <c r="U41" s="8">
        <f t="shared" si="5"/>
        <v>0</v>
      </c>
      <c r="Z41" s="8"/>
    </row>
    <row r="42" spans="1:26" x14ac:dyDescent="0.45">
      <c r="A42" s="9" t="s">
        <v>217</v>
      </c>
      <c r="B42" s="8">
        <v>7.964601769911505E-4</v>
      </c>
      <c r="C42" s="8">
        <v>1.7964601769911506E-3</v>
      </c>
      <c r="D42" s="16"/>
      <c r="E42" s="8"/>
      <c r="F42" s="8"/>
      <c r="G42" s="8"/>
      <c r="H42" s="8"/>
      <c r="I42" s="8"/>
      <c r="J42" s="8"/>
      <c r="K42" s="8"/>
      <c r="L42" s="8"/>
      <c r="M42" s="8">
        <f t="shared" ref="M42:M48" si="16">M24</f>
        <v>0</v>
      </c>
      <c r="N42" s="8"/>
      <c r="O42" s="8"/>
      <c r="P42" s="10">
        <f t="shared" si="2"/>
        <v>0</v>
      </c>
      <c r="Q42" s="10">
        <f t="shared" si="2"/>
        <v>0</v>
      </c>
      <c r="R42" s="10">
        <f t="shared" si="2"/>
        <v>0</v>
      </c>
      <c r="S42" s="10">
        <f t="shared" si="2"/>
        <v>0</v>
      </c>
      <c r="T42" s="8"/>
      <c r="U42" s="8">
        <f t="shared" si="5"/>
        <v>0</v>
      </c>
      <c r="Z42" s="8"/>
    </row>
    <row r="43" spans="1:26" x14ac:dyDescent="0.45">
      <c r="A43" s="9" t="s">
        <v>218</v>
      </c>
      <c r="B43" s="8">
        <v>0.10628318584070798</v>
      </c>
      <c r="C43" s="8">
        <v>2.168141592920354E-3</v>
      </c>
      <c r="D43" s="16"/>
      <c r="E43" s="8"/>
      <c r="F43" s="8"/>
      <c r="G43" s="8"/>
      <c r="H43" s="8"/>
      <c r="I43" s="8"/>
      <c r="J43" s="8"/>
      <c r="K43" s="8"/>
      <c r="L43" s="8"/>
      <c r="M43" s="8">
        <f t="shared" si="16"/>
        <v>0</v>
      </c>
      <c r="N43" s="8"/>
      <c r="O43" s="8"/>
      <c r="P43" s="10">
        <f t="shared" si="2"/>
        <v>0</v>
      </c>
      <c r="Q43" s="10">
        <f t="shared" si="2"/>
        <v>0</v>
      </c>
      <c r="R43" s="10">
        <f t="shared" si="2"/>
        <v>0</v>
      </c>
      <c r="S43" s="10">
        <f t="shared" si="2"/>
        <v>0</v>
      </c>
      <c r="T43" s="8"/>
      <c r="U43" s="8">
        <f t="shared" si="5"/>
        <v>0</v>
      </c>
      <c r="Z43" s="8"/>
    </row>
    <row r="44" spans="1:26" x14ac:dyDescent="0.45">
      <c r="A44" s="9" t="s">
        <v>219</v>
      </c>
      <c r="B44" s="8">
        <v>0.11920353982300885</v>
      </c>
      <c r="C44" s="8">
        <v>3.3097345132743362E-3</v>
      </c>
      <c r="D44" s="16"/>
      <c r="E44" s="8"/>
      <c r="F44" s="8"/>
      <c r="G44" s="8"/>
      <c r="H44" s="8"/>
      <c r="I44" s="8"/>
      <c r="J44" s="8"/>
      <c r="K44" s="8"/>
      <c r="L44" s="8"/>
      <c r="M44" s="8">
        <f t="shared" si="16"/>
        <v>0</v>
      </c>
      <c r="N44" s="8"/>
      <c r="O44" s="8"/>
      <c r="P44" s="10">
        <f t="shared" si="2"/>
        <v>0</v>
      </c>
      <c r="Q44" s="10">
        <f t="shared" si="2"/>
        <v>0</v>
      </c>
      <c r="R44" s="10">
        <f t="shared" si="2"/>
        <v>0</v>
      </c>
      <c r="S44" s="10">
        <f t="shared" si="2"/>
        <v>0</v>
      </c>
      <c r="T44" s="8"/>
      <c r="U44" s="8">
        <f t="shared" si="5"/>
        <v>0</v>
      </c>
      <c r="Z44" s="8"/>
    </row>
    <row r="45" spans="1:26" x14ac:dyDescent="0.45">
      <c r="A45" s="9" t="s">
        <v>220</v>
      </c>
      <c r="B45" s="8">
        <v>4.097345132743363E-2</v>
      </c>
      <c r="C45" s="8">
        <v>4.6017699115044256E-4</v>
      </c>
      <c r="D45" s="16"/>
      <c r="E45" s="8"/>
      <c r="F45" s="8"/>
      <c r="G45" s="8"/>
      <c r="H45" s="8"/>
      <c r="I45" s="8"/>
      <c r="J45" s="8"/>
      <c r="K45" s="8"/>
      <c r="L45" s="8"/>
      <c r="M45" s="8">
        <f t="shared" si="16"/>
        <v>0</v>
      </c>
      <c r="N45" s="8"/>
      <c r="O45" s="8"/>
      <c r="P45" s="10">
        <f t="shared" si="2"/>
        <v>0</v>
      </c>
      <c r="Q45" s="10">
        <f t="shared" si="2"/>
        <v>0</v>
      </c>
      <c r="R45" s="10">
        <f t="shared" si="2"/>
        <v>0</v>
      </c>
      <c r="S45" s="10">
        <f t="shared" si="2"/>
        <v>0</v>
      </c>
      <c r="T45" s="8"/>
      <c r="U45" s="8">
        <f t="shared" si="5"/>
        <v>0</v>
      </c>
      <c r="Z45" s="8"/>
    </row>
    <row r="46" spans="1:26" x14ac:dyDescent="0.45">
      <c r="A46" s="9" t="s">
        <v>221</v>
      </c>
      <c r="B46" s="8">
        <v>3.8407079646017701E-2</v>
      </c>
      <c r="C46" s="8">
        <v>2.4424778761061947E-2</v>
      </c>
      <c r="D46" s="16"/>
      <c r="E46" s="8"/>
      <c r="F46" s="8"/>
      <c r="G46" s="8"/>
      <c r="H46" s="8"/>
      <c r="I46" s="8"/>
      <c r="J46" s="8"/>
      <c r="K46" s="8"/>
      <c r="L46" s="8"/>
      <c r="M46" s="8">
        <f t="shared" si="16"/>
        <v>0</v>
      </c>
      <c r="N46" s="8"/>
      <c r="O46" s="8"/>
      <c r="P46" s="8">
        <f>J46</f>
        <v>0</v>
      </c>
      <c r="Q46" s="8">
        <f>K46</f>
        <v>0</v>
      </c>
      <c r="R46" s="8">
        <f>Z46</f>
        <v>0</v>
      </c>
      <c r="S46" s="8">
        <f>M46</f>
        <v>0</v>
      </c>
      <c r="T46" s="8"/>
      <c r="U46" s="8">
        <f t="shared" si="5"/>
        <v>0</v>
      </c>
      <c r="Z46" s="8"/>
    </row>
    <row r="47" spans="1:26" x14ac:dyDescent="0.45">
      <c r="A47" s="9" t="s">
        <v>222</v>
      </c>
      <c r="B47" s="8">
        <v>1.8141592920353982E-2</v>
      </c>
      <c r="C47" s="8">
        <v>1.2743362831858409E-3</v>
      </c>
      <c r="D47" s="16"/>
      <c r="E47" s="8"/>
      <c r="F47" s="8"/>
      <c r="G47" s="8"/>
      <c r="H47" s="8"/>
      <c r="I47" s="8"/>
      <c r="J47" s="8"/>
      <c r="K47" s="8"/>
      <c r="L47" s="8"/>
      <c r="M47" s="8">
        <f t="shared" si="16"/>
        <v>0</v>
      </c>
      <c r="N47" s="8"/>
      <c r="O47" s="8"/>
      <c r="P47" s="10">
        <f>P29</f>
        <v>0</v>
      </c>
      <c r="Q47" s="10">
        <f t="shared" ref="Q47:S47" si="17">Q29</f>
        <v>0</v>
      </c>
      <c r="R47" s="10">
        <f t="shared" si="17"/>
        <v>0</v>
      </c>
      <c r="S47" s="10">
        <f t="shared" si="17"/>
        <v>0</v>
      </c>
      <c r="T47" s="8"/>
      <c r="U47" s="8">
        <f t="shared" si="5"/>
        <v>0</v>
      </c>
      <c r="Z47" s="8"/>
    </row>
    <row r="48" spans="1:26" ht="15" customHeight="1" x14ac:dyDescent="0.45">
      <c r="A48" s="9" t="s">
        <v>223</v>
      </c>
      <c r="B48" s="8">
        <v>67.603221238938062</v>
      </c>
      <c r="C48" s="8">
        <v>80.190442477876104</v>
      </c>
      <c r="D48" s="8">
        <f>100-SUM(D33:D40)</f>
        <v>58.279000000000011</v>
      </c>
      <c r="E48" s="8"/>
      <c r="F48" s="8">
        <v>70</v>
      </c>
      <c r="G48" s="8">
        <v>69.116169154228857</v>
      </c>
      <c r="H48" s="8">
        <f>100-SUM(H33:H47)</f>
        <v>47.92672714584787</v>
      </c>
      <c r="I48" s="8">
        <f>100-SUM(I33:I40)</f>
        <v>72.162377049180321</v>
      </c>
      <c r="J48" s="8">
        <f>100-SUM(J33:J40)</f>
        <v>89.308688524590167</v>
      </c>
      <c r="K48" s="8">
        <f>100-SUM(K33:K40)</f>
        <v>78.597295081967218</v>
      </c>
      <c r="L48" s="8"/>
      <c r="M48" s="8">
        <f t="shared" si="16"/>
        <v>74.067578772802662</v>
      </c>
      <c r="N48" s="8"/>
      <c r="O48" s="8"/>
      <c r="P48" s="10">
        <f t="shared" ref="P48:S48" si="18">P30</f>
        <v>87.284180327868853</v>
      </c>
      <c r="Q48" s="10">
        <f t="shared" si="18"/>
        <v>78.597295081967218</v>
      </c>
      <c r="R48" s="10">
        <f t="shared" si="18"/>
        <v>93.389590163934429</v>
      </c>
      <c r="S48" s="10">
        <f t="shared" si="18"/>
        <v>74.067578772802662</v>
      </c>
      <c r="T48" s="8"/>
      <c r="U48" s="8">
        <f t="shared" si="5"/>
        <v>69.360833333333332</v>
      </c>
      <c r="Z48" s="8">
        <f>100-SUM(Z33:Z40)</f>
        <v>93.389590163934429</v>
      </c>
    </row>
    <row r="49" spans="1:26" s="24" customFormat="1" x14ac:dyDescent="0.45">
      <c r="A49" s="24" t="s">
        <v>27</v>
      </c>
      <c r="B49" s="24">
        <v>13335654.81024</v>
      </c>
      <c r="C49" s="24">
        <v>2030000</v>
      </c>
      <c r="D49" s="24">
        <v>202500000</v>
      </c>
      <c r="E49" s="24">
        <v>12605000</v>
      </c>
      <c r="F49" s="24">
        <v>40000000</v>
      </c>
      <c r="G49" s="24">
        <v>5000000</v>
      </c>
      <c r="H49" s="24">
        <v>20000000</v>
      </c>
      <c r="L49" s="24">
        <v>25000000</v>
      </c>
      <c r="M49" s="24">
        <v>24000000</v>
      </c>
      <c r="N49" s="24">
        <v>45000000</v>
      </c>
      <c r="O49" s="24">
        <v>24000000</v>
      </c>
      <c r="T49" s="24">
        <v>15200000</v>
      </c>
      <c r="U49" s="24">
        <v>40000000</v>
      </c>
      <c r="V49" s="24">
        <v>10000000</v>
      </c>
      <c r="W49" s="24">
        <v>25000000</v>
      </c>
      <c r="X49" s="24">
        <v>10000000</v>
      </c>
      <c r="Z49" s="24">
        <v>20000000</v>
      </c>
    </row>
    <row r="50" spans="1:26" s="15" customFormat="1" x14ac:dyDescent="0.45">
      <c r="A50" s="15" t="s">
        <v>28</v>
      </c>
      <c r="B50" s="15">
        <v>328.5</v>
      </c>
      <c r="C50" s="15">
        <v>328.5</v>
      </c>
      <c r="D50" s="15">
        <v>365</v>
      </c>
      <c r="E50" s="15">
        <v>365</v>
      </c>
      <c r="F50" s="15">
        <v>292</v>
      </c>
      <c r="G50" s="15">
        <v>360</v>
      </c>
      <c r="H50" s="15">
        <v>328.5</v>
      </c>
      <c r="L50" s="15">
        <v>292</v>
      </c>
      <c r="M50" s="15">
        <v>328.5</v>
      </c>
      <c r="N50" s="15">
        <v>333</v>
      </c>
      <c r="O50" s="15">
        <v>328.5</v>
      </c>
      <c r="V50" s="15">
        <v>365</v>
      </c>
      <c r="X50" s="15">
        <v>300</v>
      </c>
    </row>
    <row r="51" spans="1:26" s="15" customFormat="1" x14ac:dyDescent="0.45">
      <c r="A51" s="15" t="s">
        <v>29</v>
      </c>
      <c r="B51" s="15">
        <v>30</v>
      </c>
      <c r="C51" s="15">
        <v>30</v>
      </c>
      <c r="D51" s="15">
        <v>40</v>
      </c>
      <c r="E51" s="15">
        <v>40</v>
      </c>
      <c r="F51" s="15">
        <v>40</v>
      </c>
      <c r="G51" s="15">
        <v>30</v>
      </c>
      <c r="H51" s="15">
        <v>50</v>
      </c>
      <c r="M51" s="15">
        <v>40</v>
      </c>
      <c r="N51" s="15">
        <v>40</v>
      </c>
      <c r="O51" s="15">
        <v>40</v>
      </c>
      <c r="T51" s="15">
        <v>20</v>
      </c>
      <c r="V51" s="15">
        <v>30</v>
      </c>
      <c r="W51" s="15">
        <v>25</v>
      </c>
    </row>
    <row r="52" spans="1:26" s="15" customFormat="1" x14ac:dyDescent="0.45">
      <c r="A52" s="15" t="s">
        <v>30</v>
      </c>
      <c r="B52" s="15">
        <v>437</v>
      </c>
      <c r="C52" s="15">
        <v>80</v>
      </c>
      <c r="D52" s="25">
        <v>1381.05</v>
      </c>
      <c r="E52" s="15">
        <v>180</v>
      </c>
      <c r="F52" s="15">
        <v>903</v>
      </c>
      <c r="G52" s="15">
        <v>100</v>
      </c>
      <c r="H52" s="15">
        <v>260</v>
      </c>
      <c r="L52" s="15">
        <v>776</v>
      </c>
      <c r="M52" s="15">
        <v>491.7</v>
      </c>
      <c r="N52" s="15">
        <v>100</v>
      </c>
      <c r="O52" s="15">
        <v>600</v>
      </c>
      <c r="T52" s="15">
        <v>150</v>
      </c>
      <c r="V52" s="15">
        <v>116.67</v>
      </c>
    </row>
    <row r="53" spans="1:26" s="15" customFormat="1" x14ac:dyDescent="0.45">
      <c r="A53" s="15" t="s">
        <v>40</v>
      </c>
      <c r="B53" s="15">
        <v>0</v>
      </c>
      <c r="C53" s="15">
        <v>0</v>
      </c>
      <c r="D53" s="15">
        <v>1</v>
      </c>
      <c r="E53" s="15">
        <v>1</v>
      </c>
      <c r="F53" s="15">
        <v>0</v>
      </c>
      <c r="G53" s="15">
        <v>1</v>
      </c>
      <c r="H53" s="15">
        <v>1</v>
      </c>
      <c r="J53" s="15">
        <v>0</v>
      </c>
      <c r="L53" s="15">
        <v>0</v>
      </c>
      <c r="M53" s="15">
        <v>1</v>
      </c>
      <c r="N53" s="15">
        <v>0</v>
      </c>
      <c r="O53" s="15">
        <v>1</v>
      </c>
      <c r="T53" s="15">
        <v>1</v>
      </c>
      <c r="V53" s="15">
        <v>0</v>
      </c>
    </row>
    <row r="54" spans="1:26" s="15" customFormat="1" x14ac:dyDescent="0.45">
      <c r="A54" s="15" t="s">
        <v>31</v>
      </c>
      <c r="D54" s="26">
        <v>89.678571428571431</v>
      </c>
      <c r="E54" s="15">
        <v>22</v>
      </c>
      <c r="F54" s="15">
        <v>105</v>
      </c>
      <c r="G54" s="15">
        <v>4.2699999999999996</v>
      </c>
      <c r="H54" s="15">
        <v>14</v>
      </c>
      <c r="M54" s="15">
        <v>98.7</v>
      </c>
      <c r="O54" s="15">
        <v>35</v>
      </c>
      <c r="T54" s="15">
        <v>35</v>
      </c>
    </row>
    <row r="55" spans="1:26" s="15" customFormat="1" x14ac:dyDescent="0.45">
      <c r="A55" s="15" t="s">
        <v>32</v>
      </c>
      <c r="B55" s="15">
        <v>0.5</v>
      </c>
      <c r="C55" s="15">
        <v>0.5</v>
      </c>
      <c r="D55" s="15">
        <v>0.35</v>
      </c>
      <c r="E55" s="15">
        <v>0.45</v>
      </c>
      <c r="F55" s="15">
        <v>0.53</v>
      </c>
      <c r="G55" s="15">
        <v>0.46</v>
      </c>
      <c r="H55" s="15">
        <v>0.51</v>
      </c>
      <c r="I55" s="15">
        <v>0.77</v>
      </c>
      <c r="J55" s="15">
        <v>0.77</v>
      </c>
      <c r="K55" s="15">
        <v>0.77</v>
      </c>
      <c r="L55" s="15">
        <v>0.77</v>
      </c>
      <c r="M55" s="15">
        <v>0.77</v>
      </c>
      <c r="N55" s="15">
        <v>0.5</v>
      </c>
      <c r="O55" s="15">
        <v>0.61</v>
      </c>
      <c r="P55" s="15">
        <v>0.77</v>
      </c>
      <c r="Q55" s="15">
        <v>0.77</v>
      </c>
      <c r="R55" s="15">
        <v>0.77</v>
      </c>
      <c r="S55" s="15">
        <v>0.77</v>
      </c>
      <c r="T55" s="15">
        <v>0.57999999999999996</v>
      </c>
      <c r="U55" s="15">
        <v>0.77</v>
      </c>
      <c r="V55" s="15">
        <v>0.51</v>
      </c>
      <c r="W55" s="15">
        <v>0.77</v>
      </c>
      <c r="X55" s="15">
        <v>0.77</v>
      </c>
      <c r="Y55" s="15">
        <v>0.77</v>
      </c>
      <c r="Z55" s="15">
        <v>0.77</v>
      </c>
    </row>
    <row r="56" spans="1:26" s="15" customFormat="1" x14ac:dyDescent="0.45">
      <c r="A56" s="15" t="s">
        <v>45</v>
      </c>
      <c r="F56" s="15">
        <v>40</v>
      </c>
      <c r="N56" s="15">
        <v>8</v>
      </c>
    </row>
    <row r="57" spans="1:26" s="15" customFormat="1" x14ac:dyDescent="0.45">
      <c r="A57" s="15" t="s">
        <v>38</v>
      </c>
      <c r="B57" s="15">
        <v>1500</v>
      </c>
      <c r="C57" s="15">
        <v>3600</v>
      </c>
      <c r="D57" s="15">
        <v>50</v>
      </c>
      <c r="E57" s="15">
        <v>50</v>
      </c>
      <c r="F57" s="15">
        <v>10</v>
      </c>
      <c r="G57" s="15">
        <v>50</v>
      </c>
      <c r="H57" s="15">
        <v>400</v>
      </c>
      <c r="L57" s="15">
        <v>380</v>
      </c>
      <c r="M57" s="15">
        <v>55</v>
      </c>
      <c r="N57" s="15">
        <v>280</v>
      </c>
      <c r="O57" s="15">
        <v>540</v>
      </c>
      <c r="T57" s="15">
        <v>130</v>
      </c>
      <c r="V57" s="15">
        <v>200</v>
      </c>
      <c r="W57" s="15">
        <v>400</v>
      </c>
      <c r="X57" s="15">
        <v>20</v>
      </c>
      <c r="Y57" s="15">
        <v>20</v>
      </c>
    </row>
    <row r="58" spans="1:26" s="15" customFormat="1" x14ac:dyDescent="0.45">
      <c r="A58" s="15" t="s">
        <v>39</v>
      </c>
      <c r="B58" s="15">
        <v>0</v>
      </c>
      <c r="C58" s="15">
        <v>0</v>
      </c>
      <c r="D58" s="15">
        <v>10</v>
      </c>
      <c r="O58" s="15">
        <v>62</v>
      </c>
    </row>
    <row r="59" spans="1:26" s="15" customFormat="1" x14ac:dyDescent="0.45">
      <c r="A59" s="15" t="s">
        <v>46</v>
      </c>
      <c r="B59" s="15">
        <v>0</v>
      </c>
      <c r="C59" s="15">
        <v>0</v>
      </c>
      <c r="D59" s="15">
        <v>240</v>
      </c>
      <c r="E59" s="15">
        <v>0</v>
      </c>
      <c r="F59" s="15">
        <v>0</v>
      </c>
      <c r="G59" s="15">
        <v>0</v>
      </c>
      <c r="H59" s="15">
        <v>160</v>
      </c>
      <c r="L59" s="15">
        <v>0</v>
      </c>
      <c r="V59" s="15">
        <v>0</v>
      </c>
      <c r="X59" s="15">
        <v>0</v>
      </c>
      <c r="Y59" s="15">
        <v>0</v>
      </c>
    </row>
    <row r="60" spans="1:26" s="15" customFormat="1" x14ac:dyDescent="0.45">
      <c r="A60" s="15" t="s">
        <v>49</v>
      </c>
      <c r="B60" s="15">
        <v>0</v>
      </c>
      <c r="C60" s="15">
        <v>0</v>
      </c>
      <c r="D60" s="15">
        <v>0</v>
      </c>
      <c r="E60" s="15">
        <v>1</v>
      </c>
      <c r="F60" s="15">
        <v>1</v>
      </c>
      <c r="G60" s="15">
        <v>1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1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1</v>
      </c>
      <c r="W60" s="15">
        <v>0</v>
      </c>
      <c r="X60" s="15">
        <v>0</v>
      </c>
      <c r="Y60" s="15">
        <v>0</v>
      </c>
      <c r="Z60" s="15">
        <v>0</v>
      </c>
    </row>
    <row r="61" spans="1:26" s="15" customFormat="1" x14ac:dyDescent="0.45">
      <c r="A61" s="15" t="s">
        <v>50</v>
      </c>
      <c r="B61" s="15">
        <v>0</v>
      </c>
      <c r="C61" s="15">
        <v>0</v>
      </c>
      <c r="D61" s="15">
        <v>0</v>
      </c>
      <c r="E61" s="15">
        <v>0</v>
      </c>
      <c r="F61" s="15">
        <v>1</v>
      </c>
      <c r="G61" s="15">
        <v>0</v>
      </c>
      <c r="H61" s="15">
        <v>1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</row>
    <row r="62" spans="1:26" s="15" customFormat="1" x14ac:dyDescent="0.45">
      <c r="A62" s="15" t="s">
        <v>51</v>
      </c>
      <c r="F62" s="15">
        <v>4</v>
      </c>
      <c r="H62" s="15">
        <v>3.2</v>
      </c>
      <c r="N62" s="15">
        <v>1.7</v>
      </c>
    </row>
    <row r="63" spans="1:26" s="15" customFormat="1" x14ac:dyDescent="0.45">
      <c r="A63" s="15" t="s">
        <v>52</v>
      </c>
      <c r="B63" s="15">
        <v>0</v>
      </c>
      <c r="C63" s="15">
        <v>0</v>
      </c>
      <c r="D63" s="15">
        <v>1</v>
      </c>
      <c r="E63" s="15">
        <v>0</v>
      </c>
      <c r="F63" s="15">
        <v>0</v>
      </c>
      <c r="G63" s="15">
        <v>0</v>
      </c>
      <c r="H63" s="15">
        <v>0</v>
      </c>
      <c r="T63" s="15">
        <v>0</v>
      </c>
      <c r="V63" s="15">
        <v>0</v>
      </c>
      <c r="X63" s="15">
        <v>0</v>
      </c>
      <c r="Y63" s="15">
        <v>0</v>
      </c>
    </row>
    <row r="64" spans="1:26" s="15" customFormat="1" x14ac:dyDescent="0.45">
      <c r="A64" s="15" t="s">
        <v>53</v>
      </c>
      <c r="D64" s="25">
        <v>4506429.2142857146</v>
      </c>
    </row>
    <row r="65" spans="1:26" s="15" customFormat="1" x14ac:dyDescent="0.45">
      <c r="A65" s="15" t="s">
        <v>54</v>
      </c>
      <c r="B65" s="15">
        <v>0</v>
      </c>
      <c r="C65" s="15">
        <v>0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1</v>
      </c>
      <c r="U65" s="15">
        <v>0</v>
      </c>
      <c r="V65" s="15">
        <v>1</v>
      </c>
      <c r="W65" s="15">
        <v>0</v>
      </c>
      <c r="X65" s="15">
        <v>0</v>
      </c>
      <c r="Y65" s="15">
        <v>0</v>
      </c>
      <c r="Z65" s="15">
        <v>0</v>
      </c>
    </row>
    <row r="66" spans="1:26" x14ac:dyDescent="0.45">
      <c r="A66" s="9" t="s">
        <v>117</v>
      </c>
      <c r="E66" s="10">
        <v>128340</v>
      </c>
    </row>
    <row r="67" spans="1:26" x14ac:dyDescent="0.45">
      <c r="A67" s="9" t="s">
        <v>101</v>
      </c>
      <c r="O67" s="10" t="s">
        <v>102</v>
      </c>
    </row>
    <row r="69" spans="1:26" x14ac:dyDescent="0.45">
      <c r="A69" s="18" t="s">
        <v>128</v>
      </c>
      <c r="E69" s="17"/>
    </row>
    <row r="70" spans="1:26" s="8" customFormat="1" x14ac:dyDescent="0.45">
      <c r="A70" s="19" t="s">
        <v>129</v>
      </c>
      <c r="B70" s="8" t="s">
        <v>149</v>
      </c>
      <c r="C70" s="8" t="s">
        <v>149</v>
      </c>
      <c r="D70" s="8" t="s">
        <v>166</v>
      </c>
      <c r="E70" s="8" t="s">
        <v>166</v>
      </c>
      <c r="F70" s="8" t="s">
        <v>166</v>
      </c>
      <c r="G70" s="8" t="s">
        <v>166</v>
      </c>
      <c r="H70" s="8" t="s">
        <v>166</v>
      </c>
      <c r="I70" s="8" t="s">
        <v>166</v>
      </c>
      <c r="J70" s="8" t="s">
        <v>166</v>
      </c>
      <c r="K70" s="8" t="s">
        <v>166</v>
      </c>
      <c r="L70" s="8" t="s">
        <v>166</v>
      </c>
      <c r="M70" s="8" t="s">
        <v>166</v>
      </c>
      <c r="N70" s="8" t="s">
        <v>166</v>
      </c>
      <c r="O70" s="8" t="s">
        <v>166</v>
      </c>
      <c r="P70" s="8" t="s">
        <v>166</v>
      </c>
      <c r="Q70" s="8" t="s">
        <v>166</v>
      </c>
      <c r="R70" s="8" t="s">
        <v>166</v>
      </c>
      <c r="S70" s="8" t="s">
        <v>166</v>
      </c>
      <c r="T70" s="8" t="s">
        <v>166</v>
      </c>
      <c r="U70" s="8" t="s">
        <v>166</v>
      </c>
      <c r="V70" s="8" t="s">
        <v>166</v>
      </c>
      <c r="W70" s="8" t="s">
        <v>166</v>
      </c>
      <c r="X70" s="8" t="s">
        <v>166</v>
      </c>
      <c r="Y70" s="8" t="s">
        <v>166</v>
      </c>
      <c r="Z70" s="8" t="s">
        <v>166</v>
      </c>
    </row>
    <row r="71" spans="1:26" s="8" customFormat="1" x14ac:dyDescent="0.45">
      <c r="A71" s="19" t="s">
        <v>130</v>
      </c>
      <c r="B71" s="8" t="s">
        <v>150</v>
      </c>
      <c r="C71" s="8" t="s">
        <v>150</v>
      </c>
      <c r="D71" s="8" t="s">
        <v>167</v>
      </c>
      <c r="E71" s="8" t="s">
        <v>169</v>
      </c>
      <c r="F71" s="8" t="s">
        <v>168</v>
      </c>
      <c r="G71" s="8" t="s">
        <v>168</v>
      </c>
      <c r="H71" s="8" t="s">
        <v>167</v>
      </c>
      <c r="I71" s="8" t="s">
        <v>170</v>
      </c>
      <c r="J71" s="8" t="s">
        <v>170</v>
      </c>
      <c r="K71" s="8" t="s">
        <v>170</v>
      </c>
      <c r="L71" s="8" t="s">
        <v>170</v>
      </c>
      <c r="M71" s="8" t="s">
        <v>170</v>
      </c>
      <c r="N71" s="8" t="s">
        <v>153</v>
      </c>
      <c r="O71" s="8" t="s">
        <v>168</v>
      </c>
      <c r="P71" s="8" t="s">
        <v>170</v>
      </c>
      <c r="Q71" s="8" t="s">
        <v>170</v>
      </c>
      <c r="R71" s="8" t="s">
        <v>170</v>
      </c>
      <c r="S71" s="8" t="s">
        <v>170</v>
      </c>
      <c r="T71" s="8" t="s">
        <v>168</v>
      </c>
      <c r="U71" s="8" t="s">
        <v>170</v>
      </c>
      <c r="V71" s="8" t="s">
        <v>169</v>
      </c>
      <c r="W71" s="8" t="s">
        <v>170</v>
      </c>
      <c r="X71" s="8" t="s">
        <v>152</v>
      </c>
      <c r="Y71" s="8" t="s">
        <v>152</v>
      </c>
      <c r="Z71" s="8" t="s">
        <v>170</v>
      </c>
    </row>
    <row r="72" spans="1:26" s="8" customFormat="1" x14ac:dyDescent="0.45">
      <c r="A72" s="19" t="s">
        <v>131</v>
      </c>
      <c r="B72" s="8" t="s">
        <v>151</v>
      </c>
      <c r="C72" s="8" t="s">
        <v>151</v>
      </c>
      <c r="D72" s="8" t="s">
        <v>168</v>
      </c>
      <c r="E72" s="8" t="s">
        <v>157</v>
      </c>
      <c r="F72" s="8" t="s">
        <v>170</v>
      </c>
      <c r="G72" s="8" t="s">
        <v>169</v>
      </c>
      <c r="H72" s="8" t="s">
        <v>168</v>
      </c>
      <c r="I72" s="8" t="s">
        <v>151</v>
      </c>
      <c r="J72" s="8" t="s">
        <v>151</v>
      </c>
      <c r="K72" s="8" t="s">
        <v>151</v>
      </c>
      <c r="L72" s="8" t="s">
        <v>151</v>
      </c>
      <c r="M72" s="8" t="s">
        <v>151</v>
      </c>
      <c r="N72" s="8" t="s">
        <v>170</v>
      </c>
      <c r="O72" s="8" t="s">
        <v>169</v>
      </c>
      <c r="P72" s="8" t="s">
        <v>151</v>
      </c>
      <c r="Q72" s="8" t="s">
        <v>151</v>
      </c>
      <c r="R72" s="8" t="s">
        <v>151</v>
      </c>
      <c r="S72" s="8" t="s">
        <v>151</v>
      </c>
      <c r="T72" s="8" t="s">
        <v>169</v>
      </c>
      <c r="U72" s="8" t="s">
        <v>151</v>
      </c>
      <c r="V72" s="8" t="s">
        <v>157</v>
      </c>
      <c r="W72" s="8" t="s">
        <v>151</v>
      </c>
      <c r="X72" s="8" t="s">
        <v>154</v>
      </c>
      <c r="Y72" s="8" t="s">
        <v>154</v>
      </c>
      <c r="Z72" s="8" t="s">
        <v>151</v>
      </c>
    </row>
    <row r="73" spans="1:26" s="8" customFormat="1" x14ac:dyDescent="0.45">
      <c r="A73" s="19" t="s">
        <v>132</v>
      </c>
      <c r="B73" s="8" t="s">
        <v>152</v>
      </c>
      <c r="C73" s="8" t="s">
        <v>152</v>
      </c>
      <c r="D73" s="8" t="s">
        <v>169</v>
      </c>
      <c r="E73" s="8" t="s">
        <v>159</v>
      </c>
      <c r="F73" s="8" t="s">
        <v>171</v>
      </c>
      <c r="G73" s="8" t="s">
        <v>170</v>
      </c>
      <c r="H73" s="8" t="s">
        <v>170</v>
      </c>
      <c r="I73" s="8" t="s">
        <v>152</v>
      </c>
      <c r="J73" s="8" t="s">
        <v>152</v>
      </c>
      <c r="K73" s="8" t="s">
        <v>152</v>
      </c>
      <c r="L73" s="8" t="s">
        <v>152</v>
      </c>
      <c r="M73" s="8" t="s">
        <v>152</v>
      </c>
      <c r="N73" s="8" t="s">
        <v>171</v>
      </c>
      <c r="O73" s="8" t="s">
        <v>170</v>
      </c>
      <c r="P73" s="8" t="s">
        <v>152</v>
      </c>
      <c r="Q73" s="8" t="s">
        <v>152</v>
      </c>
      <c r="R73" s="8" t="s">
        <v>152</v>
      </c>
      <c r="S73" s="8" t="s">
        <v>152</v>
      </c>
      <c r="T73" s="8" t="s">
        <v>170</v>
      </c>
      <c r="U73" s="8" t="s">
        <v>152</v>
      </c>
      <c r="V73" s="8" t="s">
        <v>159</v>
      </c>
      <c r="W73" s="8" t="s">
        <v>152</v>
      </c>
      <c r="X73" s="8" t="s">
        <v>1765</v>
      </c>
      <c r="Y73" s="8" t="s">
        <v>1765</v>
      </c>
      <c r="Z73" s="8" t="s">
        <v>152</v>
      </c>
    </row>
    <row r="74" spans="1:26" s="8" customFormat="1" x14ac:dyDescent="0.45">
      <c r="A74" s="19" t="s">
        <v>133</v>
      </c>
      <c r="B74" s="8" t="s">
        <v>153</v>
      </c>
      <c r="C74" s="8" t="s">
        <v>153</v>
      </c>
      <c r="D74" s="8" t="s">
        <v>170</v>
      </c>
      <c r="E74" s="8" t="s">
        <v>158</v>
      </c>
      <c r="F74" s="8" t="s">
        <v>172</v>
      </c>
      <c r="G74" s="8" t="s">
        <v>171</v>
      </c>
      <c r="H74" s="8" t="s">
        <v>171</v>
      </c>
      <c r="I74" s="8" t="s">
        <v>156</v>
      </c>
      <c r="J74" s="8" t="s">
        <v>156</v>
      </c>
      <c r="K74" s="8" t="s">
        <v>156</v>
      </c>
      <c r="L74" s="8" t="s">
        <v>156</v>
      </c>
      <c r="M74" s="8" t="s">
        <v>156</v>
      </c>
      <c r="N74" s="8" t="s">
        <v>174</v>
      </c>
      <c r="O74" s="8" t="s">
        <v>171</v>
      </c>
      <c r="P74" s="8" t="s">
        <v>156</v>
      </c>
      <c r="Q74" s="8" t="s">
        <v>156</v>
      </c>
      <c r="R74" s="8" t="s">
        <v>156</v>
      </c>
      <c r="S74" s="8" t="s">
        <v>156</v>
      </c>
      <c r="T74" s="8" t="s">
        <v>171</v>
      </c>
      <c r="U74" s="8" t="s">
        <v>156</v>
      </c>
      <c r="V74" s="8" t="s">
        <v>158</v>
      </c>
      <c r="W74" s="8" t="s">
        <v>156</v>
      </c>
      <c r="X74" s="8" t="s">
        <v>155</v>
      </c>
      <c r="Y74" s="8" t="s">
        <v>155</v>
      </c>
      <c r="Z74" s="8" t="s">
        <v>156</v>
      </c>
    </row>
    <row r="75" spans="1:26" s="8" customFormat="1" x14ac:dyDescent="0.45">
      <c r="A75" s="19" t="s">
        <v>134</v>
      </c>
      <c r="B75" s="8" t="s">
        <v>154</v>
      </c>
      <c r="C75" s="8" t="s">
        <v>154</v>
      </c>
      <c r="D75" s="8" t="s">
        <v>171</v>
      </c>
      <c r="E75" s="8" t="s">
        <v>160</v>
      </c>
      <c r="F75" s="8" t="s">
        <v>173</v>
      </c>
      <c r="G75" s="8" t="s">
        <v>172</v>
      </c>
      <c r="H75" s="8" t="s">
        <v>153</v>
      </c>
      <c r="I75" s="8" t="s">
        <v>154</v>
      </c>
      <c r="J75" s="8" t="s">
        <v>154</v>
      </c>
      <c r="K75" s="8" t="s">
        <v>154</v>
      </c>
      <c r="L75" s="8" t="s">
        <v>154</v>
      </c>
      <c r="M75" s="8" t="s">
        <v>154</v>
      </c>
      <c r="N75" s="8" t="s">
        <v>157</v>
      </c>
      <c r="O75" s="8" t="s">
        <v>172</v>
      </c>
      <c r="P75" s="8" t="s">
        <v>154</v>
      </c>
      <c r="Q75" s="8" t="s">
        <v>154</v>
      </c>
      <c r="R75" s="8" t="s">
        <v>154</v>
      </c>
      <c r="S75" s="8" t="s">
        <v>154</v>
      </c>
      <c r="T75" s="8" t="s">
        <v>172</v>
      </c>
      <c r="U75" s="8" t="s">
        <v>154</v>
      </c>
      <c r="V75" s="8" t="s">
        <v>160</v>
      </c>
      <c r="W75" s="8" t="s">
        <v>154</v>
      </c>
      <c r="X75" s="8" t="s">
        <v>176</v>
      </c>
      <c r="Y75" s="8" t="s">
        <v>176</v>
      </c>
      <c r="Z75" s="8" t="s">
        <v>154</v>
      </c>
    </row>
    <row r="76" spans="1:26" s="8" customFormat="1" x14ac:dyDescent="0.45">
      <c r="A76" s="19" t="s">
        <v>135</v>
      </c>
      <c r="B76" s="8" t="s">
        <v>155</v>
      </c>
      <c r="C76" s="8" t="s">
        <v>155</v>
      </c>
      <c r="D76" s="8" t="s">
        <v>172</v>
      </c>
      <c r="E76" s="8" t="s">
        <v>169</v>
      </c>
      <c r="F76" s="8" t="s">
        <v>175</v>
      </c>
      <c r="G76" s="8" t="s">
        <v>173</v>
      </c>
      <c r="H76" s="8" t="s">
        <v>169</v>
      </c>
      <c r="I76" s="8" t="s">
        <v>176</v>
      </c>
      <c r="J76" s="8" t="s">
        <v>176</v>
      </c>
      <c r="K76" s="8" t="s">
        <v>176</v>
      </c>
      <c r="L76" s="8" t="s">
        <v>176</v>
      </c>
      <c r="M76" s="8" t="s">
        <v>176</v>
      </c>
      <c r="N76" s="8" t="s">
        <v>158</v>
      </c>
      <c r="O76" s="8" t="s">
        <v>173</v>
      </c>
      <c r="P76" s="8" t="s">
        <v>176</v>
      </c>
      <c r="Q76" s="8" t="s">
        <v>176</v>
      </c>
      <c r="R76" s="8" t="s">
        <v>176</v>
      </c>
      <c r="S76" s="8" t="s">
        <v>176</v>
      </c>
      <c r="T76" s="8" t="s">
        <v>173</v>
      </c>
      <c r="U76" s="8" t="s">
        <v>176</v>
      </c>
      <c r="V76" s="8" t="s">
        <v>169</v>
      </c>
      <c r="W76" s="8" t="s">
        <v>176</v>
      </c>
      <c r="X76" s="8" t="s">
        <v>157</v>
      </c>
      <c r="Y76" s="8" t="s">
        <v>157</v>
      </c>
      <c r="Z76" s="8" t="s">
        <v>176</v>
      </c>
    </row>
    <row r="77" spans="1:26" s="8" customFormat="1" x14ac:dyDescent="0.45">
      <c r="A77" s="19" t="s">
        <v>136</v>
      </c>
      <c r="B77" s="8" t="s">
        <v>156</v>
      </c>
      <c r="C77" s="8" t="s">
        <v>156</v>
      </c>
      <c r="D77" s="8" t="s">
        <v>173</v>
      </c>
      <c r="E77" s="8" t="s">
        <v>174</v>
      </c>
      <c r="F77" s="8" t="s">
        <v>174</v>
      </c>
      <c r="G77" s="8" t="s">
        <v>157</v>
      </c>
      <c r="H77" s="8" t="s">
        <v>157</v>
      </c>
      <c r="I77" s="8" t="s">
        <v>157</v>
      </c>
      <c r="J77" s="8" t="s">
        <v>157</v>
      </c>
      <c r="K77" s="8" t="s">
        <v>157</v>
      </c>
      <c r="L77" s="8" t="s">
        <v>157</v>
      </c>
      <c r="M77" s="8" t="s">
        <v>157</v>
      </c>
      <c r="N77" s="8" t="s">
        <v>159</v>
      </c>
      <c r="O77" s="8" t="s">
        <v>174</v>
      </c>
      <c r="P77" s="8" t="s">
        <v>157</v>
      </c>
      <c r="Q77" s="8" t="s">
        <v>157</v>
      </c>
      <c r="R77" s="8" t="s">
        <v>157</v>
      </c>
      <c r="S77" s="8" t="s">
        <v>157</v>
      </c>
      <c r="T77" s="8" t="s">
        <v>174</v>
      </c>
      <c r="U77" s="8" t="s">
        <v>157</v>
      </c>
      <c r="V77" s="8" t="s">
        <v>174</v>
      </c>
      <c r="W77" s="8" t="s">
        <v>157</v>
      </c>
      <c r="X77" s="8" t="s">
        <v>158</v>
      </c>
      <c r="Y77" s="8" t="s">
        <v>158</v>
      </c>
      <c r="Z77" s="8" t="s">
        <v>157</v>
      </c>
    </row>
    <row r="78" spans="1:26" s="8" customFormat="1" x14ac:dyDescent="0.45">
      <c r="A78" s="19" t="s">
        <v>137</v>
      </c>
      <c r="B78" s="8" t="s">
        <v>157</v>
      </c>
      <c r="C78" s="8" t="s">
        <v>157</v>
      </c>
      <c r="D78" s="8" t="s">
        <v>157</v>
      </c>
      <c r="E78" s="8" t="s">
        <v>174</v>
      </c>
      <c r="F78" s="8" t="s">
        <v>156</v>
      </c>
      <c r="G78" s="8" t="s">
        <v>158</v>
      </c>
      <c r="H78" s="8" t="s">
        <v>158</v>
      </c>
      <c r="I78" s="8" t="s">
        <v>158</v>
      </c>
      <c r="J78" s="8" t="s">
        <v>158</v>
      </c>
      <c r="K78" s="8" t="s">
        <v>158</v>
      </c>
      <c r="L78" s="8" t="s">
        <v>158</v>
      </c>
      <c r="M78" s="8" t="s">
        <v>158</v>
      </c>
      <c r="N78" s="8" t="s">
        <v>160</v>
      </c>
      <c r="O78" s="8" t="s">
        <v>157</v>
      </c>
      <c r="P78" s="8" t="s">
        <v>158</v>
      </c>
      <c r="Q78" s="8" t="s">
        <v>158</v>
      </c>
      <c r="R78" s="8" t="s">
        <v>158</v>
      </c>
      <c r="S78" s="8" t="s">
        <v>158</v>
      </c>
      <c r="T78" s="8" t="s">
        <v>157</v>
      </c>
      <c r="U78" s="8" t="s">
        <v>158</v>
      </c>
      <c r="V78" s="8" t="s">
        <v>174</v>
      </c>
      <c r="W78" s="8" t="s">
        <v>158</v>
      </c>
      <c r="X78" s="8" t="s">
        <v>159</v>
      </c>
      <c r="Y78" s="8" t="s">
        <v>159</v>
      </c>
      <c r="Z78" s="8" t="s">
        <v>158</v>
      </c>
    </row>
    <row r="79" spans="1:26" s="8" customFormat="1" x14ac:dyDescent="0.45">
      <c r="A79" s="19" t="s">
        <v>138</v>
      </c>
      <c r="B79" s="8" t="s">
        <v>158</v>
      </c>
      <c r="C79" s="8" t="s">
        <v>158</v>
      </c>
      <c r="D79" s="8" t="s">
        <v>158</v>
      </c>
      <c r="E79" s="8" t="s">
        <v>154</v>
      </c>
      <c r="F79" s="8" t="s">
        <v>157</v>
      </c>
      <c r="G79" s="8" t="s">
        <v>159</v>
      </c>
      <c r="H79" s="8" t="s">
        <v>159</v>
      </c>
      <c r="I79" s="8" t="s">
        <v>159</v>
      </c>
      <c r="J79" s="8" t="s">
        <v>159</v>
      </c>
      <c r="K79" s="8" t="s">
        <v>159</v>
      </c>
      <c r="L79" s="8" t="s">
        <v>159</v>
      </c>
      <c r="M79" s="8" t="s">
        <v>159</v>
      </c>
      <c r="N79" s="8" t="s">
        <v>161</v>
      </c>
      <c r="O79" s="8" t="s">
        <v>158</v>
      </c>
      <c r="P79" s="8" t="s">
        <v>159</v>
      </c>
      <c r="Q79" s="8" t="s">
        <v>159</v>
      </c>
      <c r="R79" s="8" t="s">
        <v>159</v>
      </c>
      <c r="S79" s="8" t="s">
        <v>159</v>
      </c>
      <c r="T79" s="8" t="s">
        <v>158</v>
      </c>
      <c r="U79" s="8" t="s">
        <v>159</v>
      </c>
      <c r="V79" s="8" t="s">
        <v>154</v>
      </c>
      <c r="W79" s="8" t="s">
        <v>159</v>
      </c>
      <c r="X79" s="8" t="s">
        <v>160</v>
      </c>
      <c r="Y79" s="8" t="s">
        <v>160</v>
      </c>
      <c r="Z79" s="8" t="s">
        <v>159</v>
      </c>
    </row>
    <row r="80" spans="1:26" s="8" customFormat="1" x14ac:dyDescent="0.45">
      <c r="A80" s="19" t="s">
        <v>139</v>
      </c>
      <c r="B80" s="8" t="s">
        <v>159</v>
      </c>
      <c r="C80" s="8" t="s">
        <v>159</v>
      </c>
      <c r="D80" s="8" t="s">
        <v>159</v>
      </c>
      <c r="E80" s="8" t="s">
        <v>161</v>
      </c>
      <c r="F80" s="8" t="s">
        <v>158</v>
      </c>
      <c r="G80" s="8" t="s">
        <v>160</v>
      </c>
      <c r="H80" s="8" t="s">
        <v>160</v>
      </c>
      <c r="I80" s="8" t="s">
        <v>160</v>
      </c>
      <c r="J80" s="8" t="s">
        <v>160</v>
      </c>
      <c r="K80" s="8" t="s">
        <v>160</v>
      </c>
      <c r="L80" s="8" t="s">
        <v>160</v>
      </c>
      <c r="M80" s="8" t="s">
        <v>160</v>
      </c>
      <c r="N80" s="8" t="s">
        <v>162</v>
      </c>
      <c r="O80" s="8" t="s">
        <v>159</v>
      </c>
      <c r="P80" s="8" t="s">
        <v>160</v>
      </c>
      <c r="Q80" s="8" t="s">
        <v>160</v>
      </c>
      <c r="R80" s="8" t="s">
        <v>160</v>
      </c>
      <c r="S80" s="8" t="s">
        <v>160</v>
      </c>
      <c r="T80" s="8" t="s">
        <v>159</v>
      </c>
      <c r="U80" s="8" t="s">
        <v>160</v>
      </c>
      <c r="V80" s="8" t="s">
        <v>161</v>
      </c>
      <c r="W80" s="8" t="s">
        <v>160</v>
      </c>
      <c r="X80" s="8" t="s">
        <v>161</v>
      </c>
      <c r="Y80" s="8" t="s">
        <v>161</v>
      </c>
      <c r="Z80" s="8" t="s">
        <v>160</v>
      </c>
    </row>
    <row r="81" spans="1:26" s="8" customFormat="1" x14ac:dyDescent="0.45">
      <c r="A81" s="19" t="s">
        <v>140</v>
      </c>
      <c r="B81" s="8" t="s">
        <v>160</v>
      </c>
      <c r="C81" s="8" t="s">
        <v>160</v>
      </c>
      <c r="D81" s="8" t="s">
        <v>160</v>
      </c>
      <c r="E81" s="8" t="s">
        <v>162</v>
      </c>
      <c r="F81" s="8" t="s">
        <v>159</v>
      </c>
      <c r="G81" s="8" t="s">
        <v>161</v>
      </c>
      <c r="H81" s="8" t="s">
        <v>161</v>
      </c>
      <c r="I81" s="8" t="s">
        <v>161</v>
      </c>
      <c r="J81" s="8" t="s">
        <v>161</v>
      </c>
      <c r="K81" s="8" t="s">
        <v>161</v>
      </c>
      <c r="L81" s="8" t="s">
        <v>161</v>
      </c>
      <c r="M81" s="8" t="s">
        <v>161</v>
      </c>
      <c r="N81" s="8" t="s">
        <v>163</v>
      </c>
      <c r="O81" s="8" t="s">
        <v>160</v>
      </c>
      <c r="P81" s="8" t="s">
        <v>161</v>
      </c>
      <c r="Q81" s="8" t="s">
        <v>161</v>
      </c>
      <c r="R81" s="8" t="s">
        <v>161</v>
      </c>
      <c r="S81" s="8" t="s">
        <v>161</v>
      </c>
      <c r="T81" s="8" t="s">
        <v>160</v>
      </c>
      <c r="U81" s="8" t="s">
        <v>161</v>
      </c>
      <c r="V81" s="8" t="s">
        <v>162</v>
      </c>
      <c r="W81" s="8" t="s">
        <v>161</v>
      </c>
      <c r="X81" s="8" t="s">
        <v>162</v>
      </c>
      <c r="Y81" s="8" t="s">
        <v>162</v>
      </c>
      <c r="Z81" s="8" t="s">
        <v>161</v>
      </c>
    </row>
    <row r="82" spans="1:26" s="8" customFormat="1" x14ac:dyDescent="0.45">
      <c r="A82" s="19" t="s">
        <v>141</v>
      </c>
      <c r="B82" s="8" t="s">
        <v>161</v>
      </c>
      <c r="C82" s="8" t="s">
        <v>161</v>
      </c>
      <c r="D82" s="8" t="s">
        <v>161</v>
      </c>
      <c r="E82" s="8" t="s">
        <v>163</v>
      </c>
      <c r="F82" s="8" t="s">
        <v>160</v>
      </c>
      <c r="G82" s="8" t="s">
        <v>162</v>
      </c>
      <c r="H82" s="8" t="s">
        <v>162</v>
      </c>
      <c r="I82" s="8" t="s">
        <v>162</v>
      </c>
      <c r="J82" s="8" t="s">
        <v>162</v>
      </c>
      <c r="K82" s="8" t="s">
        <v>162</v>
      </c>
      <c r="L82" s="8" t="s">
        <v>162</v>
      </c>
      <c r="M82" s="8" t="s">
        <v>162</v>
      </c>
      <c r="N82" s="8" t="s">
        <v>164</v>
      </c>
      <c r="O82" s="8" t="s">
        <v>161</v>
      </c>
      <c r="P82" s="8" t="s">
        <v>162</v>
      </c>
      <c r="Q82" s="8" t="s">
        <v>162</v>
      </c>
      <c r="R82" s="8" t="s">
        <v>162</v>
      </c>
      <c r="S82" s="8" t="s">
        <v>162</v>
      </c>
      <c r="T82" s="8" t="s">
        <v>161</v>
      </c>
      <c r="U82" s="8" t="s">
        <v>162</v>
      </c>
      <c r="V82" s="8" t="s">
        <v>163</v>
      </c>
      <c r="W82" s="8" t="s">
        <v>162</v>
      </c>
      <c r="X82" s="8" t="s">
        <v>163</v>
      </c>
      <c r="Y82" s="8" t="s">
        <v>163</v>
      </c>
      <c r="Z82" s="8" t="s">
        <v>162</v>
      </c>
    </row>
    <row r="83" spans="1:26" s="8" customFormat="1" x14ac:dyDescent="0.45">
      <c r="A83" s="19" t="s">
        <v>142</v>
      </c>
      <c r="B83" s="8" t="s">
        <v>162</v>
      </c>
      <c r="C83" s="8" t="s">
        <v>162</v>
      </c>
      <c r="D83" s="8" t="s">
        <v>162</v>
      </c>
      <c r="E83" s="8" t="s">
        <v>164</v>
      </c>
      <c r="F83" s="8" t="s">
        <v>161</v>
      </c>
      <c r="G83" s="8" t="s">
        <v>163</v>
      </c>
      <c r="H83" s="8" t="s">
        <v>163</v>
      </c>
      <c r="I83" s="8" t="s">
        <v>163</v>
      </c>
      <c r="J83" s="8" t="s">
        <v>163</v>
      </c>
      <c r="K83" s="8" t="s">
        <v>163</v>
      </c>
      <c r="L83" s="8" t="s">
        <v>163</v>
      </c>
      <c r="M83" s="8" t="s">
        <v>163</v>
      </c>
      <c r="N83" s="10" t="s">
        <v>165</v>
      </c>
      <c r="O83" s="8" t="s">
        <v>162</v>
      </c>
      <c r="P83" s="8" t="s">
        <v>163</v>
      </c>
      <c r="Q83" s="8" t="s">
        <v>163</v>
      </c>
      <c r="R83" s="8" t="s">
        <v>163</v>
      </c>
      <c r="S83" s="8" t="s">
        <v>163</v>
      </c>
      <c r="T83" s="8" t="s">
        <v>162</v>
      </c>
      <c r="U83" s="8" t="s">
        <v>163</v>
      </c>
      <c r="V83" s="8" t="s">
        <v>164</v>
      </c>
      <c r="W83" s="8" t="s">
        <v>163</v>
      </c>
      <c r="X83" s="8" t="s">
        <v>164</v>
      </c>
      <c r="Y83" s="8" t="s">
        <v>164</v>
      </c>
      <c r="Z83" s="8" t="s">
        <v>163</v>
      </c>
    </row>
    <row r="84" spans="1:26" s="8" customFormat="1" x14ac:dyDescent="0.45">
      <c r="A84" s="19" t="s">
        <v>143</v>
      </c>
      <c r="B84" s="8" t="s">
        <v>163</v>
      </c>
      <c r="C84" s="8" t="s">
        <v>163</v>
      </c>
      <c r="D84" s="8" t="s">
        <v>163</v>
      </c>
      <c r="E84" s="10" t="s">
        <v>165</v>
      </c>
      <c r="F84" s="8" t="s">
        <v>162</v>
      </c>
      <c r="G84" s="8" t="s">
        <v>164</v>
      </c>
      <c r="H84" s="8" t="s">
        <v>164</v>
      </c>
      <c r="I84" s="8" t="s">
        <v>164</v>
      </c>
      <c r="J84" s="8" t="s">
        <v>164</v>
      </c>
      <c r="K84" s="8" t="s">
        <v>164</v>
      </c>
      <c r="L84" s="8" t="s">
        <v>164</v>
      </c>
      <c r="M84" s="8" t="s">
        <v>164</v>
      </c>
      <c r="O84" s="8" t="s">
        <v>163</v>
      </c>
      <c r="P84" s="8" t="s">
        <v>164</v>
      </c>
      <c r="Q84" s="8" t="s">
        <v>164</v>
      </c>
      <c r="R84" s="8" t="s">
        <v>164</v>
      </c>
      <c r="S84" s="8" t="s">
        <v>164</v>
      </c>
      <c r="T84" s="8" t="s">
        <v>163</v>
      </c>
      <c r="U84" s="8" t="s">
        <v>164</v>
      </c>
      <c r="V84" s="10" t="s">
        <v>165</v>
      </c>
      <c r="W84" s="8" t="s">
        <v>164</v>
      </c>
      <c r="X84" s="10" t="s">
        <v>165</v>
      </c>
      <c r="Y84" s="10" t="s">
        <v>165</v>
      </c>
      <c r="Z84" s="8" t="s">
        <v>164</v>
      </c>
    </row>
    <row r="85" spans="1:26" s="8" customFormat="1" x14ac:dyDescent="0.45">
      <c r="A85" s="19" t="s">
        <v>144</v>
      </c>
      <c r="B85" s="8" t="s">
        <v>164</v>
      </c>
      <c r="C85" s="8" t="s">
        <v>164</v>
      </c>
      <c r="D85" s="8" t="s">
        <v>164</v>
      </c>
      <c r="F85" s="8" t="s">
        <v>163</v>
      </c>
      <c r="G85" s="10" t="s">
        <v>165</v>
      </c>
      <c r="H85" s="10" t="s">
        <v>165</v>
      </c>
      <c r="I85" s="10" t="s">
        <v>165</v>
      </c>
      <c r="J85" s="10" t="s">
        <v>165</v>
      </c>
      <c r="K85" s="10" t="s">
        <v>165</v>
      </c>
      <c r="L85" s="10" t="s">
        <v>165</v>
      </c>
      <c r="M85" s="10" t="s">
        <v>165</v>
      </c>
      <c r="O85" s="8" t="s">
        <v>164</v>
      </c>
      <c r="P85" s="10" t="s">
        <v>165</v>
      </c>
      <c r="Q85" s="10" t="s">
        <v>165</v>
      </c>
      <c r="R85" s="10" t="s">
        <v>165</v>
      </c>
      <c r="S85" s="10" t="s">
        <v>165</v>
      </c>
      <c r="T85" s="8" t="s">
        <v>164</v>
      </c>
      <c r="U85" s="10" t="s">
        <v>165</v>
      </c>
      <c r="W85" s="10" t="s">
        <v>165</v>
      </c>
      <c r="Z85" s="10" t="s">
        <v>165</v>
      </c>
    </row>
    <row r="86" spans="1:26" x14ac:dyDescent="0.45">
      <c r="A86" s="19" t="s">
        <v>145</v>
      </c>
      <c r="B86" s="10" t="s">
        <v>165</v>
      </c>
      <c r="C86" s="10" t="s">
        <v>165</v>
      </c>
      <c r="D86" s="10" t="s">
        <v>165</v>
      </c>
      <c r="F86" s="8" t="s">
        <v>164</v>
      </c>
      <c r="H86" s="8"/>
      <c r="O86" s="10" t="s">
        <v>165</v>
      </c>
      <c r="T86" s="10" t="s">
        <v>165</v>
      </c>
    </row>
    <row r="87" spans="1:26" x14ac:dyDescent="0.45">
      <c r="A87" s="19" t="s">
        <v>146</v>
      </c>
      <c r="F87" s="10" t="s">
        <v>165</v>
      </c>
    </row>
    <row r="88" spans="1:26" x14ac:dyDescent="0.45">
      <c r="A88" s="19" t="s">
        <v>147</v>
      </c>
    </row>
    <row r="89" spans="1:26" x14ac:dyDescent="0.45">
      <c r="A89" s="19" t="s">
        <v>148</v>
      </c>
    </row>
    <row r="91" spans="1:26" x14ac:dyDescent="0.45">
      <c r="D91" s="20"/>
      <c r="E91" s="20"/>
      <c r="F91" s="20"/>
      <c r="G91" s="20"/>
      <c r="H91" s="20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Y91" s="8"/>
      <c r="Z91" s="8"/>
    </row>
    <row r="92" spans="1:26" s="22" customFormat="1" x14ac:dyDescent="0.45">
      <c r="A92" s="21" t="s">
        <v>1781</v>
      </c>
      <c r="B92" s="22">
        <f>SUM(B37:B41,B43,B44,B45)</f>
        <v>2.610849557522124</v>
      </c>
      <c r="C92" s="22">
        <f t="shared" ref="C92:Z92" si="19">SUM(C37:C41,C43,C44,C45)</f>
        <v>0.49976106194690262</v>
      </c>
      <c r="D92" s="22">
        <f>SUM(D37:D41,D43,D44,D45)</f>
        <v>2.6019999999999999</v>
      </c>
      <c r="E92" s="22">
        <f t="shared" si="19"/>
        <v>0</v>
      </c>
      <c r="F92" s="22">
        <f t="shared" si="19"/>
        <v>3.694</v>
      </c>
      <c r="G92" s="22">
        <f>SUM(G37:G41,G43,G44,G45)</f>
        <v>2.9009121061359866</v>
      </c>
      <c r="H92" s="22">
        <f t="shared" si="19"/>
        <v>9.2113747383112354</v>
      </c>
      <c r="I92" s="22">
        <f t="shared" si="19"/>
        <v>1.6392622950819671</v>
      </c>
      <c r="J92" s="22">
        <f t="shared" si="19"/>
        <v>3.1279508196721304</v>
      </c>
      <c r="K92" s="22">
        <f t="shared" si="19"/>
        <v>1.2854918032786884</v>
      </c>
      <c r="L92" s="22">
        <f t="shared" si="19"/>
        <v>0.18733333333333332</v>
      </c>
      <c r="M92" s="22">
        <f t="shared" si="19"/>
        <v>1.0654228855721393</v>
      </c>
      <c r="N92" s="22">
        <f t="shared" si="19"/>
        <v>0</v>
      </c>
      <c r="O92" s="22">
        <f t="shared" si="19"/>
        <v>9.2113747383112354</v>
      </c>
      <c r="P92" s="22">
        <f t="shared" si="19"/>
        <v>0.82327868852459019</v>
      </c>
      <c r="Q92" s="22">
        <f t="shared" si="19"/>
        <v>1.2222950819672129</v>
      </c>
      <c r="R92" s="22">
        <f t="shared" si="19"/>
        <v>1.0522950819672132</v>
      </c>
      <c r="S92" s="22">
        <f t="shared" si="19"/>
        <v>0.42540983606557375</v>
      </c>
      <c r="T92" s="22">
        <f t="shared" si="19"/>
        <v>0</v>
      </c>
      <c r="U92" s="22">
        <f>SUM(U37:U41,U43,U44,U45)</f>
        <v>3.5024999999999999</v>
      </c>
      <c r="V92" s="22">
        <f t="shared" si="19"/>
        <v>0</v>
      </c>
      <c r="W92" s="22">
        <f t="shared" si="19"/>
        <v>0</v>
      </c>
      <c r="X92" s="22">
        <f t="shared" si="19"/>
        <v>0</v>
      </c>
      <c r="Y92" s="22">
        <f t="shared" si="19"/>
        <v>0</v>
      </c>
      <c r="Z92" s="22">
        <f t="shared" si="19"/>
        <v>1.0435245901639345</v>
      </c>
    </row>
    <row r="93" spans="1:26" x14ac:dyDescent="0.45">
      <c r="P93" s="8"/>
      <c r="Q93" s="8"/>
      <c r="R93" s="8"/>
      <c r="S93" s="8"/>
      <c r="T93" s="8"/>
      <c r="U93" s="8"/>
      <c r="V93" s="8"/>
      <c r="Y93" s="8"/>
    </row>
    <row r="94" spans="1:26" x14ac:dyDescent="0.45">
      <c r="P94" s="8"/>
      <c r="Q94" s="8"/>
      <c r="R94" s="8"/>
      <c r="S94" s="8"/>
      <c r="T94" s="8"/>
      <c r="U94" s="8"/>
      <c r="V94" s="8"/>
      <c r="Y94" s="8"/>
    </row>
    <row r="95" spans="1:26" x14ac:dyDescent="0.45">
      <c r="P95" s="8"/>
      <c r="Q95" s="8"/>
      <c r="R95" s="8"/>
      <c r="S95" s="8"/>
      <c r="T95" s="8"/>
      <c r="U95" s="8"/>
      <c r="V95" s="8"/>
      <c r="Y95" s="8"/>
    </row>
    <row r="96" spans="1:26" x14ac:dyDescent="0.45">
      <c r="P96" s="8"/>
      <c r="Q96" s="8"/>
      <c r="R96" s="8"/>
      <c r="S96" s="8"/>
      <c r="T96" s="8"/>
      <c r="U96" s="8"/>
      <c r="V96" s="8"/>
      <c r="Y96" s="8"/>
    </row>
    <row r="101" spans="5:5" x14ac:dyDescent="0.45">
      <c r="E101" s="10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AB57"/>
  <sheetViews>
    <sheetView zoomScale="85" zoomScaleNormal="85" workbookViewId="0">
      <pane xSplit="1" topLeftCell="J1" activePane="topRight" state="frozen"/>
      <selection pane="topRight" activeCell="AB10" sqref="AB10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8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1787</v>
      </c>
      <c r="Z1" s="1" t="s">
        <v>1792</v>
      </c>
      <c r="AA1" s="1" t="s">
        <v>1790</v>
      </c>
      <c r="AB1" s="1" t="s">
        <v>1791</v>
      </c>
    </row>
    <row r="2" spans="1:28" x14ac:dyDescent="0.45">
      <c r="A2" s="2" t="s">
        <v>1</v>
      </c>
      <c r="B2">
        <v>1175</v>
      </c>
      <c r="C2">
        <v>350</v>
      </c>
      <c r="D2" s="5"/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5">
        <v>235</v>
      </c>
      <c r="Z2">
        <v>1090</v>
      </c>
      <c r="AA2">
        <v>160</v>
      </c>
      <c r="AB2">
        <v>186</v>
      </c>
    </row>
    <row r="3" spans="1:28" x14ac:dyDescent="0.45">
      <c r="A3" s="2" t="s">
        <v>2</v>
      </c>
      <c r="B3">
        <v>212662</v>
      </c>
      <c r="C3">
        <v>190500</v>
      </c>
      <c r="D3" s="5" t="e">
        <f>Sheet4!#REF!</f>
        <v>#REF!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5">
        <v>38270</v>
      </c>
      <c r="Z3">
        <v>166000</v>
      </c>
      <c r="AA3">
        <v>178000</v>
      </c>
      <c r="AB3">
        <v>7813</v>
      </c>
    </row>
    <row r="4" spans="1:28" x14ac:dyDescent="0.45">
      <c r="A4" s="2" t="s">
        <v>3</v>
      </c>
      <c r="B4">
        <v>68861</v>
      </c>
      <c r="C4">
        <v>122200</v>
      </c>
      <c r="D4" s="5" t="e">
        <f>Sheet4!#REF!</f>
        <v>#REF!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5">
        <v>21535</v>
      </c>
      <c r="Z4">
        <v>136000</v>
      </c>
      <c r="AA4">
        <v>116000</v>
      </c>
      <c r="AB4">
        <v>10465</v>
      </c>
    </row>
    <row r="5" spans="1:28" x14ac:dyDescent="0.45">
      <c r="A5" s="2" t="s">
        <v>4</v>
      </c>
      <c r="B5">
        <v>11319</v>
      </c>
      <c r="C5">
        <v>6570</v>
      </c>
      <c r="D5" s="5" t="e">
        <f>Sheet4!#REF!</f>
        <v>#REF!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5">
        <v>7876</v>
      </c>
      <c r="AB5">
        <v>1823</v>
      </c>
    </row>
    <row r="6" spans="1:28" x14ac:dyDescent="0.45">
      <c r="A6" s="2" t="s">
        <v>5</v>
      </c>
      <c r="B6">
        <v>51529</v>
      </c>
      <c r="C6">
        <v>280</v>
      </c>
      <c r="D6" s="5" t="e">
        <f>Sheet4!#REF!</f>
        <v>#REF!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5">
        <v>1403</v>
      </c>
      <c r="Z6">
        <v>0</v>
      </c>
      <c r="AA6">
        <v>400</v>
      </c>
      <c r="AB6">
        <v>11.5</v>
      </c>
    </row>
    <row r="7" spans="1:28" x14ac:dyDescent="0.45">
      <c r="A7" s="2" t="s">
        <v>6</v>
      </c>
      <c r="B7">
        <v>1875</v>
      </c>
      <c r="C7">
        <v>2120</v>
      </c>
      <c r="D7" s="5" t="e">
        <f>Sheet4!#REF!</f>
        <v>#REF!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5">
        <v>933</v>
      </c>
      <c r="Z7">
        <v>5280</v>
      </c>
      <c r="AA7">
        <v>5600</v>
      </c>
      <c r="AB7">
        <v>553</v>
      </c>
    </row>
    <row r="8" spans="1:28" x14ac:dyDescent="0.45">
      <c r="A8" s="2" t="s">
        <v>7</v>
      </c>
      <c r="C8">
        <v>15990</v>
      </c>
      <c r="D8" s="5" t="e">
        <f>Sheet4!#REF!</f>
        <v>#REF!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5">
        <v>9587</v>
      </c>
      <c r="Z8">
        <v>59000</v>
      </c>
      <c r="AA8">
        <v>17900</v>
      </c>
      <c r="AB8">
        <v>12585</v>
      </c>
    </row>
    <row r="9" spans="1:28" x14ac:dyDescent="0.45">
      <c r="A9" s="2" t="s">
        <v>8</v>
      </c>
      <c r="B9">
        <v>1576</v>
      </c>
      <c r="C9">
        <v>1609</v>
      </c>
      <c r="D9" s="5" t="e">
        <f>Sheet4!#REF!</f>
        <v>#REF!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5">
        <v>808</v>
      </c>
      <c r="Z9">
        <v>3650</v>
      </c>
      <c r="AA9">
        <v>220</v>
      </c>
      <c r="AB9">
        <v>517</v>
      </c>
    </row>
    <row r="10" spans="1:28" x14ac:dyDescent="0.45">
      <c r="A10" s="2" t="s">
        <v>9</v>
      </c>
    </row>
    <row r="11" spans="1:28" x14ac:dyDescent="0.45">
      <c r="A11" s="2" t="s">
        <v>10</v>
      </c>
    </row>
    <row r="12" spans="1:28" x14ac:dyDescent="0.45">
      <c r="A12" s="2" t="s">
        <v>11</v>
      </c>
    </row>
    <row r="13" spans="1:28" x14ac:dyDescent="0.45">
      <c r="A13" s="2" t="s">
        <v>12</v>
      </c>
    </row>
    <row r="14" spans="1:28" x14ac:dyDescent="0.45">
      <c r="A14" s="2" t="s">
        <v>13</v>
      </c>
    </row>
    <row r="15" spans="1:28" x14ac:dyDescent="0.45">
      <c r="A15" s="2" t="s">
        <v>14</v>
      </c>
    </row>
    <row r="16" spans="1:28" x14ac:dyDescent="0.45">
      <c r="A16" s="2" t="s">
        <v>16</v>
      </c>
    </row>
    <row r="17" spans="1:2" x14ac:dyDescent="0.45">
      <c r="A17" s="2" t="s">
        <v>15</v>
      </c>
    </row>
    <row r="18" spans="1:2" x14ac:dyDescent="0.45">
      <c r="A18" t="s">
        <v>48</v>
      </c>
    </row>
    <row r="19" spans="1:2" x14ac:dyDescent="0.45">
      <c r="A19" s="2" t="s">
        <v>1</v>
      </c>
      <c r="B19">
        <v>54622</v>
      </c>
    </row>
    <row r="20" spans="1:2" x14ac:dyDescent="0.45">
      <c r="A20" s="2" t="s">
        <v>2</v>
      </c>
      <c r="B20">
        <v>526121</v>
      </c>
    </row>
    <row r="21" spans="1:2" x14ac:dyDescent="0.45">
      <c r="A21" s="2" t="s">
        <v>3</v>
      </c>
      <c r="B21">
        <v>1866</v>
      </c>
    </row>
    <row r="22" spans="1:2" x14ac:dyDescent="0.45">
      <c r="A22" s="2" t="s">
        <v>4</v>
      </c>
      <c r="B22">
        <v>31602</v>
      </c>
    </row>
    <row r="23" spans="1:2" x14ac:dyDescent="0.45">
      <c r="A23" s="2" t="s">
        <v>5</v>
      </c>
      <c r="B23">
        <v>121284</v>
      </c>
    </row>
    <row r="24" spans="1:2" x14ac:dyDescent="0.45">
      <c r="A24" s="2" t="s">
        <v>6</v>
      </c>
      <c r="B24">
        <v>2692</v>
      </c>
    </row>
    <row r="25" spans="1:2" x14ac:dyDescent="0.45">
      <c r="A25" s="2" t="s">
        <v>7</v>
      </c>
    </row>
    <row r="26" spans="1:2" x14ac:dyDescent="0.45">
      <c r="A26" s="2" t="s">
        <v>8</v>
      </c>
      <c r="B26">
        <v>8023</v>
      </c>
    </row>
    <row r="27" spans="1:2" x14ac:dyDescent="0.45">
      <c r="A27" s="2" t="s">
        <v>9</v>
      </c>
    </row>
    <row r="28" spans="1:2" x14ac:dyDescent="0.45">
      <c r="A28" s="2" t="s">
        <v>10</v>
      </c>
    </row>
    <row r="29" spans="1:2" x14ac:dyDescent="0.45">
      <c r="A29" s="2" t="s">
        <v>11</v>
      </c>
    </row>
    <row r="30" spans="1:2" x14ac:dyDescent="0.45">
      <c r="A30" s="2" t="s">
        <v>12</v>
      </c>
    </row>
    <row r="31" spans="1:2" x14ac:dyDescent="0.45">
      <c r="A31" s="2" t="s">
        <v>13</v>
      </c>
    </row>
    <row r="32" spans="1:2" x14ac:dyDescent="0.45">
      <c r="A32" s="2" t="s">
        <v>14</v>
      </c>
    </row>
    <row r="33" spans="1:24" x14ac:dyDescent="0.45">
      <c r="A33" s="2" t="s">
        <v>16</v>
      </c>
    </row>
    <row r="34" spans="1:24" x14ac:dyDescent="0.45">
      <c r="A34" s="2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3" t="s">
        <v>74</v>
      </c>
      <c r="C36" t="s">
        <v>225</v>
      </c>
      <c r="D36" t="s">
        <v>238</v>
      </c>
      <c r="E36" t="s">
        <v>238</v>
      </c>
      <c r="H36" t="s">
        <v>115</v>
      </c>
      <c r="I36" s="3" t="s">
        <v>97</v>
      </c>
      <c r="J36" s="3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2" t="s">
        <v>94</v>
      </c>
      <c r="I38" t="s">
        <v>95</v>
      </c>
      <c r="L38" t="s">
        <v>112</v>
      </c>
      <c r="P38" s="4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4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4" t="s">
        <v>109</v>
      </c>
    </row>
    <row r="43" spans="1:24" x14ac:dyDescent="0.45">
      <c r="B43" t="s">
        <v>78</v>
      </c>
      <c r="F43" s="4" t="s">
        <v>106</v>
      </c>
      <c r="H43" s="4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C39" sqref="C39"/>
    </sheetView>
  </sheetViews>
  <sheetFormatPr defaultRowHeight="14.25" x14ac:dyDescent="0.45"/>
  <sheetData>
    <row r="3" spans="1:27" x14ac:dyDescent="0.45">
      <c r="B3" t="s">
        <v>240</v>
      </c>
      <c r="C3" s="27" t="s">
        <v>241</v>
      </c>
      <c r="D3" s="27"/>
      <c r="E3" s="27"/>
      <c r="F3" s="27"/>
      <c r="G3" s="27"/>
      <c r="H3" s="27"/>
      <c r="I3" s="27"/>
      <c r="J3" s="27"/>
      <c r="K3" s="27"/>
      <c r="L3" s="27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.06640625" style="5"/>
    <col min="6" max="6" width="9" style="5" customWidth="1"/>
    <col min="7" max="7" width="9.06640625" style="5"/>
    <col min="8" max="8" width="9.59765625" style="6" bestFit="1" customWidth="1"/>
    <col min="9" max="9" width="9.06640625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7B33-85D2-4C38-8F24-6EB7B6FE3143}">
  <dimension ref="A1:AD282"/>
  <sheetViews>
    <sheetView workbookViewId="0">
      <selection sqref="A1:Q1048576"/>
    </sheetView>
  </sheetViews>
  <sheetFormatPr defaultRowHeight="14.25" x14ac:dyDescent="0.45"/>
  <cols>
    <col min="1" max="1" width="14.73046875" customWidth="1"/>
    <col min="2" max="5" width="9" style="5"/>
    <col min="6" max="6" width="9" style="5" customWidth="1"/>
    <col min="7" max="7" width="9" style="5"/>
    <col min="8" max="8" width="9.59765625" style="6" bestFit="1" customWidth="1"/>
    <col min="9" max="9" width="9" style="5"/>
    <col min="17" max="17" width="9.265625" customWidth="1"/>
  </cols>
  <sheetData>
    <row r="1" spans="1:30" x14ac:dyDescent="0.45">
      <c r="A1" t="s">
        <v>1484</v>
      </c>
      <c r="B1" s="5" t="s">
        <v>193</v>
      </c>
      <c r="C1" s="5" t="s">
        <v>194</v>
      </c>
      <c r="D1" s="5" t="s">
        <v>195</v>
      </c>
      <c r="E1" s="5" t="s">
        <v>196</v>
      </c>
      <c r="F1" s="5" t="s">
        <v>197</v>
      </c>
      <c r="G1" s="5" t="s">
        <v>198</v>
      </c>
      <c r="H1" s="6" t="s">
        <v>199</v>
      </c>
      <c r="I1" s="5" t="s">
        <v>200</v>
      </c>
      <c r="J1" s="2" t="s">
        <v>201</v>
      </c>
      <c r="K1" s="2" t="s">
        <v>202</v>
      </c>
      <c r="L1" s="2" t="s">
        <v>203</v>
      </c>
      <c r="M1" s="2" t="s">
        <v>204</v>
      </c>
      <c r="N1" s="2" t="s">
        <v>1763</v>
      </c>
      <c r="O1" s="2" t="s">
        <v>206</v>
      </c>
      <c r="P1" s="2" t="s">
        <v>1762</v>
      </c>
      <c r="Q1" s="2" t="s">
        <v>207</v>
      </c>
    </row>
    <row r="2" spans="1:30" x14ac:dyDescent="0.45">
      <c r="A2" t="s">
        <v>1712</v>
      </c>
      <c r="B2" s="5">
        <v>164</v>
      </c>
      <c r="C2" s="5" t="s">
        <v>1319</v>
      </c>
      <c r="D2" s="5" t="s">
        <v>1318</v>
      </c>
      <c r="E2" s="5">
        <v>2490</v>
      </c>
      <c r="F2" s="5">
        <v>2964</v>
      </c>
      <c r="G2" s="5">
        <v>705</v>
      </c>
      <c r="H2" s="6">
        <v>8714</v>
      </c>
      <c r="I2" s="5">
        <v>530</v>
      </c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45">
      <c r="A3" t="s">
        <v>1713</v>
      </c>
      <c r="B3" s="5">
        <v>615</v>
      </c>
      <c r="C3" s="5" t="s">
        <v>1322</v>
      </c>
      <c r="D3" s="5" t="s">
        <v>1321</v>
      </c>
      <c r="E3" s="5">
        <v>3518</v>
      </c>
      <c r="F3" s="5">
        <v>662</v>
      </c>
      <c r="G3" s="5">
        <v>725</v>
      </c>
      <c r="H3" s="6">
        <v>7725</v>
      </c>
      <c r="I3" s="5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5">
        <v>311</v>
      </c>
      <c r="C4" s="5" t="s">
        <v>1325</v>
      </c>
      <c r="D4" s="5" t="s">
        <v>1324</v>
      </c>
      <c r="E4" s="5">
        <v>807</v>
      </c>
      <c r="F4" s="5">
        <v>535</v>
      </c>
      <c r="G4" s="5">
        <v>816</v>
      </c>
      <c r="H4" s="6">
        <v>7815</v>
      </c>
      <c r="I4" s="5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5">
        <v>95</v>
      </c>
      <c r="C5" s="5" t="s">
        <v>386</v>
      </c>
      <c r="D5" s="5">
        <v>6889</v>
      </c>
      <c r="E5" s="5">
        <v>365</v>
      </c>
      <c r="F5" s="5">
        <v>1310</v>
      </c>
      <c r="G5" s="5">
        <v>365</v>
      </c>
      <c r="H5" s="6">
        <v>1830</v>
      </c>
      <c r="I5" s="5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5">
        <v>46</v>
      </c>
      <c r="C6" s="5">
        <v>9460</v>
      </c>
      <c r="D6" s="5">
        <v>5271</v>
      </c>
      <c r="E6" s="5">
        <v>476</v>
      </c>
      <c r="F6" s="5">
        <v>692</v>
      </c>
      <c r="G6" s="5">
        <v>644</v>
      </c>
      <c r="H6" s="6">
        <v>1005</v>
      </c>
      <c r="I6" s="5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5">
        <v>25</v>
      </c>
      <c r="C7" s="5">
        <v>4873</v>
      </c>
      <c r="D7" s="5">
        <v>2580</v>
      </c>
      <c r="E7" s="5">
        <v>166</v>
      </c>
      <c r="F7" s="5">
        <v>286</v>
      </c>
      <c r="G7" s="5">
        <v>206</v>
      </c>
      <c r="H7" s="6">
        <v>356</v>
      </c>
      <c r="I7" s="5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5">
        <v>160</v>
      </c>
      <c r="C8" s="5" t="s">
        <v>1332</v>
      </c>
      <c r="D8" s="5" t="s">
        <v>1331</v>
      </c>
      <c r="E8" s="5">
        <v>160</v>
      </c>
      <c r="F8" s="5">
        <v>760</v>
      </c>
      <c r="G8" s="5">
        <v>1840</v>
      </c>
      <c r="H8" s="6">
        <v>9260</v>
      </c>
      <c r="I8" s="5">
        <v>138</v>
      </c>
    </row>
    <row r="9" spans="1:30" x14ac:dyDescent="0.45">
      <c r="A9" t="s">
        <v>1727</v>
      </c>
      <c r="B9" s="5">
        <v>97</v>
      </c>
      <c r="C9" s="5" t="s">
        <v>1366</v>
      </c>
      <c r="D9" s="5" t="s">
        <v>1365</v>
      </c>
      <c r="E9" s="5">
        <v>1315</v>
      </c>
      <c r="F9" s="5">
        <v>432</v>
      </c>
      <c r="G9" s="5">
        <v>376</v>
      </c>
      <c r="H9" s="6">
        <v>2497</v>
      </c>
      <c r="I9" s="5">
        <v>3382</v>
      </c>
    </row>
    <row r="10" spans="1:30" x14ac:dyDescent="0.45">
      <c r="A10" t="s">
        <v>1728</v>
      </c>
      <c r="B10" s="5">
        <v>122</v>
      </c>
      <c r="C10" s="5" t="s">
        <v>1369</v>
      </c>
      <c r="D10" s="5" t="s">
        <v>1368</v>
      </c>
      <c r="E10" s="5">
        <v>1180</v>
      </c>
      <c r="F10" s="5">
        <v>410</v>
      </c>
      <c r="G10" s="5">
        <v>484</v>
      </c>
      <c r="H10" s="6">
        <v>7682</v>
      </c>
      <c r="I10" s="5">
        <v>380</v>
      </c>
    </row>
    <row r="11" spans="1:30" x14ac:dyDescent="0.45">
      <c r="A11" t="s">
        <v>1719</v>
      </c>
      <c r="B11" s="5">
        <v>106</v>
      </c>
      <c r="C11" s="5" t="s">
        <v>1335</v>
      </c>
      <c r="D11" s="5" t="s">
        <v>1334</v>
      </c>
      <c r="E11" s="5">
        <v>4112</v>
      </c>
      <c r="F11" s="5">
        <v>415</v>
      </c>
      <c r="G11" s="5">
        <v>484</v>
      </c>
      <c r="H11" s="6" t="s">
        <v>1336</v>
      </c>
      <c r="I11" s="5">
        <v>1109</v>
      </c>
    </row>
    <row r="12" spans="1:30" x14ac:dyDescent="0.45">
      <c r="A12" t="s">
        <v>1720</v>
      </c>
      <c r="B12" s="5">
        <v>83</v>
      </c>
      <c r="C12" s="5" t="s">
        <v>1339</v>
      </c>
      <c r="D12" s="5" t="s">
        <v>1338</v>
      </c>
      <c r="E12" s="5">
        <v>3061</v>
      </c>
      <c r="F12" s="5">
        <v>473</v>
      </c>
      <c r="G12" s="5">
        <v>545</v>
      </c>
      <c r="H12" s="6">
        <v>5521</v>
      </c>
      <c r="I12" s="5">
        <v>2066</v>
      </c>
    </row>
    <row r="13" spans="1:30" x14ac:dyDescent="0.45">
      <c r="A13" t="s">
        <v>1721</v>
      </c>
      <c r="B13" s="5">
        <v>375</v>
      </c>
      <c r="C13" s="5" t="s">
        <v>1342</v>
      </c>
      <c r="D13" s="5" t="s">
        <v>1341</v>
      </c>
      <c r="E13" s="5">
        <v>5686</v>
      </c>
      <c r="F13" s="5">
        <v>512</v>
      </c>
      <c r="G13" s="5">
        <v>1616</v>
      </c>
      <c r="H13" s="6" t="s">
        <v>1343</v>
      </c>
      <c r="I13" s="5">
        <v>1216</v>
      </c>
    </row>
    <row r="14" spans="1:30" x14ac:dyDescent="0.45">
      <c r="A14" t="s">
        <v>1722</v>
      </c>
      <c r="B14" s="5">
        <v>318</v>
      </c>
      <c r="C14" s="5">
        <v>58847</v>
      </c>
      <c r="D14" s="5">
        <v>25565</v>
      </c>
      <c r="E14" s="5">
        <v>7543</v>
      </c>
      <c r="F14" s="5">
        <v>517</v>
      </c>
      <c r="G14" s="5">
        <v>7735</v>
      </c>
      <c r="H14" s="6">
        <v>30246</v>
      </c>
      <c r="I14" s="5">
        <v>3306</v>
      </c>
    </row>
    <row r="15" spans="1:30" x14ac:dyDescent="0.45">
      <c r="A15" t="s">
        <v>1723</v>
      </c>
      <c r="B15" s="5">
        <v>180</v>
      </c>
      <c r="C15" s="5" t="s">
        <v>1351</v>
      </c>
      <c r="D15" s="5" t="s">
        <v>1349</v>
      </c>
      <c r="E15" s="5" t="s">
        <v>1350</v>
      </c>
      <c r="F15" s="5">
        <v>429</v>
      </c>
      <c r="G15" s="5">
        <v>4144</v>
      </c>
      <c r="H15" s="6" t="s">
        <v>1352</v>
      </c>
      <c r="I15" s="5">
        <v>3225</v>
      </c>
    </row>
    <row r="16" spans="1:30" x14ac:dyDescent="0.45">
      <c r="A16" t="s">
        <v>1724</v>
      </c>
      <c r="B16" s="5">
        <v>112</v>
      </c>
      <c r="C16" s="5" t="s">
        <v>1355</v>
      </c>
      <c r="D16" s="5" t="s">
        <v>1354</v>
      </c>
      <c r="E16" s="5">
        <v>1098</v>
      </c>
      <c r="F16" s="5">
        <v>515</v>
      </c>
      <c r="G16" s="5">
        <v>515</v>
      </c>
      <c r="H16" s="6" t="s">
        <v>1356</v>
      </c>
      <c r="I16" s="5">
        <v>1232</v>
      </c>
    </row>
    <row r="17" spans="1:9" x14ac:dyDescent="0.45">
      <c r="A17" t="s">
        <v>1725</v>
      </c>
      <c r="B17" s="5">
        <v>465</v>
      </c>
      <c r="C17" s="5">
        <v>56897</v>
      </c>
      <c r="D17" s="5">
        <v>24990</v>
      </c>
      <c r="E17" s="5">
        <v>10011</v>
      </c>
      <c r="F17" s="5">
        <v>494</v>
      </c>
      <c r="G17" s="5">
        <v>4092</v>
      </c>
      <c r="H17" s="6">
        <v>17620</v>
      </c>
      <c r="I17" s="5">
        <v>1313</v>
      </c>
    </row>
    <row r="18" spans="1:9" x14ac:dyDescent="0.45">
      <c r="A18" t="s">
        <v>1726</v>
      </c>
      <c r="B18" s="5">
        <v>52</v>
      </c>
      <c r="C18" s="5" t="s">
        <v>1363</v>
      </c>
      <c r="D18" s="5" t="s">
        <v>1362</v>
      </c>
      <c r="E18" s="5">
        <v>1480</v>
      </c>
      <c r="F18" s="5">
        <v>515</v>
      </c>
      <c r="G18" s="5">
        <v>1070</v>
      </c>
      <c r="H18" s="6">
        <v>7922</v>
      </c>
      <c r="I18" s="5">
        <v>2366</v>
      </c>
    </row>
    <row r="19" spans="1:9" x14ac:dyDescent="0.45">
      <c r="A19" t="s">
        <v>1652</v>
      </c>
      <c r="B19" s="5">
        <v>760</v>
      </c>
      <c r="C19" s="5" t="s">
        <v>1033</v>
      </c>
      <c r="D19" s="5" t="s">
        <v>403</v>
      </c>
      <c r="E19" s="5" t="s">
        <v>569</v>
      </c>
      <c r="F19" s="5">
        <v>520</v>
      </c>
      <c r="G19" s="5">
        <v>6130</v>
      </c>
      <c r="H19" s="6" t="s">
        <v>1034</v>
      </c>
      <c r="I19" s="5">
        <v>1705</v>
      </c>
    </row>
    <row r="20" spans="1:9" x14ac:dyDescent="0.45">
      <c r="A20" t="s">
        <v>1661</v>
      </c>
      <c r="B20" s="5">
        <v>13</v>
      </c>
      <c r="C20" s="5">
        <v>1880</v>
      </c>
      <c r="D20" s="5">
        <v>1070</v>
      </c>
      <c r="E20" s="5">
        <v>196</v>
      </c>
      <c r="F20" s="5">
        <v>151</v>
      </c>
      <c r="G20" s="5">
        <v>128</v>
      </c>
      <c r="H20" s="6">
        <v>552</v>
      </c>
      <c r="I20" s="5">
        <v>13</v>
      </c>
    </row>
    <row r="21" spans="1:9" x14ac:dyDescent="0.45">
      <c r="A21" t="s">
        <v>1653</v>
      </c>
      <c r="B21" s="5">
        <v>1200</v>
      </c>
      <c r="C21" s="5" t="s">
        <v>1037</v>
      </c>
      <c r="D21" s="5" t="s">
        <v>1036</v>
      </c>
      <c r="E21" s="5" t="s">
        <v>419</v>
      </c>
      <c r="F21" s="5">
        <v>300</v>
      </c>
      <c r="G21" s="5">
        <v>8500</v>
      </c>
      <c r="H21" s="6" t="s">
        <v>1038</v>
      </c>
      <c r="I21" s="5">
        <v>1673</v>
      </c>
    </row>
    <row r="22" spans="1:9" x14ac:dyDescent="0.45">
      <c r="A22" t="s">
        <v>1654</v>
      </c>
      <c r="B22" s="5">
        <v>1570</v>
      </c>
      <c r="C22" s="5" t="s">
        <v>1041</v>
      </c>
      <c r="D22" s="5" t="s">
        <v>534</v>
      </c>
      <c r="E22" s="5" t="s">
        <v>1040</v>
      </c>
      <c r="F22" s="5">
        <v>450</v>
      </c>
      <c r="G22" s="5">
        <v>9650</v>
      </c>
      <c r="H22" s="6" t="s">
        <v>414</v>
      </c>
      <c r="I22" s="5">
        <v>440</v>
      </c>
    </row>
    <row r="23" spans="1:9" x14ac:dyDescent="0.45">
      <c r="A23" t="s">
        <v>1655</v>
      </c>
      <c r="B23" s="5">
        <v>940</v>
      </c>
      <c r="C23" s="5" t="s">
        <v>1044</v>
      </c>
      <c r="D23" s="5" t="s">
        <v>1043</v>
      </c>
      <c r="E23" s="5" t="s">
        <v>494</v>
      </c>
      <c r="F23" s="5">
        <v>1100</v>
      </c>
      <c r="G23" s="5">
        <v>6350</v>
      </c>
      <c r="H23" s="6">
        <v>8540</v>
      </c>
      <c r="I23" s="5">
        <v>360</v>
      </c>
    </row>
    <row r="24" spans="1:9" x14ac:dyDescent="0.45">
      <c r="A24" t="s">
        <v>1656</v>
      </c>
      <c r="B24" s="5">
        <v>520</v>
      </c>
      <c r="C24" s="5" t="s">
        <v>1047</v>
      </c>
      <c r="D24" s="5" t="s">
        <v>1046</v>
      </c>
      <c r="E24" s="5">
        <v>9000</v>
      </c>
      <c r="F24" s="5">
        <v>900</v>
      </c>
      <c r="G24" s="5">
        <v>5330</v>
      </c>
      <c r="H24" s="6" t="s">
        <v>1048</v>
      </c>
      <c r="I24" s="5">
        <v>360</v>
      </c>
    </row>
    <row r="25" spans="1:9" x14ac:dyDescent="0.45">
      <c r="A25" t="s">
        <v>1657</v>
      </c>
      <c r="B25" s="5">
        <v>290</v>
      </c>
      <c r="C25" s="5" t="s">
        <v>1051</v>
      </c>
      <c r="D25" s="5" t="s">
        <v>1050</v>
      </c>
      <c r="E25" s="5">
        <v>4220</v>
      </c>
      <c r="F25" s="5">
        <v>360</v>
      </c>
      <c r="G25" s="5">
        <v>1810</v>
      </c>
      <c r="H25" s="6">
        <v>3430</v>
      </c>
      <c r="I25" s="5">
        <v>100</v>
      </c>
    </row>
    <row r="26" spans="1:9" x14ac:dyDescent="0.45">
      <c r="A26" t="s">
        <v>1658</v>
      </c>
      <c r="B26" s="5">
        <v>190</v>
      </c>
      <c r="C26" s="5" t="s">
        <v>845</v>
      </c>
      <c r="D26" s="5" t="s">
        <v>1053</v>
      </c>
      <c r="E26" s="5">
        <v>2900</v>
      </c>
      <c r="F26" s="5">
        <v>1080</v>
      </c>
      <c r="G26" s="5">
        <v>1930</v>
      </c>
      <c r="H26" s="6">
        <v>7900</v>
      </c>
      <c r="I26" s="5">
        <v>88</v>
      </c>
    </row>
    <row r="27" spans="1:9" x14ac:dyDescent="0.45">
      <c r="A27" t="s">
        <v>1659</v>
      </c>
      <c r="B27" s="5">
        <v>130</v>
      </c>
      <c r="C27" s="5" t="s">
        <v>331</v>
      </c>
      <c r="D27" s="5" t="s">
        <v>1055</v>
      </c>
      <c r="E27" s="5">
        <v>1690</v>
      </c>
      <c r="F27" s="5">
        <v>1060</v>
      </c>
      <c r="G27" s="5">
        <v>750</v>
      </c>
      <c r="H27" s="6">
        <v>2160</v>
      </c>
      <c r="I27" s="5">
        <v>61</v>
      </c>
    </row>
    <row r="28" spans="1:9" x14ac:dyDescent="0.45">
      <c r="A28" t="s">
        <v>1660</v>
      </c>
      <c r="B28" s="5">
        <v>4</v>
      </c>
      <c r="C28" s="5">
        <v>959</v>
      </c>
      <c r="D28" s="5">
        <v>520</v>
      </c>
      <c r="E28" s="5">
        <v>50</v>
      </c>
      <c r="F28" s="5">
        <v>136</v>
      </c>
      <c r="G28" s="5">
        <v>60</v>
      </c>
      <c r="H28" s="6">
        <v>271</v>
      </c>
      <c r="I28" s="5">
        <v>20</v>
      </c>
    </row>
    <row r="29" spans="1:9" x14ac:dyDescent="0.45">
      <c r="A29" t="s">
        <v>1672</v>
      </c>
      <c r="B29" s="5">
        <v>535</v>
      </c>
      <c r="C29" s="5" t="s">
        <v>1140</v>
      </c>
      <c r="D29" s="5" t="s">
        <v>1139</v>
      </c>
      <c r="E29" s="5">
        <v>2976</v>
      </c>
      <c r="F29" s="5">
        <v>556</v>
      </c>
      <c r="G29" s="5">
        <v>1851</v>
      </c>
      <c r="H29" s="6">
        <v>9060</v>
      </c>
      <c r="I29" s="5">
        <v>1337</v>
      </c>
    </row>
    <row r="30" spans="1:9" x14ac:dyDescent="0.45">
      <c r="A30" t="s">
        <v>1673</v>
      </c>
      <c r="B30" s="5">
        <v>442</v>
      </c>
      <c r="C30" s="5" t="s">
        <v>1143</v>
      </c>
      <c r="D30" s="5" t="s">
        <v>1142</v>
      </c>
      <c r="E30" s="5">
        <v>2714</v>
      </c>
      <c r="F30" s="5">
        <v>764</v>
      </c>
      <c r="G30" s="5">
        <v>1509</v>
      </c>
      <c r="H30" s="6" t="s">
        <v>1144</v>
      </c>
      <c r="I30" s="5">
        <v>2190</v>
      </c>
    </row>
    <row r="31" spans="1:9" x14ac:dyDescent="0.45">
      <c r="A31" t="s">
        <v>1674</v>
      </c>
      <c r="B31" s="5">
        <v>1740</v>
      </c>
      <c r="C31" s="5" t="s">
        <v>1147</v>
      </c>
      <c r="D31" s="5" t="s">
        <v>1146</v>
      </c>
      <c r="E31" s="5">
        <v>8594</v>
      </c>
      <c r="F31" s="5">
        <v>603</v>
      </c>
      <c r="G31" s="5">
        <v>1670</v>
      </c>
      <c r="H31" s="6" t="s">
        <v>1148</v>
      </c>
      <c r="I31" s="5">
        <v>2834</v>
      </c>
    </row>
    <row r="32" spans="1:9" x14ac:dyDescent="0.45">
      <c r="A32" t="s">
        <v>1675</v>
      </c>
      <c r="B32" s="5">
        <v>713</v>
      </c>
      <c r="C32" s="5" t="s">
        <v>1151</v>
      </c>
      <c r="D32" s="5" t="s">
        <v>1150</v>
      </c>
      <c r="E32" s="5">
        <v>4769</v>
      </c>
      <c r="F32" s="5">
        <v>477</v>
      </c>
      <c r="G32" s="5">
        <v>1594</v>
      </c>
      <c r="H32" s="6" t="s">
        <v>1152</v>
      </c>
      <c r="I32" s="5">
        <v>2304</v>
      </c>
    </row>
    <row r="33" spans="1:9" x14ac:dyDescent="0.45">
      <c r="A33" t="s">
        <v>1676</v>
      </c>
      <c r="B33" s="5">
        <v>873</v>
      </c>
      <c r="C33" s="5" t="s">
        <v>1155</v>
      </c>
      <c r="D33" s="5" t="s">
        <v>1154</v>
      </c>
      <c r="E33" s="5">
        <v>4733</v>
      </c>
      <c r="F33" s="5">
        <v>599</v>
      </c>
      <c r="G33" s="5">
        <v>2104</v>
      </c>
      <c r="H33" s="6">
        <v>9685</v>
      </c>
      <c r="I33" s="5">
        <v>2126</v>
      </c>
    </row>
    <row r="34" spans="1:9" x14ac:dyDescent="0.45">
      <c r="A34" s="1" t="s">
        <v>1687</v>
      </c>
      <c r="B34" s="5">
        <v>1020</v>
      </c>
      <c r="C34" s="5" t="s">
        <v>1196</v>
      </c>
      <c r="D34" s="5" t="s">
        <v>1195</v>
      </c>
      <c r="E34" s="5">
        <v>8170</v>
      </c>
      <c r="F34" s="5">
        <v>320</v>
      </c>
      <c r="G34" s="5">
        <v>7550</v>
      </c>
      <c r="H34" s="6" t="s">
        <v>1197</v>
      </c>
      <c r="I34" s="5">
        <v>3765</v>
      </c>
    </row>
    <row r="35" spans="1:9" x14ac:dyDescent="0.45">
      <c r="A35" s="1" t="s">
        <v>1688</v>
      </c>
      <c r="B35" s="5">
        <v>65</v>
      </c>
      <c r="C35" s="5" t="s">
        <v>1199</v>
      </c>
      <c r="D35" s="5">
        <v>6752</v>
      </c>
      <c r="E35" s="5">
        <v>966</v>
      </c>
      <c r="F35" s="5">
        <v>831</v>
      </c>
      <c r="G35" s="5">
        <v>916</v>
      </c>
      <c r="H35" s="6">
        <v>2960</v>
      </c>
      <c r="I35" s="5">
        <v>365</v>
      </c>
    </row>
    <row r="36" spans="1:9" x14ac:dyDescent="0.45">
      <c r="A36" s="1" t="s">
        <v>1689</v>
      </c>
      <c r="B36" s="5">
        <v>25</v>
      </c>
      <c r="C36" s="5" t="s">
        <v>1201</v>
      </c>
      <c r="D36" s="5">
        <v>7134</v>
      </c>
      <c r="E36" s="5">
        <v>843</v>
      </c>
      <c r="F36" s="5">
        <v>508</v>
      </c>
      <c r="G36" s="5">
        <v>604</v>
      </c>
      <c r="H36" s="6">
        <v>3056</v>
      </c>
      <c r="I36" s="5">
        <v>277</v>
      </c>
    </row>
    <row r="37" spans="1:9" x14ac:dyDescent="0.45">
      <c r="A37" s="1" t="s">
        <v>1690</v>
      </c>
      <c r="B37" s="5">
        <v>106</v>
      </c>
      <c r="C37" s="5" t="s">
        <v>1204</v>
      </c>
      <c r="D37" s="5" t="s">
        <v>1203</v>
      </c>
      <c r="E37" s="5">
        <v>2860</v>
      </c>
      <c r="F37" s="5">
        <v>395</v>
      </c>
      <c r="G37" s="5">
        <v>1196</v>
      </c>
      <c r="H37" s="6" t="s">
        <v>1205</v>
      </c>
      <c r="I37" s="5">
        <v>434</v>
      </c>
    </row>
    <row r="38" spans="1:9" x14ac:dyDescent="0.45">
      <c r="A38" s="1" t="s">
        <v>1691</v>
      </c>
      <c r="B38" s="5">
        <v>133</v>
      </c>
      <c r="C38" s="5" t="s">
        <v>1208</v>
      </c>
      <c r="D38" s="5" t="s">
        <v>1207</v>
      </c>
      <c r="E38" s="5">
        <v>2914</v>
      </c>
      <c r="F38" s="5">
        <v>842</v>
      </c>
      <c r="G38" s="5">
        <v>1217</v>
      </c>
      <c r="H38" s="6" t="s">
        <v>1209</v>
      </c>
      <c r="I38" s="5">
        <v>581</v>
      </c>
    </row>
    <row r="39" spans="1:9" x14ac:dyDescent="0.45">
      <c r="A39" s="1" t="s">
        <v>1692</v>
      </c>
      <c r="B39" s="5">
        <v>377</v>
      </c>
      <c r="C39" s="5" t="s">
        <v>1212</v>
      </c>
      <c r="D39" s="5" t="s">
        <v>1211</v>
      </c>
      <c r="E39" s="5">
        <v>3025</v>
      </c>
      <c r="F39" s="5">
        <v>619</v>
      </c>
      <c r="G39" s="5">
        <v>2277</v>
      </c>
      <c r="H39" s="6" t="s">
        <v>1213</v>
      </c>
      <c r="I39" s="5">
        <v>402</v>
      </c>
    </row>
    <row r="40" spans="1:9" x14ac:dyDescent="0.45">
      <c r="A40" s="1" t="s">
        <v>1693</v>
      </c>
      <c r="B40" s="5">
        <v>914</v>
      </c>
      <c r="C40" s="5" t="s">
        <v>791</v>
      </c>
      <c r="D40" s="5" t="s">
        <v>1228</v>
      </c>
      <c r="E40" s="5">
        <v>9340</v>
      </c>
      <c r="F40" s="5">
        <v>1000</v>
      </c>
      <c r="G40" s="5">
        <v>268</v>
      </c>
      <c r="H40" s="6" t="s">
        <v>389</v>
      </c>
      <c r="I40" s="5">
        <v>1455</v>
      </c>
    </row>
    <row r="41" spans="1:9" x14ac:dyDescent="0.45">
      <c r="A41" s="1" t="s">
        <v>1694</v>
      </c>
      <c r="B41" s="5">
        <v>114</v>
      </c>
      <c r="C41" s="5" t="s">
        <v>1230</v>
      </c>
      <c r="D41" s="5">
        <v>8197</v>
      </c>
      <c r="E41" s="5">
        <v>2984</v>
      </c>
      <c r="F41" s="5">
        <v>792</v>
      </c>
      <c r="G41" s="5">
        <v>916</v>
      </c>
      <c r="H41" s="6">
        <v>1017</v>
      </c>
      <c r="I41" s="5">
        <v>377</v>
      </c>
    </row>
    <row r="42" spans="1:9" x14ac:dyDescent="0.45">
      <c r="A42" s="1" t="s">
        <v>1695</v>
      </c>
      <c r="B42" s="5">
        <v>85</v>
      </c>
      <c r="C42" s="5" t="s">
        <v>1232</v>
      </c>
      <c r="D42" s="5">
        <v>8871</v>
      </c>
      <c r="E42" s="5">
        <v>4310</v>
      </c>
      <c r="F42" s="5">
        <v>410</v>
      </c>
      <c r="G42" s="5">
        <v>678</v>
      </c>
      <c r="H42" s="6">
        <v>1216</v>
      </c>
      <c r="I42" s="5">
        <v>538</v>
      </c>
    </row>
    <row r="43" spans="1:9" x14ac:dyDescent="0.45">
      <c r="A43" s="1" t="s">
        <v>1696</v>
      </c>
      <c r="B43" s="5">
        <v>966</v>
      </c>
      <c r="C43" s="5" t="s">
        <v>1235</v>
      </c>
      <c r="D43" s="5" t="s">
        <v>1234</v>
      </c>
      <c r="E43" s="5">
        <v>6430</v>
      </c>
      <c r="F43" s="5">
        <v>1162</v>
      </c>
      <c r="G43" s="5">
        <v>1114</v>
      </c>
      <c r="H43" s="6">
        <v>1284</v>
      </c>
      <c r="I43" s="5">
        <v>1323</v>
      </c>
    </row>
    <row r="44" spans="1:9" x14ac:dyDescent="0.45">
      <c r="A44" s="1" t="s">
        <v>1697</v>
      </c>
      <c r="B44" s="5">
        <v>674</v>
      </c>
      <c r="C44" s="5" t="s">
        <v>1238</v>
      </c>
      <c r="D44" s="5" t="s">
        <v>1237</v>
      </c>
      <c r="E44" s="5">
        <v>4022</v>
      </c>
      <c r="F44" s="5">
        <v>592</v>
      </c>
      <c r="G44" s="5">
        <v>833</v>
      </c>
      <c r="H44" s="6">
        <v>1312</v>
      </c>
      <c r="I44" s="5">
        <v>515</v>
      </c>
    </row>
    <row r="45" spans="1:9" x14ac:dyDescent="0.45">
      <c r="A45" s="1" t="s">
        <v>1698</v>
      </c>
      <c r="B45" s="5">
        <v>1013</v>
      </c>
      <c r="C45" s="5" t="s">
        <v>1241</v>
      </c>
      <c r="D45" s="5" t="s">
        <v>1240</v>
      </c>
      <c r="E45" s="5">
        <v>5660</v>
      </c>
      <c r="F45" s="5">
        <v>874</v>
      </c>
      <c r="G45" s="5">
        <v>1915</v>
      </c>
      <c r="H45" s="6">
        <v>934</v>
      </c>
      <c r="I45" s="5">
        <v>1490</v>
      </c>
    </row>
    <row r="46" spans="1:9" x14ac:dyDescent="0.45">
      <c r="A46" t="s">
        <v>1662</v>
      </c>
      <c r="B46" s="5">
        <v>771</v>
      </c>
      <c r="C46" s="5" t="s">
        <v>1102</v>
      </c>
      <c r="D46" s="5" t="s">
        <v>1101</v>
      </c>
      <c r="E46" s="5">
        <v>5051</v>
      </c>
      <c r="F46" s="5">
        <v>584</v>
      </c>
      <c r="G46" s="5">
        <v>1539</v>
      </c>
      <c r="H46" s="6">
        <v>9678</v>
      </c>
      <c r="I46" s="5">
        <v>2090</v>
      </c>
    </row>
    <row r="47" spans="1:9" x14ac:dyDescent="0.45">
      <c r="A47" t="s">
        <v>1671</v>
      </c>
      <c r="B47" s="5">
        <v>861</v>
      </c>
      <c r="C47" s="5" t="s">
        <v>1135</v>
      </c>
      <c r="D47" s="5" t="s">
        <v>1134</v>
      </c>
      <c r="E47" s="5">
        <v>6569</v>
      </c>
      <c r="F47" s="5">
        <v>598</v>
      </c>
      <c r="G47" s="5">
        <v>1970</v>
      </c>
      <c r="H47" s="6" t="s">
        <v>1136</v>
      </c>
      <c r="I47" s="5">
        <v>2655</v>
      </c>
    </row>
    <row r="48" spans="1:9" x14ac:dyDescent="0.45">
      <c r="A48" t="s">
        <v>1663</v>
      </c>
      <c r="B48" s="5">
        <v>968</v>
      </c>
      <c r="C48" s="5" t="s">
        <v>1105</v>
      </c>
      <c r="D48" s="5" t="s">
        <v>1104</v>
      </c>
      <c r="E48" s="5">
        <v>5504</v>
      </c>
      <c r="F48" s="5">
        <v>529</v>
      </c>
      <c r="G48" s="5">
        <v>1981</v>
      </c>
      <c r="H48" s="6" t="s">
        <v>1106</v>
      </c>
      <c r="I48" s="5">
        <v>2090</v>
      </c>
    </row>
    <row r="49" spans="1:9" x14ac:dyDescent="0.45">
      <c r="A49" t="s">
        <v>1664</v>
      </c>
      <c r="B49" s="5">
        <v>1007</v>
      </c>
      <c r="C49" s="5" t="s">
        <v>1109</v>
      </c>
      <c r="D49" s="5" t="s">
        <v>1108</v>
      </c>
      <c r="E49" s="5">
        <v>6019</v>
      </c>
      <c r="F49" s="5">
        <v>526</v>
      </c>
      <c r="G49" s="5">
        <v>1972</v>
      </c>
      <c r="H49" s="6" t="s">
        <v>1110</v>
      </c>
      <c r="I49" s="5">
        <v>2302</v>
      </c>
    </row>
    <row r="50" spans="1:9" x14ac:dyDescent="0.45">
      <c r="A50" t="s">
        <v>1665</v>
      </c>
      <c r="B50" s="5">
        <v>1207</v>
      </c>
      <c r="C50" s="5" t="s">
        <v>1113</v>
      </c>
      <c r="D50" s="5" t="s">
        <v>1112</v>
      </c>
      <c r="E50" s="5">
        <v>7984</v>
      </c>
      <c r="F50" s="5">
        <v>481</v>
      </c>
      <c r="G50" s="5">
        <v>2301</v>
      </c>
      <c r="H50" s="6">
        <v>8982</v>
      </c>
      <c r="I50" s="5">
        <v>3176</v>
      </c>
    </row>
    <row r="51" spans="1:9" x14ac:dyDescent="0.45">
      <c r="A51" t="s">
        <v>1666</v>
      </c>
      <c r="B51" s="5">
        <v>1092</v>
      </c>
      <c r="C51" s="5" t="s">
        <v>1116</v>
      </c>
      <c r="D51" s="5" t="s">
        <v>1115</v>
      </c>
      <c r="E51" s="5">
        <v>6563</v>
      </c>
      <c r="F51" s="5">
        <v>448</v>
      </c>
      <c r="G51" s="5">
        <v>2183</v>
      </c>
      <c r="H51" s="6" t="s">
        <v>1117</v>
      </c>
      <c r="I51" s="5">
        <v>2511</v>
      </c>
    </row>
    <row r="52" spans="1:9" x14ac:dyDescent="0.45">
      <c r="A52" t="s">
        <v>1667</v>
      </c>
      <c r="B52" s="5">
        <v>1213</v>
      </c>
      <c r="C52" s="5" t="s">
        <v>1120</v>
      </c>
      <c r="D52" s="5" t="s">
        <v>1119</v>
      </c>
      <c r="E52" s="5">
        <v>7870</v>
      </c>
      <c r="F52" s="5">
        <v>496</v>
      </c>
      <c r="G52" s="5">
        <v>2276</v>
      </c>
      <c r="H52" s="6" t="s">
        <v>1121</v>
      </c>
      <c r="I52" s="5">
        <v>2251</v>
      </c>
    </row>
    <row r="53" spans="1:9" x14ac:dyDescent="0.45">
      <c r="A53" t="s">
        <v>1668</v>
      </c>
      <c r="B53" s="5">
        <v>868</v>
      </c>
      <c r="C53" s="5" t="s">
        <v>1124</v>
      </c>
      <c r="D53" s="5" t="s">
        <v>1123</v>
      </c>
      <c r="E53" s="5">
        <v>5179</v>
      </c>
      <c r="F53" s="5">
        <v>513</v>
      </c>
      <c r="G53" s="5">
        <v>1988</v>
      </c>
      <c r="H53" s="6">
        <v>9856</v>
      </c>
      <c r="I53" s="5">
        <v>2422</v>
      </c>
    </row>
    <row r="54" spans="1:9" x14ac:dyDescent="0.45">
      <c r="A54" t="s">
        <v>1669</v>
      </c>
      <c r="B54" s="5">
        <v>1093</v>
      </c>
      <c r="C54" s="5" t="s">
        <v>1127</v>
      </c>
      <c r="D54" s="5" t="s">
        <v>1126</v>
      </c>
      <c r="E54" s="5">
        <v>5501</v>
      </c>
      <c r="F54" s="5">
        <v>537</v>
      </c>
      <c r="G54" s="5">
        <v>2186</v>
      </c>
      <c r="H54" s="6" t="s">
        <v>1128</v>
      </c>
      <c r="I54" s="5">
        <v>3037</v>
      </c>
    </row>
    <row r="55" spans="1:9" x14ac:dyDescent="0.45">
      <c r="A55" t="s">
        <v>1670</v>
      </c>
      <c r="B55" s="5">
        <v>1061</v>
      </c>
      <c r="C55" s="5" t="s">
        <v>1131</v>
      </c>
      <c r="D55" s="5" t="s">
        <v>1130</v>
      </c>
      <c r="E55" s="5">
        <v>6003</v>
      </c>
      <c r="F55" s="5">
        <v>447</v>
      </c>
      <c r="G55" s="5">
        <v>1628</v>
      </c>
      <c r="H55" s="6" t="s">
        <v>1132</v>
      </c>
      <c r="I55" s="5">
        <v>2800</v>
      </c>
    </row>
    <row r="56" spans="1:9" x14ac:dyDescent="0.45">
      <c r="A56" t="s">
        <v>1651</v>
      </c>
      <c r="B56" s="5">
        <v>440</v>
      </c>
      <c r="C56" s="5" t="s">
        <v>1262</v>
      </c>
      <c r="D56" s="5" t="s">
        <v>1261</v>
      </c>
      <c r="E56" s="5">
        <v>4730</v>
      </c>
      <c r="F56" s="5">
        <v>740</v>
      </c>
      <c r="G56" s="5">
        <v>2980</v>
      </c>
      <c r="H56" s="6" t="s">
        <v>1263</v>
      </c>
      <c r="I56" s="5">
        <v>2220</v>
      </c>
    </row>
    <row r="57" spans="1:9" x14ac:dyDescent="0.45">
      <c r="A57" t="s">
        <v>1699</v>
      </c>
      <c r="B57" s="5">
        <v>335</v>
      </c>
      <c r="C57" s="5" t="s">
        <v>1266</v>
      </c>
      <c r="D57" s="5" t="s">
        <v>1265</v>
      </c>
      <c r="E57" s="5">
        <v>919</v>
      </c>
      <c r="F57" s="5">
        <v>766</v>
      </c>
      <c r="G57" s="5">
        <v>3785</v>
      </c>
      <c r="H57" s="6">
        <v>968</v>
      </c>
      <c r="I57" s="5">
        <v>702</v>
      </c>
    </row>
    <row r="58" spans="1:9" x14ac:dyDescent="0.45">
      <c r="A58" t="s">
        <v>1700</v>
      </c>
      <c r="B58" s="5">
        <v>510</v>
      </c>
      <c r="C58" s="5" t="s">
        <v>1269</v>
      </c>
      <c r="D58" s="5" t="s">
        <v>1268</v>
      </c>
      <c r="E58" s="5">
        <v>652</v>
      </c>
      <c r="F58" s="5">
        <v>745</v>
      </c>
      <c r="G58" s="5">
        <v>2431</v>
      </c>
      <c r="H58" s="6">
        <v>970</v>
      </c>
      <c r="I58" s="5">
        <v>784</v>
      </c>
    </row>
    <row r="59" spans="1:9" x14ac:dyDescent="0.45">
      <c r="A59" t="s">
        <v>1701</v>
      </c>
      <c r="B59" s="5">
        <v>410</v>
      </c>
      <c r="C59" s="5" t="s">
        <v>1272</v>
      </c>
      <c r="D59" s="5" t="s">
        <v>1271</v>
      </c>
      <c r="E59" s="5">
        <v>5506</v>
      </c>
      <c r="F59" s="5">
        <v>512</v>
      </c>
      <c r="G59" s="5">
        <v>4479</v>
      </c>
      <c r="H59" s="6">
        <v>970</v>
      </c>
      <c r="I59" s="5">
        <v>300</v>
      </c>
    </row>
    <row r="60" spans="1:9" x14ac:dyDescent="0.45">
      <c r="A60" t="s">
        <v>1702</v>
      </c>
      <c r="B60" s="5">
        <v>305</v>
      </c>
      <c r="C60" s="5" t="s">
        <v>1275</v>
      </c>
      <c r="D60" s="5" t="s">
        <v>1274</v>
      </c>
      <c r="E60" s="5">
        <v>3590</v>
      </c>
      <c r="F60" s="5">
        <v>580</v>
      </c>
      <c r="G60" s="5">
        <v>5646</v>
      </c>
      <c r="H60" s="6">
        <v>943</v>
      </c>
      <c r="I60" s="5">
        <v>455</v>
      </c>
    </row>
    <row r="61" spans="1:9" x14ac:dyDescent="0.45">
      <c r="A61" t="s">
        <v>1703</v>
      </c>
      <c r="B61" s="5">
        <v>857</v>
      </c>
      <c r="C61" s="5" t="s">
        <v>1278</v>
      </c>
      <c r="D61" s="5" t="s">
        <v>1277</v>
      </c>
      <c r="E61" s="5">
        <v>5914</v>
      </c>
      <c r="F61" s="5">
        <v>498</v>
      </c>
      <c r="G61" s="5">
        <v>5611</v>
      </c>
      <c r="H61" s="6" t="s">
        <v>1279</v>
      </c>
      <c r="I61" s="5">
        <v>812</v>
      </c>
    </row>
    <row r="62" spans="1:9" x14ac:dyDescent="0.45">
      <c r="A62" t="s">
        <v>1729</v>
      </c>
      <c r="B62" s="5">
        <v>97</v>
      </c>
      <c r="C62" s="5" t="s">
        <v>1373</v>
      </c>
      <c r="D62" s="5" t="s">
        <v>1372</v>
      </c>
      <c r="E62" s="5">
        <v>3400</v>
      </c>
      <c r="F62" s="5">
        <v>600</v>
      </c>
      <c r="G62" s="5">
        <v>1290</v>
      </c>
      <c r="H62" s="6">
        <v>7440</v>
      </c>
      <c r="I62" s="5">
        <v>708</v>
      </c>
    </row>
    <row r="63" spans="1:9" x14ac:dyDescent="0.45">
      <c r="A63" t="s">
        <v>1738</v>
      </c>
      <c r="B63" s="5">
        <v>22</v>
      </c>
      <c r="C63" s="5" t="s">
        <v>1398</v>
      </c>
      <c r="D63" s="5" t="s">
        <v>1397</v>
      </c>
      <c r="E63" s="5">
        <v>1644</v>
      </c>
      <c r="F63" s="5">
        <v>944</v>
      </c>
      <c r="G63" s="5">
        <v>578</v>
      </c>
      <c r="H63" s="6">
        <v>2102</v>
      </c>
      <c r="I63" s="5">
        <v>63</v>
      </c>
    </row>
    <row r="64" spans="1:9" x14ac:dyDescent="0.45">
      <c r="A64" t="s">
        <v>1739</v>
      </c>
      <c r="B64" s="5">
        <v>68</v>
      </c>
      <c r="C64" s="5" t="s">
        <v>1401</v>
      </c>
      <c r="D64" s="5" t="s">
        <v>1400</v>
      </c>
      <c r="E64" s="5">
        <v>1702</v>
      </c>
      <c r="F64" s="5">
        <v>365</v>
      </c>
      <c r="G64" s="5">
        <v>135</v>
      </c>
      <c r="H64" s="6">
        <v>9970</v>
      </c>
      <c r="I64" s="5">
        <v>63</v>
      </c>
    </row>
    <row r="65" spans="1:9" x14ac:dyDescent="0.45">
      <c r="A65" t="s">
        <v>1730</v>
      </c>
      <c r="B65" s="5">
        <v>27</v>
      </c>
      <c r="C65" s="5" t="s">
        <v>1375</v>
      </c>
      <c r="D65" s="5">
        <v>9584</v>
      </c>
      <c r="E65" s="5">
        <v>421</v>
      </c>
      <c r="F65" s="5">
        <v>1235</v>
      </c>
      <c r="G65" s="5">
        <v>246</v>
      </c>
      <c r="H65" s="6">
        <v>2690</v>
      </c>
      <c r="I65" s="5">
        <v>70</v>
      </c>
    </row>
    <row r="66" spans="1:9" x14ac:dyDescent="0.45">
      <c r="A66" t="s">
        <v>1731</v>
      </c>
      <c r="B66" s="5">
        <v>30</v>
      </c>
      <c r="C66" s="5" t="s">
        <v>1377</v>
      </c>
      <c r="D66" s="5">
        <v>9667</v>
      </c>
      <c r="E66" s="5">
        <v>105</v>
      </c>
      <c r="F66" s="5">
        <v>1443</v>
      </c>
      <c r="G66" s="5">
        <v>285</v>
      </c>
      <c r="H66" s="6">
        <v>6240</v>
      </c>
      <c r="I66" s="5">
        <v>85</v>
      </c>
    </row>
    <row r="67" spans="1:9" x14ac:dyDescent="0.45">
      <c r="A67" t="s">
        <v>1732</v>
      </c>
      <c r="B67" s="5">
        <v>101</v>
      </c>
      <c r="C67" s="5" t="s">
        <v>1380</v>
      </c>
      <c r="D67" s="5" t="s">
        <v>1379</v>
      </c>
      <c r="E67" s="5">
        <v>610</v>
      </c>
      <c r="F67" s="5">
        <v>795</v>
      </c>
      <c r="G67" s="5">
        <v>1225</v>
      </c>
      <c r="H67" s="6">
        <v>9050</v>
      </c>
      <c r="I67" s="5">
        <v>208</v>
      </c>
    </row>
    <row r="68" spans="1:9" x14ac:dyDescent="0.45">
      <c r="A68" t="s">
        <v>1733</v>
      </c>
      <c r="B68" s="5">
        <v>86</v>
      </c>
      <c r="C68" s="5" t="s">
        <v>1383</v>
      </c>
      <c r="D68" s="5" t="s">
        <v>1382</v>
      </c>
      <c r="E68" s="5">
        <v>1197</v>
      </c>
      <c r="F68" s="5">
        <v>815</v>
      </c>
      <c r="G68" s="5">
        <v>1384</v>
      </c>
      <c r="H68" s="6">
        <v>4300</v>
      </c>
      <c r="I68" s="5">
        <v>194</v>
      </c>
    </row>
    <row r="69" spans="1:9" x14ac:dyDescent="0.45">
      <c r="A69" t="s">
        <v>1734</v>
      </c>
      <c r="B69" s="5">
        <v>46</v>
      </c>
      <c r="C69" s="5" t="s">
        <v>1386</v>
      </c>
      <c r="D69" s="5" t="s">
        <v>1385</v>
      </c>
      <c r="E69" s="5">
        <v>1488</v>
      </c>
      <c r="F69" s="5">
        <v>1540</v>
      </c>
      <c r="G69" s="5">
        <v>260</v>
      </c>
      <c r="H69" s="6">
        <v>6955</v>
      </c>
      <c r="I69" s="5">
        <v>88</v>
      </c>
    </row>
    <row r="70" spans="1:9" x14ac:dyDescent="0.45">
      <c r="A70" t="s">
        <v>1735</v>
      </c>
      <c r="B70" s="5">
        <v>65</v>
      </c>
      <c r="C70" s="5" t="s">
        <v>1389</v>
      </c>
      <c r="D70" s="5" t="s">
        <v>1388</v>
      </c>
      <c r="E70" s="5">
        <v>1670</v>
      </c>
      <c r="F70" s="5">
        <v>412</v>
      </c>
      <c r="G70" s="5">
        <v>568</v>
      </c>
      <c r="H70" s="6">
        <v>5272</v>
      </c>
      <c r="I70" s="5">
        <v>170</v>
      </c>
    </row>
    <row r="71" spans="1:9" x14ac:dyDescent="0.45">
      <c r="A71" t="s">
        <v>1736</v>
      </c>
      <c r="B71" s="5">
        <v>68</v>
      </c>
      <c r="C71" s="5" t="s">
        <v>1392</v>
      </c>
      <c r="D71" s="5" t="s">
        <v>1391</v>
      </c>
      <c r="E71" s="5">
        <v>1771</v>
      </c>
      <c r="F71" s="5">
        <v>645</v>
      </c>
      <c r="G71" s="5">
        <v>633</v>
      </c>
      <c r="H71" s="6">
        <v>7925</v>
      </c>
      <c r="I71" s="5">
        <v>162</v>
      </c>
    </row>
    <row r="72" spans="1:9" x14ac:dyDescent="0.45">
      <c r="A72" t="s">
        <v>1737</v>
      </c>
      <c r="B72" s="5">
        <v>53</v>
      </c>
      <c r="C72" s="5" t="s">
        <v>1395</v>
      </c>
      <c r="D72" s="5" t="s">
        <v>1394</v>
      </c>
      <c r="E72" s="5">
        <v>1612</v>
      </c>
      <c r="F72" s="5">
        <v>408</v>
      </c>
      <c r="G72" s="5">
        <v>596</v>
      </c>
      <c r="H72" s="6">
        <v>3897</v>
      </c>
      <c r="I72" s="5">
        <v>60</v>
      </c>
    </row>
    <row r="73" spans="1:9" x14ac:dyDescent="0.45">
      <c r="A73" t="s">
        <v>1704</v>
      </c>
      <c r="B73" s="5">
        <v>96</v>
      </c>
      <c r="C73" s="5" t="s">
        <v>1283</v>
      </c>
      <c r="D73" s="5" t="s">
        <v>1282</v>
      </c>
      <c r="E73" s="5">
        <v>1011</v>
      </c>
      <c r="F73" s="5">
        <v>447</v>
      </c>
      <c r="G73" s="5">
        <v>1133</v>
      </c>
      <c r="H73" s="6">
        <v>8864</v>
      </c>
      <c r="I73" s="5">
        <v>650</v>
      </c>
    </row>
    <row r="74" spans="1:9" x14ac:dyDescent="0.45">
      <c r="A74" t="s">
        <v>1705</v>
      </c>
      <c r="B74" s="5">
        <v>207</v>
      </c>
      <c r="C74" s="5" t="s">
        <v>1286</v>
      </c>
      <c r="D74" s="5" t="s">
        <v>1285</v>
      </c>
      <c r="E74" s="5">
        <v>2976</v>
      </c>
      <c r="F74" s="5">
        <v>558</v>
      </c>
      <c r="G74" s="5">
        <v>1854</v>
      </c>
      <c r="H74" s="6">
        <v>9060</v>
      </c>
      <c r="I74" s="5">
        <v>1366</v>
      </c>
    </row>
    <row r="75" spans="1:9" x14ac:dyDescent="0.45">
      <c r="A75" t="s">
        <v>1706</v>
      </c>
      <c r="B75" s="5">
        <v>712</v>
      </c>
      <c r="C75" s="5" t="s">
        <v>1289</v>
      </c>
      <c r="D75" s="5" t="s">
        <v>1288</v>
      </c>
      <c r="E75" s="5">
        <v>6314</v>
      </c>
      <c r="F75" s="5">
        <v>2632</v>
      </c>
      <c r="G75" s="5">
        <v>2587</v>
      </c>
      <c r="H75" s="6" t="s">
        <v>1290</v>
      </c>
      <c r="I75" s="5">
        <v>398</v>
      </c>
    </row>
    <row r="76" spans="1:9" x14ac:dyDescent="0.45">
      <c r="A76" t="s">
        <v>1707</v>
      </c>
      <c r="B76" s="5">
        <v>260</v>
      </c>
      <c r="C76" s="5" t="s">
        <v>1293</v>
      </c>
      <c r="D76" s="5" t="s">
        <v>1292</v>
      </c>
      <c r="E76" s="5">
        <v>4044</v>
      </c>
      <c r="F76" s="5">
        <v>604</v>
      </c>
      <c r="G76" s="5">
        <v>1816</v>
      </c>
      <c r="H76" s="6">
        <v>2974</v>
      </c>
      <c r="I76" s="5">
        <v>1655</v>
      </c>
    </row>
    <row r="77" spans="1:9" x14ac:dyDescent="0.45">
      <c r="A77" t="s">
        <v>1708</v>
      </c>
      <c r="B77" s="5">
        <v>940</v>
      </c>
      <c r="C77" s="5" t="s">
        <v>1296</v>
      </c>
      <c r="D77" s="5" t="s">
        <v>1295</v>
      </c>
      <c r="E77" s="5">
        <v>5213</v>
      </c>
      <c r="F77" s="5">
        <v>1605</v>
      </c>
      <c r="G77" s="5">
        <v>1715</v>
      </c>
      <c r="H77" s="6" t="s">
        <v>1297</v>
      </c>
      <c r="I77" s="5">
        <v>2102</v>
      </c>
    </row>
    <row r="78" spans="1:9" x14ac:dyDescent="0.45">
      <c r="A78" t="s">
        <v>1709</v>
      </c>
      <c r="B78" s="5">
        <v>835</v>
      </c>
      <c r="C78" s="5" t="s">
        <v>1300</v>
      </c>
      <c r="D78" s="5" t="s">
        <v>1299</v>
      </c>
      <c r="E78" s="5">
        <v>4728</v>
      </c>
      <c r="F78" s="5">
        <v>1610</v>
      </c>
      <c r="G78" s="5">
        <v>2099</v>
      </c>
      <c r="H78" s="6">
        <v>9685</v>
      </c>
      <c r="I78" s="5">
        <v>202</v>
      </c>
    </row>
    <row r="79" spans="1:9" x14ac:dyDescent="0.45">
      <c r="A79" t="s">
        <v>1710</v>
      </c>
      <c r="B79" s="5">
        <v>86</v>
      </c>
      <c r="C79" s="5" t="s">
        <v>1303</v>
      </c>
      <c r="D79" s="5" t="s">
        <v>1302</v>
      </c>
      <c r="E79" s="5">
        <v>1024</v>
      </c>
      <c r="F79" s="5">
        <v>444</v>
      </c>
      <c r="G79" s="5">
        <v>1180</v>
      </c>
      <c r="H79" s="6">
        <v>8812</v>
      </c>
      <c r="I79" s="5">
        <v>415</v>
      </c>
    </row>
    <row r="80" spans="1:9" x14ac:dyDescent="0.45">
      <c r="A80" t="s">
        <v>1711</v>
      </c>
      <c r="B80" s="5">
        <v>75</v>
      </c>
      <c r="C80" s="5" t="s">
        <v>1306</v>
      </c>
      <c r="D80" s="5" t="s">
        <v>1305</v>
      </c>
      <c r="E80" s="5">
        <v>816</v>
      </c>
      <c r="F80" s="5">
        <v>672</v>
      </c>
      <c r="G80" s="5">
        <v>741</v>
      </c>
      <c r="H80" s="6">
        <v>9005</v>
      </c>
      <c r="I80" s="5">
        <v>396</v>
      </c>
    </row>
    <row r="81" spans="1:9" x14ac:dyDescent="0.45">
      <c r="A81" t="s">
        <v>1740</v>
      </c>
      <c r="B81" s="5">
        <v>350</v>
      </c>
      <c r="C81" s="5" t="s">
        <v>1405</v>
      </c>
      <c r="D81" s="5" t="s">
        <v>1404</v>
      </c>
      <c r="E81" s="5">
        <v>6570</v>
      </c>
      <c r="F81" s="5">
        <v>280</v>
      </c>
      <c r="G81" s="5">
        <v>2120</v>
      </c>
      <c r="H81" s="6" t="s">
        <v>1406</v>
      </c>
      <c r="I81" s="5">
        <v>1609</v>
      </c>
    </row>
    <row r="82" spans="1:9" x14ac:dyDescent="0.45">
      <c r="A82" t="s">
        <v>1749</v>
      </c>
      <c r="B82" s="5">
        <v>337</v>
      </c>
      <c r="C82" s="5" t="s">
        <v>1441</v>
      </c>
      <c r="D82" s="5" t="s">
        <v>1440</v>
      </c>
      <c r="E82" s="5">
        <v>7015</v>
      </c>
      <c r="F82" s="5">
        <v>844</v>
      </c>
      <c r="G82" s="5">
        <v>1918</v>
      </c>
      <c r="H82" s="6" t="s">
        <v>1442</v>
      </c>
      <c r="I82" s="5">
        <v>1787</v>
      </c>
    </row>
    <row r="83" spans="1:9" x14ac:dyDescent="0.45">
      <c r="A83" t="s">
        <v>1750</v>
      </c>
      <c r="B83" s="5">
        <v>150</v>
      </c>
      <c r="C83" s="5" t="s">
        <v>1445</v>
      </c>
      <c r="D83" s="5" t="s">
        <v>1444</v>
      </c>
      <c r="E83" s="5">
        <v>4916</v>
      </c>
      <c r="F83" s="5">
        <v>830</v>
      </c>
      <c r="G83" s="5">
        <v>2016</v>
      </c>
      <c r="H83" s="6" t="s">
        <v>1446</v>
      </c>
      <c r="I83" s="5">
        <v>1470</v>
      </c>
    </row>
    <row r="84" spans="1:9" x14ac:dyDescent="0.45">
      <c r="A84" t="s">
        <v>1741</v>
      </c>
      <c r="B84" s="5">
        <v>344</v>
      </c>
      <c r="C84" s="5" t="s">
        <v>1409</v>
      </c>
      <c r="D84" s="5" t="s">
        <v>1408</v>
      </c>
      <c r="E84" s="5">
        <v>7130</v>
      </c>
      <c r="F84" s="5">
        <v>1050</v>
      </c>
      <c r="G84" s="5">
        <v>1815</v>
      </c>
      <c r="H84" s="6" t="s">
        <v>1410</v>
      </c>
      <c r="I84" s="5">
        <v>1904</v>
      </c>
    </row>
    <row r="85" spans="1:9" x14ac:dyDescent="0.45">
      <c r="A85" t="s">
        <v>1742</v>
      </c>
      <c r="B85" s="5">
        <v>270</v>
      </c>
      <c r="C85" s="5" t="s">
        <v>1413</v>
      </c>
      <c r="D85" s="5" t="s">
        <v>1412</v>
      </c>
      <c r="E85" s="5">
        <v>6543</v>
      </c>
      <c r="F85" s="5">
        <v>813</v>
      </c>
      <c r="G85" s="5">
        <v>2297</v>
      </c>
      <c r="H85" s="6" t="s">
        <v>1414</v>
      </c>
      <c r="I85" s="5">
        <v>2098</v>
      </c>
    </row>
    <row r="86" spans="1:9" x14ac:dyDescent="0.45">
      <c r="A86" t="s">
        <v>1743</v>
      </c>
      <c r="B86" s="5">
        <v>112</v>
      </c>
      <c r="C86" s="5" t="s">
        <v>1417</v>
      </c>
      <c r="D86" s="5" t="s">
        <v>1416</v>
      </c>
      <c r="E86" s="5">
        <v>5012</v>
      </c>
      <c r="F86" s="5">
        <v>805</v>
      </c>
      <c r="G86" s="5">
        <v>2210</v>
      </c>
      <c r="H86" s="6" t="s">
        <v>1418</v>
      </c>
      <c r="I86" s="5">
        <v>1612</v>
      </c>
    </row>
    <row r="87" spans="1:9" x14ac:dyDescent="0.45">
      <c r="A87" t="s">
        <v>1744</v>
      </c>
      <c r="B87" s="5">
        <v>122</v>
      </c>
      <c r="C87" s="5" t="s">
        <v>1421</v>
      </c>
      <c r="D87" s="5" t="s">
        <v>1420</v>
      </c>
      <c r="E87" s="5">
        <v>4841</v>
      </c>
      <c r="F87" s="5">
        <v>833</v>
      </c>
      <c r="G87" s="5">
        <v>2284</v>
      </c>
      <c r="H87" s="6" t="s">
        <v>1422</v>
      </c>
      <c r="I87" s="5">
        <v>1405</v>
      </c>
    </row>
    <row r="88" spans="1:9" x14ac:dyDescent="0.45">
      <c r="A88" t="s">
        <v>1745</v>
      </c>
      <c r="B88" s="5">
        <v>360</v>
      </c>
      <c r="C88" s="5" t="s">
        <v>1425</v>
      </c>
      <c r="D88" s="5" t="s">
        <v>1424</v>
      </c>
      <c r="E88" s="5">
        <v>6974</v>
      </c>
      <c r="F88" s="5">
        <v>1102</v>
      </c>
      <c r="G88" s="5">
        <v>1788</v>
      </c>
      <c r="H88" s="6" t="s">
        <v>1426</v>
      </c>
      <c r="I88" s="5">
        <v>1812</v>
      </c>
    </row>
    <row r="89" spans="1:9" x14ac:dyDescent="0.45">
      <c r="A89" t="s">
        <v>1746</v>
      </c>
      <c r="B89" s="5">
        <v>268</v>
      </c>
      <c r="C89" s="5" t="s">
        <v>1429</v>
      </c>
      <c r="D89" s="5" t="s">
        <v>1428</v>
      </c>
      <c r="E89" s="5">
        <v>6530</v>
      </c>
      <c r="F89" s="5">
        <v>910</v>
      </c>
      <c r="G89" s="5">
        <v>2044</v>
      </c>
      <c r="H89" s="6" t="s">
        <v>1430</v>
      </c>
      <c r="I89" s="5">
        <v>2041</v>
      </c>
    </row>
    <row r="90" spans="1:9" x14ac:dyDescent="0.45">
      <c r="A90" t="s">
        <v>1747</v>
      </c>
      <c r="B90" s="5">
        <v>195</v>
      </c>
      <c r="C90" s="5" t="s">
        <v>1433</v>
      </c>
      <c r="D90" s="5" t="s">
        <v>1432</v>
      </c>
      <c r="E90" s="5">
        <v>6812</v>
      </c>
      <c r="F90" s="5">
        <v>930</v>
      </c>
      <c r="G90" s="5">
        <v>1833</v>
      </c>
      <c r="H90" s="6" t="s">
        <v>1434</v>
      </c>
      <c r="I90" s="5">
        <v>1904</v>
      </c>
    </row>
    <row r="91" spans="1:9" x14ac:dyDescent="0.45">
      <c r="A91" t="s">
        <v>1748</v>
      </c>
      <c r="B91" s="5">
        <v>651</v>
      </c>
      <c r="C91" s="5" t="s">
        <v>1437</v>
      </c>
      <c r="D91" s="5" t="s">
        <v>1436</v>
      </c>
      <c r="E91" s="5">
        <v>7315</v>
      </c>
      <c r="F91" s="5">
        <v>652</v>
      </c>
      <c r="G91" s="5">
        <v>2030</v>
      </c>
      <c r="H91" s="6" t="s">
        <v>1438</v>
      </c>
      <c r="I91" s="5">
        <v>1412</v>
      </c>
    </row>
    <row r="92" spans="1:9" x14ac:dyDescent="0.45">
      <c r="A92" t="s">
        <v>1751</v>
      </c>
      <c r="B92" s="5">
        <v>420</v>
      </c>
      <c r="C92" s="5" t="s">
        <v>1450</v>
      </c>
      <c r="D92" s="5" t="s">
        <v>1449</v>
      </c>
      <c r="E92" s="5">
        <v>3710</v>
      </c>
      <c r="F92" s="5">
        <v>800</v>
      </c>
      <c r="G92" s="5">
        <v>2600</v>
      </c>
      <c r="H92" s="6" t="s">
        <v>1451</v>
      </c>
      <c r="I92" s="5">
        <v>1673</v>
      </c>
    </row>
    <row r="93" spans="1:9" x14ac:dyDescent="0.45">
      <c r="A93" t="s">
        <v>1760</v>
      </c>
      <c r="B93" s="5">
        <v>475</v>
      </c>
      <c r="C93" s="5" t="s">
        <v>1480</v>
      </c>
      <c r="D93" s="5" t="s">
        <v>1479</v>
      </c>
      <c r="E93" s="5">
        <v>3325</v>
      </c>
      <c r="F93" s="5">
        <v>2330</v>
      </c>
      <c r="G93" s="5">
        <v>2212</v>
      </c>
      <c r="H93" s="6">
        <v>3080</v>
      </c>
      <c r="I93" s="5">
        <v>442</v>
      </c>
    </row>
    <row r="94" spans="1:9" x14ac:dyDescent="0.45">
      <c r="A94" t="s">
        <v>1761</v>
      </c>
      <c r="B94" s="5">
        <v>443</v>
      </c>
      <c r="C94" s="5" t="s">
        <v>1483</v>
      </c>
      <c r="D94" s="5" t="s">
        <v>1482</v>
      </c>
      <c r="E94" s="5">
        <v>3191</v>
      </c>
      <c r="F94" s="5">
        <v>2049</v>
      </c>
      <c r="G94" s="5">
        <v>2084</v>
      </c>
      <c r="H94" s="6">
        <v>2315</v>
      </c>
      <c r="I94" s="5">
        <v>404</v>
      </c>
    </row>
    <row r="95" spans="1:9" x14ac:dyDescent="0.45">
      <c r="A95" t="s">
        <v>1752</v>
      </c>
      <c r="B95" s="5">
        <v>336</v>
      </c>
      <c r="C95" s="5" t="s">
        <v>1454</v>
      </c>
      <c r="D95" s="5" t="s">
        <v>1453</v>
      </c>
      <c r="E95" s="5">
        <v>3012</v>
      </c>
      <c r="F95" s="5">
        <v>1862</v>
      </c>
      <c r="G95" s="5">
        <v>2215</v>
      </c>
      <c r="H95" s="6" t="s">
        <v>1455</v>
      </c>
      <c r="I95" s="5">
        <v>414</v>
      </c>
    </row>
    <row r="96" spans="1:9" x14ac:dyDescent="0.45">
      <c r="A96" t="s">
        <v>1753</v>
      </c>
      <c r="B96" s="5">
        <v>274</v>
      </c>
      <c r="C96" s="5" t="s">
        <v>1458</v>
      </c>
      <c r="D96" s="5" t="s">
        <v>1457</v>
      </c>
      <c r="E96" s="5">
        <v>3305</v>
      </c>
      <c r="F96" s="5">
        <v>1966</v>
      </c>
      <c r="G96" s="5">
        <v>2190</v>
      </c>
      <c r="H96" s="6" t="s">
        <v>1459</v>
      </c>
      <c r="I96" s="5">
        <v>302</v>
      </c>
    </row>
    <row r="97" spans="1:9" x14ac:dyDescent="0.45">
      <c r="A97" t="s">
        <v>1754</v>
      </c>
      <c r="B97" s="5">
        <v>468</v>
      </c>
      <c r="C97" s="5" t="s">
        <v>1462</v>
      </c>
      <c r="D97" s="5" t="s">
        <v>1461</v>
      </c>
      <c r="E97" s="5">
        <v>3315</v>
      </c>
      <c r="F97" s="5">
        <v>1987</v>
      </c>
      <c r="G97" s="5">
        <v>2136</v>
      </c>
      <c r="H97" s="6">
        <v>8654</v>
      </c>
      <c r="I97" s="5">
        <v>415</v>
      </c>
    </row>
    <row r="98" spans="1:9" x14ac:dyDescent="0.45">
      <c r="A98" t="s">
        <v>1755</v>
      </c>
      <c r="B98" s="5">
        <v>502</v>
      </c>
      <c r="C98" s="5" t="s">
        <v>1465</v>
      </c>
      <c r="D98" s="5" t="s">
        <v>1464</v>
      </c>
      <c r="E98" s="5">
        <v>3588</v>
      </c>
      <c r="F98" s="5">
        <v>2104</v>
      </c>
      <c r="G98" s="5">
        <v>2230</v>
      </c>
      <c r="H98" s="6">
        <v>6940</v>
      </c>
      <c r="I98" s="5">
        <v>545</v>
      </c>
    </row>
    <row r="99" spans="1:9" x14ac:dyDescent="0.45">
      <c r="A99" t="s">
        <v>1756</v>
      </c>
      <c r="B99" s="5">
        <v>139</v>
      </c>
      <c r="C99" s="5" t="s">
        <v>1468</v>
      </c>
      <c r="D99" s="5" t="s">
        <v>1467</v>
      </c>
      <c r="E99" s="5">
        <v>2469</v>
      </c>
      <c r="F99" s="5">
        <v>1970</v>
      </c>
      <c r="G99" s="5">
        <v>1390</v>
      </c>
      <c r="H99" s="6">
        <v>4974</v>
      </c>
      <c r="I99" s="5">
        <v>348</v>
      </c>
    </row>
    <row r="100" spans="1:9" x14ac:dyDescent="0.45">
      <c r="A100" t="s">
        <v>1757</v>
      </c>
      <c r="B100" s="5">
        <v>152</v>
      </c>
      <c r="C100" s="5" t="s">
        <v>1471</v>
      </c>
      <c r="D100" s="5" t="s">
        <v>1470</v>
      </c>
      <c r="E100" s="5">
        <v>2645</v>
      </c>
      <c r="F100" s="5">
        <v>2103</v>
      </c>
      <c r="G100" s="5">
        <v>1505</v>
      </c>
      <c r="H100" s="6">
        <v>5134</v>
      </c>
      <c r="I100" s="5">
        <v>366</v>
      </c>
    </row>
    <row r="101" spans="1:9" x14ac:dyDescent="0.45">
      <c r="A101" t="s">
        <v>1758</v>
      </c>
      <c r="B101" s="5">
        <v>480</v>
      </c>
      <c r="C101" s="5" t="s">
        <v>1474</v>
      </c>
      <c r="D101" s="5" t="s">
        <v>1473</v>
      </c>
      <c r="E101" s="5">
        <v>3316</v>
      </c>
      <c r="F101" s="5">
        <v>2100</v>
      </c>
      <c r="G101" s="5">
        <v>2234</v>
      </c>
      <c r="H101" s="6">
        <v>4909</v>
      </c>
      <c r="I101" s="5">
        <v>423</v>
      </c>
    </row>
    <row r="102" spans="1:9" x14ac:dyDescent="0.45">
      <c r="A102" t="s">
        <v>1759</v>
      </c>
      <c r="B102" s="5">
        <v>692</v>
      </c>
      <c r="C102" s="5" t="s">
        <v>1477</v>
      </c>
      <c r="D102" s="5" t="s">
        <v>1476</v>
      </c>
      <c r="E102" s="5">
        <v>2890</v>
      </c>
      <c r="F102" s="5">
        <v>1283</v>
      </c>
      <c r="G102" s="5">
        <v>2974</v>
      </c>
      <c r="H102" s="6">
        <v>2022</v>
      </c>
      <c r="I102" s="5">
        <v>315</v>
      </c>
    </row>
    <row r="103" spans="1:9" x14ac:dyDescent="0.45">
      <c r="A103" s="1" t="s">
        <v>1677</v>
      </c>
      <c r="B103" s="5">
        <v>25</v>
      </c>
      <c r="C103" s="5" t="s">
        <v>1128</v>
      </c>
      <c r="D103" s="5">
        <v>6413</v>
      </c>
      <c r="E103" s="5">
        <v>694</v>
      </c>
      <c r="F103" s="5">
        <v>877</v>
      </c>
      <c r="G103" s="5">
        <v>115</v>
      </c>
      <c r="H103" s="6">
        <v>3982</v>
      </c>
      <c r="I103" s="5">
        <v>527</v>
      </c>
    </row>
    <row r="104" spans="1:9" x14ac:dyDescent="0.45">
      <c r="A104" s="1" t="s">
        <v>1686</v>
      </c>
      <c r="B104" s="5">
        <v>352</v>
      </c>
      <c r="C104" s="5" t="s">
        <v>1184</v>
      </c>
      <c r="D104" s="5" t="s">
        <v>1183</v>
      </c>
      <c r="E104" s="5">
        <v>5196</v>
      </c>
      <c r="F104" s="5">
        <v>1787</v>
      </c>
      <c r="G104" s="5">
        <v>1233</v>
      </c>
      <c r="H104" s="6">
        <v>1751</v>
      </c>
      <c r="I104" s="5">
        <v>469</v>
      </c>
    </row>
    <row r="105" spans="1:9" x14ac:dyDescent="0.45">
      <c r="A105" s="1" t="s">
        <v>1678</v>
      </c>
      <c r="B105" s="5">
        <v>218</v>
      </c>
      <c r="C105" s="5" t="s">
        <v>1160</v>
      </c>
      <c r="D105" s="5" t="s">
        <v>1159</v>
      </c>
      <c r="E105" s="5">
        <v>3325</v>
      </c>
      <c r="F105" s="5">
        <v>1307</v>
      </c>
      <c r="G105" s="5">
        <v>803</v>
      </c>
      <c r="H105" s="6">
        <v>1746</v>
      </c>
      <c r="I105" s="5">
        <v>509</v>
      </c>
    </row>
    <row r="106" spans="1:9" x14ac:dyDescent="0.45">
      <c r="A106" s="1" t="s">
        <v>1679</v>
      </c>
      <c r="B106" s="5">
        <v>244</v>
      </c>
      <c r="C106" s="5" t="s">
        <v>1163</v>
      </c>
      <c r="D106" s="5" t="s">
        <v>1162</v>
      </c>
      <c r="E106" s="5">
        <v>3498</v>
      </c>
      <c r="F106" s="5">
        <v>1462</v>
      </c>
      <c r="G106" s="5">
        <v>1017</v>
      </c>
      <c r="H106" s="6">
        <v>1573</v>
      </c>
      <c r="I106" s="5">
        <v>542</v>
      </c>
    </row>
    <row r="107" spans="1:9" x14ac:dyDescent="0.45">
      <c r="A107" s="1" t="s">
        <v>1680</v>
      </c>
      <c r="B107" s="5">
        <v>270</v>
      </c>
      <c r="C107" s="5" t="s">
        <v>1166</v>
      </c>
      <c r="D107" s="5" t="s">
        <v>1165</v>
      </c>
      <c r="E107" s="5">
        <v>3762</v>
      </c>
      <c r="F107" s="5">
        <v>1442</v>
      </c>
      <c r="G107" s="5">
        <v>1130</v>
      </c>
      <c r="H107" s="6">
        <v>2174</v>
      </c>
      <c r="I107" s="5">
        <v>444</v>
      </c>
    </row>
    <row r="108" spans="1:9" x14ac:dyDescent="0.45">
      <c r="A108" s="1" t="s">
        <v>1681</v>
      </c>
      <c r="B108" s="5">
        <v>382</v>
      </c>
      <c r="C108" s="5" t="s">
        <v>1169</v>
      </c>
      <c r="D108" s="5" t="s">
        <v>1168</v>
      </c>
      <c r="E108" s="5">
        <v>4521</v>
      </c>
      <c r="F108" s="5">
        <v>1906</v>
      </c>
      <c r="G108" s="5">
        <v>1301</v>
      </c>
      <c r="H108" s="6">
        <v>1908</v>
      </c>
      <c r="I108" s="5">
        <v>452</v>
      </c>
    </row>
    <row r="109" spans="1:9" x14ac:dyDescent="0.45">
      <c r="A109" s="1" t="s">
        <v>1682</v>
      </c>
      <c r="B109" s="5">
        <v>241</v>
      </c>
      <c r="C109" s="5" t="s">
        <v>1172</v>
      </c>
      <c r="D109" s="5" t="s">
        <v>1171</v>
      </c>
      <c r="E109" s="5">
        <v>3651</v>
      </c>
      <c r="F109" s="5">
        <v>1472</v>
      </c>
      <c r="G109" s="5">
        <v>843</v>
      </c>
      <c r="H109" s="6">
        <v>2388</v>
      </c>
      <c r="I109" s="5">
        <v>342</v>
      </c>
    </row>
    <row r="110" spans="1:9" x14ac:dyDescent="0.45">
      <c r="A110" s="1" t="s">
        <v>1683</v>
      </c>
      <c r="B110" s="5">
        <v>1018</v>
      </c>
      <c r="C110" s="5" t="s">
        <v>1175</v>
      </c>
      <c r="D110" s="5" t="s">
        <v>1174</v>
      </c>
      <c r="E110" s="5">
        <v>8149</v>
      </c>
      <c r="F110" s="5">
        <v>2119</v>
      </c>
      <c r="G110" s="5">
        <v>2289</v>
      </c>
      <c r="H110" s="6">
        <v>1441</v>
      </c>
      <c r="I110" s="5">
        <v>361</v>
      </c>
    </row>
    <row r="111" spans="1:9" x14ac:dyDescent="0.45">
      <c r="A111" s="1" t="s">
        <v>1684</v>
      </c>
      <c r="B111" s="5">
        <v>247</v>
      </c>
      <c r="C111" s="5" t="s">
        <v>1178</v>
      </c>
      <c r="D111" s="5" t="s">
        <v>1177</v>
      </c>
      <c r="E111" s="5">
        <v>3890</v>
      </c>
      <c r="F111" s="5">
        <v>1432</v>
      </c>
      <c r="G111" s="5">
        <v>924</v>
      </c>
      <c r="H111" s="6">
        <v>1959</v>
      </c>
      <c r="I111" s="5">
        <v>309</v>
      </c>
    </row>
    <row r="112" spans="1:9" x14ac:dyDescent="0.45">
      <c r="A112" s="1" t="s">
        <v>1685</v>
      </c>
      <c r="B112" s="5">
        <v>325</v>
      </c>
      <c r="C112" s="5" t="s">
        <v>1181</v>
      </c>
      <c r="D112" s="5" t="s">
        <v>1180</v>
      </c>
      <c r="E112" s="5">
        <v>4668</v>
      </c>
      <c r="F112" s="5">
        <v>1395</v>
      </c>
      <c r="G112" s="5">
        <v>1022</v>
      </c>
      <c r="H112" s="6">
        <v>1900</v>
      </c>
      <c r="I112" s="5">
        <v>512</v>
      </c>
    </row>
    <row r="113" spans="1:10" x14ac:dyDescent="0.45">
      <c r="A113" t="s">
        <v>1485</v>
      </c>
      <c r="B113" s="5">
        <v>700</v>
      </c>
      <c r="C113" s="5" t="s">
        <v>251</v>
      </c>
      <c r="D113" s="5">
        <v>94900</v>
      </c>
      <c r="E113" s="5" t="s">
        <v>250</v>
      </c>
      <c r="F113" s="5">
        <v>461</v>
      </c>
      <c r="G113" s="5" t="s">
        <v>248</v>
      </c>
      <c r="H113" s="6" t="s">
        <v>252</v>
      </c>
      <c r="I113" s="5">
        <v>1136</v>
      </c>
      <c r="J113" s="5"/>
    </row>
    <row r="114" spans="1:10" x14ac:dyDescent="0.45">
      <c r="A114" t="s">
        <v>1494</v>
      </c>
      <c r="B114" s="5">
        <v>2830</v>
      </c>
      <c r="C114" s="5" t="s">
        <v>298</v>
      </c>
      <c r="D114" s="5" t="s">
        <v>296</v>
      </c>
      <c r="E114" s="5" t="s">
        <v>297</v>
      </c>
      <c r="F114" s="5">
        <v>50</v>
      </c>
      <c r="G114" s="5" t="s">
        <v>295</v>
      </c>
      <c r="H114" s="6" t="s">
        <v>299</v>
      </c>
      <c r="I114" s="5">
        <v>2190</v>
      </c>
    </row>
    <row r="115" spans="1:10" x14ac:dyDescent="0.45">
      <c r="A115" t="s">
        <v>1584</v>
      </c>
      <c r="B115" s="5">
        <v>826</v>
      </c>
      <c r="C115" s="5" t="s">
        <v>256</v>
      </c>
      <c r="D115" s="5" t="s">
        <v>539</v>
      </c>
      <c r="E115" s="5" t="s">
        <v>515</v>
      </c>
      <c r="F115" s="5">
        <v>284</v>
      </c>
      <c r="G115" s="5" t="s">
        <v>368</v>
      </c>
      <c r="H115" s="6" t="s">
        <v>551</v>
      </c>
      <c r="I115" s="5">
        <v>766</v>
      </c>
    </row>
    <row r="116" spans="1:10" x14ac:dyDescent="0.45">
      <c r="A116" t="s">
        <v>1585</v>
      </c>
      <c r="B116" s="5">
        <v>909</v>
      </c>
      <c r="C116" s="5" t="s">
        <v>400</v>
      </c>
      <c r="D116" s="5" t="s">
        <v>439</v>
      </c>
      <c r="E116" s="5" t="s">
        <v>313</v>
      </c>
      <c r="F116" s="5">
        <v>234</v>
      </c>
      <c r="G116" s="5" t="s">
        <v>553</v>
      </c>
      <c r="H116" s="6" t="s">
        <v>554</v>
      </c>
      <c r="I116" s="5">
        <v>976</v>
      </c>
    </row>
    <row r="117" spans="1:10" x14ac:dyDescent="0.45">
      <c r="A117" t="s">
        <v>1586</v>
      </c>
      <c r="B117" s="5">
        <v>916</v>
      </c>
      <c r="C117" s="5" t="s">
        <v>349</v>
      </c>
      <c r="D117" s="5" t="s">
        <v>439</v>
      </c>
      <c r="E117" s="5" t="s">
        <v>313</v>
      </c>
      <c r="F117" s="5">
        <v>223</v>
      </c>
      <c r="G117" s="5" t="s">
        <v>556</v>
      </c>
      <c r="H117" s="6" t="s">
        <v>557</v>
      </c>
      <c r="I117" s="5">
        <v>1010</v>
      </c>
    </row>
    <row r="118" spans="1:10" x14ac:dyDescent="0.45">
      <c r="A118" t="s">
        <v>1587</v>
      </c>
      <c r="B118" s="5">
        <v>895</v>
      </c>
      <c r="C118" s="5" t="s">
        <v>400</v>
      </c>
      <c r="D118" s="5" t="s">
        <v>439</v>
      </c>
      <c r="E118" s="5" t="s">
        <v>559</v>
      </c>
      <c r="F118" s="5">
        <v>223</v>
      </c>
      <c r="G118" s="5" t="s">
        <v>376</v>
      </c>
      <c r="H118" s="6" t="s">
        <v>557</v>
      </c>
      <c r="I118" s="5">
        <v>1020</v>
      </c>
    </row>
    <row r="119" spans="1:10" x14ac:dyDescent="0.45">
      <c r="A119" t="s">
        <v>1588</v>
      </c>
      <c r="B119" s="5">
        <v>435</v>
      </c>
      <c r="C119" s="5" t="s">
        <v>275</v>
      </c>
      <c r="D119" s="5" t="s">
        <v>480</v>
      </c>
      <c r="E119" s="5" t="s">
        <v>496</v>
      </c>
      <c r="F119" s="5">
        <v>577</v>
      </c>
      <c r="G119" s="5">
        <v>9530</v>
      </c>
      <c r="H119" s="6" t="s">
        <v>364</v>
      </c>
      <c r="I119" s="5">
        <v>360</v>
      </c>
    </row>
    <row r="120" spans="1:10" x14ac:dyDescent="0.45">
      <c r="A120" t="s">
        <v>1589</v>
      </c>
      <c r="B120" s="5">
        <v>557</v>
      </c>
      <c r="C120" s="5" t="s">
        <v>266</v>
      </c>
      <c r="D120" s="5" t="s">
        <v>394</v>
      </c>
      <c r="E120" s="5" t="s">
        <v>563</v>
      </c>
      <c r="F120" s="5">
        <v>449</v>
      </c>
      <c r="G120" s="5" t="s">
        <v>562</v>
      </c>
      <c r="H120" s="6" t="s">
        <v>564</v>
      </c>
      <c r="I120" s="5">
        <v>483</v>
      </c>
    </row>
    <row r="121" spans="1:10" x14ac:dyDescent="0.45">
      <c r="A121" t="s">
        <v>1590</v>
      </c>
      <c r="B121" s="5">
        <v>144</v>
      </c>
      <c r="C121" s="5" t="s">
        <v>256</v>
      </c>
      <c r="D121" s="5" t="s">
        <v>465</v>
      </c>
      <c r="E121" s="5">
        <v>4690</v>
      </c>
      <c r="F121" s="5">
        <v>758</v>
      </c>
      <c r="G121" s="5">
        <v>4370</v>
      </c>
      <c r="H121" s="6">
        <v>5830</v>
      </c>
      <c r="I121" s="5">
        <v>155</v>
      </c>
    </row>
    <row r="122" spans="1:10" x14ac:dyDescent="0.45">
      <c r="A122" t="s">
        <v>1591</v>
      </c>
      <c r="B122" s="5">
        <v>338</v>
      </c>
      <c r="C122" s="5" t="s">
        <v>256</v>
      </c>
      <c r="D122" s="5" t="s">
        <v>403</v>
      </c>
      <c r="E122" s="5">
        <v>8910</v>
      </c>
      <c r="F122" s="5">
        <v>581</v>
      </c>
      <c r="G122" s="5">
        <v>8650</v>
      </c>
      <c r="H122" s="6" t="s">
        <v>491</v>
      </c>
      <c r="I122" s="5">
        <v>299</v>
      </c>
    </row>
    <row r="123" spans="1:10" x14ac:dyDescent="0.45">
      <c r="A123" t="s">
        <v>1592</v>
      </c>
      <c r="B123" s="5">
        <v>534</v>
      </c>
      <c r="C123" s="5" t="s">
        <v>349</v>
      </c>
      <c r="D123" s="5" t="s">
        <v>568</v>
      </c>
      <c r="E123" s="5" t="s">
        <v>569</v>
      </c>
      <c r="F123" s="5">
        <v>364</v>
      </c>
      <c r="G123" s="5" t="s">
        <v>386</v>
      </c>
      <c r="H123" s="6" t="s">
        <v>570</v>
      </c>
      <c r="I123" s="5">
        <v>488</v>
      </c>
    </row>
    <row r="124" spans="1:10" x14ac:dyDescent="0.45">
      <c r="A124" t="s">
        <v>1593</v>
      </c>
      <c r="B124" s="5">
        <v>120</v>
      </c>
      <c r="C124" s="5" t="s">
        <v>266</v>
      </c>
      <c r="D124" s="5" t="s">
        <v>358</v>
      </c>
      <c r="E124" s="5">
        <v>3860</v>
      </c>
      <c r="F124" s="5">
        <v>662</v>
      </c>
      <c r="G124" s="5">
        <v>3840</v>
      </c>
      <c r="H124" s="6">
        <v>5070</v>
      </c>
      <c r="I124" s="5">
        <v>103</v>
      </c>
    </row>
    <row r="125" spans="1:10" x14ac:dyDescent="0.45">
      <c r="A125" t="s">
        <v>1495</v>
      </c>
      <c r="B125" s="5">
        <v>1460</v>
      </c>
      <c r="C125" s="5" t="s">
        <v>304</v>
      </c>
      <c r="D125" s="5" t="s">
        <v>302</v>
      </c>
      <c r="E125" s="5" t="s">
        <v>303</v>
      </c>
      <c r="F125" s="5">
        <v>233</v>
      </c>
      <c r="G125" s="5" t="s">
        <v>301</v>
      </c>
      <c r="H125" s="6" t="s">
        <v>305</v>
      </c>
      <c r="I125" s="5">
        <v>1230</v>
      </c>
    </row>
    <row r="126" spans="1:10" x14ac:dyDescent="0.45">
      <c r="A126" t="s">
        <v>1594</v>
      </c>
      <c r="B126" s="5">
        <v>229</v>
      </c>
      <c r="C126" s="5" t="s">
        <v>349</v>
      </c>
      <c r="D126" s="5" t="s">
        <v>255</v>
      </c>
      <c r="E126" s="5">
        <v>6450</v>
      </c>
      <c r="F126" s="5">
        <v>638</v>
      </c>
      <c r="G126" s="5">
        <v>6660</v>
      </c>
      <c r="H126" s="6">
        <v>8540</v>
      </c>
      <c r="I126" s="5">
        <v>219</v>
      </c>
    </row>
    <row r="127" spans="1:10" x14ac:dyDescent="0.45">
      <c r="A127" t="s">
        <v>1595</v>
      </c>
      <c r="B127" s="5">
        <v>229</v>
      </c>
      <c r="C127" s="5" t="s">
        <v>266</v>
      </c>
      <c r="D127" s="5" t="s">
        <v>255</v>
      </c>
      <c r="E127" s="5">
        <v>6450</v>
      </c>
      <c r="F127" s="5">
        <v>758</v>
      </c>
      <c r="G127" s="5">
        <v>6030</v>
      </c>
      <c r="H127" s="6">
        <v>7470</v>
      </c>
      <c r="I127" s="5">
        <v>216</v>
      </c>
    </row>
    <row r="128" spans="1:10" x14ac:dyDescent="0.45">
      <c r="A128" t="s">
        <v>1596</v>
      </c>
      <c r="B128" s="5">
        <v>496</v>
      </c>
      <c r="C128" s="5" t="s">
        <v>275</v>
      </c>
      <c r="D128" s="5" t="s">
        <v>398</v>
      </c>
      <c r="E128" s="5" t="s">
        <v>479</v>
      </c>
      <c r="F128" s="5">
        <v>421</v>
      </c>
      <c r="G128" s="5" t="s">
        <v>562</v>
      </c>
      <c r="H128" s="6" t="s">
        <v>411</v>
      </c>
      <c r="I128" s="5">
        <v>427</v>
      </c>
    </row>
    <row r="129" spans="1:9" x14ac:dyDescent="0.45">
      <c r="A129" t="s">
        <v>1597</v>
      </c>
      <c r="B129" s="5">
        <v>621</v>
      </c>
      <c r="C129" s="5" t="s">
        <v>266</v>
      </c>
      <c r="D129" s="5" t="s">
        <v>577</v>
      </c>
      <c r="E129" s="5" t="s">
        <v>520</v>
      </c>
      <c r="F129" s="5">
        <v>341</v>
      </c>
      <c r="G129" s="5" t="s">
        <v>576</v>
      </c>
      <c r="H129" s="6" t="s">
        <v>578</v>
      </c>
      <c r="I129" s="5">
        <v>615</v>
      </c>
    </row>
    <row r="130" spans="1:9" x14ac:dyDescent="0.45">
      <c r="A130" t="s">
        <v>1598</v>
      </c>
      <c r="B130" s="5">
        <v>670</v>
      </c>
      <c r="C130" s="5" t="s">
        <v>275</v>
      </c>
      <c r="D130" s="5" t="s">
        <v>577</v>
      </c>
      <c r="E130" s="5" t="s">
        <v>581</v>
      </c>
      <c r="F130" s="5">
        <v>329</v>
      </c>
      <c r="G130" s="5" t="s">
        <v>580</v>
      </c>
      <c r="H130" s="6" t="s">
        <v>582</v>
      </c>
      <c r="I130" s="5">
        <v>692</v>
      </c>
    </row>
    <row r="131" spans="1:9" x14ac:dyDescent="0.45">
      <c r="A131" t="s">
        <v>1599</v>
      </c>
      <c r="B131" s="5">
        <v>193</v>
      </c>
      <c r="C131" s="5" t="s">
        <v>275</v>
      </c>
      <c r="D131" s="5" t="s">
        <v>360</v>
      </c>
      <c r="E131" s="5">
        <v>5750</v>
      </c>
      <c r="F131" s="5">
        <v>662</v>
      </c>
      <c r="G131" s="5">
        <v>5300</v>
      </c>
      <c r="H131" s="6">
        <v>6300</v>
      </c>
      <c r="I131" s="5">
        <v>204</v>
      </c>
    </row>
    <row r="132" spans="1:9" x14ac:dyDescent="0.45">
      <c r="A132" t="s">
        <v>1600</v>
      </c>
      <c r="B132" s="5">
        <v>509</v>
      </c>
      <c r="C132" s="5" t="s">
        <v>275</v>
      </c>
      <c r="D132" s="5" t="s">
        <v>394</v>
      </c>
      <c r="E132" s="5" t="s">
        <v>378</v>
      </c>
      <c r="F132" s="5">
        <v>400</v>
      </c>
      <c r="G132" s="5" t="s">
        <v>399</v>
      </c>
      <c r="H132" s="6" t="s">
        <v>585</v>
      </c>
      <c r="I132" s="5">
        <v>438</v>
      </c>
    </row>
    <row r="133" spans="1:9" x14ac:dyDescent="0.45">
      <c r="A133" t="s">
        <v>1601</v>
      </c>
      <c r="B133" s="5">
        <v>673</v>
      </c>
      <c r="C133" s="5" t="s">
        <v>340</v>
      </c>
      <c r="D133" s="5" t="s">
        <v>588</v>
      </c>
      <c r="E133" s="5" t="s">
        <v>258</v>
      </c>
      <c r="F133" s="5">
        <v>274</v>
      </c>
      <c r="G133" s="5" t="s">
        <v>587</v>
      </c>
      <c r="H133" s="6" t="s">
        <v>350</v>
      </c>
      <c r="I133" s="5">
        <v>790</v>
      </c>
    </row>
    <row r="134" spans="1:9" x14ac:dyDescent="0.45">
      <c r="A134" t="s">
        <v>1602</v>
      </c>
      <c r="B134" s="5">
        <v>661</v>
      </c>
      <c r="C134" s="5" t="s">
        <v>266</v>
      </c>
      <c r="D134" s="5" t="s">
        <v>591</v>
      </c>
      <c r="E134" s="5" t="s">
        <v>537</v>
      </c>
      <c r="F134" s="5">
        <v>269</v>
      </c>
      <c r="G134" s="5" t="s">
        <v>590</v>
      </c>
      <c r="H134" s="6" t="s">
        <v>551</v>
      </c>
      <c r="I134" s="5">
        <v>791</v>
      </c>
    </row>
    <row r="135" spans="1:9" x14ac:dyDescent="0.45">
      <c r="A135" t="s">
        <v>1603</v>
      </c>
      <c r="B135" s="5">
        <v>72</v>
      </c>
      <c r="C135" s="5" t="s">
        <v>275</v>
      </c>
      <c r="D135" s="5" t="s">
        <v>593</v>
      </c>
      <c r="E135" s="5">
        <v>3090</v>
      </c>
      <c r="F135" s="5">
        <v>1030</v>
      </c>
      <c r="G135" s="5">
        <v>2960</v>
      </c>
      <c r="H135" s="6">
        <v>4690</v>
      </c>
      <c r="I135" s="5">
        <v>88</v>
      </c>
    </row>
    <row r="136" spans="1:9" x14ac:dyDescent="0.45">
      <c r="A136" t="s">
        <v>1496</v>
      </c>
      <c r="B136" s="5">
        <v>888</v>
      </c>
      <c r="C136" s="5" t="s">
        <v>256</v>
      </c>
      <c r="D136" s="5" t="s">
        <v>308</v>
      </c>
      <c r="E136" s="5" t="s">
        <v>309</v>
      </c>
      <c r="F136" s="5">
        <v>268</v>
      </c>
      <c r="G136" s="5" t="s">
        <v>307</v>
      </c>
      <c r="H136" s="6" t="s">
        <v>310</v>
      </c>
      <c r="I136" s="5">
        <v>843</v>
      </c>
    </row>
    <row r="137" spans="1:9" x14ac:dyDescent="0.45">
      <c r="A137" t="s">
        <v>1604</v>
      </c>
      <c r="B137" s="5">
        <v>144</v>
      </c>
      <c r="C137" s="5" t="s">
        <v>256</v>
      </c>
      <c r="D137" s="5" t="s">
        <v>352</v>
      </c>
      <c r="E137" s="5">
        <v>4650</v>
      </c>
      <c r="F137" s="5">
        <v>854</v>
      </c>
      <c r="G137" s="5">
        <v>4500</v>
      </c>
      <c r="H137" s="6">
        <v>6240</v>
      </c>
      <c r="I137" s="5">
        <v>143</v>
      </c>
    </row>
    <row r="138" spans="1:9" x14ac:dyDescent="0.45">
      <c r="A138" t="s">
        <v>1605</v>
      </c>
      <c r="B138" s="5">
        <v>521</v>
      </c>
      <c r="C138" s="5" t="s">
        <v>266</v>
      </c>
      <c r="D138" s="5" t="s">
        <v>367</v>
      </c>
      <c r="E138" s="5" t="s">
        <v>501</v>
      </c>
      <c r="F138" s="5">
        <v>473</v>
      </c>
      <c r="G138" s="5" t="s">
        <v>390</v>
      </c>
      <c r="H138" s="6" t="s">
        <v>395</v>
      </c>
      <c r="I138" s="5">
        <v>301</v>
      </c>
    </row>
    <row r="139" spans="1:9" x14ac:dyDescent="0.45">
      <c r="A139" t="s">
        <v>1606</v>
      </c>
      <c r="B139" s="5">
        <v>228</v>
      </c>
      <c r="C139" s="5" t="s">
        <v>266</v>
      </c>
      <c r="D139" s="5" t="s">
        <v>358</v>
      </c>
      <c r="E139" s="5">
        <v>5160</v>
      </c>
      <c r="F139" s="5">
        <v>806</v>
      </c>
      <c r="G139" s="5">
        <v>4520</v>
      </c>
      <c r="H139" s="6">
        <v>6020</v>
      </c>
      <c r="I139" s="5">
        <v>164</v>
      </c>
    </row>
    <row r="140" spans="1:9" x14ac:dyDescent="0.45">
      <c r="A140" t="s">
        <v>1607</v>
      </c>
      <c r="B140" s="5">
        <v>2460</v>
      </c>
      <c r="C140" s="5" t="s">
        <v>600</v>
      </c>
      <c r="D140" s="5" t="s">
        <v>598</v>
      </c>
      <c r="E140" s="5" t="s">
        <v>599</v>
      </c>
      <c r="F140" s="5">
        <v>100</v>
      </c>
      <c r="G140" s="5" t="s">
        <v>284</v>
      </c>
      <c r="H140" s="6" t="s">
        <v>601</v>
      </c>
      <c r="I140" s="5">
        <v>2030</v>
      </c>
    </row>
    <row r="141" spans="1:9" x14ac:dyDescent="0.45">
      <c r="A141" t="s">
        <v>1608</v>
      </c>
      <c r="B141" s="5">
        <v>2590</v>
      </c>
      <c r="C141" s="5" t="s">
        <v>605</v>
      </c>
      <c r="D141" s="5" t="s">
        <v>604</v>
      </c>
      <c r="E141" s="5" t="s">
        <v>325</v>
      </c>
      <c r="F141" s="5">
        <v>137</v>
      </c>
      <c r="G141" s="5" t="s">
        <v>603</v>
      </c>
      <c r="H141" s="6" t="s">
        <v>296</v>
      </c>
      <c r="I141" s="5">
        <v>1950</v>
      </c>
    </row>
    <row r="142" spans="1:9" x14ac:dyDescent="0.45">
      <c r="A142" t="s">
        <v>1609</v>
      </c>
      <c r="B142" s="5">
        <v>2590</v>
      </c>
      <c r="C142" s="5" t="s">
        <v>609</v>
      </c>
      <c r="D142" s="5" t="s">
        <v>608</v>
      </c>
      <c r="E142" s="5" t="s">
        <v>325</v>
      </c>
      <c r="F142" s="5">
        <v>87</v>
      </c>
      <c r="G142" s="5" t="s">
        <v>607</v>
      </c>
      <c r="H142" s="6" t="s">
        <v>540</v>
      </c>
      <c r="I142" s="5">
        <v>2040</v>
      </c>
    </row>
    <row r="143" spans="1:9" x14ac:dyDescent="0.45">
      <c r="A143" t="s">
        <v>1610</v>
      </c>
      <c r="B143" s="5">
        <v>362</v>
      </c>
      <c r="C143" s="5" t="s">
        <v>275</v>
      </c>
      <c r="D143" s="5" t="s">
        <v>518</v>
      </c>
      <c r="E143" s="5">
        <v>8800</v>
      </c>
      <c r="F143" s="5">
        <v>517</v>
      </c>
      <c r="G143" s="5">
        <v>8410</v>
      </c>
      <c r="H143" s="6">
        <v>9030</v>
      </c>
      <c r="I143" s="5">
        <v>273</v>
      </c>
    </row>
    <row r="144" spans="1:9" x14ac:dyDescent="0.45">
      <c r="A144" t="s">
        <v>1611</v>
      </c>
      <c r="B144" s="5">
        <v>399</v>
      </c>
      <c r="C144" s="5" t="s">
        <v>275</v>
      </c>
      <c r="D144" s="5" t="s">
        <v>470</v>
      </c>
      <c r="E144" s="5">
        <v>9310</v>
      </c>
      <c r="F144" s="5">
        <v>533</v>
      </c>
      <c r="G144" s="5">
        <v>9330</v>
      </c>
      <c r="H144" s="6">
        <v>9590</v>
      </c>
      <c r="I144" s="5">
        <v>305</v>
      </c>
    </row>
    <row r="145" spans="1:9" x14ac:dyDescent="0.45">
      <c r="A145" t="s">
        <v>1612</v>
      </c>
      <c r="B145" s="5">
        <v>411</v>
      </c>
      <c r="C145" s="5" t="s">
        <v>266</v>
      </c>
      <c r="D145" s="5" t="s">
        <v>367</v>
      </c>
      <c r="E145" s="5">
        <v>9930</v>
      </c>
      <c r="F145" s="5">
        <v>509</v>
      </c>
      <c r="G145" s="5">
        <v>9840</v>
      </c>
      <c r="H145" s="6" t="s">
        <v>364</v>
      </c>
      <c r="I145" s="5">
        <v>321</v>
      </c>
    </row>
    <row r="146" spans="1:9" x14ac:dyDescent="0.45">
      <c r="A146" t="s">
        <v>1613</v>
      </c>
      <c r="B146" s="5">
        <v>484</v>
      </c>
      <c r="C146" s="5" t="s">
        <v>266</v>
      </c>
      <c r="D146" s="5" t="s">
        <v>614</v>
      </c>
      <c r="E146" s="5" t="s">
        <v>390</v>
      </c>
      <c r="F146" s="5">
        <v>437</v>
      </c>
      <c r="G146" s="5" t="s">
        <v>390</v>
      </c>
      <c r="H146" s="6" t="s">
        <v>366</v>
      </c>
      <c r="I146" s="5">
        <v>351</v>
      </c>
    </row>
    <row r="147" spans="1:9" x14ac:dyDescent="0.45">
      <c r="A147" t="s">
        <v>1497</v>
      </c>
      <c r="B147" s="5">
        <v>868</v>
      </c>
      <c r="C147" s="5" t="s">
        <v>275</v>
      </c>
      <c r="D147" s="5" t="s">
        <v>308</v>
      </c>
      <c r="E147" s="5" t="s">
        <v>313</v>
      </c>
      <c r="F147" s="5">
        <v>269</v>
      </c>
      <c r="G147" s="5" t="s">
        <v>312</v>
      </c>
      <c r="H147" s="6" t="s">
        <v>314</v>
      </c>
      <c r="I147" s="5">
        <v>871</v>
      </c>
    </row>
    <row r="148" spans="1:9" x14ac:dyDescent="0.45">
      <c r="A148" t="s">
        <v>1614</v>
      </c>
      <c r="B148" s="5">
        <v>301</v>
      </c>
      <c r="C148" s="5" t="s">
        <v>332</v>
      </c>
      <c r="D148" s="5" t="s">
        <v>360</v>
      </c>
      <c r="E148" s="5">
        <v>8640</v>
      </c>
      <c r="F148" s="5">
        <v>698</v>
      </c>
      <c r="G148" s="5">
        <v>6660</v>
      </c>
      <c r="H148" s="6">
        <v>8110</v>
      </c>
      <c r="I148" s="5">
        <v>271</v>
      </c>
    </row>
    <row r="149" spans="1:9" x14ac:dyDescent="0.45">
      <c r="A149" t="s">
        <v>1615</v>
      </c>
      <c r="B149" s="5">
        <v>545</v>
      </c>
      <c r="C149" s="5" t="s">
        <v>304</v>
      </c>
      <c r="D149" s="5" t="s">
        <v>617</v>
      </c>
      <c r="E149" s="5" t="s">
        <v>618</v>
      </c>
      <c r="F149" s="5">
        <v>461</v>
      </c>
      <c r="G149" s="5" t="s">
        <v>248</v>
      </c>
      <c r="H149" s="6" t="s">
        <v>393</v>
      </c>
      <c r="I149" s="5">
        <v>428</v>
      </c>
    </row>
    <row r="150" spans="1:9" x14ac:dyDescent="0.45">
      <c r="A150" t="s">
        <v>1616</v>
      </c>
      <c r="B150" s="5">
        <v>743</v>
      </c>
      <c r="C150" s="5" t="s">
        <v>349</v>
      </c>
      <c r="D150" s="5" t="s">
        <v>620</v>
      </c>
      <c r="E150" s="5" t="s">
        <v>258</v>
      </c>
      <c r="F150" s="5">
        <v>257</v>
      </c>
      <c r="G150" s="5" t="s">
        <v>590</v>
      </c>
      <c r="H150" s="6" t="s">
        <v>621</v>
      </c>
      <c r="I150" s="5">
        <v>620</v>
      </c>
    </row>
    <row r="151" spans="1:9" x14ac:dyDescent="0.45">
      <c r="A151" t="s">
        <v>1617</v>
      </c>
      <c r="B151" s="5">
        <v>325</v>
      </c>
      <c r="C151" s="5" t="s">
        <v>266</v>
      </c>
      <c r="D151" s="5" t="s">
        <v>518</v>
      </c>
      <c r="E151" s="5">
        <v>8210</v>
      </c>
      <c r="F151" s="5">
        <v>710</v>
      </c>
      <c r="G151" s="5">
        <v>7780</v>
      </c>
      <c r="H151" s="6" t="s">
        <v>473</v>
      </c>
      <c r="I151" s="5">
        <v>277</v>
      </c>
    </row>
    <row r="152" spans="1:9" x14ac:dyDescent="0.45">
      <c r="A152" t="s">
        <v>1618</v>
      </c>
      <c r="B152" s="5">
        <v>410</v>
      </c>
      <c r="C152" s="5" t="s">
        <v>275</v>
      </c>
      <c r="D152" s="5" t="s">
        <v>470</v>
      </c>
      <c r="E152" s="5" t="s">
        <v>491</v>
      </c>
      <c r="F152" s="5">
        <v>529</v>
      </c>
      <c r="G152" s="5">
        <v>9870</v>
      </c>
      <c r="H152" s="6" t="s">
        <v>471</v>
      </c>
      <c r="I152" s="5">
        <v>320</v>
      </c>
    </row>
    <row r="153" spans="1:9" x14ac:dyDescent="0.45">
      <c r="A153" t="s">
        <v>1619</v>
      </c>
      <c r="B153" s="5">
        <v>584</v>
      </c>
      <c r="C153" s="5" t="s">
        <v>256</v>
      </c>
      <c r="D153" s="5" t="s">
        <v>625</v>
      </c>
      <c r="E153" s="5" t="s">
        <v>435</v>
      </c>
      <c r="F153" s="5">
        <v>304</v>
      </c>
      <c r="G153" s="5" t="s">
        <v>432</v>
      </c>
      <c r="H153" s="6" t="s">
        <v>415</v>
      </c>
      <c r="I153" s="5">
        <v>522</v>
      </c>
    </row>
    <row r="154" spans="1:9" x14ac:dyDescent="0.45">
      <c r="A154" t="s">
        <v>1620</v>
      </c>
      <c r="B154" s="5">
        <v>634</v>
      </c>
      <c r="C154" s="5" t="s">
        <v>349</v>
      </c>
      <c r="D154" s="5" t="s">
        <v>628</v>
      </c>
      <c r="E154" s="5" t="s">
        <v>523</v>
      </c>
      <c r="F154" s="5">
        <v>281</v>
      </c>
      <c r="G154" s="5" t="s">
        <v>627</v>
      </c>
      <c r="H154" s="6" t="s">
        <v>629</v>
      </c>
      <c r="I154" s="5">
        <v>576</v>
      </c>
    </row>
    <row r="155" spans="1:9" x14ac:dyDescent="0.45">
      <c r="A155" t="s">
        <v>1621</v>
      </c>
      <c r="B155" s="5">
        <v>156</v>
      </c>
      <c r="C155" s="5" t="s">
        <v>275</v>
      </c>
      <c r="D155" s="5" t="s">
        <v>358</v>
      </c>
      <c r="E155" s="5">
        <v>4930</v>
      </c>
      <c r="F155" s="5">
        <v>794</v>
      </c>
      <c r="G155" s="5">
        <v>4370</v>
      </c>
      <c r="H155" s="6">
        <v>6250</v>
      </c>
      <c r="I155" s="5">
        <v>141</v>
      </c>
    </row>
    <row r="156" spans="1:9" x14ac:dyDescent="0.45">
      <c r="A156" t="s">
        <v>1622</v>
      </c>
      <c r="B156" s="5">
        <v>375</v>
      </c>
      <c r="C156" s="5" t="s">
        <v>332</v>
      </c>
      <c r="D156" s="5" t="s">
        <v>480</v>
      </c>
      <c r="E156" s="5">
        <v>9580</v>
      </c>
      <c r="F156" s="5">
        <v>485</v>
      </c>
      <c r="G156" s="5">
        <v>9380</v>
      </c>
      <c r="H156" s="6" t="s">
        <v>393</v>
      </c>
      <c r="I156" s="5">
        <v>324</v>
      </c>
    </row>
    <row r="157" spans="1:9" x14ac:dyDescent="0.45">
      <c r="A157" t="s">
        <v>1623</v>
      </c>
      <c r="B157" s="5">
        <v>423</v>
      </c>
      <c r="C157" s="5" t="s">
        <v>266</v>
      </c>
      <c r="D157" s="5" t="s">
        <v>367</v>
      </c>
      <c r="E157" s="5" t="s">
        <v>372</v>
      </c>
      <c r="F157" s="5">
        <v>421</v>
      </c>
      <c r="G157" s="5" t="s">
        <v>473</v>
      </c>
      <c r="H157" s="6" t="s">
        <v>633</v>
      </c>
      <c r="I157" s="5">
        <v>360</v>
      </c>
    </row>
    <row r="158" spans="1:9" x14ac:dyDescent="0.45">
      <c r="A158" t="s">
        <v>1498</v>
      </c>
      <c r="B158" s="5">
        <v>881</v>
      </c>
      <c r="C158" s="5" t="s">
        <v>266</v>
      </c>
      <c r="D158" s="5" t="s">
        <v>316</v>
      </c>
      <c r="E158" s="5" t="s">
        <v>317</v>
      </c>
      <c r="F158" s="5">
        <v>269</v>
      </c>
      <c r="G158" s="5" t="s">
        <v>307</v>
      </c>
      <c r="H158" s="6" t="s">
        <v>318</v>
      </c>
      <c r="I158" s="5">
        <v>970</v>
      </c>
    </row>
    <row r="159" spans="1:9" x14ac:dyDescent="0.45">
      <c r="A159" t="s">
        <v>1624</v>
      </c>
      <c r="B159" s="5">
        <v>10</v>
      </c>
      <c r="C159" s="5">
        <v>3380</v>
      </c>
      <c r="D159" s="5">
        <v>1550</v>
      </c>
      <c r="E159" s="5">
        <v>80</v>
      </c>
      <c r="F159" s="5">
        <v>429</v>
      </c>
      <c r="G159" s="5">
        <v>197</v>
      </c>
      <c r="H159" s="6">
        <v>600</v>
      </c>
      <c r="I159" s="5">
        <v>21</v>
      </c>
    </row>
    <row r="160" spans="1:9" x14ac:dyDescent="0.45">
      <c r="A160" t="s">
        <v>1625</v>
      </c>
      <c r="B160" s="5">
        <v>27</v>
      </c>
      <c r="C160" s="5" t="s">
        <v>479</v>
      </c>
      <c r="D160" s="5">
        <v>6650</v>
      </c>
      <c r="E160" s="5">
        <v>300</v>
      </c>
      <c r="F160" s="5">
        <v>1200</v>
      </c>
      <c r="G160" s="5">
        <v>566</v>
      </c>
      <c r="H160" s="6">
        <v>2400</v>
      </c>
      <c r="I160" s="5">
        <v>31</v>
      </c>
    </row>
    <row r="161" spans="1:9" x14ac:dyDescent="0.45">
      <c r="A161" t="s">
        <v>1626</v>
      </c>
      <c r="B161" s="5">
        <v>14</v>
      </c>
      <c r="C161" s="5" t="s">
        <v>638</v>
      </c>
      <c r="D161" s="5" t="s">
        <v>637</v>
      </c>
      <c r="E161" s="5">
        <v>1800</v>
      </c>
      <c r="F161" s="5">
        <v>846</v>
      </c>
      <c r="G161" s="5">
        <v>3400</v>
      </c>
      <c r="H161" s="6">
        <v>5700</v>
      </c>
      <c r="I161" s="5">
        <v>116</v>
      </c>
    </row>
    <row r="162" spans="1:9" x14ac:dyDescent="0.45">
      <c r="A162" t="s">
        <v>1627</v>
      </c>
      <c r="B162" s="5">
        <v>217</v>
      </c>
      <c r="C162" s="5" t="s">
        <v>641</v>
      </c>
      <c r="D162" s="5" t="s">
        <v>640</v>
      </c>
      <c r="E162" s="5">
        <v>3200</v>
      </c>
      <c r="F162" s="5">
        <v>1950</v>
      </c>
      <c r="G162" s="5">
        <v>4670</v>
      </c>
      <c r="H162" s="6">
        <v>5120</v>
      </c>
      <c r="I162" s="5">
        <v>250</v>
      </c>
    </row>
    <row r="163" spans="1:9" x14ac:dyDescent="0.45">
      <c r="A163" t="s">
        <v>1628</v>
      </c>
      <c r="B163" s="5">
        <v>575</v>
      </c>
      <c r="C163" s="5" t="s">
        <v>644</v>
      </c>
      <c r="D163" s="5" t="s">
        <v>643</v>
      </c>
      <c r="E163" s="5">
        <v>6140</v>
      </c>
      <c r="F163" s="5">
        <v>2670</v>
      </c>
      <c r="G163" s="5">
        <v>8650</v>
      </c>
      <c r="H163" s="6">
        <v>3600</v>
      </c>
      <c r="I163" s="5">
        <v>481</v>
      </c>
    </row>
    <row r="164" spans="1:9" x14ac:dyDescent="0.45">
      <c r="A164" t="s">
        <v>1629</v>
      </c>
      <c r="B164" s="5">
        <v>631</v>
      </c>
      <c r="C164" s="5" t="s">
        <v>647</v>
      </c>
      <c r="D164" s="5" t="s">
        <v>646</v>
      </c>
      <c r="E164" s="5">
        <v>7310</v>
      </c>
      <c r="F164" s="5">
        <v>1660</v>
      </c>
      <c r="G164" s="5">
        <v>9430</v>
      </c>
      <c r="H164" s="6">
        <v>5700</v>
      </c>
      <c r="I164" s="5">
        <v>837</v>
      </c>
    </row>
    <row r="165" spans="1:9" x14ac:dyDescent="0.45">
      <c r="A165" t="s">
        <v>1630</v>
      </c>
      <c r="B165" s="5">
        <v>674</v>
      </c>
      <c r="C165" s="5" t="s">
        <v>651</v>
      </c>
      <c r="D165" s="5" t="s">
        <v>650</v>
      </c>
      <c r="E165" s="5">
        <v>7900</v>
      </c>
      <c r="F165" s="5">
        <v>1250</v>
      </c>
      <c r="G165" s="5" t="s">
        <v>649</v>
      </c>
      <c r="H165" s="6">
        <v>7650</v>
      </c>
      <c r="I165" s="5">
        <v>546</v>
      </c>
    </row>
    <row r="166" spans="1:9" x14ac:dyDescent="0.45">
      <c r="A166" t="s">
        <v>1631</v>
      </c>
      <c r="B166" s="5">
        <v>538</v>
      </c>
      <c r="C166" s="5" t="s">
        <v>256</v>
      </c>
      <c r="D166" s="5" t="s">
        <v>628</v>
      </c>
      <c r="E166" s="5" t="s">
        <v>372</v>
      </c>
      <c r="F166" s="5">
        <v>565</v>
      </c>
      <c r="G166" s="5" t="s">
        <v>491</v>
      </c>
      <c r="H166" s="6" t="s">
        <v>389</v>
      </c>
      <c r="I166" s="5">
        <v>368</v>
      </c>
    </row>
    <row r="167" spans="1:9" x14ac:dyDescent="0.45">
      <c r="A167" t="s">
        <v>1632</v>
      </c>
      <c r="B167" s="5">
        <v>736</v>
      </c>
      <c r="C167" s="5" t="s">
        <v>655</v>
      </c>
      <c r="D167" s="5" t="s">
        <v>654</v>
      </c>
      <c r="E167" s="5" t="s">
        <v>399</v>
      </c>
      <c r="F167" s="5">
        <v>457</v>
      </c>
      <c r="G167" s="5" t="s">
        <v>250</v>
      </c>
      <c r="H167" s="6" t="s">
        <v>409</v>
      </c>
      <c r="I167" s="5">
        <v>507</v>
      </c>
    </row>
    <row r="168" spans="1:9" x14ac:dyDescent="0.45">
      <c r="A168" t="s">
        <v>1633</v>
      </c>
      <c r="B168" s="5">
        <v>633</v>
      </c>
      <c r="C168" s="5" t="s">
        <v>256</v>
      </c>
      <c r="D168" s="5" t="s">
        <v>528</v>
      </c>
      <c r="E168" s="5" t="s">
        <v>390</v>
      </c>
      <c r="F168" s="5">
        <v>390</v>
      </c>
      <c r="G168" s="5" t="s">
        <v>649</v>
      </c>
      <c r="H168" s="6" t="s">
        <v>393</v>
      </c>
      <c r="I168" s="5">
        <v>626</v>
      </c>
    </row>
    <row r="169" spans="1:9" x14ac:dyDescent="0.45">
      <c r="A169" t="s">
        <v>1499</v>
      </c>
      <c r="B169" s="5">
        <v>1310</v>
      </c>
      <c r="C169" s="5" t="s">
        <v>322</v>
      </c>
      <c r="D169" s="5" t="s">
        <v>321</v>
      </c>
      <c r="E169" s="5" t="s">
        <v>318</v>
      </c>
      <c r="F169" s="5">
        <v>208</v>
      </c>
      <c r="G169" s="5" t="s">
        <v>320</v>
      </c>
      <c r="H169" s="6" t="s">
        <v>323</v>
      </c>
      <c r="I169" s="5">
        <v>1240</v>
      </c>
    </row>
    <row r="170" spans="1:9" x14ac:dyDescent="0.45">
      <c r="A170" t="s">
        <v>1634</v>
      </c>
      <c r="B170" s="5">
        <v>701</v>
      </c>
      <c r="C170" s="5" t="s">
        <v>659</v>
      </c>
      <c r="D170" s="5" t="s">
        <v>658</v>
      </c>
      <c r="E170" s="5">
        <v>7820</v>
      </c>
      <c r="F170" s="5">
        <v>1930</v>
      </c>
      <c r="G170" s="5" t="s">
        <v>372</v>
      </c>
      <c r="H170" s="6">
        <v>5100</v>
      </c>
      <c r="I170" s="5">
        <v>1020</v>
      </c>
    </row>
    <row r="171" spans="1:9" x14ac:dyDescent="0.45">
      <c r="A171" t="s">
        <v>1635</v>
      </c>
      <c r="B171" s="5">
        <v>417</v>
      </c>
      <c r="C171" s="5" t="s">
        <v>662</v>
      </c>
      <c r="D171" s="5" t="s">
        <v>661</v>
      </c>
      <c r="E171" s="5">
        <v>5000</v>
      </c>
      <c r="F171" s="5">
        <v>2530</v>
      </c>
      <c r="G171" s="5">
        <v>6440</v>
      </c>
      <c r="H171" s="6">
        <v>4830</v>
      </c>
      <c r="I171" s="5">
        <v>971</v>
      </c>
    </row>
    <row r="172" spans="1:9" x14ac:dyDescent="0.45">
      <c r="A172" t="s">
        <v>1636</v>
      </c>
      <c r="B172" s="5">
        <v>347</v>
      </c>
      <c r="C172" s="5" t="s">
        <v>665</v>
      </c>
      <c r="D172" s="5" t="s">
        <v>664</v>
      </c>
      <c r="E172" s="5">
        <v>4500</v>
      </c>
      <c r="F172" s="5">
        <v>2130</v>
      </c>
      <c r="G172" s="5">
        <v>5780</v>
      </c>
      <c r="H172" s="6">
        <v>5100</v>
      </c>
      <c r="I172" s="5">
        <v>318</v>
      </c>
    </row>
    <row r="173" spans="1:9" x14ac:dyDescent="0.45">
      <c r="A173" t="s">
        <v>1637</v>
      </c>
      <c r="B173" s="5">
        <v>359</v>
      </c>
      <c r="C173" s="5" t="s">
        <v>668</v>
      </c>
      <c r="D173" s="5" t="s">
        <v>667</v>
      </c>
      <c r="E173" s="5">
        <v>4500</v>
      </c>
      <c r="F173" s="5">
        <v>2020</v>
      </c>
      <c r="G173" s="5">
        <v>3890</v>
      </c>
      <c r="H173" s="6">
        <v>5000</v>
      </c>
      <c r="I173" s="5">
        <v>491</v>
      </c>
    </row>
    <row r="174" spans="1:9" x14ac:dyDescent="0.45">
      <c r="A174" t="s">
        <v>1638</v>
      </c>
      <c r="B174" s="5">
        <v>483</v>
      </c>
      <c r="C174" s="5" t="s">
        <v>670</v>
      </c>
      <c r="D174" s="5" t="s">
        <v>658</v>
      </c>
      <c r="E174" s="5">
        <v>5400</v>
      </c>
      <c r="F174" s="5">
        <v>1590</v>
      </c>
      <c r="G174" s="5">
        <v>6730</v>
      </c>
      <c r="H174" s="6">
        <v>7200</v>
      </c>
      <c r="I174" s="5">
        <v>965</v>
      </c>
    </row>
    <row r="175" spans="1:9" x14ac:dyDescent="0.45">
      <c r="A175" t="s">
        <v>1639</v>
      </c>
      <c r="B175" s="5">
        <v>182</v>
      </c>
      <c r="C175" s="5" t="s">
        <v>672</v>
      </c>
      <c r="D175" s="5" t="s">
        <v>661</v>
      </c>
      <c r="E175" s="5">
        <v>2800</v>
      </c>
      <c r="F175" s="5">
        <v>1960</v>
      </c>
      <c r="G175" s="5">
        <v>2330</v>
      </c>
      <c r="H175" s="6">
        <v>6990</v>
      </c>
      <c r="I175" s="5">
        <v>137</v>
      </c>
    </row>
    <row r="176" spans="1:9" x14ac:dyDescent="0.45">
      <c r="A176" t="s">
        <v>1640</v>
      </c>
      <c r="B176" s="5">
        <v>272</v>
      </c>
      <c r="C176" s="5" t="s">
        <v>360</v>
      </c>
      <c r="D176" s="5" t="s">
        <v>658</v>
      </c>
      <c r="E176" s="5">
        <v>4500</v>
      </c>
      <c r="F176" s="5">
        <v>1320</v>
      </c>
      <c r="G176" s="5">
        <v>5270</v>
      </c>
      <c r="H176" s="6">
        <v>9700</v>
      </c>
      <c r="I176" s="5">
        <v>507</v>
      </c>
    </row>
    <row r="177" spans="1:9" x14ac:dyDescent="0.45">
      <c r="A177" t="s">
        <v>1641</v>
      </c>
      <c r="B177" s="5">
        <v>239</v>
      </c>
      <c r="C177" s="5" t="s">
        <v>675</v>
      </c>
      <c r="D177" s="5" t="s">
        <v>335</v>
      </c>
      <c r="E177" s="5">
        <v>4500</v>
      </c>
      <c r="F177" s="5">
        <v>1240</v>
      </c>
      <c r="G177" s="5">
        <v>4130</v>
      </c>
      <c r="H177" s="6">
        <v>7250</v>
      </c>
      <c r="I177" s="5">
        <v>419</v>
      </c>
    </row>
    <row r="178" spans="1:9" x14ac:dyDescent="0.45">
      <c r="A178" t="s">
        <v>1642</v>
      </c>
      <c r="B178" s="5">
        <v>4230</v>
      </c>
      <c r="C178" s="5" t="s">
        <v>678</v>
      </c>
      <c r="D178" s="5" t="s">
        <v>479</v>
      </c>
      <c r="E178" s="5" t="s">
        <v>260</v>
      </c>
      <c r="F178" s="5">
        <v>52</v>
      </c>
      <c r="G178" s="5" t="s">
        <v>677</v>
      </c>
      <c r="H178" s="6" t="s">
        <v>679</v>
      </c>
      <c r="I178" s="5">
        <v>3700</v>
      </c>
    </row>
    <row r="179" spans="1:9" x14ac:dyDescent="0.45">
      <c r="A179" t="s">
        <v>1643</v>
      </c>
      <c r="B179" s="5">
        <v>4030</v>
      </c>
      <c r="C179" s="5" t="s">
        <v>682</v>
      </c>
      <c r="D179" s="5" t="s">
        <v>486</v>
      </c>
      <c r="E179" s="5" t="s">
        <v>260</v>
      </c>
      <c r="F179" s="5">
        <v>60</v>
      </c>
      <c r="G179" s="5" t="s">
        <v>681</v>
      </c>
      <c r="H179" s="6" t="s">
        <v>540</v>
      </c>
      <c r="I179" s="5">
        <v>3520</v>
      </c>
    </row>
    <row r="180" spans="1:9" x14ac:dyDescent="0.45">
      <c r="A180" t="s">
        <v>1500</v>
      </c>
      <c r="B180" s="5">
        <v>888</v>
      </c>
      <c r="C180" s="5" t="s">
        <v>304</v>
      </c>
      <c r="D180" s="5" t="s">
        <v>326</v>
      </c>
      <c r="E180" s="5" t="s">
        <v>327</v>
      </c>
      <c r="F180" s="5">
        <v>317</v>
      </c>
      <c r="G180" s="5" t="s">
        <v>325</v>
      </c>
      <c r="H180" s="6" t="s">
        <v>328</v>
      </c>
      <c r="I180" s="5">
        <v>864</v>
      </c>
    </row>
    <row r="181" spans="1:9" x14ac:dyDescent="0.45">
      <c r="A181" t="s">
        <v>1644</v>
      </c>
      <c r="B181" s="5">
        <v>1600</v>
      </c>
      <c r="C181" s="5" t="s">
        <v>685</v>
      </c>
      <c r="D181" s="5" t="s">
        <v>321</v>
      </c>
      <c r="E181" s="5" t="s">
        <v>684</v>
      </c>
      <c r="F181" s="5">
        <v>238</v>
      </c>
      <c r="G181" s="5" t="s">
        <v>621</v>
      </c>
      <c r="H181" s="6" t="s">
        <v>686</v>
      </c>
      <c r="I181" s="5">
        <v>1420</v>
      </c>
    </row>
    <row r="182" spans="1:9" x14ac:dyDescent="0.45">
      <c r="A182" t="s">
        <v>1645</v>
      </c>
      <c r="B182" s="5">
        <v>563</v>
      </c>
      <c r="C182" s="5" t="s">
        <v>349</v>
      </c>
      <c r="D182" s="5" t="s">
        <v>470</v>
      </c>
      <c r="E182" s="5" t="s">
        <v>471</v>
      </c>
      <c r="F182" s="5">
        <v>413</v>
      </c>
      <c r="G182" s="5" t="s">
        <v>531</v>
      </c>
      <c r="H182" s="6" t="s">
        <v>435</v>
      </c>
      <c r="I182" s="5">
        <v>507</v>
      </c>
    </row>
    <row r="183" spans="1:9" x14ac:dyDescent="0.45">
      <c r="A183" t="s">
        <v>1646</v>
      </c>
      <c r="B183" s="5">
        <v>763</v>
      </c>
      <c r="C183" s="5" t="s">
        <v>266</v>
      </c>
      <c r="D183" s="5" t="s">
        <v>628</v>
      </c>
      <c r="E183" s="5" t="s">
        <v>689</v>
      </c>
      <c r="F183" s="5">
        <v>338</v>
      </c>
      <c r="G183" s="5" t="s">
        <v>432</v>
      </c>
      <c r="H183" s="6" t="s">
        <v>570</v>
      </c>
      <c r="I183" s="5">
        <v>623</v>
      </c>
    </row>
    <row r="184" spans="1:9" x14ac:dyDescent="0.45">
      <c r="A184" t="s">
        <v>1647</v>
      </c>
      <c r="B184" s="5">
        <v>3550</v>
      </c>
      <c r="C184" s="5" t="s">
        <v>692</v>
      </c>
      <c r="D184" s="5" t="s">
        <v>462</v>
      </c>
      <c r="E184" s="5" t="s">
        <v>438</v>
      </c>
      <c r="F184" s="5">
        <v>69</v>
      </c>
      <c r="G184" s="5" t="s">
        <v>691</v>
      </c>
      <c r="H184" s="6" t="s">
        <v>693</v>
      </c>
      <c r="I184" s="5">
        <v>3450</v>
      </c>
    </row>
    <row r="185" spans="1:9" x14ac:dyDescent="0.45">
      <c r="A185" t="s">
        <v>1648</v>
      </c>
      <c r="B185" s="5">
        <v>763</v>
      </c>
      <c r="C185" s="5" t="s">
        <v>696</v>
      </c>
      <c r="D185" s="5" t="s">
        <v>695</v>
      </c>
      <c r="E185" s="5">
        <v>6840</v>
      </c>
      <c r="F185" s="5">
        <v>1840</v>
      </c>
      <c r="G185" s="5" t="s">
        <v>471</v>
      </c>
      <c r="H185" s="6">
        <v>6100</v>
      </c>
      <c r="I185" s="5">
        <v>766</v>
      </c>
    </row>
    <row r="186" spans="1:9" x14ac:dyDescent="0.45">
      <c r="A186" t="s">
        <v>1649</v>
      </c>
      <c r="B186" s="5">
        <v>4720</v>
      </c>
      <c r="C186" s="5" t="s">
        <v>699</v>
      </c>
      <c r="D186" s="5" t="s">
        <v>356</v>
      </c>
      <c r="E186" s="5" t="s">
        <v>432</v>
      </c>
      <c r="F186" s="5">
        <v>102</v>
      </c>
      <c r="G186" s="5" t="s">
        <v>698</v>
      </c>
      <c r="H186" s="6" t="s">
        <v>700</v>
      </c>
      <c r="I186" s="5">
        <v>4330</v>
      </c>
    </row>
    <row r="187" spans="1:9" x14ac:dyDescent="0.45">
      <c r="A187" t="s">
        <v>1650</v>
      </c>
      <c r="B187" s="5">
        <v>237</v>
      </c>
      <c r="C187" s="5" t="s">
        <v>702</v>
      </c>
      <c r="D187" s="5" t="s">
        <v>518</v>
      </c>
      <c r="E187" s="5">
        <v>9230</v>
      </c>
      <c r="F187" s="5">
        <v>315</v>
      </c>
      <c r="G187" s="5" t="s">
        <v>468</v>
      </c>
      <c r="H187" s="6" t="s">
        <v>350</v>
      </c>
      <c r="I187" s="5">
        <v>720</v>
      </c>
    </row>
    <row r="188" spans="1:9" x14ac:dyDescent="0.45">
      <c r="A188" t="s">
        <v>1501</v>
      </c>
      <c r="B188" s="5">
        <v>819</v>
      </c>
      <c r="C188" s="5" t="s">
        <v>332</v>
      </c>
      <c r="D188" s="5" t="s">
        <v>330</v>
      </c>
      <c r="E188" s="5" t="s">
        <v>331</v>
      </c>
      <c r="F188" s="5">
        <v>293</v>
      </c>
      <c r="G188" s="5" t="s">
        <v>307</v>
      </c>
      <c r="H188" s="6" t="s">
        <v>333</v>
      </c>
      <c r="I188" s="5">
        <v>864</v>
      </c>
    </row>
    <row r="189" spans="1:9" x14ac:dyDescent="0.45">
      <c r="A189" t="s">
        <v>1502</v>
      </c>
      <c r="B189" s="5">
        <v>819</v>
      </c>
      <c r="C189" s="5" t="s">
        <v>266</v>
      </c>
      <c r="D189" s="5" t="s">
        <v>335</v>
      </c>
      <c r="E189" s="5" t="s">
        <v>331</v>
      </c>
      <c r="F189" s="5">
        <v>294</v>
      </c>
      <c r="G189" s="5" t="s">
        <v>312</v>
      </c>
      <c r="H189" s="6" t="s">
        <v>336</v>
      </c>
      <c r="I189" s="5">
        <v>871</v>
      </c>
    </row>
    <row r="190" spans="1:9" x14ac:dyDescent="0.45">
      <c r="A190" t="s">
        <v>1503</v>
      </c>
      <c r="B190" s="5">
        <v>708</v>
      </c>
      <c r="C190" s="5" t="s">
        <v>340</v>
      </c>
      <c r="D190" s="5" t="s">
        <v>339</v>
      </c>
      <c r="E190" s="5" t="s">
        <v>328</v>
      </c>
      <c r="F190" s="5">
        <v>294</v>
      </c>
      <c r="G190" s="5" t="s">
        <v>338</v>
      </c>
      <c r="H190" s="6" t="s">
        <v>341</v>
      </c>
      <c r="I190" s="5">
        <v>987</v>
      </c>
    </row>
    <row r="191" spans="1:9" x14ac:dyDescent="0.45">
      <c r="A191" t="s">
        <v>1486</v>
      </c>
      <c r="B191" s="5">
        <v>412</v>
      </c>
      <c r="C191" s="5" t="s">
        <v>256</v>
      </c>
      <c r="D191" s="5" t="s">
        <v>255</v>
      </c>
      <c r="E191" s="5">
        <v>9380</v>
      </c>
      <c r="F191" s="5">
        <v>545</v>
      </c>
      <c r="G191" s="5">
        <v>7780</v>
      </c>
      <c r="H191" s="6">
        <v>9550</v>
      </c>
      <c r="I191" s="5">
        <v>302</v>
      </c>
    </row>
    <row r="192" spans="1:9" x14ac:dyDescent="0.45">
      <c r="A192" t="s">
        <v>1504</v>
      </c>
      <c r="B192" s="5">
        <v>708</v>
      </c>
      <c r="C192" s="5" t="s">
        <v>256</v>
      </c>
      <c r="D192" s="5" t="s">
        <v>343</v>
      </c>
      <c r="E192" s="5" t="s">
        <v>312</v>
      </c>
      <c r="F192" s="5">
        <v>269</v>
      </c>
      <c r="G192" s="5" t="s">
        <v>260</v>
      </c>
      <c r="H192" s="6" t="s">
        <v>344</v>
      </c>
      <c r="I192" s="5">
        <v>871</v>
      </c>
    </row>
    <row r="193" spans="1:9" x14ac:dyDescent="0.45">
      <c r="A193" t="s">
        <v>1505</v>
      </c>
      <c r="B193" s="5">
        <v>708</v>
      </c>
      <c r="C193" s="5" t="s">
        <v>256</v>
      </c>
      <c r="D193" s="5" t="s">
        <v>346</v>
      </c>
      <c r="E193" s="5" t="s">
        <v>312</v>
      </c>
      <c r="F193" s="5">
        <v>269</v>
      </c>
      <c r="G193" s="5" t="s">
        <v>270</v>
      </c>
      <c r="H193" s="6" t="s">
        <v>347</v>
      </c>
      <c r="I193" s="5">
        <v>859</v>
      </c>
    </row>
    <row r="194" spans="1:9" x14ac:dyDescent="0.45">
      <c r="A194" t="s">
        <v>1506</v>
      </c>
      <c r="B194" s="5">
        <v>708</v>
      </c>
      <c r="C194" s="5" t="s">
        <v>349</v>
      </c>
      <c r="D194" s="5" t="s">
        <v>343</v>
      </c>
      <c r="E194" s="5" t="s">
        <v>312</v>
      </c>
      <c r="F194" s="5">
        <v>269</v>
      </c>
      <c r="G194" s="5" t="s">
        <v>265</v>
      </c>
      <c r="H194" s="6" t="s">
        <v>350</v>
      </c>
      <c r="I194" s="5">
        <v>860</v>
      </c>
    </row>
    <row r="195" spans="1:9" x14ac:dyDescent="0.45">
      <c r="A195" t="s">
        <v>1507</v>
      </c>
      <c r="B195" s="5">
        <v>339</v>
      </c>
      <c r="C195" s="5" t="s">
        <v>256</v>
      </c>
      <c r="D195" s="5" t="s">
        <v>352</v>
      </c>
      <c r="E195" s="5">
        <v>7430</v>
      </c>
      <c r="F195" s="5">
        <v>654</v>
      </c>
      <c r="G195" s="5">
        <v>7390</v>
      </c>
      <c r="H195" s="6" t="s">
        <v>353</v>
      </c>
      <c r="I195" s="5">
        <v>239</v>
      </c>
    </row>
    <row r="196" spans="1:9" x14ac:dyDescent="0.45">
      <c r="A196" t="s">
        <v>1508</v>
      </c>
      <c r="B196" s="5">
        <v>339</v>
      </c>
      <c r="C196" s="5" t="s">
        <v>256</v>
      </c>
      <c r="D196" s="5" t="s">
        <v>355</v>
      </c>
      <c r="E196" s="5">
        <v>7510</v>
      </c>
      <c r="F196" s="5">
        <v>618</v>
      </c>
      <c r="G196" s="5">
        <v>7630</v>
      </c>
      <c r="H196" s="6" t="s">
        <v>356</v>
      </c>
      <c r="I196" s="5">
        <v>232</v>
      </c>
    </row>
    <row r="197" spans="1:9" x14ac:dyDescent="0.45">
      <c r="A197" t="s">
        <v>1509</v>
      </c>
      <c r="B197" s="5">
        <v>254</v>
      </c>
      <c r="C197" s="5" t="s">
        <v>256</v>
      </c>
      <c r="D197" s="5" t="s">
        <v>358</v>
      </c>
      <c r="E197" s="5">
        <v>5790</v>
      </c>
      <c r="F197" s="5">
        <v>834</v>
      </c>
      <c r="G197" s="5">
        <v>5780</v>
      </c>
      <c r="H197" s="6">
        <v>8200</v>
      </c>
      <c r="I197" s="5">
        <v>171</v>
      </c>
    </row>
    <row r="198" spans="1:9" x14ac:dyDescent="0.45">
      <c r="A198" t="s">
        <v>1510</v>
      </c>
      <c r="B198" s="5">
        <v>266</v>
      </c>
      <c r="C198" s="5" t="s">
        <v>266</v>
      </c>
      <c r="D198" s="5" t="s">
        <v>360</v>
      </c>
      <c r="E198" s="5">
        <v>6180</v>
      </c>
      <c r="F198" s="5">
        <v>738</v>
      </c>
      <c r="G198" s="5">
        <v>6390</v>
      </c>
      <c r="H198" s="6">
        <v>9140</v>
      </c>
      <c r="I198" s="5">
        <v>199</v>
      </c>
    </row>
    <row r="199" spans="1:9" x14ac:dyDescent="0.45">
      <c r="A199" t="s">
        <v>1511</v>
      </c>
      <c r="B199" s="5">
        <v>303</v>
      </c>
      <c r="C199" s="5" t="s">
        <v>256</v>
      </c>
      <c r="D199" s="5" t="s">
        <v>352</v>
      </c>
      <c r="E199" s="5">
        <v>6800</v>
      </c>
      <c r="F199" s="5">
        <v>666</v>
      </c>
      <c r="G199" s="5">
        <v>6970</v>
      </c>
      <c r="H199" s="6">
        <v>9790</v>
      </c>
      <c r="I199" s="5">
        <v>233</v>
      </c>
    </row>
    <row r="200" spans="1:9" x14ac:dyDescent="0.45">
      <c r="A200" t="s">
        <v>1512</v>
      </c>
      <c r="B200" s="5">
        <v>315</v>
      </c>
      <c r="C200" s="5" t="s">
        <v>266</v>
      </c>
      <c r="D200" s="5" t="s">
        <v>352</v>
      </c>
      <c r="E200" s="5">
        <v>7190</v>
      </c>
      <c r="F200" s="5">
        <v>750</v>
      </c>
      <c r="G200" s="5">
        <v>6930</v>
      </c>
      <c r="H200" s="6">
        <v>8960</v>
      </c>
      <c r="I200" s="5">
        <v>236</v>
      </c>
    </row>
    <row r="201" spans="1:9" x14ac:dyDescent="0.45">
      <c r="A201" t="s">
        <v>1513</v>
      </c>
      <c r="B201" s="5">
        <v>351</v>
      </c>
      <c r="C201" s="5" t="s">
        <v>256</v>
      </c>
      <c r="D201" s="5" t="s">
        <v>255</v>
      </c>
      <c r="E201" s="5">
        <v>7940</v>
      </c>
      <c r="F201" s="5">
        <v>666</v>
      </c>
      <c r="G201" s="5">
        <v>7850</v>
      </c>
      <c r="H201" s="6" t="s">
        <v>364</v>
      </c>
      <c r="I201" s="5">
        <v>266</v>
      </c>
    </row>
    <row r="202" spans="1:9" x14ac:dyDescent="0.45">
      <c r="A202" t="s">
        <v>1487</v>
      </c>
      <c r="B202" s="5">
        <v>770</v>
      </c>
      <c r="C202" s="5" t="s">
        <v>256</v>
      </c>
      <c r="D202" s="5" t="s">
        <v>259</v>
      </c>
      <c r="E202" s="5" t="s">
        <v>260</v>
      </c>
      <c r="F202" s="5">
        <v>310</v>
      </c>
      <c r="G202" s="5" t="s">
        <v>258</v>
      </c>
      <c r="H202" s="6" t="s">
        <v>261</v>
      </c>
      <c r="I202" s="5">
        <v>669</v>
      </c>
    </row>
    <row r="203" spans="1:9" x14ac:dyDescent="0.45">
      <c r="A203" t="s">
        <v>1514</v>
      </c>
      <c r="B203" s="5">
        <v>463</v>
      </c>
      <c r="C203" s="5" t="s">
        <v>349</v>
      </c>
      <c r="D203" s="5" t="s">
        <v>367</v>
      </c>
      <c r="E203" s="5" t="s">
        <v>353</v>
      </c>
      <c r="F203" s="5">
        <v>437</v>
      </c>
      <c r="G203" s="5" t="s">
        <v>366</v>
      </c>
      <c r="H203" s="6" t="s">
        <v>368</v>
      </c>
      <c r="I203" s="5">
        <v>372</v>
      </c>
    </row>
    <row r="204" spans="1:9" x14ac:dyDescent="0.45">
      <c r="A204" t="s">
        <v>1515</v>
      </c>
      <c r="B204" s="5">
        <v>488</v>
      </c>
      <c r="C204" s="5" t="s">
        <v>349</v>
      </c>
      <c r="D204" s="5" t="s">
        <v>371</v>
      </c>
      <c r="E204" s="5" t="s">
        <v>372</v>
      </c>
      <c r="F204" s="5">
        <v>401</v>
      </c>
      <c r="G204" s="5" t="s">
        <v>370</v>
      </c>
      <c r="H204" s="6" t="s">
        <v>331</v>
      </c>
      <c r="I204" s="5">
        <v>397</v>
      </c>
    </row>
    <row r="205" spans="1:9" x14ac:dyDescent="0.45">
      <c r="A205" t="s">
        <v>1516</v>
      </c>
      <c r="B205" s="5">
        <v>489</v>
      </c>
      <c r="C205" s="5" t="s">
        <v>256</v>
      </c>
      <c r="D205" s="5" t="s">
        <v>374</v>
      </c>
      <c r="E205" s="5" t="s">
        <v>375</v>
      </c>
      <c r="F205" s="5">
        <v>391</v>
      </c>
      <c r="G205" s="5" t="s">
        <v>370</v>
      </c>
      <c r="H205" s="6" t="s">
        <v>376</v>
      </c>
      <c r="I205" s="5">
        <v>405</v>
      </c>
    </row>
    <row r="206" spans="1:9" x14ac:dyDescent="0.45">
      <c r="A206" t="s">
        <v>1517</v>
      </c>
      <c r="B206" s="5">
        <v>513</v>
      </c>
      <c r="C206" s="5" t="s">
        <v>380</v>
      </c>
      <c r="D206" s="5" t="s">
        <v>367</v>
      </c>
      <c r="E206" s="5" t="s">
        <v>379</v>
      </c>
      <c r="F206" s="5">
        <v>367</v>
      </c>
      <c r="G206" s="5" t="s">
        <v>378</v>
      </c>
      <c r="H206" s="6" t="s">
        <v>381</v>
      </c>
      <c r="I206" s="5">
        <v>423</v>
      </c>
    </row>
    <row r="207" spans="1:9" x14ac:dyDescent="0.45">
      <c r="A207" t="s">
        <v>1518</v>
      </c>
      <c r="B207" s="5">
        <v>303</v>
      </c>
      <c r="C207" s="5" t="s">
        <v>256</v>
      </c>
      <c r="D207" s="5" t="s">
        <v>352</v>
      </c>
      <c r="E207" s="5">
        <v>7120</v>
      </c>
      <c r="F207" s="5">
        <v>714</v>
      </c>
      <c r="G207" s="5">
        <v>6660</v>
      </c>
      <c r="H207" s="6">
        <v>9370</v>
      </c>
      <c r="I207" s="5">
        <v>226</v>
      </c>
    </row>
    <row r="208" spans="1:9" x14ac:dyDescent="0.45">
      <c r="A208" t="s">
        <v>1519</v>
      </c>
      <c r="B208" s="5">
        <v>303</v>
      </c>
      <c r="C208" s="5" t="s">
        <v>349</v>
      </c>
      <c r="D208" s="5" t="s">
        <v>384</v>
      </c>
      <c r="E208" s="5">
        <v>6760</v>
      </c>
      <c r="F208" s="5">
        <v>702</v>
      </c>
      <c r="G208" s="5">
        <v>6630</v>
      </c>
      <c r="H208" s="6">
        <v>9360</v>
      </c>
      <c r="I208" s="5">
        <v>214</v>
      </c>
    </row>
    <row r="209" spans="1:9" x14ac:dyDescent="0.45">
      <c r="A209" t="s">
        <v>1520</v>
      </c>
      <c r="B209" s="5">
        <v>303</v>
      </c>
      <c r="C209" s="5" t="s">
        <v>349</v>
      </c>
      <c r="D209" s="5" t="s">
        <v>384</v>
      </c>
      <c r="E209" s="5">
        <v>7590</v>
      </c>
      <c r="F209" s="5">
        <v>569</v>
      </c>
      <c r="G209" s="5">
        <v>7290</v>
      </c>
      <c r="H209" s="6" t="s">
        <v>386</v>
      </c>
      <c r="I209" s="5">
        <v>261</v>
      </c>
    </row>
    <row r="210" spans="1:9" x14ac:dyDescent="0.45">
      <c r="A210" t="s">
        <v>1521</v>
      </c>
      <c r="B210" s="5">
        <v>339</v>
      </c>
      <c r="C210" s="5" t="s">
        <v>256</v>
      </c>
      <c r="D210" s="5" t="s">
        <v>255</v>
      </c>
      <c r="E210" s="5">
        <v>7590</v>
      </c>
      <c r="F210" s="5">
        <v>786</v>
      </c>
      <c r="G210" s="5">
        <v>7000</v>
      </c>
      <c r="H210" s="6">
        <v>8930</v>
      </c>
      <c r="I210" s="5">
        <v>254</v>
      </c>
    </row>
    <row r="211" spans="1:9" x14ac:dyDescent="0.45">
      <c r="A211" t="s">
        <v>1522</v>
      </c>
      <c r="B211" s="5">
        <v>584</v>
      </c>
      <c r="C211" s="5" t="s">
        <v>266</v>
      </c>
      <c r="D211" s="5" t="s">
        <v>367</v>
      </c>
      <c r="E211" s="5" t="s">
        <v>390</v>
      </c>
      <c r="F211" s="5">
        <v>521</v>
      </c>
      <c r="G211" s="5" t="s">
        <v>389</v>
      </c>
      <c r="H211" s="6" t="s">
        <v>391</v>
      </c>
      <c r="I211" s="5">
        <v>399</v>
      </c>
    </row>
    <row r="212" spans="1:9" x14ac:dyDescent="0.45">
      <c r="A212" t="s">
        <v>1523</v>
      </c>
      <c r="B212" s="5">
        <v>560</v>
      </c>
      <c r="C212" s="5" t="s">
        <v>349</v>
      </c>
      <c r="D212" s="5" t="s">
        <v>394</v>
      </c>
      <c r="E212" s="5" t="s">
        <v>395</v>
      </c>
      <c r="F212" s="5">
        <v>437</v>
      </c>
      <c r="G212" s="5" t="s">
        <v>393</v>
      </c>
      <c r="H212" s="6" t="s">
        <v>396</v>
      </c>
      <c r="I212" s="5">
        <v>437</v>
      </c>
    </row>
    <row r="213" spans="1:9" x14ac:dyDescent="0.45">
      <c r="A213" t="s">
        <v>1488</v>
      </c>
      <c r="B213" s="5">
        <v>812</v>
      </c>
      <c r="C213" s="5" t="s">
        <v>266</v>
      </c>
      <c r="D213" s="5" t="s">
        <v>264</v>
      </c>
      <c r="E213" s="5" t="s">
        <v>265</v>
      </c>
      <c r="F213" s="5">
        <v>316</v>
      </c>
      <c r="G213" s="5" t="s">
        <v>263</v>
      </c>
      <c r="H213" s="6" t="s">
        <v>267</v>
      </c>
      <c r="I213" s="5">
        <v>655</v>
      </c>
    </row>
    <row r="214" spans="1:9" x14ac:dyDescent="0.45">
      <c r="A214" t="s">
        <v>1524</v>
      </c>
      <c r="B214" s="5">
        <v>575</v>
      </c>
      <c r="C214" s="5" t="s">
        <v>400</v>
      </c>
      <c r="D214" s="5" t="s">
        <v>398</v>
      </c>
      <c r="E214" s="5" t="s">
        <v>399</v>
      </c>
      <c r="F214" s="5">
        <v>391</v>
      </c>
      <c r="G214" s="5" t="s">
        <v>386</v>
      </c>
      <c r="H214" s="6" t="s">
        <v>401</v>
      </c>
      <c r="I214" s="5">
        <v>525</v>
      </c>
    </row>
    <row r="215" spans="1:9" x14ac:dyDescent="0.45">
      <c r="A215" t="s">
        <v>1525</v>
      </c>
      <c r="B215" s="5">
        <v>413</v>
      </c>
      <c r="C215" s="5" t="s">
        <v>266</v>
      </c>
      <c r="D215" s="5" t="s">
        <v>403</v>
      </c>
      <c r="E215" s="5">
        <v>8880</v>
      </c>
      <c r="F215" s="5">
        <v>622</v>
      </c>
      <c r="G215" s="5">
        <v>8820</v>
      </c>
      <c r="H215" s="6" t="s">
        <v>390</v>
      </c>
      <c r="I215" s="5">
        <v>288</v>
      </c>
    </row>
    <row r="216" spans="1:9" x14ac:dyDescent="0.45">
      <c r="A216" t="s">
        <v>1526</v>
      </c>
      <c r="B216" s="5">
        <v>685</v>
      </c>
      <c r="C216" s="5" t="s">
        <v>275</v>
      </c>
      <c r="D216" s="5" t="s">
        <v>406</v>
      </c>
      <c r="E216" s="5" t="s">
        <v>407</v>
      </c>
      <c r="F216" s="5">
        <v>417</v>
      </c>
      <c r="G216" s="5" t="s">
        <v>405</v>
      </c>
      <c r="H216" s="6" t="s">
        <v>368</v>
      </c>
      <c r="I216" s="5">
        <v>457</v>
      </c>
    </row>
    <row r="217" spans="1:9" x14ac:dyDescent="0.45">
      <c r="A217" t="s">
        <v>1527</v>
      </c>
      <c r="B217" s="5">
        <v>688</v>
      </c>
      <c r="C217" s="5" t="s">
        <v>256</v>
      </c>
      <c r="D217" s="5" t="s">
        <v>410</v>
      </c>
      <c r="E217" s="5" t="s">
        <v>411</v>
      </c>
      <c r="F217" s="5">
        <v>319</v>
      </c>
      <c r="G217" s="5" t="s">
        <v>409</v>
      </c>
      <c r="H217" s="6" t="s">
        <v>412</v>
      </c>
      <c r="I217" s="5">
        <v>453</v>
      </c>
    </row>
    <row r="218" spans="1:9" x14ac:dyDescent="0.45">
      <c r="A218" t="s">
        <v>1528</v>
      </c>
      <c r="B218" s="5">
        <v>688</v>
      </c>
      <c r="C218" s="5" t="s">
        <v>400</v>
      </c>
      <c r="D218" s="5" t="s">
        <v>410</v>
      </c>
      <c r="E218" s="5" t="s">
        <v>415</v>
      </c>
      <c r="F218" s="5">
        <v>295</v>
      </c>
      <c r="G218" s="5" t="s">
        <v>414</v>
      </c>
      <c r="H218" s="6" t="s">
        <v>416</v>
      </c>
      <c r="I218" s="5">
        <v>441</v>
      </c>
    </row>
    <row r="219" spans="1:9" x14ac:dyDescent="0.45">
      <c r="A219" t="s">
        <v>1529</v>
      </c>
      <c r="B219" s="5">
        <v>805</v>
      </c>
      <c r="C219" s="5" t="s">
        <v>304</v>
      </c>
      <c r="D219" s="5" t="s">
        <v>330</v>
      </c>
      <c r="E219" s="5" t="s">
        <v>419</v>
      </c>
      <c r="F219" s="5">
        <v>401</v>
      </c>
      <c r="G219" s="5" t="s">
        <v>418</v>
      </c>
      <c r="H219" s="6" t="s">
        <v>420</v>
      </c>
      <c r="I219" s="5">
        <v>452</v>
      </c>
    </row>
    <row r="220" spans="1:9" x14ac:dyDescent="0.45">
      <c r="A220" t="s">
        <v>1530</v>
      </c>
      <c r="B220" s="5">
        <v>805</v>
      </c>
      <c r="C220" s="5" t="s">
        <v>340</v>
      </c>
      <c r="D220" s="5" t="s">
        <v>423</v>
      </c>
      <c r="E220" s="5" t="s">
        <v>424</v>
      </c>
      <c r="F220" s="5">
        <v>390</v>
      </c>
      <c r="G220" s="5" t="s">
        <v>422</v>
      </c>
      <c r="H220" s="6" t="s">
        <v>425</v>
      </c>
      <c r="I220" s="5">
        <v>557</v>
      </c>
    </row>
    <row r="221" spans="1:9" x14ac:dyDescent="0.45">
      <c r="A221" t="s">
        <v>1531</v>
      </c>
      <c r="B221" s="5">
        <v>840</v>
      </c>
      <c r="C221" s="5" t="s">
        <v>256</v>
      </c>
      <c r="D221" s="5" t="s">
        <v>428</v>
      </c>
      <c r="E221" s="5" t="s">
        <v>270</v>
      </c>
      <c r="F221" s="5">
        <v>340</v>
      </c>
      <c r="G221" s="5" t="s">
        <v>427</v>
      </c>
      <c r="H221" s="6" t="s">
        <v>396</v>
      </c>
      <c r="I221" s="5">
        <v>590</v>
      </c>
    </row>
    <row r="222" spans="1:9" x14ac:dyDescent="0.45">
      <c r="A222" t="s">
        <v>1532</v>
      </c>
      <c r="B222" s="5">
        <v>277</v>
      </c>
      <c r="C222" s="5" t="s">
        <v>349</v>
      </c>
      <c r="D222" s="5" t="s">
        <v>352</v>
      </c>
      <c r="E222" s="5">
        <v>7160</v>
      </c>
      <c r="F222" s="5">
        <v>638</v>
      </c>
      <c r="G222" s="5">
        <v>6420</v>
      </c>
      <c r="H222" s="6">
        <v>7870</v>
      </c>
      <c r="I222" s="5">
        <v>669</v>
      </c>
    </row>
    <row r="223" spans="1:9" x14ac:dyDescent="0.45">
      <c r="A223" t="s">
        <v>1533</v>
      </c>
      <c r="B223" s="5">
        <v>559</v>
      </c>
      <c r="C223" s="5" t="s">
        <v>266</v>
      </c>
      <c r="D223" s="5" t="s">
        <v>431</v>
      </c>
      <c r="E223" s="5" t="s">
        <v>395</v>
      </c>
      <c r="F223" s="5">
        <v>425</v>
      </c>
      <c r="G223" s="5" t="s">
        <v>250</v>
      </c>
      <c r="H223" s="6" t="s">
        <v>432</v>
      </c>
      <c r="I223" s="5">
        <v>319</v>
      </c>
    </row>
    <row r="224" spans="1:9" x14ac:dyDescent="0.45">
      <c r="A224" t="s">
        <v>1489</v>
      </c>
      <c r="B224" s="5">
        <v>812</v>
      </c>
      <c r="C224" s="5" t="s">
        <v>271</v>
      </c>
      <c r="D224" s="5" t="s">
        <v>249</v>
      </c>
      <c r="E224" s="5" t="s">
        <v>270</v>
      </c>
      <c r="F224" s="5">
        <v>327</v>
      </c>
      <c r="G224" s="5" t="s">
        <v>269</v>
      </c>
      <c r="H224" s="6" t="s">
        <v>272</v>
      </c>
      <c r="I224" s="5">
        <v>657</v>
      </c>
    </row>
    <row r="225" spans="1:9" x14ac:dyDescent="0.45">
      <c r="A225" t="s">
        <v>1534</v>
      </c>
      <c r="B225" s="5">
        <v>672</v>
      </c>
      <c r="C225" s="5" t="s">
        <v>400</v>
      </c>
      <c r="D225" s="5" t="s">
        <v>434</v>
      </c>
      <c r="E225" s="5" t="s">
        <v>435</v>
      </c>
      <c r="F225" s="5">
        <v>269</v>
      </c>
      <c r="G225" s="5" t="s">
        <v>425</v>
      </c>
      <c r="H225" s="6" t="s">
        <v>436</v>
      </c>
      <c r="I225" s="5">
        <v>461</v>
      </c>
    </row>
    <row r="226" spans="1:9" x14ac:dyDescent="0.45">
      <c r="A226" t="s">
        <v>1535</v>
      </c>
      <c r="B226" s="5">
        <v>868</v>
      </c>
      <c r="C226" s="5" t="s">
        <v>304</v>
      </c>
      <c r="D226" s="5" t="s">
        <v>439</v>
      </c>
      <c r="E226" s="5" t="s">
        <v>440</v>
      </c>
      <c r="F226" s="5">
        <v>354</v>
      </c>
      <c r="G226" s="5" t="s">
        <v>438</v>
      </c>
      <c r="H226" s="6" t="s">
        <v>438</v>
      </c>
      <c r="I226" s="5">
        <v>563</v>
      </c>
    </row>
    <row r="227" spans="1:9" x14ac:dyDescent="0.45">
      <c r="A227" t="s">
        <v>1536</v>
      </c>
      <c r="B227" s="5">
        <v>916</v>
      </c>
      <c r="C227" s="5" t="s">
        <v>332</v>
      </c>
      <c r="D227" s="5" t="s">
        <v>326</v>
      </c>
      <c r="E227" s="5" t="s">
        <v>286</v>
      </c>
      <c r="F227" s="5">
        <v>354</v>
      </c>
      <c r="G227" s="5" t="s">
        <v>286</v>
      </c>
      <c r="H227" s="6" t="s">
        <v>312</v>
      </c>
      <c r="I227" s="5">
        <v>591</v>
      </c>
    </row>
    <row r="228" spans="1:9" x14ac:dyDescent="0.45">
      <c r="A228" t="s">
        <v>1537</v>
      </c>
      <c r="B228" s="5">
        <v>979</v>
      </c>
      <c r="C228" s="5" t="s">
        <v>275</v>
      </c>
      <c r="D228" s="5" t="s">
        <v>444</v>
      </c>
      <c r="E228" s="5" t="s">
        <v>286</v>
      </c>
      <c r="F228" s="5">
        <v>245</v>
      </c>
      <c r="G228" s="5" t="s">
        <v>443</v>
      </c>
      <c r="H228" s="6" t="s">
        <v>445</v>
      </c>
      <c r="I228" s="5">
        <v>718</v>
      </c>
    </row>
    <row r="229" spans="1:9" x14ac:dyDescent="0.45">
      <c r="A229" t="s">
        <v>1538</v>
      </c>
      <c r="B229" s="5">
        <v>471</v>
      </c>
      <c r="C229" s="5" t="s">
        <v>266</v>
      </c>
      <c r="D229" s="5" t="s">
        <v>403</v>
      </c>
      <c r="E229" s="5" t="s">
        <v>375</v>
      </c>
      <c r="F229" s="5">
        <v>533</v>
      </c>
      <c r="G229" s="5" t="s">
        <v>372</v>
      </c>
      <c r="H229" s="6" t="s">
        <v>447</v>
      </c>
      <c r="I229" s="5">
        <v>250</v>
      </c>
    </row>
    <row r="230" spans="1:9" x14ac:dyDescent="0.45">
      <c r="A230" t="s">
        <v>1539</v>
      </c>
      <c r="B230" s="5">
        <v>784</v>
      </c>
      <c r="C230" s="5" t="s">
        <v>256</v>
      </c>
      <c r="D230" s="5" t="s">
        <v>316</v>
      </c>
      <c r="E230" s="5" t="s">
        <v>263</v>
      </c>
      <c r="F230" s="5">
        <v>342</v>
      </c>
      <c r="G230" s="5" t="s">
        <v>424</v>
      </c>
      <c r="H230" s="6" t="s">
        <v>449</v>
      </c>
      <c r="I230" s="5">
        <v>533</v>
      </c>
    </row>
    <row r="231" spans="1:9" x14ac:dyDescent="0.45">
      <c r="A231" t="s">
        <v>1540</v>
      </c>
      <c r="B231" s="5">
        <v>937</v>
      </c>
      <c r="C231" s="5" t="s">
        <v>256</v>
      </c>
      <c r="D231" s="5" t="s">
        <v>308</v>
      </c>
      <c r="E231" s="5" t="s">
        <v>452</v>
      </c>
      <c r="F231" s="5">
        <v>234</v>
      </c>
      <c r="G231" s="5" t="s">
        <v>451</v>
      </c>
      <c r="H231" s="6" t="s">
        <v>453</v>
      </c>
      <c r="I231" s="5">
        <v>892</v>
      </c>
    </row>
    <row r="232" spans="1:9" x14ac:dyDescent="0.45">
      <c r="A232" t="s">
        <v>1541</v>
      </c>
      <c r="B232" s="5">
        <v>756</v>
      </c>
      <c r="C232" s="5" t="s">
        <v>275</v>
      </c>
      <c r="D232" s="5" t="s">
        <v>456</v>
      </c>
      <c r="E232" s="5" t="s">
        <v>425</v>
      </c>
      <c r="F232" s="5">
        <v>378</v>
      </c>
      <c r="G232" s="5" t="s">
        <v>455</v>
      </c>
      <c r="H232" s="6" t="s">
        <v>422</v>
      </c>
      <c r="I232" s="5">
        <v>486</v>
      </c>
    </row>
    <row r="233" spans="1:9" x14ac:dyDescent="0.45">
      <c r="A233" t="s">
        <v>1542</v>
      </c>
      <c r="B233" s="5">
        <v>930</v>
      </c>
      <c r="C233" s="5" t="s">
        <v>332</v>
      </c>
      <c r="D233" s="5" t="s">
        <v>459</v>
      </c>
      <c r="E233" s="5" t="s">
        <v>286</v>
      </c>
      <c r="F233" s="5">
        <v>305</v>
      </c>
      <c r="G233" s="5" t="s">
        <v>458</v>
      </c>
      <c r="H233" s="6" t="s">
        <v>460</v>
      </c>
      <c r="I233" s="5">
        <v>662</v>
      </c>
    </row>
    <row r="234" spans="1:9" x14ac:dyDescent="0.45">
      <c r="A234" t="s">
        <v>1543</v>
      </c>
      <c r="B234" s="5">
        <v>944</v>
      </c>
      <c r="C234" s="5" t="s">
        <v>332</v>
      </c>
      <c r="D234" s="5" t="s">
        <v>463</v>
      </c>
      <c r="E234" s="5" t="s">
        <v>309</v>
      </c>
      <c r="F234" s="5">
        <v>282</v>
      </c>
      <c r="G234" s="5" t="s">
        <v>462</v>
      </c>
      <c r="H234" s="6" t="s">
        <v>415</v>
      </c>
      <c r="I234" s="5">
        <v>770</v>
      </c>
    </row>
    <row r="235" spans="1:9" x14ac:dyDescent="0.45">
      <c r="A235" t="s">
        <v>1490</v>
      </c>
      <c r="B235" s="5">
        <v>826</v>
      </c>
      <c r="C235" s="5" t="s">
        <v>275</v>
      </c>
      <c r="D235" s="5" t="s">
        <v>274</v>
      </c>
      <c r="E235" s="5" t="s">
        <v>260</v>
      </c>
      <c r="F235" s="5">
        <v>315</v>
      </c>
      <c r="G235" s="5" t="s">
        <v>265</v>
      </c>
      <c r="H235" s="6" t="s">
        <v>276</v>
      </c>
      <c r="I235" s="5">
        <v>668</v>
      </c>
    </row>
    <row r="236" spans="1:9" x14ac:dyDescent="0.45">
      <c r="A236" t="s">
        <v>1544</v>
      </c>
      <c r="B236" s="5">
        <v>313</v>
      </c>
      <c r="C236" s="5" t="s">
        <v>256</v>
      </c>
      <c r="D236" s="5" t="s">
        <v>465</v>
      </c>
      <c r="E236" s="5">
        <v>7510</v>
      </c>
      <c r="F236" s="5">
        <v>577</v>
      </c>
      <c r="G236" s="5">
        <v>7290</v>
      </c>
      <c r="H236" s="6">
        <v>9020</v>
      </c>
      <c r="I236" s="5">
        <v>141</v>
      </c>
    </row>
    <row r="237" spans="1:9" x14ac:dyDescent="0.45">
      <c r="A237" t="s">
        <v>1545</v>
      </c>
      <c r="B237" s="5">
        <v>399</v>
      </c>
      <c r="C237" s="5" t="s">
        <v>256</v>
      </c>
      <c r="D237" s="5" t="s">
        <v>467</v>
      </c>
      <c r="E237" s="5">
        <v>9460</v>
      </c>
      <c r="F237" s="5">
        <v>533</v>
      </c>
      <c r="G237" s="5">
        <v>9400</v>
      </c>
      <c r="H237" s="6" t="s">
        <v>468</v>
      </c>
      <c r="I237" s="5">
        <v>232</v>
      </c>
    </row>
    <row r="238" spans="1:9" x14ac:dyDescent="0.45">
      <c r="A238" t="s">
        <v>1546</v>
      </c>
      <c r="B238" s="5">
        <v>411</v>
      </c>
      <c r="C238" s="5" t="s">
        <v>275</v>
      </c>
      <c r="D238" s="5" t="s">
        <v>470</v>
      </c>
      <c r="E238" s="5">
        <v>9660</v>
      </c>
      <c r="F238" s="5">
        <v>545</v>
      </c>
      <c r="G238" s="5">
        <v>9960</v>
      </c>
      <c r="H238" s="6" t="s">
        <v>471</v>
      </c>
      <c r="I238" s="5">
        <v>241</v>
      </c>
    </row>
    <row r="239" spans="1:9" x14ac:dyDescent="0.45">
      <c r="A239" t="s">
        <v>1547</v>
      </c>
      <c r="B239" s="5">
        <v>424</v>
      </c>
      <c r="C239" s="5" t="s">
        <v>256</v>
      </c>
      <c r="D239" s="5" t="s">
        <v>371</v>
      </c>
      <c r="E239" s="5" t="s">
        <v>474</v>
      </c>
      <c r="F239" s="5">
        <v>509</v>
      </c>
      <c r="G239" s="5" t="s">
        <v>473</v>
      </c>
      <c r="H239" s="6" t="s">
        <v>393</v>
      </c>
      <c r="I239" s="5">
        <v>202</v>
      </c>
    </row>
    <row r="240" spans="1:9" x14ac:dyDescent="0.45">
      <c r="A240" t="s">
        <v>1548</v>
      </c>
      <c r="B240" s="5">
        <v>217</v>
      </c>
      <c r="C240" s="5" t="s">
        <v>256</v>
      </c>
      <c r="D240" s="5" t="s">
        <v>358</v>
      </c>
      <c r="E240" s="5">
        <v>5470</v>
      </c>
      <c r="F240" s="5">
        <v>457</v>
      </c>
      <c r="G240" s="5">
        <v>5690</v>
      </c>
      <c r="H240" s="6">
        <v>8090</v>
      </c>
      <c r="I240" s="5">
        <v>639</v>
      </c>
    </row>
    <row r="241" spans="1:9" x14ac:dyDescent="0.45">
      <c r="A241" t="s">
        <v>1549</v>
      </c>
      <c r="B241" s="5">
        <v>314</v>
      </c>
      <c r="C241" s="5" t="s">
        <v>256</v>
      </c>
      <c r="D241" s="5" t="s">
        <v>255</v>
      </c>
      <c r="E241" s="5">
        <v>7980</v>
      </c>
      <c r="F241" s="5">
        <v>565</v>
      </c>
      <c r="G241" s="5">
        <v>8090</v>
      </c>
      <c r="H241" s="6" t="s">
        <v>375</v>
      </c>
      <c r="I241" s="5">
        <v>101</v>
      </c>
    </row>
    <row r="242" spans="1:9" x14ac:dyDescent="0.45">
      <c r="A242" t="s">
        <v>1550</v>
      </c>
      <c r="B242" s="5">
        <v>338</v>
      </c>
      <c r="C242" s="5" t="s">
        <v>380</v>
      </c>
      <c r="D242" s="5" t="s">
        <v>384</v>
      </c>
      <c r="E242" s="5">
        <v>8330</v>
      </c>
      <c r="F242" s="5">
        <v>577</v>
      </c>
      <c r="G242" s="5">
        <v>8310</v>
      </c>
      <c r="H242" s="6" t="s">
        <v>379</v>
      </c>
      <c r="I242" s="5">
        <v>134</v>
      </c>
    </row>
    <row r="243" spans="1:9" x14ac:dyDescent="0.45">
      <c r="A243" t="s">
        <v>1551</v>
      </c>
      <c r="B243" s="5">
        <v>413</v>
      </c>
      <c r="C243" s="5" t="s">
        <v>400</v>
      </c>
      <c r="D243" s="5" t="s">
        <v>480</v>
      </c>
      <c r="E243" s="5" t="s">
        <v>481</v>
      </c>
      <c r="F243" s="5">
        <v>413</v>
      </c>
      <c r="G243" s="5" t="s">
        <v>479</v>
      </c>
      <c r="H243" s="6" t="s">
        <v>297</v>
      </c>
      <c r="I243" s="5">
        <v>482</v>
      </c>
    </row>
    <row r="244" spans="1:9" x14ac:dyDescent="0.45">
      <c r="A244" t="s">
        <v>1552</v>
      </c>
      <c r="B244" s="5">
        <v>276</v>
      </c>
      <c r="C244" s="5" t="s">
        <v>256</v>
      </c>
      <c r="D244" s="5" t="s">
        <v>355</v>
      </c>
      <c r="E244" s="5">
        <v>6650</v>
      </c>
      <c r="F244" s="5">
        <v>577</v>
      </c>
      <c r="G244" s="5">
        <v>6340</v>
      </c>
      <c r="H244" s="6">
        <v>8870</v>
      </c>
      <c r="I244" s="5">
        <v>164</v>
      </c>
    </row>
    <row r="245" spans="1:9" x14ac:dyDescent="0.45">
      <c r="A245" t="s">
        <v>1553</v>
      </c>
      <c r="B245" s="5">
        <v>314</v>
      </c>
      <c r="C245" s="5" t="s">
        <v>275</v>
      </c>
      <c r="D245" s="5" t="s">
        <v>384</v>
      </c>
      <c r="E245" s="5">
        <v>7980</v>
      </c>
      <c r="F245" s="5">
        <v>606</v>
      </c>
      <c r="G245" s="5">
        <v>7630</v>
      </c>
      <c r="H245" s="6" t="s">
        <v>372</v>
      </c>
      <c r="I245" s="5">
        <v>195</v>
      </c>
    </row>
    <row r="246" spans="1:9" x14ac:dyDescent="0.45">
      <c r="A246" t="s">
        <v>1491</v>
      </c>
      <c r="B246" s="5">
        <v>1780</v>
      </c>
      <c r="C246" s="5" t="s">
        <v>281</v>
      </c>
      <c r="D246" s="5" t="s">
        <v>279</v>
      </c>
      <c r="E246" s="5" t="s">
        <v>280</v>
      </c>
      <c r="F246" s="5">
        <v>137</v>
      </c>
      <c r="G246" s="5" t="s">
        <v>278</v>
      </c>
      <c r="H246" s="6" t="s">
        <v>282</v>
      </c>
      <c r="I246" s="5">
        <v>1710</v>
      </c>
    </row>
    <row r="247" spans="1:9" x14ac:dyDescent="0.45">
      <c r="A247" t="s">
        <v>1554</v>
      </c>
      <c r="B247" s="5">
        <v>389</v>
      </c>
      <c r="C247" s="5" t="s">
        <v>400</v>
      </c>
      <c r="D247" s="5" t="s">
        <v>374</v>
      </c>
      <c r="E247" s="5" t="s">
        <v>395</v>
      </c>
      <c r="F247" s="5">
        <v>401</v>
      </c>
      <c r="G247" s="5" t="s">
        <v>379</v>
      </c>
      <c r="H247" s="6" t="s">
        <v>327</v>
      </c>
      <c r="I247" s="5">
        <v>494</v>
      </c>
    </row>
    <row r="248" spans="1:9" x14ac:dyDescent="0.45">
      <c r="A248" t="s">
        <v>1555</v>
      </c>
      <c r="B248" s="5">
        <v>465</v>
      </c>
      <c r="C248" s="5" t="s">
        <v>487</v>
      </c>
      <c r="D248" s="5" t="s">
        <v>470</v>
      </c>
      <c r="E248" s="5" t="s">
        <v>486</v>
      </c>
      <c r="F248" s="5">
        <v>294</v>
      </c>
      <c r="G248" s="5" t="s">
        <v>250</v>
      </c>
      <c r="H248" s="6" t="s">
        <v>488</v>
      </c>
      <c r="I248" s="5">
        <v>785</v>
      </c>
    </row>
    <row r="249" spans="1:9" x14ac:dyDescent="0.45">
      <c r="A249" t="s">
        <v>1556</v>
      </c>
      <c r="B249" s="5">
        <v>278</v>
      </c>
      <c r="C249" s="5" t="s">
        <v>256</v>
      </c>
      <c r="D249" s="5" t="s">
        <v>352</v>
      </c>
      <c r="E249" s="5">
        <v>7470</v>
      </c>
      <c r="F249" s="5">
        <v>642</v>
      </c>
      <c r="G249" s="5">
        <v>6830</v>
      </c>
      <c r="H249" s="6" t="s">
        <v>364</v>
      </c>
      <c r="I249" s="5">
        <v>198</v>
      </c>
    </row>
    <row r="250" spans="1:9" x14ac:dyDescent="0.45">
      <c r="A250" t="s">
        <v>1557</v>
      </c>
      <c r="B250" s="5">
        <v>277</v>
      </c>
      <c r="C250" s="5" t="s">
        <v>349</v>
      </c>
      <c r="D250" s="5" t="s">
        <v>255</v>
      </c>
      <c r="E250" s="5">
        <v>7350</v>
      </c>
      <c r="F250" s="5">
        <v>626</v>
      </c>
      <c r="G250" s="5">
        <v>6970</v>
      </c>
      <c r="H250" s="6" t="s">
        <v>491</v>
      </c>
      <c r="I250" s="5">
        <v>197</v>
      </c>
    </row>
    <row r="251" spans="1:9" x14ac:dyDescent="0.45">
      <c r="A251" t="s">
        <v>1558</v>
      </c>
      <c r="B251" s="5">
        <v>266</v>
      </c>
      <c r="C251" s="5" t="s">
        <v>256</v>
      </c>
      <c r="D251" s="5" t="s">
        <v>384</v>
      </c>
      <c r="E251" s="5">
        <v>7230</v>
      </c>
      <c r="F251" s="5">
        <v>630</v>
      </c>
      <c r="G251" s="5">
        <v>6900</v>
      </c>
      <c r="H251" s="6" t="s">
        <v>491</v>
      </c>
      <c r="I251" s="5">
        <v>195</v>
      </c>
    </row>
    <row r="252" spans="1:9" x14ac:dyDescent="0.45">
      <c r="A252" t="s">
        <v>1559</v>
      </c>
      <c r="B252" s="5">
        <v>327</v>
      </c>
      <c r="C252" s="5" t="s">
        <v>349</v>
      </c>
      <c r="D252" s="5" t="s">
        <v>384</v>
      </c>
      <c r="E252" s="5">
        <v>8800</v>
      </c>
      <c r="F252" s="5">
        <v>533</v>
      </c>
      <c r="G252" s="5">
        <v>8310</v>
      </c>
      <c r="H252" s="6" t="s">
        <v>494</v>
      </c>
      <c r="I252" s="5">
        <v>244</v>
      </c>
    </row>
    <row r="253" spans="1:9" x14ac:dyDescent="0.45">
      <c r="A253" t="s">
        <v>1560</v>
      </c>
      <c r="B253" s="5">
        <v>350</v>
      </c>
      <c r="C253" s="5" t="s">
        <v>380</v>
      </c>
      <c r="D253" s="5" t="s">
        <v>384</v>
      </c>
      <c r="E253" s="5">
        <v>6650</v>
      </c>
      <c r="F253" s="5">
        <v>565</v>
      </c>
      <c r="G253" s="5" t="s">
        <v>353</v>
      </c>
      <c r="H253" s="6" t="s">
        <v>496</v>
      </c>
      <c r="I253" s="5">
        <v>273</v>
      </c>
    </row>
    <row r="254" spans="1:9" x14ac:dyDescent="0.45">
      <c r="A254" t="s">
        <v>1561</v>
      </c>
      <c r="B254" s="5">
        <v>291</v>
      </c>
      <c r="C254" s="5" t="s">
        <v>266</v>
      </c>
      <c r="D254" s="5" t="s">
        <v>403</v>
      </c>
      <c r="E254" s="5">
        <v>7590</v>
      </c>
      <c r="F254" s="5">
        <v>533</v>
      </c>
      <c r="G254" s="5">
        <v>8970</v>
      </c>
      <c r="H254" s="6" t="s">
        <v>248</v>
      </c>
      <c r="I254" s="5">
        <v>275</v>
      </c>
    </row>
    <row r="255" spans="1:9" x14ac:dyDescent="0.45">
      <c r="A255" t="s">
        <v>1562</v>
      </c>
      <c r="B255" s="5">
        <v>316</v>
      </c>
      <c r="C255" s="5" t="s">
        <v>380</v>
      </c>
      <c r="D255" s="5" t="s">
        <v>255</v>
      </c>
      <c r="E255" s="5">
        <v>9580</v>
      </c>
      <c r="F255" s="5">
        <v>388</v>
      </c>
      <c r="G255" s="5" t="s">
        <v>375</v>
      </c>
      <c r="H255" s="6" t="s">
        <v>307</v>
      </c>
      <c r="I255" s="5">
        <v>328</v>
      </c>
    </row>
    <row r="256" spans="1:9" x14ac:dyDescent="0.45">
      <c r="A256" t="s">
        <v>1563</v>
      </c>
      <c r="B256" s="5">
        <v>242</v>
      </c>
      <c r="C256" s="5" t="s">
        <v>266</v>
      </c>
      <c r="D256" s="5" t="s">
        <v>360</v>
      </c>
      <c r="E256" s="5">
        <v>6450</v>
      </c>
      <c r="F256" s="5">
        <v>630</v>
      </c>
      <c r="G256" s="5">
        <v>8140</v>
      </c>
      <c r="H256" s="6" t="s">
        <v>364</v>
      </c>
      <c r="I256" s="5">
        <v>235</v>
      </c>
    </row>
    <row r="257" spans="1:9" x14ac:dyDescent="0.45">
      <c r="A257" t="s">
        <v>1492</v>
      </c>
      <c r="B257" s="5">
        <v>2560</v>
      </c>
      <c r="C257" s="5" t="s">
        <v>287</v>
      </c>
      <c r="D257" s="5" t="s">
        <v>285</v>
      </c>
      <c r="E257" s="5" t="s">
        <v>286</v>
      </c>
      <c r="F257" s="5">
        <v>149</v>
      </c>
      <c r="G257" s="5" t="s">
        <v>284</v>
      </c>
      <c r="H257" s="6" t="s">
        <v>288</v>
      </c>
      <c r="I257" s="5">
        <v>2020</v>
      </c>
    </row>
    <row r="258" spans="1:9" x14ac:dyDescent="0.45">
      <c r="A258" t="s">
        <v>1564</v>
      </c>
      <c r="B258" s="5">
        <v>242</v>
      </c>
      <c r="C258" s="5" t="s">
        <v>256</v>
      </c>
      <c r="D258" s="5" t="s">
        <v>360</v>
      </c>
      <c r="E258" s="5">
        <v>6490</v>
      </c>
      <c r="F258" s="5">
        <v>618</v>
      </c>
      <c r="G258" s="5">
        <v>8020</v>
      </c>
      <c r="H258" s="6" t="s">
        <v>501</v>
      </c>
      <c r="I258" s="5">
        <v>244</v>
      </c>
    </row>
    <row r="259" spans="1:9" x14ac:dyDescent="0.45">
      <c r="A259" t="s">
        <v>1565</v>
      </c>
      <c r="B259" s="5">
        <v>242</v>
      </c>
      <c r="C259" s="5" t="s">
        <v>266</v>
      </c>
      <c r="D259" s="5" t="s">
        <v>355</v>
      </c>
      <c r="E259" s="5">
        <v>6370</v>
      </c>
      <c r="F259" s="5">
        <v>618</v>
      </c>
      <c r="G259" s="5">
        <v>8020</v>
      </c>
      <c r="H259" s="6" t="s">
        <v>356</v>
      </c>
      <c r="I259" s="5">
        <v>226</v>
      </c>
    </row>
    <row r="260" spans="1:9" x14ac:dyDescent="0.45">
      <c r="A260" t="s">
        <v>1566</v>
      </c>
      <c r="B260" s="5">
        <v>1030</v>
      </c>
      <c r="C260" s="5" t="s">
        <v>281</v>
      </c>
      <c r="D260" s="5" t="s">
        <v>504</v>
      </c>
      <c r="E260" s="5" t="s">
        <v>505</v>
      </c>
      <c r="F260" s="5">
        <v>380</v>
      </c>
      <c r="G260" s="5" t="s">
        <v>341</v>
      </c>
      <c r="H260" s="6" t="s">
        <v>317</v>
      </c>
      <c r="I260" s="5">
        <v>1080</v>
      </c>
    </row>
    <row r="261" spans="1:9" x14ac:dyDescent="0.45">
      <c r="A261" t="s">
        <v>1567</v>
      </c>
      <c r="B261" s="5">
        <v>784</v>
      </c>
      <c r="C261" s="5" t="s">
        <v>271</v>
      </c>
      <c r="D261" s="5" t="s">
        <v>508</v>
      </c>
      <c r="E261" s="5" t="s">
        <v>509</v>
      </c>
      <c r="F261" s="5">
        <v>453</v>
      </c>
      <c r="G261" s="5" t="s">
        <v>507</v>
      </c>
      <c r="H261" s="6" t="s">
        <v>391</v>
      </c>
      <c r="I261" s="5">
        <v>878</v>
      </c>
    </row>
    <row r="262" spans="1:9" x14ac:dyDescent="0.45">
      <c r="A262" t="s">
        <v>1568</v>
      </c>
      <c r="B262" s="5">
        <v>1130</v>
      </c>
      <c r="C262" s="5" t="s">
        <v>340</v>
      </c>
      <c r="D262" s="5" t="s">
        <v>512</v>
      </c>
      <c r="E262" s="5" t="s">
        <v>513</v>
      </c>
      <c r="F262" s="5">
        <v>294</v>
      </c>
      <c r="G262" s="5" t="s">
        <v>511</v>
      </c>
      <c r="H262" s="6" t="s">
        <v>328</v>
      </c>
      <c r="I262" s="5">
        <v>1060</v>
      </c>
    </row>
    <row r="263" spans="1:9" x14ac:dyDescent="0.45">
      <c r="A263" t="s">
        <v>1569</v>
      </c>
      <c r="B263" s="5">
        <v>1180</v>
      </c>
      <c r="C263" s="5" t="s">
        <v>340</v>
      </c>
      <c r="D263" s="5" t="s">
        <v>512</v>
      </c>
      <c r="E263" s="5" t="s">
        <v>515</v>
      </c>
      <c r="F263" s="5">
        <v>307</v>
      </c>
      <c r="G263" s="5" t="s">
        <v>511</v>
      </c>
      <c r="H263" s="6" t="s">
        <v>261</v>
      </c>
      <c r="I263" s="5">
        <v>1050</v>
      </c>
    </row>
    <row r="264" spans="1:9" x14ac:dyDescent="0.45">
      <c r="A264" t="s">
        <v>1570</v>
      </c>
      <c r="B264" s="5">
        <v>254</v>
      </c>
      <c r="C264" s="5" t="s">
        <v>266</v>
      </c>
      <c r="D264" s="5" t="s">
        <v>465</v>
      </c>
      <c r="E264" s="5">
        <v>6330</v>
      </c>
      <c r="F264" s="5">
        <v>726</v>
      </c>
      <c r="G264" s="5">
        <v>7190</v>
      </c>
      <c r="H264" s="6">
        <v>8690</v>
      </c>
      <c r="I264" s="5">
        <v>238</v>
      </c>
    </row>
    <row r="265" spans="1:9" x14ac:dyDescent="0.45">
      <c r="A265" t="s">
        <v>1571</v>
      </c>
      <c r="B265" s="5">
        <v>340</v>
      </c>
      <c r="C265" s="5" t="s">
        <v>256</v>
      </c>
      <c r="D265" s="5" t="s">
        <v>518</v>
      </c>
      <c r="E265" s="5">
        <v>8130</v>
      </c>
      <c r="F265" s="5">
        <v>581</v>
      </c>
      <c r="G265" s="5">
        <v>9550</v>
      </c>
      <c r="H265" s="6" t="s">
        <v>389</v>
      </c>
      <c r="I265" s="5">
        <v>315</v>
      </c>
    </row>
    <row r="266" spans="1:9" x14ac:dyDescent="0.45">
      <c r="A266" t="s">
        <v>1572</v>
      </c>
      <c r="B266" s="5">
        <v>500</v>
      </c>
      <c r="C266" s="5" t="s">
        <v>349</v>
      </c>
      <c r="D266" s="5" t="s">
        <v>521</v>
      </c>
      <c r="E266" s="5" t="s">
        <v>378</v>
      </c>
      <c r="F266" s="5">
        <v>354</v>
      </c>
      <c r="G266" s="5" t="s">
        <v>520</v>
      </c>
      <c r="H266" s="6" t="s">
        <v>381</v>
      </c>
      <c r="I266" s="5">
        <v>650</v>
      </c>
    </row>
    <row r="267" spans="1:9" x14ac:dyDescent="0.45">
      <c r="A267" t="s">
        <v>1573</v>
      </c>
      <c r="B267" s="5">
        <v>511</v>
      </c>
      <c r="C267" s="5" t="s">
        <v>380</v>
      </c>
      <c r="D267" s="5" t="s">
        <v>524</v>
      </c>
      <c r="E267" s="5" t="s">
        <v>525</v>
      </c>
      <c r="F267" s="5">
        <v>316</v>
      </c>
      <c r="G267" s="5" t="s">
        <v>523</v>
      </c>
      <c r="H267" s="6" t="s">
        <v>445</v>
      </c>
      <c r="I267" s="5">
        <v>712</v>
      </c>
    </row>
    <row r="268" spans="1:9" x14ac:dyDescent="0.45">
      <c r="A268" t="s">
        <v>1493</v>
      </c>
      <c r="B268" s="5">
        <v>2790</v>
      </c>
      <c r="C268" s="5" t="s">
        <v>292</v>
      </c>
      <c r="D268" s="5" t="s">
        <v>291</v>
      </c>
      <c r="E268" s="5" t="s">
        <v>286</v>
      </c>
      <c r="F268" s="5">
        <v>50</v>
      </c>
      <c r="G268" s="5" t="s">
        <v>290</v>
      </c>
      <c r="H268" s="6" t="s">
        <v>293</v>
      </c>
      <c r="I268" s="5">
        <v>2160</v>
      </c>
    </row>
    <row r="269" spans="1:9" x14ac:dyDescent="0.45">
      <c r="A269" t="s">
        <v>1574</v>
      </c>
      <c r="B269" s="5">
        <v>484</v>
      </c>
      <c r="C269" s="5" t="s">
        <v>266</v>
      </c>
      <c r="D269" s="5" t="s">
        <v>470</v>
      </c>
      <c r="E269" s="5">
        <v>9190</v>
      </c>
      <c r="F269" s="5">
        <v>557</v>
      </c>
      <c r="G269" s="5">
        <v>8890</v>
      </c>
      <c r="H269" s="6">
        <v>9890</v>
      </c>
      <c r="I269" s="5">
        <v>303</v>
      </c>
    </row>
    <row r="270" spans="1:9" x14ac:dyDescent="0.45">
      <c r="A270" t="s">
        <v>1575</v>
      </c>
      <c r="B270" s="5">
        <v>536</v>
      </c>
      <c r="C270" s="5" t="s">
        <v>266</v>
      </c>
      <c r="D270" s="5" t="s">
        <v>528</v>
      </c>
      <c r="E270" s="5" t="s">
        <v>399</v>
      </c>
      <c r="F270" s="5">
        <v>413</v>
      </c>
      <c r="G270" s="5" t="s">
        <v>432</v>
      </c>
      <c r="H270" s="6" t="s">
        <v>425</v>
      </c>
      <c r="I270" s="5">
        <v>557</v>
      </c>
    </row>
    <row r="271" spans="1:9" x14ac:dyDescent="0.45">
      <c r="A271" t="s">
        <v>1576</v>
      </c>
      <c r="B271" s="5">
        <v>599</v>
      </c>
      <c r="C271" s="5" t="s">
        <v>275</v>
      </c>
      <c r="D271" s="5" t="s">
        <v>530</v>
      </c>
      <c r="E271" s="5" t="s">
        <v>531</v>
      </c>
      <c r="F271" s="5">
        <v>354</v>
      </c>
      <c r="G271" s="5" t="s">
        <v>422</v>
      </c>
      <c r="H271" s="6" t="s">
        <v>312</v>
      </c>
      <c r="I271" s="5">
        <v>608</v>
      </c>
    </row>
    <row r="272" spans="1:9" x14ac:dyDescent="0.45">
      <c r="A272" t="s">
        <v>1577</v>
      </c>
      <c r="B272" s="5">
        <v>598</v>
      </c>
      <c r="C272" s="5" t="s">
        <v>256</v>
      </c>
      <c r="D272" s="5" t="s">
        <v>534</v>
      </c>
      <c r="E272" s="5" t="s">
        <v>535</v>
      </c>
      <c r="F272" s="5">
        <v>342</v>
      </c>
      <c r="G272" s="5" t="s">
        <v>533</v>
      </c>
      <c r="H272" s="6" t="s">
        <v>419</v>
      </c>
      <c r="I272" s="5">
        <v>665</v>
      </c>
    </row>
    <row r="273" spans="1:9" x14ac:dyDescent="0.45">
      <c r="A273" t="s">
        <v>1578</v>
      </c>
      <c r="B273" s="5">
        <v>701</v>
      </c>
      <c r="C273" s="5" t="s">
        <v>271</v>
      </c>
      <c r="D273" s="5" t="s">
        <v>343</v>
      </c>
      <c r="E273" s="5" t="s">
        <v>537</v>
      </c>
      <c r="F273" s="5">
        <v>425</v>
      </c>
      <c r="G273" s="5" t="s">
        <v>263</v>
      </c>
      <c r="H273" s="6" t="s">
        <v>533</v>
      </c>
      <c r="I273" s="5">
        <v>578</v>
      </c>
    </row>
    <row r="274" spans="1:9" x14ac:dyDescent="0.45">
      <c r="A274" t="s">
        <v>1579</v>
      </c>
      <c r="B274" s="5">
        <v>895</v>
      </c>
      <c r="C274" s="5" t="s">
        <v>322</v>
      </c>
      <c r="D274" s="5" t="s">
        <v>539</v>
      </c>
      <c r="E274" s="5" t="s">
        <v>307</v>
      </c>
      <c r="F274" s="5">
        <v>264</v>
      </c>
      <c r="G274" s="5" t="s">
        <v>462</v>
      </c>
      <c r="H274" s="6" t="s">
        <v>540</v>
      </c>
      <c r="I274" s="5">
        <v>987</v>
      </c>
    </row>
    <row r="275" spans="1:9" x14ac:dyDescent="0.45">
      <c r="A275" t="s">
        <v>1580</v>
      </c>
      <c r="B275" s="5">
        <v>930</v>
      </c>
      <c r="C275" s="5" t="s">
        <v>332</v>
      </c>
      <c r="D275" s="5" t="s">
        <v>542</v>
      </c>
      <c r="E275" s="5" t="s">
        <v>419</v>
      </c>
      <c r="F275" s="5">
        <v>247</v>
      </c>
      <c r="G275" s="5" t="s">
        <v>327</v>
      </c>
      <c r="H275" s="6" t="s">
        <v>543</v>
      </c>
      <c r="I275" s="5">
        <v>1040</v>
      </c>
    </row>
    <row r="276" spans="1:9" x14ac:dyDescent="0.45">
      <c r="A276" t="s">
        <v>1581</v>
      </c>
      <c r="B276" s="5">
        <v>640</v>
      </c>
      <c r="C276" s="5" t="s">
        <v>340</v>
      </c>
      <c r="D276" s="5" t="s">
        <v>530</v>
      </c>
      <c r="E276" s="5" t="s">
        <v>545</v>
      </c>
      <c r="F276" s="5">
        <v>433</v>
      </c>
      <c r="G276" s="5" t="s">
        <v>520</v>
      </c>
      <c r="H276" s="6" t="s">
        <v>414</v>
      </c>
      <c r="I276" s="5">
        <v>480</v>
      </c>
    </row>
    <row r="277" spans="1:9" x14ac:dyDescent="0.45">
      <c r="A277" t="s">
        <v>1582</v>
      </c>
      <c r="B277" s="5">
        <v>750</v>
      </c>
      <c r="C277" s="5" t="s">
        <v>271</v>
      </c>
      <c r="D277" s="5" t="s">
        <v>343</v>
      </c>
      <c r="E277" s="5" t="s">
        <v>263</v>
      </c>
      <c r="F277" s="5">
        <v>331</v>
      </c>
      <c r="G277" s="5" t="s">
        <v>265</v>
      </c>
      <c r="H277" s="6" t="s">
        <v>261</v>
      </c>
      <c r="I277" s="5">
        <v>618</v>
      </c>
    </row>
    <row r="278" spans="1:9" x14ac:dyDescent="0.45">
      <c r="A278" t="s">
        <v>1583</v>
      </c>
      <c r="B278" s="5">
        <v>791</v>
      </c>
      <c r="C278" s="5" t="s">
        <v>332</v>
      </c>
      <c r="D278" s="5" t="s">
        <v>548</v>
      </c>
      <c r="E278" s="5" t="s">
        <v>270</v>
      </c>
      <c r="F278" s="5">
        <v>307</v>
      </c>
      <c r="G278" s="5" t="s">
        <v>513</v>
      </c>
      <c r="H278" s="6" t="s">
        <v>549</v>
      </c>
      <c r="I278" s="5">
        <v>700</v>
      </c>
    </row>
    <row r="279" spans="1:9" x14ac:dyDescent="0.45">
      <c r="A279" t="s">
        <v>1783</v>
      </c>
      <c r="B279" s="5">
        <v>47</v>
      </c>
      <c r="C279" s="5" t="s">
        <v>1216</v>
      </c>
      <c r="D279" s="5">
        <v>9533</v>
      </c>
      <c r="E279" s="5">
        <v>746</v>
      </c>
      <c r="F279" s="5">
        <v>791</v>
      </c>
      <c r="G279" s="5">
        <v>1884</v>
      </c>
      <c r="H279" s="5">
        <v>3541</v>
      </c>
      <c r="I279" s="5">
        <v>360</v>
      </c>
    </row>
    <row r="280" spans="1:9" x14ac:dyDescent="0.45">
      <c r="A280" t="s">
        <v>1784</v>
      </c>
      <c r="B280" s="5">
        <v>81</v>
      </c>
      <c r="C280" s="5" t="s">
        <v>1218</v>
      </c>
      <c r="D280" s="5">
        <v>6943</v>
      </c>
      <c r="E280" s="5">
        <v>687</v>
      </c>
      <c r="F280" s="5">
        <v>794</v>
      </c>
      <c r="G280" s="5">
        <v>1121</v>
      </c>
      <c r="H280" s="5">
        <v>2715</v>
      </c>
      <c r="I280" s="5">
        <v>584</v>
      </c>
    </row>
    <row r="281" spans="1:9" x14ac:dyDescent="0.45">
      <c r="A281" t="s">
        <v>1785</v>
      </c>
      <c r="B281" s="5">
        <v>235</v>
      </c>
      <c r="C281" s="5" t="s">
        <v>1221</v>
      </c>
      <c r="D281" s="5" t="s">
        <v>1220</v>
      </c>
      <c r="E281" s="5">
        <v>7876</v>
      </c>
      <c r="F281" s="5">
        <v>1403</v>
      </c>
      <c r="G281" s="5">
        <v>933</v>
      </c>
      <c r="H281" s="5">
        <v>9587</v>
      </c>
      <c r="I281" s="5">
        <v>808</v>
      </c>
    </row>
    <row r="282" spans="1:9" x14ac:dyDescent="0.45">
      <c r="A282" t="s">
        <v>1786</v>
      </c>
      <c r="B282" s="5">
        <v>357</v>
      </c>
      <c r="C282" s="5" t="s">
        <v>1224</v>
      </c>
      <c r="D282" s="5" t="s">
        <v>1223</v>
      </c>
      <c r="E282" s="5">
        <v>6370</v>
      </c>
      <c r="F282" s="5">
        <v>1486</v>
      </c>
      <c r="G282" s="5">
        <v>964</v>
      </c>
      <c r="H282" s="5" t="s">
        <v>1225</v>
      </c>
      <c r="I282" s="5">
        <v>614</v>
      </c>
    </row>
  </sheetData>
  <mergeCells count="1">
    <mergeCell ref="U2:A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2025-01-23T09:48:19Z</dcterms:modified>
</cp:coreProperties>
</file>