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FU-SRV-3\ESDstaff\Huo\3. paper\PycharmProjects\plastics_optimization\data\raw\"/>
    </mc:Choice>
  </mc:AlternateContent>
  <bookViews>
    <workbookView xWindow="0" yWindow="0" windowWidth="10032" windowHeight="4536" activeTab="1"/>
  </bookViews>
  <sheets>
    <sheet name="product" sheetId="1" r:id="rId1"/>
    <sheet name="process" sheetId="2" r:id="rId2"/>
    <sheet name="flows" sheetId="3" r:id="rId3"/>
  </sheets>
  <calcPr calcId="162913" iterate="1" iterateDelta="1.0000000000000001E-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3" i="2" l="1"/>
  <c r="D72" i="2"/>
  <c r="C361" i="3"/>
  <c r="C368" i="3"/>
  <c r="C208" i="3"/>
  <c r="C207" i="3"/>
  <c r="C206" i="3"/>
  <c r="C205" i="3"/>
  <c r="C204" i="3"/>
  <c r="C155" i="3" l="1"/>
  <c r="C152" i="3"/>
  <c r="C66" i="3"/>
  <c r="C58" i="3"/>
  <c r="C63" i="3"/>
  <c r="C61" i="3"/>
  <c r="C55" i="3"/>
  <c r="C53" i="3"/>
  <c r="C36" i="3"/>
  <c r="C35" i="3"/>
  <c r="C137" i="3"/>
  <c r="C150" i="3"/>
  <c r="C22" i="3"/>
  <c r="C135" i="3"/>
  <c r="C148" i="3"/>
  <c r="C20" i="3"/>
  <c r="C68" i="3" l="1"/>
  <c r="C49" i="3"/>
  <c r="C50" i="3" s="1"/>
  <c r="C41" i="3"/>
  <c r="C42" i="3" s="1"/>
  <c r="C44" i="3"/>
  <c r="C45" i="3" s="1"/>
  <c r="C38" i="3"/>
  <c r="C39" i="3" s="1"/>
  <c r="C47" i="3"/>
</calcChain>
</file>

<file path=xl/sharedStrings.xml><?xml version="1.0" encoding="utf-8"?>
<sst xmlns="http://schemas.openxmlformats.org/spreadsheetml/2006/main" count="2419" uniqueCount="241">
  <si>
    <t>electricity</t>
  </si>
  <si>
    <t>forest_residue</t>
  </si>
  <si>
    <t>barley_straw</t>
  </si>
  <si>
    <t>maize_stover</t>
  </si>
  <si>
    <t>rapeseed_straw</t>
  </si>
  <si>
    <t>rice_straw</t>
  </si>
  <si>
    <t>sorghum_straw</t>
  </si>
  <si>
    <t>soybean_straw</t>
  </si>
  <si>
    <t>sugarcane_tops_and_leaves</t>
  </si>
  <si>
    <t>wheat_straw</t>
  </si>
  <si>
    <t>water</t>
  </si>
  <si>
    <t>agricultural_residue</t>
  </si>
  <si>
    <t>process</t>
  </si>
  <si>
    <t>value</t>
  </si>
  <si>
    <t>kg</t>
  </si>
  <si>
    <t>kWh</t>
  </si>
  <si>
    <t>agricultural residue, from barley straw</t>
  </si>
  <si>
    <t>agricultural residue, from maize stover</t>
  </si>
  <si>
    <t>agricultural residue, from rapeseed straw</t>
  </si>
  <si>
    <t>agricultural residue, from rice straw</t>
  </si>
  <si>
    <t>agricultural residue, from sorghum straw</t>
  </si>
  <si>
    <t>agricultural residue, from soybean straw</t>
  </si>
  <si>
    <t>agricultural residue, from sugarcane tops and leaves</t>
  </si>
  <si>
    <t>agricultural residue, from wheat straw</t>
  </si>
  <si>
    <t>heat, low temperature, from electricity</t>
  </si>
  <si>
    <t>MJ</t>
  </si>
  <si>
    <t>heat, high temperature, from agricultural residue</t>
  </si>
  <si>
    <t>heat, low temperature, from agricultural residue</t>
  </si>
  <si>
    <t>heat, high temperature, from forest residue</t>
  </si>
  <si>
    <t>heat, low temperature, from forest residue</t>
  </si>
  <si>
    <t>co2_emission_fossil</t>
  </si>
  <si>
    <t>co2_emission_biogenic_short</t>
  </si>
  <si>
    <t>co2_emission_biogenic_long</t>
  </si>
  <si>
    <t>unit</t>
  </si>
  <si>
    <t>hydrogen</t>
  </si>
  <si>
    <t>hydrogen, from PEM electrolysis</t>
  </si>
  <si>
    <t>methanol</t>
  </si>
  <si>
    <t>methanol, from agricultural residue gasification, base</t>
  </si>
  <si>
    <t>methanol, from forest residue gasification, base</t>
  </si>
  <si>
    <t>methanol, from agricultural residue gasification, beccs</t>
  </si>
  <si>
    <t>methanol, from forest residue gasification, beccs</t>
  </si>
  <si>
    <t>co2_storage_fossil</t>
  </si>
  <si>
    <t>co2_storage_biogenic_short</t>
  </si>
  <si>
    <t>co2_storage_biogenic_long</t>
  </si>
  <si>
    <t>methanol, from agricultural residue gasification, combined with co2 hydrogenation</t>
  </si>
  <si>
    <t>methanol, from forest residue gasification, combined with co2 hydrogenation</t>
  </si>
  <si>
    <t>co2_feedstock_fossil</t>
  </si>
  <si>
    <t>methanol, from fossil co2 hydrogenation</t>
  </si>
  <si>
    <t>ethylene, from methanol-to-olefins</t>
  </si>
  <si>
    <t>ethylene</t>
  </si>
  <si>
    <t>propylene, from methanol-to-olefins</t>
  </si>
  <si>
    <t>propylene</t>
  </si>
  <si>
    <t>steam_low</t>
  </si>
  <si>
    <t>steam_high</t>
  </si>
  <si>
    <t>steam, low temperature, from heat</t>
  </si>
  <si>
    <t>steam, high temperature, from heat</t>
  </si>
  <si>
    <t>ecoinvent</t>
  </si>
  <si>
    <t>heat_low</t>
  </si>
  <si>
    <t>heat_high</t>
  </si>
  <si>
    <t>product_name</t>
  </si>
  <si>
    <t>product_type</t>
  </si>
  <si>
    <t>raw_material</t>
  </si>
  <si>
    <t>emission</t>
  </si>
  <si>
    <t>intermediate</t>
  </si>
  <si>
    <t>product</t>
  </si>
  <si>
    <t>TRL</t>
  </si>
  <si>
    <t>high</t>
  </si>
  <si>
    <t>commercialized</t>
  </si>
  <si>
    <t>Data source</t>
  </si>
  <si>
    <t>cooling water</t>
  </si>
  <si>
    <t>cooling_water</t>
  </si>
  <si>
    <t>JD</t>
  </si>
  <si>
    <t>benzene, from methanol-to-aromatics</t>
  </si>
  <si>
    <t>benzene</t>
  </si>
  <si>
    <t>mid</t>
  </si>
  <si>
    <t>AB</t>
  </si>
  <si>
    <t>toluene</t>
  </si>
  <si>
    <t>toluene, from methanol-to-aromatics</t>
  </si>
  <si>
    <t>p-xylene</t>
  </si>
  <si>
    <t>formaldehyde</t>
  </si>
  <si>
    <t>methanol_bs</t>
  </si>
  <si>
    <t>methanol_bl</t>
  </si>
  <si>
    <t>methanol_f</t>
  </si>
  <si>
    <t>p-xylene, from methanol-to-aromatics</t>
  </si>
  <si>
    <t>methanol, from methanol_bs</t>
  </si>
  <si>
    <t>methanol, from methanol_bl</t>
  </si>
  <si>
    <t>methanol, from methanol_f</t>
  </si>
  <si>
    <t>formaldehyde, from methanol</t>
  </si>
  <si>
    <t>IHS average</t>
  </si>
  <si>
    <t>cooling_water_kg</t>
  </si>
  <si>
    <t>checked</t>
  </si>
  <si>
    <t>yes</t>
  </si>
  <si>
    <t>glucose</t>
  </si>
  <si>
    <t>furfural</t>
  </si>
  <si>
    <t>enzyme</t>
  </si>
  <si>
    <t>sulfuric_acid</t>
  </si>
  <si>
    <t>https://doi.org/10.1016/j.jclepro.2017.09.195</t>
  </si>
  <si>
    <t>coproduce electricity</t>
  </si>
  <si>
    <t>note</t>
  </si>
  <si>
    <t>glucose_bs</t>
  </si>
  <si>
    <t>furfural_bs</t>
  </si>
  <si>
    <t>glucose_bl</t>
  </si>
  <si>
    <t>furfural_bl</t>
  </si>
  <si>
    <t>oxygen_liquid</t>
  </si>
  <si>
    <t>nitrogen_liquid</t>
  </si>
  <si>
    <t>nitrogen, from crogenic air separation, base</t>
  </si>
  <si>
    <t>https://doi.org/10.1016/j.jclepro.2020.123027</t>
  </si>
  <si>
    <t>low</t>
  </si>
  <si>
    <t>nitrogen, from crogenic air separation, improved</t>
  </si>
  <si>
    <t>ammonia</t>
  </si>
  <si>
    <t>combine process 97 and 135 in AB model</t>
  </si>
  <si>
    <t>deionized water and process water</t>
  </si>
  <si>
    <t>2.75MJ/kg</t>
  </si>
  <si>
    <t>methanol, from agricultural residue gasification, ccu</t>
  </si>
  <si>
    <t>methanol, from forest residue gasification, ccu</t>
  </si>
  <si>
    <t>co2_feedstock_biogenic_short</t>
  </si>
  <si>
    <t>co2_feedstock_biogenic_long</t>
  </si>
  <si>
    <t>methanol, from biogenic co2 hydrogenation, short rotation</t>
  </si>
  <si>
    <t>methanol, from biogenic co2 hydrogenation, long rotation</t>
  </si>
  <si>
    <t>hydrogen, from agricultural residue gasification, ccu</t>
  </si>
  <si>
    <t>hydrogen, from forest residue gasification, ccu</t>
  </si>
  <si>
    <t>calculated</t>
  </si>
  <si>
    <t>ammonia, from Haber-Bosch process</t>
  </si>
  <si>
    <t>coproduce steam</t>
  </si>
  <si>
    <t>sulfur</t>
  </si>
  <si>
    <t>ammonium_sulfate</t>
  </si>
  <si>
    <t>ethanol_bl</t>
  </si>
  <si>
    <t>ethanol_bs</t>
  </si>
  <si>
    <t>lactic_acid_bl</t>
  </si>
  <si>
    <t>lactic_acid_bs</t>
  </si>
  <si>
    <t>xylose_bl</t>
  </si>
  <si>
    <t>xylose_bs</t>
  </si>
  <si>
    <t>succinic_acid_bl</t>
  </si>
  <si>
    <t>succinic_acid_bs</t>
  </si>
  <si>
    <t>trimethylamine</t>
  </si>
  <si>
    <t>trimethylamine, from methanol and ammonia, mass balance only</t>
  </si>
  <si>
    <t>mass balance</t>
  </si>
  <si>
    <t>succinic acid, from steam explosion pre-treatment of agricultural residue, according to Kosamia2023</t>
  </si>
  <si>
    <t>https://doi.org/10.1016/j.indcrop.2023.117101</t>
  </si>
  <si>
    <t>lime</t>
  </si>
  <si>
    <t>succinic acid, from steam explosion pre-treatment of forest residue, according to Kosamia2023</t>
  </si>
  <si>
    <t>lactic acid, from steam explosion pre-treatment of agricultural residue, according to Mandegari2018</t>
  </si>
  <si>
    <t>https://doi.org/10.1002/bbb.1801</t>
  </si>
  <si>
    <t>lactic acid, from steam explosion pre-treatment of forest residue, according to Mandegari2018</t>
  </si>
  <si>
    <t>ethanol</t>
  </si>
  <si>
    <t>sulfur_dioxide</t>
  </si>
  <si>
    <t>sulfur dioxide, from sulfur</t>
  </si>
  <si>
    <t>sodium_hydroxide</t>
  </si>
  <si>
    <t>proxy for Mg(OH)2</t>
  </si>
  <si>
    <t>corn_steep_liquor</t>
  </si>
  <si>
    <t>maize_grain</t>
  </si>
  <si>
    <t>agri-footprint</t>
  </si>
  <si>
    <t>corn steep liquor, from corn</t>
  </si>
  <si>
    <t>yeast</t>
  </si>
  <si>
    <t>ethanol, from dilute acid pre-treatment of agricultural residue, according to Wang2013</t>
  </si>
  <si>
    <t>ethanol, from dilute acid pre-treatment of forest residue, according to Wang2013</t>
  </si>
  <si>
    <t>ethanol, from steam explosion with acid catalyst pre-treatment of agricultural residue, according to Wang2013</t>
  </si>
  <si>
    <t>ethanol, from steam explosion with acid catalyst pre-treatment of forest residue, according to Wang2013</t>
  </si>
  <si>
    <t>ethanol, from steam explosion pre-treatment of agricultural residue, according to Wang2013</t>
  </si>
  <si>
    <t>ethanol, from steam explosion pre-treatment of forest residue, according to Wang2013</t>
  </si>
  <si>
    <t>ethanol, from liquid hot water pre-treatment of agricultural residue, according to Wang2013</t>
  </si>
  <si>
    <t>ethanol, from liquid hot water pre-treatment of forest residue, according to Wang2013</t>
  </si>
  <si>
    <t>ethanol, from wet oxidation pre-treatment of agricultural residue, according to Wang2013</t>
  </si>
  <si>
    <t>ethanol, from wet oxidation pre-treatment of forest residue, according to Wang2013</t>
  </si>
  <si>
    <t>estimated based on Wang2013, same pre-treatment method for ethanol</t>
  </si>
  <si>
    <t>glucose, from organosolv pre-treatment of agricultural residue, according to Moncada2017</t>
  </si>
  <si>
    <t>glucose, from organosolv pre-treatment of forest residue, according to Moncada2017</t>
  </si>
  <si>
    <t>furfural, from organosolv pre-treatment of agricultural residue, according to Moncada2017</t>
  </si>
  <si>
    <t>furfural, from organosolv pre-treatment of forest residue, according to Moncada2017</t>
  </si>
  <si>
    <t>organosolv lignin, from organosolv pre-treatment of agricultural residue, according to Moncada2017</t>
  </si>
  <si>
    <t>organosolv lignin, from organosolv pre-treatment of forest residue, according to Moncada2017</t>
  </si>
  <si>
    <t>organosolv_lignin_bs</t>
  </si>
  <si>
    <t>organosolv_lignin_bl</t>
  </si>
  <si>
    <t>ammonium sulfate, from ammonia and sulfuric acid</t>
  </si>
  <si>
    <t>organosolv_lignin</t>
  </si>
  <si>
    <t>oxygen, from cryogenic air separation, base</t>
  </si>
  <si>
    <t>oxygen, from cryogenic air separation, improved</t>
  </si>
  <si>
    <t>xylose, from liquid hot water pre-treatment of agricultural residue, according to LiuF2021</t>
  </si>
  <si>
    <t>xylose, from liquid hot water pre-treatment of forest residue, according to LiuF2021</t>
  </si>
  <si>
    <t>reported in limestone</t>
  </si>
  <si>
    <t>original report didn't account for water recycling, hence too high water consumption. This value is taken from Wang2013 with the same pretreatment</t>
  </si>
  <si>
    <t>https://doi.org/10.1016/j.jclepro.2021.129707</t>
  </si>
  <si>
    <t>https://doi.org/10.1016/j.rser.2013.08.031</t>
  </si>
  <si>
    <t>product_process</t>
  </si>
  <si>
    <t>ratio</t>
  </si>
  <si>
    <t>methanol-to-olefins</t>
  </si>
  <si>
    <t>methanol-to-aromatics</t>
  </si>
  <si>
    <t>organosolv pre-treatment of agricultural residue, according to Moncada2017</t>
  </si>
  <si>
    <t>organosolv pre-treatment of forest residue, according to Moncada2017</t>
  </si>
  <si>
    <t>liquid hot water pre-treatment of agricultural residue, according to LiuF2021</t>
  </si>
  <si>
    <t>liquid hot water pre-treatment of forest residue, according to LiuF2021</t>
  </si>
  <si>
    <t>ethanol, from liquid hot water pre-treatment of agricultural residue, according to LiuF2021</t>
  </si>
  <si>
    <t>ethanol, from liquid hot water pre-treatment of forest residue, according to LiuF2021</t>
  </si>
  <si>
    <t>xylose_mother_liquor</t>
  </si>
  <si>
    <t>xylose mother liquor, from liquid hot water pre-treatment of agricultural residue, according to LiuF2021</t>
  </si>
  <si>
    <t>xylose mother liquor, from liquid hot water pre-treatment of forest residue, according to LiuF2021</t>
  </si>
  <si>
    <t>glucose, from organosolv pre-treatment of agricultural residue, according to Nitzsche2016</t>
  </si>
  <si>
    <t>organosolv lignin, from organosolv pre-treatment of agricultural residue, according to Nitzsche2016</t>
  </si>
  <si>
    <t>organosolv pre-treatment of agricultural residue, according to Nitzsche2016</t>
  </si>
  <si>
    <t>glucose, from organosolv pre-treatment of forest residue, according to Nitzsche2016</t>
  </si>
  <si>
    <t>organosolv lignin, from organosolv pre-treatment of forest residue, according to Nitzsche2016</t>
  </si>
  <si>
    <t>organosolv pre-treatment of forest residue, according to Nitzsche2016</t>
  </si>
  <si>
    <t>https://doi.org/10.1016/j.biortech.2015.11.008</t>
  </si>
  <si>
    <t>biogas and hydrolysis lignin as fuel, coproduction</t>
  </si>
  <si>
    <t>ethanol, from glucose_bs fermentation, according to Nitzsche2016</t>
  </si>
  <si>
    <t>ethanol, from glucose_bl fermentation, according to Nitzsche2016</t>
  </si>
  <si>
    <t>ethylene_bs</t>
  </si>
  <si>
    <t>ethylene_bl</t>
  </si>
  <si>
    <t>refrigerant_energy</t>
  </si>
  <si>
    <t>450C</t>
  </si>
  <si>
    <t>ethanol, from ethanol_bl</t>
  </si>
  <si>
    <t>ethanol, from ethanol_bs</t>
  </si>
  <si>
    <t>ethylene, from ethanol dehydration, according to Nitzsche2016</t>
  </si>
  <si>
    <t>BDO_14_bs</t>
  </si>
  <si>
    <t>BDO_14_bl</t>
  </si>
  <si>
    <t>1,4-BDO, from glucose_bs fermentation, according to Leiva2023</t>
  </si>
  <si>
    <t>https://doi.org/10.1016/j.susmat.2023.e00683</t>
  </si>
  <si>
    <t>1,4-BDO, from glucose_bl fermentation, according to Leiva2023</t>
  </si>
  <si>
    <t>phosphate_rock</t>
  </si>
  <si>
    <t>HDPE</t>
  </si>
  <si>
    <t>IHS</t>
  </si>
  <si>
    <t>85-90C</t>
  </si>
  <si>
    <t>LDPE</t>
  </si>
  <si>
    <t>LDPE, from autoclave process</t>
  </si>
  <si>
    <t>LDPE, from tubular process</t>
  </si>
  <si>
    <t>LLDPE, from slurry process</t>
  </si>
  <si>
    <t>LLDPE, from gas phase process</t>
  </si>
  <si>
    <t>HDPE, from gas phase process</t>
  </si>
  <si>
    <t>HDPE, from slurry process</t>
  </si>
  <si>
    <t>LLDPE, from solution process</t>
  </si>
  <si>
    <t>LLDPE</t>
  </si>
  <si>
    <t>hexene_1</t>
  </si>
  <si>
    <t>85°C to 220°C</t>
  </si>
  <si>
    <t>proxy for oxtene_1</t>
  </si>
  <si>
    <t>1-hexene, from ethylene trimerization</t>
  </si>
  <si>
    <t>100-200C</t>
  </si>
  <si>
    <t>potato</t>
  </si>
  <si>
    <t>potato_starch</t>
  </si>
  <si>
    <t>enzyme, from potato starch</t>
  </si>
  <si>
    <t>potato starch, from potato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</si>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</sst>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ont="1" applyFill="1"/>
    <xf numFmtId="0" fontId="0" fillId="0" borderId="0" xfId="0" applyBorder="1"/>
    <xf numFmtId="0" fontId="0" fillId="0" borderId="0" xfId="0" applyFont="1" applyBorder="1"/>
    <xf numFmtId="0" fontId="3" fillId="0" borderId="0" xfId="0" applyFont="1" applyFill="1"/>
    <xf numFmtId="0" fontId="3" fillId="0" borderId="0" xfId="0" applyFont="1" applyFill="1" applyBorder="1"/>
    <xf numFmtId="0" fontId="0" fillId="0" borderId="0" xfId="0" quotePrefix="1" applyFill="1" applyBorder="1"/>
    <xf numFmtId="0" fontId="1" fillId="0" borderId="0" xfId="1" applyFill="1"/>
    <xf numFmtId="0" fontId="2" fillId="0" borderId="0" xfId="0" applyFont="1" applyFill="1"/>
    <xf numFmtId="0" fontId="4" fillId="0" borderId="0" xfId="0" applyFont="1" applyFill="1"/>
    <xf numFmtId="0" fontId="0" fillId="0" borderId="1" xfId="0" applyFont="1" applyFill="1" applyBorder="1"/>
  </cellXfs>
  <cellStyles count="2">
    <cellStyle name="Hyperlink" xfId="1" builtinId="8"/>
    <cellStyle name="Normal" xfId="0" builtinId="0"/>
  </cellStyles>
  <dxfs count="16"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85" totalsRowShown="0">
  <autoFilter ref="A1:C85">
    <filterColumn colId="0">
      <filters>
        <filter val="glucose"/>
        <filter val="glucose_bl"/>
        <filter val="glucose_bs"/>
      </filters>
    </filterColumn>
  </autoFilter>
  <sortState ref="A2:C83">
    <sortCondition ref="C1:C83"/>
  </sortState>
  <tableColumns count="3">
    <tableColumn id="1" name="product_name" dataDxfId="15"/>
    <tableColumn id="2" name="unit"/>
    <tableColumn id="5" name="product_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G94" totalsRowShown="0" dataDxfId="3">
  <autoFilter ref="A1:G94">
    <filterColumn colId="0">
      <filters>
        <filter val="methanol, from agricultural residue gasification, base"/>
        <filter val="methanol, from agricultural residue gasification, beccs"/>
        <filter val="methanol, from agricultural residue gasification, combined with co2 hydrogenation"/>
        <filter val="methanol, from biogenic co2 hydrogenation, long rotation"/>
        <filter val="methanol, from biogenic co2 hydrogenation, short rotation"/>
        <filter val="methanol, from forest residue gasification, base"/>
        <filter val="methanol, from forest residue gasification, beccs"/>
        <filter val="methanol, from forest residue gasification, combined with co2 hydrogenation"/>
        <filter val="methanol, from fossil co2 hydrogenation"/>
        <filter val="methanol, from methanol_bl"/>
        <filter val="methanol, from methanol_bs"/>
        <filter val="methanol, from methanol_f"/>
      </filters>
    </filterColumn>
  </autoFilter>
  <sortState ref="A62:F67">
    <sortCondition ref="C1:C71"/>
  </sortState>
  <tableColumns count="7">
    <tableColumn id="1" name="product_process" dataDxfId="7"/>
    <tableColumn id="2" name="product_name" dataDxfId="6"/>
    <tableColumn id="5" name="process" dataDxfId="2"/>
    <tableColumn id="6" name="ratio" dataDxfId="1"/>
    <tableColumn id="3" name="TRL" dataDxfId="5"/>
    <tableColumn id="4" name="Data source" dataDxfId="4"/>
    <tableColumn id="7" name="includ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F550" totalsRowShown="0" dataDxfId="14">
  <autoFilter ref="A1:F550">
    <filterColumn colId="1">
      <filters>
        <filter val="glucose"/>
        <filter val="glucose_bl"/>
        <filter val="glucose_bs"/>
      </filters>
    </filterColumn>
  </autoFilter>
  <sortState ref="A2:F196">
    <sortCondition ref="A1:A196"/>
  </sortState>
  <tableColumns count="6">
    <tableColumn id="1" name="process" dataDxfId="13"/>
    <tableColumn id="2" name="product_name" dataDxfId="12"/>
    <tableColumn id="3" name="value" dataDxfId="11"/>
    <tableColumn id="4" name="unit" dataDxfId="10"/>
    <tableColumn id="5" name="checked" dataDxfId="9"/>
    <tableColumn id="6" name="not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doi.org/10.1016/j.biortech.2015.11.00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activeCell="C103" sqref="C103"/>
    </sheetView>
  </sheetViews>
  <sheetFormatPr defaultRowHeight="14.4" x14ac:dyDescent="0.3"/>
  <cols>
    <col min="1" max="1" width="25.5546875" customWidth="1"/>
    <col min="3" max="3" width="14.33203125" customWidth="1"/>
  </cols>
  <sheetData>
    <row r="1" spans="1:3" x14ac:dyDescent="0.3">
      <c r="A1" t="s">
        <v>59</v>
      </c>
      <c r="B1" t="s">
        <v>33</v>
      </c>
      <c r="C1" t="s">
        <v>60</v>
      </c>
    </row>
    <row r="2" spans="1:3" hidden="1" x14ac:dyDescent="0.3">
      <c r="A2" t="s">
        <v>32</v>
      </c>
      <c r="B2" t="s">
        <v>14</v>
      </c>
      <c r="C2" t="s">
        <v>62</v>
      </c>
    </row>
    <row r="3" spans="1:3" hidden="1" x14ac:dyDescent="0.3">
      <c r="A3" t="s">
        <v>31</v>
      </c>
      <c r="B3" t="s">
        <v>14</v>
      </c>
      <c r="C3" t="s">
        <v>62</v>
      </c>
    </row>
    <row r="4" spans="1:3" hidden="1" x14ac:dyDescent="0.3">
      <c r="A4" t="s">
        <v>30</v>
      </c>
      <c r="B4" t="s">
        <v>14</v>
      </c>
      <c r="C4" t="s">
        <v>62</v>
      </c>
    </row>
    <row r="5" spans="1:3" hidden="1" x14ac:dyDescent="0.3">
      <c r="A5" t="s">
        <v>43</v>
      </c>
      <c r="B5" t="s">
        <v>14</v>
      </c>
      <c r="C5" t="s">
        <v>62</v>
      </c>
    </row>
    <row r="6" spans="1:3" hidden="1" x14ac:dyDescent="0.3">
      <c r="A6" t="s">
        <v>42</v>
      </c>
      <c r="B6" t="s">
        <v>14</v>
      </c>
      <c r="C6" t="s">
        <v>62</v>
      </c>
    </row>
    <row r="7" spans="1:3" hidden="1" x14ac:dyDescent="0.3">
      <c r="A7" t="s">
        <v>41</v>
      </c>
      <c r="B7" t="s">
        <v>14</v>
      </c>
      <c r="C7" t="s">
        <v>62</v>
      </c>
    </row>
    <row r="8" spans="1:3" hidden="1" x14ac:dyDescent="0.3">
      <c r="A8" t="s">
        <v>11</v>
      </c>
      <c r="B8" t="s">
        <v>14</v>
      </c>
      <c r="C8" t="s">
        <v>63</v>
      </c>
    </row>
    <row r="9" spans="1:3" hidden="1" x14ac:dyDescent="0.3">
      <c r="A9" s="1" t="s">
        <v>109</v>
      </c>
      <c r="B9" t="s">
        <v>14</v>
      </c>
      <c r="C9" t="s">
        <v>63</v>
      </c>
    </row>
    <row r="10" spans="1:3" hidden="1" x14ac:dyDescent="0.3">
      <c r="A10" s="1" t="s">
        <v>125</v>
      </c>
      <c r="B10" t="s">
        <v>14</v>
      </c>
      <c r="C10" t="s">
        <v>63</v>
      </c>
    </row>
    <row r="11" spans="1:3" hidden="1" x14ac:dyDescent="0.3">
      <c r="A11" t="s">
        <v>73</v>
      </c>
      <c r="B11" t="s">
        <v>14</v>
      </c>
      <c r="C11" t="s">
        <v>63</v>
      </c>
    </row>
    <row r="12" spans="1:3" hidden="1" x14ac:dyDescent="0.3">
      <c r="A12" t="s">
        <v>70</v>
      </c>
      <c r="B12" t="s">
        <v>25</v>
      </c>
      <c r="C12" t="s">
        <v>63</v>
      </c>
    </row>
    <row r="13" spans="1:3" hidden="1" x14ac:dyDescent="0.3">
      <c r="A13" s="4" t="s">
        <v>149</v>
      </c>
      <c r="B13" t="s">
        <v>14</v>
      </c>
      <c r="C13" t="s">
        <v>63</v>
      </c>
    </row>
    <row r="14" spans="1:3" hidden="1" x14ac:dyDescent="0.3">
      <c r="A14" s="1" t="s">
        <v>126</v>
      </c>
      <c r="B14" t="s">
        <v>14</v>
      </c>
      <c r="C14" t="s">
        <v>63</v>
      </c>
    </row>
    <row r="15" spans="1:3" hidden="1" x14ac:dyDescent="0.3">
      <c r="A15" s="1" t="s">
        <v>127</v>
      </c>
      <c r="B15" t="s">
        <v>14</v>
      </c>
      <c r="C15" t="s">
        <v>63</v>
      </c>
    </row>
    <row r="16" spans="1:3" hidden="1" x14ac:dyDescent="0.3">
      <c r="A16" t="s">
        <v>49</v>
      </c>
      <c r="B16" t="s">
        <v>14</v>
      </c>
      <c r="C16" t="s">
        <v>63</v>
      </c>
    </row>
    <row r="17" spans="1:3" hidden="1" x14ac:dyDescent="0.3">
      <c r="A17" s="1" t="s">
        <v>79</v>
      </c>
      <c r="B17" t="s">
        <v>14</v>
      </c>
      <c r="C17" t="s">
        <v>63</v>
      </c>
    </row>
    <row r="18" spans="1:3" hidden="1" x14ac:dyDescent="0.3">
      <c r="A18" s="1" t="s">
        <v>93</v>
      </c>
      <c r="B18" t="s">
        <v>14</v>
      </c>
      <c r="C18" t="s">
        <v>63</v>
      </c>
    </row>
    <row r="19" spans="1:3" hidden="1" x14ac:dyDescent="0.3">
      <c r="A19" s="1" t="s">
        <v>102</v>
      </c>
      <c r="B19" t="s">
        <v>14</v>
      </c>
      <c r="C19" t="s">
        <v>63</v>
      </c>
    </row>
    <row r="20" spans="1:3" hidden="1" x14ac:dyDescent="0.3">
      <c r="A20" s="1" t="s">
        <v>100</v>
      </c>
      <c r="B20" t="s">
        <v>14</v>
      </c>
      <c r="C20" t="s">
        <v>63</v>
      </c>
    </row>
    <row r="21" spans="1:3" x14ac:dyDescent="0.3">
      <c r="A21" s="1" t="s">
        <v>92</v>
      </c>
      <c r="B21" t="s">
        <v>14</v>
      </c>
      <c r="C21" t="s">
        <v>63</v>
      </c>
    </row>
    <row r="22" spans="1:3" x14ac:dyDescent="0.3">
      <c r="A22" s="1" t="s">
        <v>101</v>
      </c>
      <c r="B22" t="s">
        <v>14</v>
      </c>
      <c r="C22" t="s">
        <v>63</v>
      </c>
    </row>
    <row r="23" spans="1:3" x14ac:dyDescent="0.3">
      <c r="A23" s="1" t="s">
        <v>99</v>
      </c>
      <c r="B23" t="s">
        <v>14</v>
      </c>
      <c r="C23" t="s">
        <v>63</v>
      </c>
    </row>
    <row r="24" spans="1:3" hidden="1" x14ac:dyDescent="0.3">
      <c r="A24" t="s">
        <v>58</v>
      </c>
      <c r="B24" t="s">
        <v>25</v>
      </c>
      <c r="C24" t="s">
        <v>63</v>
      </c>
    </row>
    <row r="25" spans="1:3" hidden="1" x14ac:dyDescent="0.3">
      <c r="A25" t="s">
        <v>57</v>
      </c>
      <c r="B25" t="s">
        <v>25</v>
      </c>
      <c r="C25" t="s">
        <v>63</v>
      </c>
    </row>
    <row r="26" spans="1:3" hidden="1" x14ac:dyDescent="0.3">
      <c r="A26" s="5" t="s">
        <v>34</v>
      </c>
      <c r="B26" t="s">
        <v>14</v>
      </c>
      <c r="C26" t="s">
        <v>63</v>
      </c>
    </row>
    <row r="27" spans="1:3" hidden="1" x14ac:dyDescent="0.3">
      <c r="A27" s="1" t="s">
        <v>128</v>
      </c>
      <c r="B27" t="s">
        <v>14</v>
      </c>
      <c r="C27" t="s">
        <v>63</v>
      </c>
    </row>
    <row r="28" spans="1:3" hidden="1" x14ac:dyDescent="0.3">
      <c r="A28" s="1" t="s">
        <v>129</v>
      </c>
      <c r="B28" t="s">
        <v>14</v>
      </c>
      <c r="C28" t="s">
        <v>63</v>
      </c>
    </row>
    <row r="29" spans="1:3" hidden="1" x14ac:dyDescent="0.3">
      <c r="A29" t="s">
        <v>174</v>
      </c>
      <c r="B29" t="s">
        <v>14</v>
      </c>
      <c r="C29" t="s">
        <v>63</v>
      </c>
    </row>
    <row r="30" spans="1:3" hidden="1" x14ac:dyDescent="0.3">
      <c r="A30" t="s">
        <v>171</v>
      </c>
      <c r="B30" t="s">
        <v>14</v>
      </c>
      <c r="C30" t="s">
        <v>63</v>
      </c>
    </row>
    <row r="31" spans="1:3" hidden="1" x14ac:dyDescent="0.3">
      <c r="A31" t="s">
        <v>172</v>
      </c>
      <c r="B31" t="s">
        <v>14</v>
      </c>
      <c r="C31" t="s">
        <v>63</v>
      </c>
    </row>
    <row r="32" spans="1:3" hidden="1" x14ac:dyDescent="0.3">
      <c r="A32" t="s">
        <v>36</v>
      </c>
      <c r="B32" t="s">
        <v>14</v>
      </c>
      <c r="C32" t="s">
        <v>63</v>
      </c>
    </row>
    <row r="33" spans="1:3" hidden="1" x14ac:dyDescent="0.3">
      <c r="A33" s="1" t="s">
        <v>81</v>
      </c>
      <c r="B33" t="s">
        <v>14</v>
      </c>
      <c r="C33" t="s">
        <v>63</v>
      </c>
    </row>
    <row r="34" spans="1:3" hidden="1" x14ac:dyDescent="0.3">
      <c r="A34" s="13" t="s">
        <v>80</v>
      </c>
      <c r="B34" t="s">
        <v>14</v>
      </c>
      <c r="C34" t="s">
        <v>63</v>
      </c>
    </row>
    <row r="35" spans="1:3" hidden="1" x14ac:dyDescent="0.3">
      <c r="A35" s="1" t="s">
        <v>82</v>
      </c>
      <c r="B35" t="s">
        <v>14</v>
      </c>
      <c r="C35" t="s">
        <v>63</v>
      </c>
    </row>
    <row r="36" spans="1:3" hidden="1" x14ac:dyDescent="0.3">
      <c r="A36" s="1" t="s">
        <v>104</v>
      </c>
      <c r="B36" t="s">
        <v>14</v>
      </c>
      <c r="C36" t="s">
        <v>63</v>
      </c>
    </row>
    <row r="37" spans="1:3" hidden="1" x14ac:dyDescent="0.3">
      <c r="A37" s="1" t="s">
        <v>103</v>
      </c>
      <c r="B37" t="s">
        <v>14</v>
      </c>
      <c r="C37" t="s">
        <v>63</v>
      </c>
    </row>
    <row r="38" spans="1:3" hidden="1" x14ac:dyDescent="0.3">
      <c r="A38" s="6" t="s">
        <v>78</v>
      </c>
      <c r="B38" t="s">
        <v>14</v>
      </c>
      <c r="C38" t="s">
        <v>63</v>
      </c>
    </row>
    <row r="39" spans="1:3" hidden="1" x14ac:dyDescent="0.3">
      <c r="A39" t="s">
        <v>53</v>
      </c>
      <c r="B39" t="s">
        <v>25</v>
      </c>
      <c r="C39" t="s">
        <v>63</v>
      </c>
    </row>
    <row r="40" spans="1:3" hidden="1" x14ac:dyDescent="0.3">
      <c r="A40" t="s">
        <v>52</v>
      </c>
      <c r="B40" t="s">
        <v>25</v>
      </c>
      <c r="C40" t="s">
        <v>63</v>
      </c>
    </row>
    <row r="41" spans="1:3" hidden="1" x14ac:dyDescent="0.3">
      <c r="A41" s="1" t="s">
        <v>132</v>
      </c>
      <c r="B41" t="s">
        <v>14</v>
      </c>
      <c r="C41" t="s">
        <v>63</v>
      </c>
    </row>
    <row r="42" spans="1:3" hidden="1" x14ac:dyDescent="0.3">
      <c r="A42" s="1" t="s">
        <v>133</v>
      </c>
      <c r="B42" t="s">
        <v>14</v>
      </c>
      <c r="C42" t="s">
        <v>63</v>
      </c>
    </row>
    <row r="43" spans="1:3" hidden="1" x14ac:dyDescent="0.3">
      <c r="A43" s="4" t="s">
        <v>145</v>
      </c>
      <c r="B43" t="s">
        <v>14</v>
      </c>
      <c r="C43" t="s">
        <v>63</v>
      </c>
    </row>
    <row r="44" spans="1:3" hidden="1" x14ac:dyDescent="0.3">
      <c r="A44" t="s">
        <v>76</v>
      </c>
      <c r="B44" t="s">
        <v>14</v>
      </c>
      <c r="C44" t="s">
        <v>63</v>
      </c>
    </row>
    <row r="45" spans="1:3" hidden="1" x14ac:dyDescent="0.3">
      <c r="A45" s="4" t="s">
        <v>134</v>
      </c>
      <c r="B45" t="s">
        <v>14</v>
      </c>
      <c r="C45" t="s">
        <v>63</v>
      </c>
    </row>
    <row r="46" spans="1:3" hidden="1" x14ac:dyDescent="0.3">
      <c r="A46" s="1" t="s">
        <v>130</v>
      </c>
      <c r="B46" t="s">
        <v>14</v>
      </c>
      <c r="C46" t="s">
        <v>63</v>
      </c>
    </row>
    <row r="47" spans="1:3" hidden="1" x14ac:dyDescent="0.3">
      <c r="A47" s="1" t="s">
        <v>131</v>
      </c>
      <c r="B47" t="s">
        <v>14</v>
      </c>
      <c r="C47" t="s">
        <v>63</v>
      </c>
    </row>
    <row r="48" spans="1:3" hidden="1" x14ac:dyDescent="0.3">
      <c r="A48" s="7" t="s">
        <v>193</v>
      </c>
      <c r="B48" t="s">
        <v>14</v>
      </c>
      <c r="C48" t="s">
        <v>63</v>
      </c>
    </row>
    <row r="49" spans="1:3" hidden="1" x14ac:dyDescent="0.3">
      <c r="A49" s="7" t="s">
        <v>206</v>
      </c>
      <c r="B49" t="s">
        <v>14</v>
      </c>
      <c r="C49" t="s">
        <v>63</v>
      </c>
    </row>
    <row r="50" spans="1:3" hidden="1" x14ac:dyDescent="0.3">
      <c r="A50" s="7" t="s">
        <v>207</v>
      </c>
      <c r="B50" t="s">
        <v>14</v>
      </c>
      <c r="C50" t="s">
        <v>63</v>
      </c>
    </row>
    <row r="51" spans="1:3" hidden="1" x14ac:dyDescent="0.3">
      <c r="A51" s="4" t="s">
        <v>213</v>
      </c>
      <c r="B51" t="s">
        <v>14</v>
      </c>
      <c r="C51" t="s">
        <v>63</v>
      </c>
    </row>
    <row r="52" spans="1:3" hidden="1" x14ac:dyDescent="0.3">
      <c r="A52" s="4" t="s">
        <v>214</v>
      </c>
      <c r="B52" t="s">
        <v>14</v>
      </c>
      <c r="C52" t="s">
        <v>63</v>
      </c>
    </row>
    <row r="53" spans="1:3" hidden="1" x14ac:dyDescent="0.3">
      <c r="A53" s="12" t="s">
        <v>231</v>
      </c>
      <c r="B53" t="s">
        <v>14</v>
      </c>
      <c r="C53" t="s">
        <v>63</v>
      </c>
    </row>
    <row r="54" spans="1:3" hidden="1" x14ac:dyDescent="0.3">
      <c r="A54" s="1" t="s">
        <v>94</v>
      </c>
      <c r="B54" t="s">
        <v>14</v>
      </c>
      <c r="C54" t="s">
        <v>63</v>
      </c>
    </row>
    <row r="55" spans="1:3" hidden="1" x14ac:dyDescent="0.3">
      <c r="A55" s="7" t="s">
        <v>237</v>
      </c>
      <c r="B55" t="s">
        <v>14</v>
      </c>
      <c r="C55" t="s">
        <v>63</v>
      </c>
    </row>
    <row r="56" spans="1:3" hidden="1" x14ac:dyDescent="0.3">
      <c r="A56" t="s">
        <v>51</v>
      </c>
      <c r="B56" t="s">
        <v>14</v>
      </c>
      <c r="C56" t="s">
        <v>63</v>
      </c>
    </row>
    <row r="57" spans="1:3" hidden="1" x14ac:dyDescent="0.3">
      <c r="A57" s="2" t="s">
        <v>219</v>
      </c>
      <c r="B57" t="s">
        <v>14</v>
      </c>
      <c r="C57" t="s">
        <v>64</v>
      </c>
    </row>
    <row r="58" spans="1:3" hidden="1" x14ac:dyDescent="0.3">
      <c r="A58" s="7" t="s">
        <v>222</v>
      </c>
      <c r="B58" t="s">
        <v>14</v>
      </c>
      <c r="C58" t="s">
        <v>64</v>
      </c>
    </row>
    <row r="59" spans="1:3" hidden="1" x14ac:dyDescent="0.3">
      <c r="A59" s="7" t="s">
        <v>230</v>
      </c>
      <c r="B59" t="s">
        <v>14</v>
      </c>
      <c r="C59" t="s">
        <v>64</v>
      </c>
    </row>
    <row r="60" spans="1:3" hidden="1" x14ac:dyDescent="0.3">
      <c r="A60" t="s">
        <v>2</v>
      </c>
      <c r="B60" t="s">
        <v>14</v>
      </c>
      <c r="C60" t="s">
        <v>61</v>
      </c>
    </row>
    <row r="61" spans="1:3" hidden="1" x14ac:dyDescent="0.3">
      <c r="A61" t="s">
        <v>116</v>
      </c>
      <c r="B61" t="s">
        <v>14</v>
      </c>
      <c r="C61" t="s">
        <v>61</v>
      </c>
    </row>
    <row r="62" spans="1:3" hidden="1" x14ac:dyDescent="0.3">
      <c r="A62" t="s">
        <v>115</v>
      </c>
      <c r="B62" t="s">
        <v>14</v>
      </c>
      <c r="C62" t="s">
        <v>61</v>
      </c>
    </row>
    <row r="63" spans="1:3" hidden="1" x14ac:dyDescent="0.3">
      <c r="A63" t="s">
        <v>46</v>
      </c>
      <c r="B63" t="s">
        <v>14</v>
      </c>
      <c r="C63" t="s">
        <v>61</v>
      </c>
    </row>
    <row r="64" spans="1:3" hidden="1" x14ac:dyDescent="0.3">
      <c r="A64" s="1" t="s">
        <v>89</v>
      </c>
      <c r="B64" t="s">
        <v>14</v>
      </c>
      <c r="C64" t="s">
        <v>61</v>
      </c>
    </row>
    <row r="65" spans="1:3" hidden="1" x14ac:dyDescent="0.3">
      <c r="A65" t="s">
        <v>0</v>
      </c>
      <c r="B65" t="s">
        <v>15</v>
      </c>
      <c r="C65" t="s">
        <v>61</v>
      </c>
    </row>
    <row r="66" spans="1:3" hidden="1" x14ac:dyDescent="0.3">
      <c r="A66" t="s">
        <v>1</v>
      </c>
      <c r="B66" t="s">
        <v>14</v>
      </c>
      <c r="C66" t="s">
        <v>61</v>
      </c>
    </row>
    <row r="67" spans="1:3" hidden="1" x14ac:dyDescent="0.3">
      <c r="A67" s="4" t="s">
        <v>139</v>
      </c>
      <c r="B67" t="s">
        <v>14</v>
      </c>
      <c r="C67" t="s">
        <v>61</v>
      </c>
    </row>
    <row r="68" spans="1:3" hidden="1" x14ac:dyDescent="0.3">
      <c r="A68" s="7" t="s">
        <v>150</v>
      </c>
      <c r="B68" t="s">
        <v>14</v>
      </c>
      <c r="C68" t="s">
        <v>61</v>
      </c>
    </row>
    <row r="69" spans="1:3" hidden="1" x14ac:dyDescent="0.3">
      <c r="A69" t="s">
        <v>3</v>
      </c>
      <c r="B69" t="s">
        <v>14</v>
      </c>
      <c r="C69" t="s">
        <v>61</v>
      </c>
    </row>
    <row r="70" spans="1:3" hidden="1" x14ac:dyDescent="0.3">
      <c r="A70" t="s">
        <v>4</v>
      </c>
      <c r="B70" t="s">
        <v>14</v>
      </c>
      <c r="C70" t="s">
        <v>61</v>
      </c>
    </row>
    <row r="71" spans="1:3" hidden="1" x14ac:dyDescent="0.3">
      <c r="A71" t="s">
        <v>5</v>
      </c>
      <c r="B71" t="s">
        <v>14</v>
      </c>
      <c r="C71" t="s">
        <v>61</v>
      </c>
    </row>
    <row r="72" spans="1:3" hidden="1" x14ac:dyDescent="0.3">
      <c r="A72" s="4" t="s">
        <v>147</v>
      </c>
      <c r="B72" t="s">
        <v>14</v>
      </c>
      <c r="C72" t="s">
        <v>61</v>
      </c>
    </row>
    <row r="73" spans="1:3" hidden="1" x14ac:dyDescent="0.3">
      <c r="A73" t="s">
        <v>6</v>
      </c>
      <c r="B73" t="s">
        <v>14</v>
      </c>
      <c r="C73" t="s">
        <v>61</v>
      </c>
    </row>
    <row r="74" spans="1:3" hidden="1" x14ac:dyDescent="0.3">
      <c r="A74" t="s">
        <v>7</v>
      </c>
      <c r="B74" t="s">
        <v>14</v>
      </c>
      <c r="C74" t="s">
        <v>61</v>
      </c>
    </row>
    <row r="75" spans="1:3" hidden="1" x14ac:dyDescent="0.3">
      <c r="A75" t="s">
        <v>8</v>
      </c>
      <c r="B75" t="s">
        <v>14</v>
      </c>
      <c r="C75" t="s">
        <v>61</v>
      </c>
    </row>
    <row r="76" spans="1:3" hidden="1" x14ac:dyDescent="0.3">
      <c r="A76" s="4" t="s">
        <v>124</v>
      </c>
      <c r="B76" t="s">
        <v>14</v>
      </c>
      <c r="C76" t="s">
        <v>61</v>
      </c>
    </row>
    <row r="77" spans="1:3" hidden="1" x14ac:dyDescent="0.3">
      <c r="A77" s="1" t="s">
        <v>95</v>
      </c>
      <c r="B77" t="s">
        <v>14</v>
      </c>
      <c r="C77" t="s">
        <v>61</v>
      </c>
    </row>
    <row r="78" spans="1:3" hidden="1" x14ac:dyDescent="0.3">
      <c r="A78" t="s">
        <v>10</v>
      </c>
      <c r="B78" t="s">
        <v>14</v>
      </c>
      <c r="C78" t="s">
        <v>61</v>
      </c>
    </row>
    <row r="79" spans="1:3" hidden="1" x14ac:dyDescent="0.3">
      <c r="A79" t="s">
        <v>9</v>
      </c>
      <c r="B79" t="s">
        <v>14</v>
      </c>
      <c r="C79" t="s">
        <v>61</v>
      </c>
    </row>
    <row r="80" spans="1:3" hidden="1" x14ac:dyDescent="0.3">
      <c r="A80" s="7" t="s">
        <v>153</v>
      </c>
      <c r="B80" t="s">
        <v>14</v>
      </c>
      <c r="C80" t="s">
        <v>61</v>
      </c>
    </row>
    <row r="81" spans="1:3" hidden="1" x14ac:dyDescent="0.3">
      <c r="A81" s="11" t="s">
        <v>208</v>
      </c>
      <c r="B81" t="s">
        <v>25</v>
      </c>
      <c r="C81" t="s">
        <v>61</v>
      </c>
    </row>
    <row r="82" spans="1:3" hidden="1" x14ac:dyDescent="0.3">
      <c r="A82" s="7" t="s">
        <v>218</v>
      </c>
      <c r="B82" t="s">
        <v>14</v>
      </c>
      <c r="C82" t="s">
        <v>61</v>
      </c>
    </row>
    <row r="83" spans="1:3" hidden="1" x14ac:dyDescent="0.3">
      <c r="A83" s="7" t="s">
        <v>236</v>
      </c>
      <c r="B83" t="s">
        <v>14</v>
      </c>
      <c r="C83" t="s">
        <v>61</v>
      </c>
    </row>
    <row r="84" spans="1:3" hidden="1" x14ac:dyDescent="0.3">
      <c r="A84" s="7" t="s">
        <v>144</v>
      </c>
      <c r="B84" t="s">
        <v>14</v>
      </c>
      <c r="C84" t="s">
        <v>63</v>
      </c>
    </row>
    <row r="85" spans="1:3" hidden="1" x14ac:dyDescent="0.3">
      <c r="A85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zoomScale="70" zoomScaleNormal="70" workbookViewId="0">
      <selection activeCell="G16" sqref="G16"/>
    </sheetView>
  </sheetViews>
  <sheetFormatPr defaultRowHeight="14.4" x14ac:dyDescent="0.3"/>
  <cols>
    <col min="1" max="1" width="112.21875" customWidth="1"/>
    <col min="2" max="4" width="20.33203125" customWidth="1"/>
    <col min="6" max="6" width="12.77734375" customWidth="1"/>
  </cols>
  <sheetData>
    <row r="1" spans="1:7" x14ac:dyDescent="0.3">
      <c r="A1" s="5" t="s">
        <v>183</v>
      </c>
      <c r="B1" s="5" t="s">
        <v>59</v>
      </c>
      <c r="C1" s="5" t="s">
        <v>12</v>
      </c>
      <c r="D1" s="5" t="s">
        <v>184</v>
      </c>
      <c r="E1" s="5" t="s">
        <v>65</v>
      </c>
      <c r="F1" s="5" t="s">
        <v>68</v>
      </c>
      <c r="G1" t="s">
        <v>240</v>
      </c>
    </row>
    <row r="2" spans="1:7" hidden="1" x14ac:dyDescent="0.3">
      <c r="A2" s="3" t="s">
        <v>16</v>
      </c>
      <c r="B2" s="3" t="s">
        <v>11</v>
      </c>
      <c r="C2" s="3"/>
      <c r="D2" s="3"/>
      <c r="E2" s="3" t="s">
        <v>67</v>
      </c>
      <c r="F2" s="3"/>
      <c r="G2" s="2" t="s">
        <v>91</v>
      </c>
    </row>
    <row r="3" spans="1:7" hidden="1" x14ac:dyDescent="0.3">
      <c r="A3" s="3" t="s">
        <v>17</v>
      </c>
      <c r="B3" s="3" t="s">
        <v>11</v>
      </c>
      <c r="C3" s="3"/>
      <c r="D3" s="3"/>
      <c r="E3" s="3" t="s">
        <v>67</v>
      </c>
      <c r="F3" s="3"/>
      <c r="G3" s="2" t="s">
        <v>91</v>
      </c>
    </row>
    <row r="4" spans="1:7" hidden="1" x14ac:dyDescent="0.3">
      <c r="A4" s="3" t="s">
        <v>18</v>
      </c>
      <c r="B4" s="3" t="s">
        <v>11</v>
      </c>
      <c r="C4" s="3"/>
      <c r="D4" s="3"/>
      <c r="E4" s="3" t="s">
        <v>67</v>
      </c>
      <c r="F4" s="3"/>
      <c r="G4" s="2" t="s">
        <v>91</v>
      </c>
    </row>
    <row r="5" spans="1:7" hidden="1" x14ac:dyDescent="0.3">
      <c r="A5" s="3" t="s">
        <v>19</v>
      </c>
      <c r="B5" s="3" t="s">
        <v>11</v>
      </c>
      <c r="C5" s="3"/>
      <c r="D5" s="3"/>
      <c r="E5" s="3" t="s">
        <v>67</v>
      </c>
      <c r="F5" s="3"/>
      <c r="G5" s="2" t="s">
        <v>91</v>
      </c>
    </row>
    <row r="6" spans="1:7" hidden="1" x14ac:dyDescent="0.3">
      <c r="A6" s="3" t="s">
        <v>20</v>
      </c>
      <c r="B6" s="3" t="s">
        <v>11</v>
      </c>
      <c r="C6" s="3"/>
      <c r="D6" s="3"/>
      <c r="E6" s="3" t="s">
        <v>67</v>
      </c>
      <c r="F6" s="3"/>
      <c r="G6" s="2" t="s">
        <v>91</v>
      </c>
    </row>
    <row r="7" spans="1:7" hidden="1" x14ac:dyDescent="0.3">
      <c r="A7" s="3" t="s">
        <v>21</v>
      </c>
      <c r="B7" s="3" t="s">
        <v>11</v>
      </c>
      <c r="C7" s="3"/>
      <c r="D7" s="3"/>
      <c r="E7" s="3" t="s">
        <v>67</v>
      </c>
      <c r="F7" s="3"/>
      <c r="G7" s="2" t="s">
        <v>91</v>
      </c>
    </row>
    <row r="8" spans="1:7" hidden="1" x14ac:dyDescent="0.3">
      <c r="A8" s="3" t="s">
        <v>22</v>
      </c>
      <c r="B8" s="3" t="s">
        <v>11</v>
      </c>
      <c r="C8" s="3"/>
      <c r="D8" s="3"/>
      <c r="E8" s="3" t="s">
        <v>67</v>
      </c>
      <c r="F8" s="3"/>
      <c r="G8" s="2" t="s">
        <v>91</v>
      </c>
    </row>
    <row r="9" spans="1:7" hidden="1" x14ac:dyDescent="0.3">
      <c r="A9" s="3" t="s">
        <v>23</v>
      </c>
      <c r="B9" s="3" t="s">
        <v>11</v>
      </c>
      <c r="C9" s="3"/>
      <c r="D9" s="3"/>
      <c r="E9" s="3" t="s">
        <v>67</v>
      </c>
      <c r="F9" s="3"/>
      <c r="G9" s="2" t="s">
        <v>91</v>
      </c>
    </row>
    <row r="10" spans="1:7" hidden="1" x14ac:dyDescent="0.3">
      <c r="A10" s="3" t="s">
        <v>24</v>
      </c>
      <c r="B10" s="3" t="s">
        <v>57</v>
      </c>
      <c r="C10" s="3"/>
      <c r="D10" s="3"/>
      <c r="E10" s="3" t="s">
        <v>66</v>
      </c>
      <c r="F10" s="3"/>
      <c r="G10" s="2" t="s">
        <v>91</v>
      </c>
    </row>
    <row r="11" spans="1:7" hidden="1" x14ac:dyDescent="0.3">
      <c r="A11" s="3" t="s">
        <v>26</v>
      </c>
      <c r="B11" s="3" t="s">
        <v>58</v>
      </c>
      <c r="C11" s="3"/>
      <c r="D11" s="3"/>
      <c r="E11" s="3" t="s">
        <v>67</v>
      </c>
      <c r="F11" s="3"/>
      <c r="G11" s="2" t="s">
        <v>91</v>
      </c>
    </row>
    <row r="12" spans="1:7" hidden="1" x14ac:dyDescent="0.3">
      <c r="A12" s="3" t="s">
        <v>27</v>
      </c>
      <c r="B12" s="3" t="s">
        <v>57</v>
      </c>
      <c r="C12" s="3"/>
      <c r="D12" s="3"/>
      <c r="E12" s="3" t="s">
        <v>67</v>
      </c>
      <c r="F12" s="3"/>
      <c r="G12" s="2" t="s">
        <v>91</v>
      </c>
    </row>
    <row r="13" spans="1:7" hidden="1" x14ac:dyDescent="0.3">
      <c r="A13" s="3" t="s">
        <v>28</v>
      </c>
      <c r="B13" s="3" t="s">
        <v>58</v>
      </c>
      <c r="C13" s="3"/>
      <c r="D13" s="3"/>
      <c r="E13" s="3" t="s">
        <v>67</v>
      </c>
      <c r="F13" s="3"/>
      <c r="G13" s="2" t="s">
        <v>91</v>
      </c>
    </row>
    <row r="14" spans="1:7" hidden="1" x14ac:dyDescent="0.3">
      <c r="A14" s="3" t="s">
        <v>29</v>
      </c>
      <c r="B14" s="3" t="s">
        <v>57</v>
      </c>
      <c r="C14" s="3"/>
      <c r="D14" s="3"/>
      <c r="E14" s="3" t="s">
        <v>67</v>
      </c>
      <c r="F14" s="3"/>
      <c r="G14" s="2" t="s">
        <v>91</v>
      </c>
    </row>
    <row r="15" spans="1:7" hidden="1" x14ac:dyDescent="0.3">
      <c r="A15" s="3" t="s">
        <v>35</v>
      </c>
      <c r="B15" s="3" t="s">
        <v>34</v>
      </c>
      <c r="C15" s="3"/>
      <c r="D15" s="3"/>
      <c r="E15" s="3" t="s">
        <v>66</v>
      </c>
      <c r="F15" s="3"/>
      <c r="G15" s="2" t="s">
        <v>91</v>
      </c>
    </row>
    <row r="16" spans="1:7" x14ac:dyDescent="0.3">
      <c r="A16" s="3" t="s">
        <v>37</v>
      </c>
      <c r="B16" s="3" t="s">
        <v>80</v>
      </c>
      <c r="C16" s="3"/>
      <c r="D16" s="3"/>
      <c r="E16" s="3" t="s">
        <v>66</v>
      </c>
      <c r="F16" s="3"/>
      <c r="G16" s="2" t="s">
        <v>91</v>
      </c>
    </row>
    <row r="17" spans="1:7" x14ac:dyDescent="0.3">
      <c r="A17" s="3" t="s">
        <v>38</v>
      </c>
      <c r="B17" s="3" t="s">
        <v>81</v>
      </c>
      <c r="C17" s="3"/>
      <c r="D17" s="3"/>
      <c r="E17" s="3" t="s">
        <v>66</v>
      </c>
      <c r="F17" s="3"/>
      <c r="G17" s="2" t="s">
        <v>91</v>
      </c>
    </row>
    <row r="18" spans="1:7" x14ac:dyDescent="0.3">
      <c r="A18" s="3" t="s">
        <v>39</v>
      </c>
      <c r="B18" s="3" t="s">
        <v>80</v>
      </c>
      <c r="C18" s="3"/>
      <c r="D18" s="3"/>
      <c r="E18" s="3" t="s">
        <v>66</v>
      </c>
      <c r="F18" s="3"/>
      <c r="G18" s="2" t="s">
        <v>91</v>
      </c>
    </row>
    <row r="19" spans="1:7" x14ac:dyDescent="0.3">
      <c r="A19" s="3" t="s">
        <v>40</v>
      </c>
      <c r="B19" s="3" t="s">
        <v>81</v>
      </c>
      <c r="C19" s="3"/>
      <c r="D19" s="3"/>
      <c r="E19" s="3" t="s">
        <v>66</v>
      </c>
      <c r="F19" s="3"/>
      <c r="G19" s="2" t="s">
        <v>91</v>
      </c>
    </row>
    <row r="20" spans="1:7" x14ac:dyDescent="0.3">
      <c r="A20" s="3" t="s">
        <v>44</v>
      </c>
      <c r="B20" s="3" t="s">
        <v>80</v>
      </c>
      <c r="C20" s="3"/>
      <c r="D20" s="3"/>
      <c r="E20" s="3" t="s">
        <v>66</v>
      </c>
      <c r="F20" s="3"/>
      <c r="G20" s="2" t="s">
        <v>91</v>
      </c>
    </row>
    <row r="21" spans="1:7" x14ac:dyDescent="0.3">
      <c r="A21" s="3" t="s">
        <v>45</v>
      </c>
      <c r="B21" s="3" t="s">
        <v>81</v>
      </c>
      <c r="C21" s="3"/>
      <c r="D21" s="3"/>
      <c r="E21" s="3" t="s">
        <v>66</v>
      </c>
      <c r="F21" s="3"/>
      <c r="G21" s="2" t="s">
        <v>91</v>
      </c>
    </row>
    <row r="22" spans="1:7" x14ac:dyDescent="0.3">
      <c r="A22" s="3" t="s">
        <v>47</v>
      </c>
      <c r="B22" s="3" t="s">
        <v>82</v>
      </c>
      <c r="C22" s="3"/>
      <c r="D22" s="3"/>
      <c r="E22" s="3" t="s">
        <v>66</v>
      </c>
      <c r="F22" s="3"/>
      <c r="G22" s="2" t="s">
        <v>91</v>
      </c>
    </row>
    <row r="23" spans="1:7" x14ac:dyDescent="0.3">
      <c r="A23" s="3" t="s">
        <v>117</v>
      </c>
      <c r="B23" s="3" t="s">
        <v>80</v>
      </c>
      <c r="C23" s="3"/>
      <c r="D23" s="3"/>
      <c r="E23" s="3" t="s">
        <v>66</v>
      </c>
      <c r="F23" s="3"/>
      <c r="G23" s="2" t="s">
        <v>91</v>
      </c>
    </row>
    <row r="24" spans="1:7" x14ac:dyDescent="0.3">
      <c r="A24" s="1" t="s">
        <v>118</v>
      </c>
      <c r="B24" s="3" t="s">
        <v>81</v>
      </c>
      <c r="C24" s="3"/>
      <c r="D24" s="3"/>
      <c r="E24" s="3" t="s">
        <v>66</v>
      </c>
      <c r="F24" s="3"/>
      <c r="G24" s="2" t="s">
        <v>91</v>
      </c>
    </row>
    <row r="25" spans="1:7" hidden="1" x14ac:dyDescent="0.3">
      <c r="A25" s="3" t="s">
        <v>48</v>
      </c>
      <c r="B25" s="3" t="s">
        <v>49</v>
      </c>
      <c r="C25" s="3" t="s">
        <v>185</v>
      </c>
      <c r="D25" s="3"/>
      <c r="E25" s="3" t="s">
        <v>67</v>
      </c>
      <c r="F25" s="3"/>
      <c r="G25" s="2" t="s">
        <v>91</v>
      </c>
    </row>
    <row r="26" spans="1:7" hidden="1" x14ac:dyDescent="0.3">
      <c r="A26" s="3" t="s">
        <v>50</v>
      </c>
      <c r="B26" s="3" t="s">
        <v>51</v>
      </c>
      <c r="C26" s="3" t="s">
        <v>185</v>
      </c>
      <c r="D26" s="3"/>
      <c r="E26" s="3" t="s">
        <v>67</v>
      </c>
      <c r="F26" s="3"/>
      <c r="G26" s="2" t="s">
        <v>91</v>
      </c>
    </row>
    <row r="27" spans="1:7" hidden="1" x14ac:dyDescent="0.3">
      <c r="A27" s="3" t="s">
        <v>54</v>
      </c>
      <c r="B27" s="3" t="s">
        <v>52</v>
      </c>
      <c r="C27" s="3"/>
      <c r="D27" s="3"/>
      <c r="E27" s="3" t="s">
        <v>67</v>
      </c>
      <c r="F27" s="3" t="s">
        <v>56</v>
      </c>
      <c r="G27" s="2" t="s">
        <v>91</v>
      </c>
    </row>
    <row r="28" spans="1:7" hidden="1" x14ac:dyDescent="0.3">
      <c r="A28" s="3" t="s">
        <v>55</v>
      </c>
      <c r="B28" s="3" t="s">
        <v>53</v>
      </c>
      <c r="C28" s="3"/>
      <c r="D28" s="3"/>
      <c r="E28" s="3" t="s">
        <v>67</v>
      </c>
      <c r="F28" s="3" t="s">
        <v>56</v>
      </c>
      <c r="G28" s="2" t="s">
        <v>91</v>
      </c>
    </row>
    <row r="29" spans="1:7" hidden="1" x14ac:dyDescent="0.3">
      <c r="A29" s="3" t="s">
        <v>69</v>
      </c>
      <c r="B29" s="3" t="s">
        <v>70</v>
      </c>
      <c r="C29" s="3"/>
      <c r="D29" s="3"/>
      <c r="E29" s="3" t="s">
        <v>67</v>
      </c>
      <c r="F29" s="3" t="s">
        <v>71</v>
      </c>
      <c r="G29" s="2" t="s">
        <v>91</v>
      </c>
    </row>
    <row r="30" spans="1:7" hidden="1" x14ac:dyDescent="0.3">
      <c r="A30" s="3" t="s">
        <v>72</v>
      </c>
      <c r="B30" s="3" t="s">
        <v>73</v>
      </c>
      <c r="C30" s="3" t="s">
        <v>186</v>
      </c>
      <c r="D30" s="3"/>
      <c r="E30" s="3" t="s">
        <v>74</v>
      </c>
      <c r="F30" s="3" t="s">
        <v>75</v>
      </c>
      <c r="G30" s="2" t="s">
        <v>91</v>
      </c>
    </row>
    <row r="31" spans="1:7" hidden="1" x14ac:dyDescent="0.3">
      <c r="A31" s="3" t="s">
        <v>77</v>
      </c>
      <c r="B31" s="3" t="s">
        <v>76</v>
      </c>
      <c r="C31" s="3" t="s">
        <v>186</v>
      </c>
      <c r="D31" s="3"/>
      <c r="E31" s="3" t="s">
        <v>74</v>
      </c>
      <c r="F31" s="3" t="s">
        <v>75</v>
      </c>
      <c r="G31" s="2" t="s">
        <v>91</v>
      </c>
    </row>
    <row r="32" spans="1:7" hidden="1" x14ac:dyDescent="0.3">
      <c r="A32" s="1" t="s">
        <v>83</v>
      </c>
      <c r="B32" s="1" t="s">
        <v>78</v>
      </c>
      <c r="C32" s="3" t="s">
        <v>186</v>
      </c>
      <c r="D32" s="1"/>
      <c r="E32" s="3" t="s">
        <v>74</v>
      </c>
      <c r="F32" s="3" t="s">
        <v>75</v>
      </c>
      <c r="G32" s="2" t="s">
        <v>91</v>
      </c>
    </row>
    <row r="33" spans="1:7" hidden="1" x14ac:dyDescent="0.3">
      <c r="A33" s="3" t="s">
        <v>87</v>
      </c>
      <c r="B33" s="1" t="s">
        <v>79</v>
      </c>
      <c r="C33" s="1"/>
      <c r="D33" s="1"/>
      <c r="E33" s="3" t="s">
        <v>67</v>
      </c>
      <c r="F33" s="9" t="s">
        <v>88</v>
      </c>
      <c r="G33" s="2" t="s">
        <v>91</v>
      </c>
    </row>
    <row r="34" spans="1:7" x14ac:dyDescent="0.3">
      <c r="A34" s="3" t="s">
        <v>84</v>
      </c>
      <c r="B34" s="1" t="s">
        <v>36</v>
      </c>
      <c r="C34" s="1"/>
      <c r="D34" s="1"/>
      <c r="E34" s="3" t="s">
        <v>67</v>
      </c>
      <c r="F34" s="3"/>
      <c r="G34" s="2" t="s">
        <v>91</v>
      </c>
    </row>
    <row r="35" spans="1:7" x14ac:dyDescent="0.3">
      <c r="A35" s="3" t="s">
        <v>85</v>
      </c>
      <c r="B35" s="1" t="s">
        <v>36</v>
      </c>
      <c r="C35" s="1"/>
      <c r="D35" s="1"/>
      <c r="E35" s="3" t="s">
        <v>67</v>
      </c>
      <c r="F35" s="3"/>
      <c r="G35" s="2" t="s">
        <v>91</v>
      </c>
    </row>
    <row r="36" spans="1:7" x14ac:dyDescent="0.3">
      <c r="A36" s="3" t="s">
        <v>86</v>
      </c>
      <c r="B36" s="1" t="s">
        <v>36</v>
      </c>
      <c r="C36" s="1"/>
      <c r="D36" s="1"/>
      <c r="E36" s="3" t="s">
        <v>67</v>
      </c>
      <c r="F36" s="3"/>
      <c r="G36" s="2" t="s">
        <v>91</v>
      </c>
    </row>
    <row r="37" spans="1:7" hidden="1" x14ac:dyDescent="0.3">
      <c r="A37" s="3" t="s">
        <v>175</v>
      </c>
      <c r="B37" s="1" t="s">
        <v>103</v>
      </c>
      <c r="C37" s="1"/>
      <c r="D37" s="1"/>
      <c r="E37" s="3" t="s">
        <v>67</v>
      </c>
      <c r="F37" s="3" t="s">
        <v>106</v>
      </c>
      <c r="G37" s="2" t="s">
        <v>91</v>
      </c>
    </row>
    <row r="38" spans="1:7" hidden="1" x14ac:dyDescent="0.3">
      <c r="A38" s="3" t="s">
        <v>105</v>
      </c>
      <c r="B38" s="1" t="s">
        <v>104</v>
      </c>
      <c r="C38" s="1"/>
      <c r="D38" s="1"/>
      <c r="E38" s="3" t="s">
        <v>67</v>
      </c>
      <c r="F38" s="3" t="s">
        <v>106</v>
      </c>
      <c r="G38" s="2" t="s">
        <v>91</v>
      </c>
    </row>
    <row r="39" spans="1:7" hidden="1" x14ac:dyDescent="0.3">
      <c r="A39" s="3" t="s">
        <v>176</v>
      </c>
      <c r="B39" s="1" t="s">
        <v>103</v>
      </c>
      <c r="C39" s="1"/>
      <c r="D39" s="1"/>
      <c r="E39" s="3" t="s">
        <v>107</v>
      </c>
      <c r="F39" s="3" t="s">
        <v>106</v>
      </c>
      <c r="G39" s="2" t="s">
        <v>91</v>
      </c>
    </row>
    <row r="40" spans="1:7" hidden="1" x14ac:dyDescent="0.3">
      <c r="A40" s="3" t="s">
        <v>108</v>
      </c>
      <c r="B40" s="1" t="s">
        <v>104</v>
      </c>
      <c r="C40" s="1"/>
      <c r="D40" s="1"/>
      <c r="E40" s="3" t="s">
        <v>107</v>
      </c>
      <c r="F40" s="3" t="s">
        <v>106</v>
      </c>
      <c r="G40" s="2" t="s">
        <v>91</v>
      </c>
    </row>
    <row r="41" spans="1:7" hidden="1" x14ac:dyDescent="0.3">
      <c r="A41" s="1" t="s">
        <v>119</v>
      </c>
      <c r="B41" s="1" t="s">
        <v>34</v>
      </c>
      <c r="C41" s="1"/>
      <c r="D41" s="1"/>
      <c r="E41" s="3" t="s">
        <v>66</v>
      </c>
      <c r="F41" s="3" t="s">
        <v>75</v>
      </c>
      <c r="G41" s="2" t="s">
        <v>91</v>
      </c>
    </row>
    <row r="42" spans="1:7" hidden="1" x14ac:dyDescent="0.3">
      <c r="A42" s="1" t="s">
        <v>120</v>
      </c>
      <c r="B42" s="1" t="s">
        <v>34</v>
      </c>
      <c r="C42" s="1"/>
      <c r="D42" s="1"/>
      <c r="E42" s="3" t="s">
        <v>66</v>
      </c>
      <c r="F42" s="3" t="s">
        <v>75</v>
      </c>
      <c r="G42" s="2" t="s">
        <v>91</v>
      </c>
    </row>
    <row r="43" spans="1:7" hidden="1" x14ac:dyDescent="0.3">
      <c r="A43" s="3" t="s">
        <v>122</v>
      </c>
      <c r="B43" s="1" t="s">
        <v>109</v>
      </c>
      <c r="C43" s="1"/>
      <c r="D43" s="1"/>
      <c r="E43" s="3" t="s">
        <v>66</v>
      </c>
      <c r="F43" s="3" t="s">
        <v>75</v>
      </c>
      <c r="G43" s="2" t="s">
        <v>91</v>
      </c>
    </row>
    <row r="44" spans="1:7" hidden="1" x14ac:dyDescent="0.3">
      <c r="A44" s="1" t="s">
        <v>173</v>
      </c>
      <c r="B44" s="1" t="s">
        <v>125</v>
      </c>
      <c r="C44" s="1"/>
      <c r="D44" s="1"/>
      <c r="E44" s="3" t="s">
        <v>67</v>
      </c>
      <c r="F44" s="3" t="s">
        <v>56</v>
      </c>
      <c r="G44" s="2" t="s">
        <v>91</v>
      </c>
    </row>
    <row r="45" spans="1:7" hidden="1" x14ac:dyDescent="0.3">
      <c r="A45" s="3" t="s">
        <v>135</v>
      </c>
      <c r="B45" s="3" t="s">
        <v>134</v>
      </c>
      <c r="C45" s="3"/>
      <c r="D45" s="3"/>
      <c r="E45" s="3" t="s">
        <v>67</v>
      </c>
      <c r="F45" s="3" t="s">
        <v>136</v>
      </c>
      <c r="G45" s="2" t="s">
        <v>91</v>
      </c>
    </row>
    <row r="46" spans="1:7" hidden="1" x14ac:dyDescent="0.3">
      <c r="A46" s="3" t="s">
        <v>137</v>
      </c>
      <c r="B46" s="1" t="s">
        <v>133</v>
      </c>
      <c r="C46" s="1"/>
      <c r="D46" s="1"/>
      <c r="E46" s="3" t="s">
        <v>66</v>
      </c>
      <c r="F46" s="3" t="s">
        <v>138</v>
      </c>
      <c r="G46" s="2" t="s">
        <v>91</v>
      </c>
    </row>
    <row r="47" spans="1:7" hidden="1" x14ac:dyDescent="0.3">
      <c r="A47" s="3" t="s">
        <v>140</v>
      </c>
      <c r="B47" s="1" t="s">
        <v>132</v>
      </c>
      <c r="C47" s="1"/>
      <c r="D47" s="1"/>
      <c r="E47" s="3" t="s">
        <v>66</v>
      </c>
      <c r="F47" s="3" t="s">
        <v>138</v>
      </c>
      <c r="G47" s="2" t="s">
        <v>91</v>
      </c>
    </row>
    <row r="48" spans="1:7" hidden="1" x14ac:dyDescent="0.3">
      <c r="A48" s="3" t="s">
        <v>141</v>
      </c>
      <c r="B48" s="1" t="s">
        <v>129</v>
      </c>
      <c r="C48" s="1"/>
      <c r="D48" s="1"/>
      <c r="E48" s="3" t="s">
        <v>66</v>
      </c>
      <c r="F48" s="3" t="s">
        <v>142</v>
      </c>
      <c r="G48" s="2" t="s">
        <v>91</v>
      </c>
    </row>
    <row r="49" spans="1:7" hidden="1" x14ac:dyDescent="0.3">
      <c r="A49" s="3" t="s">
        <v>143</v>
      </c>
      <c r="B49" s="1" t="s">
        <v>128</v>
      </c>
      <c r="C49" s="1"/>
      <c r="D49" s="1"/>
      <c r="E49" s="3" t="s">
        <v>66</v>
      </c>
      <c r="F49" s="3" t="s">
        <v>142</v>
      </c>
      <c r="G49" s="2" t="s">
        <v>91</v>
      </c>
    </row>
    <row r="50" spans="1:7" hidden="1" x14ac:dyDescent="0.3">
      <c r="A50" s="3" t="s">
        <v>146</v>
      </c>
      <c r="B50" s="3" t="s">
        <v>145</v>
      </c>
      <c r="C50" s="3"/>
      <c r="D50" s="3"/>
      <c r="E50" s="3" t="s">
        <v>67</v>
      </c>
      <c r="F50" s="3" t="s">
        <v>56</v>
      </c>
      <c r="G50" s="2" t="s">
        <v>91</v>
      </c>
    </row>
    <row r="51" spans="1:7" hidden="1" x14ac:dyDescent="0.3">
      <c r="A51" s="3" t="s">
        <v>152</v>
      </c>
      <c r="B51" s="1" t="s">
        <v>149</v>
      </c>
      <c r="C51" s="1"/>
      <c r="D51" s="1"/>
      <c r="E51" s="3" t="s">
        <v>67</v>
      </c>
      <c r="F51" s="3" t="s">
        <v>151</v>
      </c>
      <c r="G51" s="2" t="s">
        <v>91</v>
      </c>
    </row>
    <row r="52" spans="1:7" hidden="1" x14ac:dyDescent="0.3">
      <c r="A52" s="3" t="s">
        <v>154</v>
      </c>
      <c r="B52" s="3" t="s">
        <v>127</v>
      </c>
      <c r="C52" s="3"/>
      <c r="D52" s="3"/>
      <c r="E52" s="3" t="s">
        <v>66</v>
      </c>
      <c r="F52" s="3" t="s">
        <v>182</v>
      </c>
      <c r="G52" s="2" t="s">
        <v>91</v>
      </c>
    </row>
    <row r="53" spans="1:7" hidden="1" x14ac:dyDescent="0.3">
      <c r="A53" s="3" t="s">
        <v>155</v>
      </c>
      <c r="B53" s="3" t="s">
        <v>126</v>
      </c>
      <c r="C53" s="3"/>
      <c r="D53" s="3"/>
      <c r="E53" s="3" t="s">
        <v>66</v>
      </c>
      <c r="F53" s="3" t="s">
        <v>182</v>
      </c>
      <c r="G53" s="2" t="s">
        <v>91</v>
      </c>
    </row>
    <row r="54" spans="1:7" hidden="1" x14ac:dyDescent="0.3">
      <c r="A54" s="3" t="s">
        <v>156</v>
      </c>
      <c r="B54" s="3" t="s">
        <v>127</v>
      </c>
      <c r="C54" s="3"/>
      <c r="D54" s="3"/>
      <c r="E54" s="3" t="s">
        <v>66</v>
      </c>
      <c r="F54" s="3" t="s">
        <v>182</v>
      </c>
      <c r="G54" s="2" t="s">
        <v>91</v>
      </c>
    </row>
    <row r="55" spans="1:7" hidden="1" x14ac:dyDescent="0.3">
      <c r="A55" s="3" t="s">
        <v>157</v>
      </c>
      <c r="B55" s="3" t="s">
        <v>126</v>
      </c>
      <c r="C55" s="3"/>
      <c r="D55" s="3"/>
      <c r="E55" s="3" t="s">
        <v>66</v>
      </c>
      <c r="F55" s="3" t="s">
        <v>182</v>
      </c>
      <c r="G55" s="2" t="s">
        <v>91</v>
      </c>
    </row>
    <row r="56" spans="1:7" hidden="1" x14ac:dyDescent="0.3">
      <c r="A56" s="3" t="s">
        <v>158</v>
      </c>
      <c r="B56" s="3" t="s">
        <v>127</v>
      </c>
      <c r="C56" s="3"/>
      <c r="D56" s="3"/>
      <c r="E56" s="3" t="s">
        <v>66</v>
      </c>
      <c r="F56" s="3" t="s">
        <v>182</v>
      </c>
      <c r="G56" s="2" t="s">
        <v>91</v>
      </c>
    </row>
    <row r="57" spans="1:7" hidden="1" x14ac:dyDescent="0.3">
      <c r="A57" s="3" t="s">
        <v>159</v>
      </c>
      <c r="B57" s="3" t="s">
        <v>126</v>
      </c>
      <c r="C57" s="3"/>
      <c r="D57" s="3"/>
      <c r="E57" s="3" t="s">
        <v>66</v>
      </c>
      <c r="F57" s="3" t="s">
        <v>182</v>
      </c>
      <c r="G57" s="2" t="s">
        <v>91</v>
      </c>
    </row>
    <row r="58" spans="1:7" hidden="1" x14ac:dyDescent="0.3">
      <c r="A58" s="3" t="s">
        <v>160</v>
      </c>
      <c r="B58" s="3" t="s">
        <v>127</v>
      </c>
      <c r="C58" s="3"/>
      <c r="D58" s="3"/>
      <c r="E58" s="3" t="s">
        <v>66</v>
      </c>
      <c r="F58" s="3" t="s">
        <v>182</v>
      </c>
      <c r="G58" s="2" t="s">
        <v>91</v>
      </c>
    </row>
    <row r="59" spans="1:7" hidden="1" x14ac:dyDescent="0.3">
      <c r="A59" s="3" t="s">
        <v>161</v>
      </c>
      <c r="B59" s="3" t="s">
        <v>126</v>
      </c>
      <c r="C59" s="3"/>
      <c r="D59" s="3"/>
      <c r="E59" s="3" t="s">
        <v>66</v>
      </c>
      <c r="F59" s="3" t="s">
        <v>182</v>
      </c>
      <c r="G59" s="2" t="s">
        <v>91</v>
      </c>
    </row>
    <row r="60" spans="1:7" hidden="1" x14ac:dyDescent="0.3">
      <c r="A60" s="3" t="s">
        <v>162</v>
      </c>
      <c r="B60" s="3" t="s">
        <v>127</v>
      </c>
      <c r="C60" s="3"/>
      <c r="D60" s="3"/>
      <c r="E60" s="3" t="s">
        <v>66</v>
      </c>
      <c r="F60" s="3" t="s">
        <v>182</v>
      </c>
      <c r="G60" s="2" t="s">
        <v>91</v>
      </c>
    </row>
    <row r="61" spans="1:7" hidden="1" x14ac:dyDescent="0.3">
      <c r="A61" s="3" t="s">
        <v>163</v>
      </c>
      <c r="B61" s="3" t="s">
        <v>126</v>
      </c>
      <c r="C61" s="3"/>
      <c r="D61" s="3"/>
      <c r="E61" s="3" t="s">
        <v>66</v>
      </c>
      <c r="F61" s="3" t="s">
        <v>182</v>
      </c>
      <c r="G61" s="2" t="s">
        <v>91</v>
      </c>
    </row>
    <row r="62" spans="1:7" hidden="1" x14ac:dyDescent="0.3">
      <c r="A62" s="3" t="s">
        <v>165</v>
      </c>
      <c r="B62" s="3" t="s">
        <v>99</v>
      </c>
      <c r="C62" s="3" t="s">
        <v>187</v>
      </c>
      <c r="D62" s="3">
        <v>1</v>
      </c>
      <c r="E62" s="3" t="s">
        <v>66</v>
      </c>
      <c r="F62" s="3" t="s">
        <v>96</v>
      </c>
      <c r="G62" s="2" t="s">
        <v>91</v>
      </c>
    </row>
    <row r="63" spans="1:7" hidden="1" x14ac:dyDescent="0.3">
      <c r="A63" s="3" t="s">
        <v>167</v>
      </c>
      <c r="B63" s="3" t="s">
        <v>100</v>
      </c>
      <c r="C63" s="3" t="s">
        <v>187</v>
      </c>
      <c r="D63" s="3">
        <v>3.2758000000000002E-2</v>
      </c>
      <c r="E63" s="3" t="s">
        <v>66</v>
      </c>
      <c r="F63" s="3" t="s">
        <v>96</v>
      </c>
      <c r="G63" s="2" t="s">
        <v>91</v>
      </c>
    </row>
    <row r="64" spans="1:7" hidden="1" x14ac:dyDescent="0.3">
      <c r="A64" s="3" t="s">
        <v>169</v>
      </c>
      <c r="B64" s="3" t="s">
        <v>171</v>
      </c>
      <c r="C64" s="3" t="s">
        <v>187</v>
      </c>
      <c r="D64" s="3">
        <v>0.53203299999999998</v>
      </c>
      <c r="E64" s="3" t="s">
        <v>66</v>
      </c>
      <c r="F64" s="3" t="s">
        <v>96</v>
      </c>
      <c r="G64" s="2" t="s">
        <v>91</v>
      </c>
    </row>
    <row r="65" spans="1:7" hidden="1" x14ac:dyDescent="0.3">
      <c r="A65" s="3" t="s">
        <v>166</v>
      </c>
      <c r="B65" s="3" t="s">
        <v>101</v>
      </c>
      <c r="C65" s="3" t="s">
        <v>188</v>
      </c>
      <c r="D65" s="3">
        <v>1</v>
      </c>
      <c r="E65" s="3" t="s">
        <v>66</v>
      </c>
      <c r="F65" s="3" t="s">
        <v>96</v>
      </c>
      <c r="G65" s="2" t="s">
        <v>91</v>
      </c>
    </row>
    <row r="66" spans="1:7" hidden="1" x14ac:dyDescent="0.3">
      <c r="A66" s="3" t="s">
        <v>168</v>
      </c>
      <c r="B66" s="3" t="s">
        <v>102</v>
      </c>
      <c r="C66" s="3" t="s">
        <v>188</v>
      </c>
      <c r="D66" s="3">
        <v>3.2758000000000002E-2</v>
      </c>
      <c r="E66" s="3" t="s">
        <v>66</v>
      </c>
      <c r="F66" s="3" t="s">
        <v>96</v>
      </c>
      <c r="G66" s="2" t="s">
        <v>91</v>
      </c>
    </row>
    <row r="67" spans="1:7" hidden="1" x14ac:dyDescent="0.3">
      <c r="A67" s="3" t="s">
        <v>170</v>
      </c>
      <c r="B67" s="3" t="s">
        <v>172</v>
      </c>
      <c r="C67" s="3" t="s">
        <v>188</v>
      </c>
      <c r="D67" s="3">
        <v>0.53203299999999998</v>
      </c>
      <c r="E67" s="3" t="s">
        <v>66</v>
      </c>
      <c r="F67" s="3" t="s">
        <v>96</v>
      </c>
      <c r="G67" s="2" t="s">
        <v>91</v>
      </c>
    </row>
    <row r="68" spans="1:7" hidden="1" x14ac:dyDescent="0.3">
      <c r="A68" s="2" t="s">
        <v>177</v>
      </c>
      <c r="B68" s="2" t="s">
        <v>131</v>
      </c>
      <c r="C68" s="2" t="s">
        <v>189</v>
      </c>
      <c r="D68" s="2">
        <v>0.971356</v>
      </c>
      <c r="E68" s="3" t="s">
        <v>66</v>
      </c>
      <c r="F68" s="2" t="s">
        <v>181</v>
      </c>
      <c r="G68" s="2" t="s">
        <v>91</v>
      </c>
    </row>
    <row r="69" spans="1:7" hidden="1" x14ac:dyDescent="0.3">
      <c r="A69" s="2" t="s">
        <v>178</v>
      </c>
      <c r="B69" s="2" t="s">
        <v>130</v>
      </c>
      <c r="C69" s="2" t="s">
        <v>190</v>
      </c>
      <c r="D69" s="3">
        <v>0.971356</v>
      </c>
      <c r="E69" s="3" t="s">
        <v>66</v>
      </c>
      <c r="F69" s="2" t="s">
        <v>181</v>
      </c>
      <c r="G69" s="2" t="s">
        <v>91</v>
      </c>
    </row>
    <row r="70" spans="1:7" hidden="1" x14ac:dyDescent="0.3">
      <c r="A70" s="2" t="s">
        <v>191</v>
      </c>
      <c r="B70" s="2" t="s">
        <v>127</v>
      </c>
      <c r="C70" s="2" t="s">
        <v>189</v>
      </c>
      <c r="D70" s="2">
        <v>1</v>
      </c>
      <c r="E70" s="3" t="s">
        <v>66</v>
      </c>
      <c r="F70" s="2" t="s">
        <v>181</v>
      </c>
      <c r="G70" s="2" t="s">
        <v>91</v>
      </c>
    </row>
    <row r="71" spans="1:7" hidden="1" x14ac:dyDescent="0.3">
      <c r="A71" s="2" t="s">
        <v>192</v>
      </c>
      <c r="B71" s="2" t="s">
        <v>126</v>
      </c>
      <c r="C71" s="2" t="s">
        <v>190</v>
      </c>
      <c r="D71" s="3">
        <v>1</v>
      </c>
      <c r="E71" s="3" t="s">
        <v>66</v>
      </c>
      <c r="F71" s="2" t="s">
        <v>181</v>
      </c>
      <c r="G71" s="2" t="s">
        <v>91</v>
      </c>
    </row>
    <row r="72" spans="1:7" hidden="1" x14ac:dyDescent="0.3">
      <c r="A72" s="2" t="s">
        <v>194</v>
      </c>
      <c r="B72" s="7" t="s">
        <v>193</v>
      </c>
      <c r="C72" s="2" t="s">
        <v>189</v>
      </c>
      <c r="D72" s="2">
        <f>142.4593/104.1706</f>
        <v>1.3675576410234751</v>
      </c>
      <c r="E72" s="3" t="s">
        <v>66</v>
      </c>
      <c r="F72" s="2" t="s">
        <v>181</v>
      </c>
      <c r="G72" s="2" t="s">
        <v>91</v>
      </c>
    </row>
    <row r="73" spans="1:7" hidden="1" x14ac:dyDescent="0.3">
      <c r="A73" s="2" t="s">
        <v>195</v>
      </c>
      <c r="B73" s="7" t="s">
        <v>193</v>
      </c>
      <c r="C73" s="2" t="s">
        <v>190</v>
      </c>
      <c r="D73" s="2">
        <f>142.4593/104.1706</f>
        <v>1.3675576410234751</v>
      </c>
      <c r="E73" s="3" t="s">
        <v>66</v>
      </c>
      <c r="F73" s="2" t="s">
        <v>181</v>
      </c>
      <c r="G73" s="2" t="s">
        <v>91</v>
      </c>
    </row>
    <row r="74" spans="1:7" hidden="1" x14ac:dyDescent="0.3">
      <c r="A74" s="2" t="s">
        <v>196</v>
      </c>
      <c r="B74" s="3" t="s">
        <v>99</v>
      </c>
      <c r="C74" s="2" t="s">
        <v>198</v>
      </c>
      <c r="D74" s="2">
        <v>1</v>
      </c>
      <c r="E74" s="3" t="s">
        <v>66</v>
      </c>
      <c r="F74" s="10" t="s">
        <v>202</v>
      </c>
      <c r="G74" s="2" t="s">
        <v>91</v>
      </c>
    </row>
    <row r="75" spans="1:7" hidden="1" x14ac:dyDescent="0.3">
      <c r="A75" s="3" t="s">
        <v>197</v>
      </c>
      <c r="B75" s="3" t="s">
        <v>171</v>
      </c>
      <c r="C75" s="2" t="s">
        <v>198</v>
      </c>
      <c r="D75">
        <v>0.29596657633243001</v>
      </c>
      <c r="E75" s="3" t="s">
        <v>66</v>
      </c>
      <c r="F75" s="2" t="s">
        <v>202</v>
      </c>
      <c r="G75" s="2" t="s">
        <v>91</v>
      </c>
    </row>
    <row r="76" spans="1:7" hidden="1" x14ac:dyDescent="0.3">
      <c r="A76" s="2" t="s">
        <v>199</v>
      </c>
      <c r="B76" s="3" t="s">
        <v>101</v>
      </c>
      <c r="C76" s="2" t="s">
        <v>201</v>
      </c>
      <c r="D76" s="2">
        <v>1</v>
      </c>
      <c r="E76" s="3" t="s">
        <v>66</v>
      </c>
      <c r="F76" s="2" t="s">
        <v>202</v>
      </c>
      <c r="G76" s="2" t="s">
        <v>91</v>
      </c>
    </row>
    <row r="77" spans="1:7" hidden="1" x14ac:dyDescent="0.3">
      <c r="A77" s="3" t="s">
        <v>200</v>
      </c>
      <c r="B77" s="3" t="s">
        <v>172</v>
      </c>
      <c r="C77" s="2" t="s">
        <v>201</v>
      </c>
      <c r="D77">
        <v>0.29596657633243001</v>
      </c>
      <c r="E77" s="3" t="s">
        <v>66</v>
      </c>
      <c r="F77" s="2" t="s">
        <v>202</v>
      </c>
      <c r="G77" s="2" t="s">
        <v>91</v>
      </c>
    </row>
    <row r="78" spans="1:7" hidden="1" x14ac:dyDescent="0.3">
      <c r="A78" s="2" t="s">
        <v>204</v>
      </c>
      <c r="B78" s="3" t="s">
        <v>127</v>
      </c>
      <c r="C78" s="2"/>
      <c r="D78" s="2"/>
      <c r="E78" s="2" t="s">
        <v>67</v>
      </c>
      <c r="F78" s="2" t="s">
        <v>202</v>
      </c>
      <c r="G78" s="2" t="s">
        <v>91</v>
      </c>
    </row>
    <row r="79" spans="1:7" hidden="1" x14ac:dyDescent="0.3">
      <c r="A79" s="2" t="s">
        <v>205</v>
      </c>
      <c r="B79" s="3" t="s">
        <v>126</v>
      </c>
      <c r="C79" s="2"/>
      <c r="D79" s="2"/>
      <c r="E79" s="2" t="s">
        <v>67</v>
      </c>
      <c r="F79" s="2" t="s">
        <v>202</v>
      </c>
      <c r="G79" s="2" t="s">
        <v>91</v>
      </c>
    </row>
    <row r="80" spans="1:7" hidden="1" x14ac:dyDescent="0.3">
      <c r="A80" s="2" t="s">
        <v>212</v>
      </c>
      <c r="B80" s="2" t="s">
        <v>49</v>
      </c>
      <c r="C80" s="2"/>
      <c r="D80" s="2"/>
      <c r="E80" s="2" t="s">
        <v>67</v>
      </c>
      <c r="F80" s="2" t="s">
        <v>202</v>
      </c>
      <c r="G80" s="2" t="s">
        <v>91</v>
      </c>
    </row>
    <row r="81" spans="1:7" hidden="1" x14ac:dyDescent="0.3">
      <c r="A81" s="2" t="s">
        <v>210</v>
      </c>
      <c r="B81" s="2" t="s">
        <v>144</v>
      </c>
      <c r="C81" s="2"/>
      <c r="D81" s="2"/>
      <c r="E81" s="2" t="s">
        <v>67</v>
      </c>
      <c r="F81" s="2"/>
      <c r="G81" s="2" t="s">
        <v>91</v>
      </c>
    </row>
    <row r="82" spans="1:7" hidden="1" x14ac:dyDescent="0.3">
      <c r="A82" s="2" t="s">
        <v>211</v>
      </c>
      <c r="B82" s="2" t="s">
        <v>144</v>
      </c>
      <c r="C82" s="2"/>
      <c r="D82" s="2"/>
      <c r="E82" s="2" t="s">
        <v>67</v>
      </c>
      <c r="F82" s="2"/>
      <c r="G82" s="2" t="s">
        <v>91</v>
      </c>
    </row>
    <row r="83" spans="1:7" hidden="1" x14ac:dyDescent="0.3">
      <c r="A83" s="2" t="s">
        <v>215</v>
      </c>
      <c r="B83" s="4" t="s">
        <v>213</v>
      </c>
      <c r="C83" s="2"/>
      <c r="D83" s="2"/>
      <c r="E83" s="2" t="s">
        <v>66</v>
      </c>
      <c r="F83" s="2" t="s">
        <v>216</v>
      </c>
      <c r="G83" s="2" t="s">
        <v>91</v>
      </c>
    </row>
    <row r="84" spans="1:7" hidden="1" x14ac:dyDescent="0.3">
      <c r="A84" s="2" t="s">
        <v>217</v>
      </c>
      <c r="B84" s="4" t="s">
        <v>214</v>
      </c>
      <c r="C84" s="2"/>
      <c r="D84" s="2"/>
      <c r="E84" s="2" t="s">
        <v>66</v>
      </c>
      <c r="F84" s="2" t="s">
        <v>216</v>
      </c>
      <c r="G84" s="2" t="s">
        <v>91</v>
      </c>
    </row>
    <row r="85" spans="1:7" hidden="1" x14ac:dyDescent="0.3">
      <c r="A85" s="2" t="s">
        <v>228</v>
      </c>
      <c r="B85" s="2" t="s">
        <v>219</v>
      </c>
      <c r="C85" s="2"/>
      <c r="D85" s="2"/>
      <c r="E85" s="2" t="s">
        <v>67</v>
      </c>
      <c r="F85" s="2" t="s">
        <v>220</v>
      </c>
      <c r="G85" s="2" t="s">
        <v>91</v>
      </c>
    </row>
    <row r="86" spans="1:7" hidden="1" x14ac:dyDescent="0.3">
      <c r="A86" s="2" t="s">
        <v>227</v>
      </c>
      <c r="B86" s="2" t="s">
        <v>219</v>
      </c>
      <c r="C86" s="2"/>
      <c r="D86" s="2"/>
      <c r="E86" s="2" t="s">
        <v>67</v>
      </c>
      <c r="F86" s="2" t="s">
        <v>220</v>
      </c>
      <c r="G86" s="2" t="s">
        <v>91</v>
      </c>
    </row>
    <row r="87" spans="1:7" hidden="1" x14ac:dyDescent="0.3">
      <c r="A87" s="2" t="s">
        <v>223</v>
      </c>
      <c r="B87" s="2" t="s">
        <v>222</v>
      </c>
      <c r="C87" s="2"/>
      <c r="D87" s="2"/>
      <c r="E87" s="2" t="s">
        <v>67</v>
      </c>
      <c r="F87" s="2" t="s">
        <v>220</v>
      </c>
      <c r="G87" s="2" t="s">
        <v>91</v>
      </c>
    </row>
    <row r="88" spans="1:7" hidden="1" x14ac:dyDescent="0.3">
      <c r="A88" s="2" t="s">
        <v>224</v>
      </c>
      <c r="B88" s="2" t="s">
        <v>222</v>
      </c>
      <c r="C88" s="2"/>
      <c r="D88" s="2"/>
      <c r="E88" s="2" t="s">
        <v>67</v>
      </c>
      <c r="F88" s="2" t="s">
        <v>220</v>
      </c>
      <c r="G88" s="2" t="s">
        <v>91</v>
      </c>
    </row>
    <row r="89" spans="1:7" hidden="1" x14ac:dyDescent="0.3">
      <c r="A89" s="2" t="s">
        <v>225</v>
      </c>
      <c r="B89" s="2" t="s">
        <v>230</v>
      </c>
      <c r="C89" s="2"/>
      <c r="D89" s="2"/>
      <c r="E89" s="2" t="s">
        <v>67</v>
      </c>
      <c r="F89" s="2" t="s">
        <v>220</v>
      </c>
      <c r="G89" s="2" t="s">
        <v>91</v>
      </c>
    </row>
    <row r="90" spans="1:7" hidden="1" x14ac:dyDescent="0.3">
      <c r="A90" s="2" t="s">
        <v>226</v>
      </c>
      <c r="B90" s="2" t="s">
        <v>230</v>
      </c>
      <c r="C90" s="2"/>
      <c r="D90" s="2"/>
      <c r="E90" s="2" t="s">
        <v>67</v>
      </c>
      <c r="F90" s="2" t="s">
        <v>220</v>
      </c>
      <c r="G90" s="2" t="s">
        <v>91</v>
      </c>
    </row>
    <row r="91" spans="1:7" hidden="1" x14ac:dyDescent="0.3">
      <c r="A91" s="2" t="s">
        <v>229</v>
      </c>
      <c r="B91" s="2" t="s">
        <v>230</v>
      </c>
      <c r="C91" s="2"/>
      <c r="D91" s="2"/>
      <c r="E91" s="2" t="s">
        <v>67</v>
      </c>
      <c r="F91" s="2" t="s">
        <v>220</v>
      </c>
      <c r="G91" s="2" t="s">
        <v>91</v>
      </c>
    </row>
    <row r="92" spans="1:7" hidden="1" x14ac:dyDescent="0.3">
      <c r="A92" s="2" t="s">
        <v>234</v>
      </c>
      <c r="B92" s="12" t="s">
        <v>231</v>
      </c>
      <c r="C92" s="2"/>
      <c r="D92" s="2"/>
      <c r="E92" s="2" t="s">
        <v>67</v>
      </c>
      <c r="F92" s="2" t="s">
        <v>220</v>
      </c>
      <c r="G92" s="2" t="s">
        <v>91</v>
      </c>
    </row>
    <row r="93" spans="1:7" hidden="1" x14ac:dyDescent="0.3">
      <c r="A93" s="7" t="s">
        <v>239</v>
      </c>
      <c r="B93" s="7" t="s">
        <v>237</v>
      </c>
      <c r="C93" s="2"/>
      <c r="D93" s="2"/>
      <c r="E93" s="2" t="s">
        <v>67</v>
      </c>
      <c r="F93" s="2" t="s">
        <v>56</v>
      </c>
      <c r="G93" s="2" t="s">
        <v>91</v>
      </c>
    </row>
    <row r="94" spans="1:7" hidden="1" x14ac:dyDescent="0.3">
      <c r="A94" s="2" t="s">
        <v>238</v>
      </c>
      <c r="B94" s="2" t="s">
        <v>94</v>
      </c>
      <c r="C94" s="2"/>
      <c r="D94" s="2"/>
      <c r="E94" s="2"/>
      <c r="F94" s="2"/>
      <c r="G94" s="2" t="s">
        <v>91</v>
      </c>
    </row>
  </sheetData>
  <hyperlinks>
    <hyperlink ref="F74" r:id="rId1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"/>
  <sheetViews>
    <sheetView zoomScale="80" zoomScaleNormal="80" workbookViewId="0">
      <selection activeCell="B396" sqref="B396"/>
    </sheetView>
  </sheetViews>
  <sheetFormatPr defaultRowHeight="14.4" x14ac:dyDescent="0.3"/>
  <cols>
    <col min="1" max="1" width="91.44140625" customWidth="1"/>
    <col min="2" max="2" width="26.33203125" bestFit="1" customWidth="1"/>
  </cols>
  <sheetData>
    <row r="1" spans="1:6" x14ac:dyDescent="0.3">
      <c r="A1" t="s">
        <v>12</v>
      </c>
      <c r="B1" t="s">
        <v>59</v>
      </c>
      <c r="C1" t="s">
        <v>13</v>
      </c>
      <c r="D1" t="s">
        <v>33</v>
      </c>
      <c r="E1" t="s">
        <v>90</v>
      </c>
      <c r="F1" t="s">
        <v>98</v>
      </c>
    </row>
    <row r="2" spans="1:6" hidden="1" x14ac:dyDescent="0.3">
      <c r="A2" s="3" t="s">
        <v>16</v>
      </c>
      <c r="B2" s="3" t="s">
        <v>2</v>
      </c>
      <c r="C2" s="3">
        <v>-1</v>
      </c>
      <c r="D2" s="3" t="s">
        <v>14</v>
      </c>
      <c r="E2" s="3" t="s">
        <v>91</v>
      </c>
      <c r="F2" s="3"/>
    </row>
    <row r="3" spans="1:6" hidden="1" x14ac:dyDescent="0.3">
      <c r="A3" s="3" t="s">
        <v>16</v>
      </c>
      <c r="B3" s="3" t="s">
        <v>11</v>
      </c>
      <c r="C3" s="3">
        <v>1</v>
      </c>
      <c r="D3" s="3" t="s">
        <v>14</v>
      </c>
      <c r="E3" s="3" t="s">
        <v>91</v>
      </c>
      <c r="F3" s="3"/>
    </row>
    <row r="4" spans="1:6" hidden="1" x14ac:dyDescent="0.3">
      <c r="A4" s="3" t="s">
        <v>17</v>
      </c>
      <c r="B4" s="3" t="s">
        <v>3</v>
      </c>
      <c r="C4" s="3">
        <v>-1</v>
      </c>
      <c r="D4" s="3" t="s">
        <v>14</v>
      </c>
      <c r="E4" s="3" t="s">
        <v>91</v>
      </c>
      <c r="F4" s="3"/>
    </row>
    <row r="5" spans="1:6" hidden="1" x14ac:dyDescent="0.3">
      <c r="A5" s="3" t="s">
        <v>17</v>
      </c>
      <c r="B5" s="3" t="s">
        <v>11</v>
      </c>
      <c r="C5" s="3">
        <v>1</v>
      </c>
      <c r="D5" s="3" t="s">
        <v>14</v>
      </c>
      <c r="E5" s="3" t="s">
        <v>91</v>
      </c>
      <c r="F5" s="3"/>
    </row>
    <row r="6" spans="1:6" hidden="1" x14ac:dyDescent="0.3">
      <c r="A6" s="3" t="s">
        <v>18</v>
      </c>
      <c r="B6" s="3" t="s">
        <v>4</v>
      </c>
      <c r="C6" s="3">
        <v>-1</v>
      </c>
      <c r="D6" s="3" t="s">
        <v>14</v>
      </c>
      <c r="E6" s="3" t="s">
        <v>91</v>
      </c>
      <c r="F6" s="3"/>
    </row>
    <row r="7" spans="1:6" hidden="1" x14ac:dyDescent="0.3">
      <c r="A7" s="3" t="s">
        <v>18</v>
      </c>
      <c r="B7" s="3" t="s">
        <v>11</v>
      </c>
      <c r="C7" s="3">
        <v>1</v>
      </c>
      <c r="D7" s="3" t="s">
        <v>14</v>
      </c>
      <c r="E7" s="3" t="s">
        <v>91</v>
      </c>
      <c r="F7" s="3"/>
    </row>
    <row r="8" spans="1:6" hidden="1" x14ac:dyDescent="0.3">
      <c r="A8" s="3" t="s">
        <v>19</v>
      </c>
      <c r="B8" s="3" t="s">
        <v>5</v>
      </c>
      <c r="C8" s="3">
        <v>-1</v>
      </c>
      <c r="D8" s="3" t="s">
        <v>14</v>
      </c>
      <c r="E8" s="3" t="s">
        <v>91</v>
      </c>
      <c r="F8" s="3"/>
    </row>
    <row r="9" spans="1:6" hidden="1" x14ac:dyDescent="0.3">
      <c r="A9" s="3" t="s">
        <v>19</v>
      </c>
      <c r="B9" s="3" t="s">
        <v>11</v>
      </c>
      <c r="C9" s="3">
        <v>1</v>
      </c>
      <c r="D9" s="3" t="s">
        <v>14</v>
      </c>
      <c r="E9" s="3" t="s">
        <v>91</v>
      </c>
      <c r="F9" s="3"/>
    </row>
    <row r="10" spans="1:6" hidden="1" x14ac:dyDescent="0.3">
      <c r="A10" s="3" t="s">
        <v>20</v>
      </c>
      <c r="B10" s="3" t="s">
        <v>6</v>
      </c>
      <c r="C10" s="3">
        <v>-1</v>
      </c>
      <c r="D10" s="3" t="s">
        <v>14</v>
      </c>
      <c r="E10" s="3" t="s">
        <v>91</v>
      </c>
      <c r="F10" s="3"/>
    </row>
    <row r="11" spans="1:6" hidden="1" x14ac:dyDescent="0.3">
      <c r="A11" s="3" t="s">
        <v>20</v>
      </c>
      <c r="B11" s="3" t="s">
        <v>11</v>
      </c>
      <c r="C11" s="3">
        <v>1</v>
      </c>
      <c r="D11" s="3" t="s">
        <v>14</v>
      </c>
      <c r="E11" s="3" t="s">
        <v>91</v>
      </c>
      <c r="F11" s="3"/>
    </row>
    <row r="12" spans="1:6" hidden="1" x14ac:dyDescent="0.3">
      <c r="A12" s="3" t="s">
        <v>21</v>
      </c>
      <c r="B12" s="3" t="s">
        <v>7</v>
      </c>
      <c r="C12" s="3">
        <v>-1</v>
      </c>
      <c r="D12" s="3" t="s">
        <v>14</v>
      </c>
      <c r="E12" s="3" t="s">
        <v>91</v>
      </c>
      <c r="F12" s="3"/>
    </row>
    <row r="13" spans="1:6" hidden="1" x14ac:dyDescent="0.3">
      <c r="A13" s="3" t="s">
        <v>21</v>
      </c>
      <c r="B13" s="3" t="s">
        <v>11</v>
      </c>
      <c r="C13" s="3">
        <v>1</v>
      </c>
      <c r="D13" s="3" t="s">
        <v>14</v>
      </c>
      <c r="E13" s="3" t="s">
        <v>91</v>
      </c>
      <c r="F13" s="3"/>
    </row>
    <row r="14" spans="1:6" hidden="1" x14ac:dyDescent="0.3">
      <c r="A14" s="3" t="s">
        <v>22</v>
      </c>
      <c r="B14" s="3" t="s">
        <v>8</v>
      </c>
      <c r="C14" s="3">
        <v>-1</v>
      </c>
      <c r="D14" s="3" t="s">
        <v>14</v>
      </c>
      <c r="E14" s="3" t="s">
        <v>91</v>
      </c>
      <c r="F14" s="3"/>
    </row>
    <row r="15" spans="1:6" hidden="1" x14ac:dyDescent="0.3">
      <c r="A15" s="3" t="s">
        <v>22</v>
      </c>
      <c r="B15" s="3" t="s">
        <v>11</v>
      </c>
      <c r="C15" s="3">
        <v>1</v>
      </c>
      <c r="D15" s="3" t="s">
        <v>14</v>
      </c>
      <c r="E15" s="3" t="s">
        <v>91</v>
      </c>
      <c r="F15" s="3"/>
    </row>
    <row r="16" spans="1:6" hidden="1" x14ac:dyDescent="0.3">
      <c r="A16" s="3" t="s">
        <v>23</v>
      </c>
      <c r="B16" s="3" t="s">
        <v>9</v>
      </c>
      <c r="C16" s="3">
        <v>-1</v>
      </c>
      <c r="D16" s="3" t="s">
        <v>14</v>
      </c>
      <c r="E16" s="3" t="s">
        <v>91</v>
      </c>
      <c r="F16" s="3"/>
    </row>
    <row r="17" spans="1:6" hidden="1" x14ac:dyDescent="0.3">
      <c r="A17" s="3" t="s">
        <v>23</v>
      </c>
      <c r="B17" s="3" t="s">
        <v>11</v>
      </c>
      <c r="C17" s="3">
        <v>1</v>
      </c>
      <c r="D17" s="3" t="s">
        <v>14</v>
      </c>
      <c r="E17" s="3" t="s">
        <v>91</v>
      </c>
      <c r="F17" s="3"/>
    </row>
    <row r="18" spans="1:6" hidden="1" x14ac:dyDescent="0.3">
      <c r="A18" s="3" t="s">
        <v>72</v>
      </c>
      <c r="B18" s="3" t="s">
        <v>73</v>
      </c>
      <c r="C18" s="3">
        <v>1</v>
      </c>
      <c r="D18" s="3" t="s">
        <v>14</v>
      </c>
      <c r="E18" s="3"/>
      <c r="F18" s="3"/>
    </row>
    <row r="19" spans="1:6" hidden="1" x14ac:dyDescent="0.3">
      <c r="A19" s="3" t="s">
        <v>72</v>
      </c>
      <c r="B19" s="3" t="s">
        <v>36</v>
      </c>
      <c r="C19" s="3">
        <v>-2.5910931169999998</v>
      </c>
      <c r="D19" s="3" t="s">
        <v>14</v>
      </c>
      <c r="E19" s="3"/>
      <c r="F19" s="3"/>
    </row>
    <row r="20" spans="1:6" hidden="1" x14ac:dyDescent="0.3">
      <c r="A20" s="3" t="s">
        <v>72</v>
      </c>
      <c r="B20" s="3" t="s">
        <v>0</v>
      </c>
      <c r="C20" s="3">
        <f>-0.4367/3.6</f>
        <v>-0.12130555555555554</v>
      </c>
      <c r="D20" s="3" t="s">
        <v>15</v>
      </c>
      <c r="E20" s="3"/>
      <c r="F20" s="3"/>
    </row>
    <row r="21" spans="1:6" hidden="1" x14ac:dyDescent="0.3">
      <c r="A21" s="3" t="s">
        <v>72</v>
      </c>
      <c r="B21" s="3" t="s">
        <v>53</v>
      </c>
      <c r="C21" s="3">
        <v>-4.9386000000000001</v>
      </c>
      <c r="D21" s="3" t="s">
        <v>25</v>
      </c>
      <c r="E21" s="3"/>
      <c r="F21" s="3"/>
    </row>
    <row r="22" spans="1:6" hidden="1" x14ac:dyDescent="0.3">
      <c r="A22" s="3" t="s">
        <v>72</v>
      </c>
      <c r="B22" s="3" t="s">
        <v>70</v>
      </c>
      <c r="C22" s="3">
        <f>-0.29848/0.61127</f>
        <v>-0.48829486151782359</v>
      </c>
      <c r="D22" s="3" t="s">
        <v>25</v>
      </c>
      <c r="E22" s="3"/>
      <c r="F22" s="3"/>
    </row>
    <row r="23" spans="1:6" hidden="1" x14ac:dyDescent="0.3">
      <c r="A23" s="3" t="s">
        <v>69</v>
      </c>
      <c r="B23" s="3" t="s">
        <v>70</v>
      </c>
      <c r="C23" s="3">
        <v>1</v>
      </c>
      <c r="D23" s="3" t="s">
        <v>25</v>
      </c>
      <c r="E23" s="3" t="s">
        <v>91</v>
      </c>
      <c r="F23" s="3"/>
    </row>
    <row r="24" spans="1:6" hidden="1" x14ac:dyDescent="0.3">
      <c r="A24" s="3" t="s">
        <v>69</v>
      </c>
      <c r="B24" s="3" t="s">
        <v>0</v>
      </c>
      <c r="C24" s="3">
        <v>-1.66E-3</v>
      </c>
      <c r="D24" s="3" t="s">
        <v>15</v>
      </c>
      <c r="E24" s="3" t="s">
        <v>91</v>
      </c>
      <c r="F24" s="3"/>
    </row>
    <row r="25" spans="1:6" hidden="1" x14ac:dyDescent="0.3">
      <c r="A25" s="3" t="s">
        <v>69</v>
      </c>
      <c r="B25" s="3" t="s">
        <v>10</v>
      </c>
      <c r="C25" s="3">
        <v>-0.61126999999999998</v>
      </c>
      <c r="D25" s="3" t="s">
        <v>14</v>
      </c>
      <c r="E25" s="3" t="s">
        <v>91</v>
      </c>
      <c r="F25" s="3"/>
    </row>
    <row r="26" spans="1:6" hidden="1" x14ac:dyDescent="0.3">
      <c r="A26" s="3" t="s">
        <v>48</v>
      </c>
      <c r="B26" s="3" t="s">
        <v>49</v>
      </c>
      <c r="C26" s="3">
        <v>1</v>
      </c>
      <c r="D26" s="3" t="s">
        <v>14</v>
      </c>
      <c r="E26" s="3"/>
      <c r="F26" s="3"/>
    </row>
    <row r="27" spans="1:6" hidden="1" x14ac:dyDescent="0.3">
      <c r="A27" s="3" t="s">
        <v>48</v>
      </c>
      <c r="B27" s="3" t="s">
        <v>36</v>
      </c>
      <c r="C27" s="3">
        <v>-2.5710000000000002</v>
      </c>
      <c r="D27" s="3" t="s">
        <v>14</v>
      </c>
      <c r="E27" s="3"/>
      <c r="F27" s="3"/>
    </row>
    <row r="28" spans="1:6" hidden="1" x14ac:dyDescent="0.3">
      <c r="A28" s="3" t="s">
        <v>48</v>
      </c>
      <c r="B28" s="3" t="s">
        <v>0</v>
      </c>
      <c r="C28" s="3">
        <v>-0.45800000000000002</v>
      </c>
      <c r="D28" s="3" t="s">
        <v>15</v>
      </c>
      <c r="E28" s="3"/>
      <c r="F28" s="3"/>
    </row>
    <row r="29" spans="1:6" hidden="1" x14ac:dyDescent="0.3">
      <c r="A29" s="3" t="s">
        <v>48</v>
      </c>
      <c r="B29" s="3" t="s">
        <v>53</v>
      </c>
      <c r="C29" s="3">
        <v>-5.5872000000000002</v>
      </c>
      <c r="D29" s="3" t="s">
        <v>25</v>
      </c>
      <c r="E29" s="3"/>
      <c r="F29" s="3"/>
    </row>
    <row r="30" spans="1:6" hidden="1" x14ac:dyDescent="0.3">
      <c r="A30" s="3" t="s">
        <v>87</v>
      </c>
      <c r="B30" s="1" t="s">
        <v>79</v>
      </c>
      <c r="C30" s="3">
        <v>1</v>
      </c>
      <c r="D30" s="3" t="s">
        <v>14</v>
      </c>
      <c r="E30" s="3"/>
      <c r="F30" s="3"/>
    </row>
    <row r="31" spans="1:6" hidden="1" x14ac:dyDescent="0.3">
      <c r="A31" s="3" t="s">
        <v>87</v>
      </c>
      <c r="B31" s="3" t="s">
        <v>36</v>
      </c>
      <c r="C31" s="3">
        <v>-1.176739</v>
      </c>
      <c r="D31" s="3" t="s">
        <v>14</v>
      </c>
      <c r="E31" s="3"/>
      <c r="F31" s="3"/>
    </row>
    <row r="32" spans="1:6" hidden="1" x14ac:dyDescent="0.3">
      <c r="A32" s="3" t="s">
        <v>87</v>
      </c>
      <c r="B32" s="3" t="s">
        <v>89</v>
      </c>
      <c r="C32" s="3">
        <v>-104.56789999999999</v>
      </c>
      <c r="D32" s="3" t="s">
        <v>14</v>
      </c>
      <c r="E32" s="3"/>
      <c r="F32" s="3"/>
    </row>
    <row r="33" spans="1:6" hidden="1" x14ac:dyDescent="0.3">
      <c r="A33" s="3" t="s">
        <v>87</v>
      </c>
      <c r="B33" s="3" t="s">
        <v>10</v>
      </c>
      <c r="C33" s="3">
        <v>-1.893194</v>
      </c>
      <c r="D33" s="3" t="s">
        <v>14</v>
      </c>
      <c r="E33" s="3"/>
      <c r="F33" s="3"/>
    </row>
    <row r="34" spans="1:6" hidden="1" x14ac:dyDescent="0.3">
      <c r="A34" s="3" t="s">
        <v>87</v>
      </c>
      <c r="B34" s="3" t="s">
        <v>0</v>
      </c>
      <c r="C34" s="3">
        <v>-0.139124</v>
      </c>
      <c r="D34" s="3" t="s">
        <v>15</v>
      </c>
      <c r="E34" s="3"/>
      <c r="F34" s="3"/>
    </row>
    <row r="35" spans="1:6" hidden="1" x14ac:dyDescent="0.3">
      <c r="A35" s="3" t="s">
        <v>87</v>
      </c>
      <c r="B35" s="3" t="s">
        <v>53</v>
      </c>
      <c r="C35" s="3">
        <f>1.06329*2.75</f>
        <v>2.9240475000000004</v>
      </c>
      <c r="D35" s="3" t="s">
        <v>25</v>
      </c>
      <c r="E35" s="3"/>
      <c r="F35" s="3"/>
    </row>
    <row r="36" spans="1:6" hidden="1" x14ac:dyDescent="0.3">
      <c r="A36" s="3" t="s">
        <v>87</v>
      </c>
      <c r="B36" s="3" t="s">
        <v>58</v>
      </c>
      <c r="C36" s="3">
        <f>-0.539632</f>
        <v>-0.539632</v>
      </c>
      <c r="D36" s="3" t="s">
        <v>25</v>
      </c>
      <c r="E36" s="3"/>
      <c r="F36" s="3"/>
    </row>
    <row r="37" spans="1:6" hidden="1" x14ac:dyDescent="0.3">
      <c r="A37" s="3" t="s">
        <v>26</v>
      </c>
      <c r="B37" s="3" t="s">
        <v>58</v>
      </c>
      <c r="C37" s="3">
        <v>1</v>
      </c>
      <c r="D37" s="3" t="s">
        <v>25</v>
      </c>
      <c r="E37" s="3"/>
      <c r="F37" s="3"/>
    </row>
    <row r="38" spans="1:6" hidden="1" x14ac:dyDescent="0.3">
      <c r="A38" s="3" t="s">
        <v>26</v>
      </c>
      <c r="B38" s="3" t="s">
        <v>11</v>
      </c>
      <c r="C38" s="3">
        <f>-1/0.9/17.5</f>
        <v>-6.3492063492063489E-2</v>
      </c>
      <c r="D38" s="3" t="s">
        <v>14</v>
      </c>
      <c r="E38" s="3"/>
      <c r="F38" s="3"/>
    </row>
    <row r="39" spans="1:6" hidden="1" x14ac:dyDescent="0.3">
      <c r="A39" s="3" t="s">
        <v>26</v>
      </c>
      <c r="B39" s="3" t="s">
        <v>31</v>
      </c>
      <c r="C39" s="3">
        <f>-C38*0.494/12*44</f>
        <v>0.11500529100529099</v>
      </c>
      <c r="D39" s="3" t="s">
        <v>14</v>
      </c>
      <c r="E39" s="3"/>
      <c r="F39" s="3"/>
    </row>
    <row r="40" spans="1:6" hidden="1" x14ac:dyDescent="0.3">
      <c r="A40" s="3" t="s">
        <v>28</v>
      </c>
      <c r="B40" s="3" t="s">
        <v>58</v>
      </c>
      <c r="C40" s="3">
        <v>1</v>
      </c>
      <c r="D40" s="3" t="s">
        <v>25</v>
      </c>
      <c r="E40" s="3"/>
      <c r="F40" s="3"/>
    </row>
    <row r="41" spans="1:6" hidden="1" x14ac:dyDescent="0.3">
      <c r="A41" s="3" t="s">
        <v>28</v>
      </c>
      <c r="B41" s="3" t="s">
        <v>1</v>
      </c>
      <c r="C41" s="3">
        <f>-1/0.9/20</f>
        <v>-5.5555555555555559E-2</v>
      </c>
      <c r="D41" s="3" t="s">
        <v>14</v>
      </c>
      <c r="E41" s="3"/>
      <c r="F41" s="3"/>
    </row>
    <row r="42" spans="1:6" hidden="1" x14ac:dyDescent="0.3">
      <c r="A42" s="3" t="s">
        <v>28</v>
      </c>
      <c r="B42" s="3" t="s">
        <v>32</v>
      </c>
      <c r="C42" s="3">
        <f>-C41*0.521/12*44</f>
        <v>0.10612962962962963</v>
      </c>
      <c r="D42" s="3" t="s">
        <v>14</v>
      </c>
      <c r="E42" s="3"/>
      <c r="F42" s="3"/>
    </row>
    <row r="43" spans="1:6" hidden="1" x14ac:dyDescent="0.3">
      <c r="A43" s="3" t="s">
        <v>27</v>
      </c>
      <c r="B43" s="3" t="s">
        <v>57</v>
      </c>
      <c r="C43" s="3">
        <v>1</v>
      </c>
      <c r="D43" s="3" t="s">
        <v>25</v>
      </c>
      <c r="E43" s="3"/>
      <c r="F43" s="3"/>
    </row>
    <row r="44" spans="1:6" hidden="1" x14ac:dyDescent="0.3">
      <c r="A44" s="3" t="s">
        <v>27</v>
      </c>
      <c r="B44" s="3" t="s">
        <v>11</v>
      </c>
      <c r="C44" s="3">
        <f>-1/0.9/17.5</f>
        <v>-6.3492063492063489E-2</v>
      </c>
      <c r="D44" s="3" t="s">
        <v>14</v>
      </c>
      <c r="E44" s="3"/>
      <c r="F44" s="3"/>
    </row>
    <row r="45" spans="1:6" hidden="1" x14ac:dyDescent="0.3">
      <c r="A45" s="3" t="s">
        <v>27</v>
      </c>
      <c r="B45" s="3" t="s">
        <v>31</v>
      </c>
      <c r="C45" s="3">
        <f>-C44*0.494/12*44</f>
        <v>0.11500529100529099</v>
      </c>
      <c r="D45" s="3" t="s">
        <v>14</v>
      </c>
      <c r="E45" s="3"/>
      <c r="F45" s="3"/>
    </row>
    <row r="46" spans="1:6" hidden="1" x14ac:dyDescent="0.3">
      <c r="A46" s="3" t="s">
        <v>24</v>
      </c>
      <c r="B46" s="3" t="s">
        <v>57</v>
      </c>
      <c r="C46" s="3">
        <v>1</v>
      </c>
      <c r="D46" s="3" t="s">
        <v>25</v>
      </c>
      <c r="E46" s="3" t="s">
        <v>91</v>
      </c>
      <c r="F46" s="3"/>
    </row>
    <row r="47" spans="1:6" hidden="1" x14ac:dyDescent="0.3">
      <c r="A47" s="3" t="s">
        <v>24</v>
      </c>
      <c r="B47" s="3" t="s">
        <v>0</v>
      </c>
      <c r="C47" s="3">
        <f>-1/3.6/0.99</f>
        <v>-0.28058361391694725</v>
      </c>
      <c r="D47" s="3" t="s">
        <v>15</v>
      </c>
      <c r="E47" s="3"/>
      <c r="F47" s="3"/>
    </row>
    <row r="48" spans="1:6" hidden="1" x14ac:dyDescent="0.3">
      <c r="A48" s="3" t="s">
        <v>29</v>
      </c>
      <c r="B48" s="3" t="s">
        <v>57</v>
      </c>
      <c r="C48" s="3">
        <v>1</v>
      </c>
      <c r="D48" s="3" t="s">
        <v>25</v>
      </c>
      <c r="E48" s="3"/>
      <c r="F48" s="3"/>
    </row>
    <row r="49" spans="1:6" hidden="1" x14ac:dyDescent="0.3">
      <c r="A49" s="3" t="s">
        <v>29</v>
      </c>
      <c r="B49" s="3" t="s">
        <v>1</v>
      </c>
      <c r="C49" s="3">
        <f>-1/0.9/20</f>
        <v>-5.5555555555555559E-2</v>
      </c>
      <c r="D49" s="3" t="s">
        <v>14</v>
      </c>
      <c r="E49" s="3"/>
      <c r="F49" s="3"/>
    </row>
    <row r="50" spans="1:6" hidden="1" x14ac:dyDescent="0.3">
      <c r="A50" s="3" t="s">
        <v>29</v>
      </c>
      <c r="B50" s="3" t="s">
        <v>32</v>
      </c>
      <c r="C50" s="3">
        <f>-C49*0.521/12*44</f>
        <v>0.10612962962962963</v>
      </c>
      <c r="D50" s="3" t="s">
        <v>14</v>
      </c>
      <c r="E50" s="3"/>
      <c r="F50" s="3"/>
    </row>
    <row r="51" spans="1:6" hidden="1" x14ac:dyDescent="0.3">
      <c r="A51" s="3" t="s">
        <v>119</v>
      </c>
      <c r="B51" s="1" t="s">
        <v>34</v>
      </c>
      <c r="C51" s="3">
        <v>1</v>
      </c>
      <c r="D51" s="3" t="s">
        <v>14</v>
      </c>
      <c r="E51" s="3"/>
      <c r="F51" s="3" t="s">
        <v>110</v>
      </c>
    </row>
    <row r="52" spans="1:6" hidden="1" x14ac:dyDescent="0.3">
      <c r="A52" s="3" t="s">
        <v>119</v>
      </c>
      <c r="B52" s="3" t="s">
        <v>10</v>
      </c>
      <c r="C52" s="3">
        <v>-9.51</v>
      </c>
      <c r="D52" s="3" t="s">
        <v>14</v>
      </c>
      <c r="E52" s="3"/>
      <c r="F52" s="3" t="s">
        <v>111</v>
      </c>
    </row>
    <row r="53" spans="1:6" hidden="1" x14ac:dyDescent="0.3">
      <c r="A53" s="3" t="s">
        <v>119</v>
      </c>
      <c r="B53" s="3" t="s">
        <v>0</v>
      </c>
      <c r="C53" s="3">
        <f>-4.29484/3.6</f>
        <v>-1.193011111111111</v>
      </c>
      <c r="D53" s="3" t="s">
        <v>15</v>
      </c>
      <c r="E53" s="3"/>
      <c r="F53" s="3"/>
    </row>
    <row r="54" spans="1:6" hidden="1" x14ac:dyDescent="0.3">
      <c r="A54" s="3" t="s">
        <v>119</v>
      </c>
      <c r="B54" s="3" t="s">
        <v>103</v>
      </c>
      <c r="C54" s="3">
        <v>-4.6623999999999999</v>
      </c>
      <c r="D54" s="3" t="s">
        <v>14</v>
      </c>
      <c r="E54" s="3"/>
      <c r="F54" s="3"/>
    </row>
    <row r="55" spans="1:6" hidden="1" x14ac:dyDescent="0.3">
      <c r="A55" s="3" t="s">
        <v>119</v>
      </c>
      <c r="B55" s="3" t="s">
        <v>53</v>
      </c>
      <c r="C55" s="3">
        <f>-8.19969/2.75</f>
        <v>-2.9817054545454549</v>
      </c>
      <c r="D55" s="3" t="s">
        <v>25</v>
      </c>
      <c r="E55" s="3"/>
      <c r="F55" s="3" t="s">
        <v>112</v>
      </c>
    </row>
    <row r="56" spans="1:6" hidden="1" x14ac:dyDescent="0.3">
      <c r="A56" s="3" t="s">
        <v>119</v>
      </c>
      <c r="B56" s="3" t="s">
        <v>11</v>
      </c>
      <c r="C56" s="3">
        <v>-17.9893</v>
      </c>
      <c r="D56" s="3" t="s">
        <v>14</v>
      </c>
      <c r="E56" s="3"/>
      <c r="F56" s="3"/>
    </row>
    <row r="57" spans="1:6" hidden="1" x14ac:dyDescent="0.3">
      <c r="A57" s="3" t="s">
        <v>119</v>
      </c>
      <c r="B57" s="1" t="s">
        <v>115</v>
      </c>
      <c r="C57" s="3">
        <v>14.11253</v>
      </c>
      <c r="D57" s="3" t="s">
        <v>14</v>
      </c>
      <c r="E57" s="3"/>
      <c r="F57" s="3"/>
    </row>
    <row r="58" spans="1:6" hidden="1" x14ac:dyDescent="0.3">
      <c r="A58" s="3" t="s">
        <v>119</v>
      </c>
      <c r="B58" s="3" t="s">
        <v>31</v>
      </c>
      <c r="C58" s="3">
        <f>-C56*0.494/12*44-C57</f>
        <v>18.472088733333329</v>
      </c>
      <c r="D58" s="3" t="s">
        <v>14</v>
      </c>
      <c r="E58" s="3"/>
      <c r="F58" s="3" t="s">
        <v>121</v>
      </c>
    </row>
    <row r="59" spans="1:6" hidden="1" x14ac:dyDescent="0.3">
      <c r="A59" s="1" t="s">
        <v>120</v>
      </c>
      <c r="B59" s="1" t="s">
        <v>34</v>
      </c>
      <c r="C59" s="3">
        <v>1</v>
      </c>
      <c r="D59" s="3" t="s">
        <v>14</v>
      </c>
      <c r="E59" s="3"/>
      <c r="F59" s="3"/>
    </row>
    <row r="60" spans="1:6" hidden="1" x14ac:dyDescent="0.3">
      <c r="A60" s="1" t="s">
        <v>120</v>
      </c>
      <c r="B60" s="3" t="s">
        <v>10</v>
      </c>
      <c r="C60" s="3">
        <v>-9.51</v>
      </c>
      <c r="D60" s="3" t="s">
        <v>14</v>
      </c>
      <c r="E60" s="3"/>
      <c r="F60" s="3"/>
    </row>
    <row r="61" spans="1:6" hidden="1" x14ac:dyDescent="0.3">
      <c r="A61" s="1" t="s">
        <v>120</v>
      </c>
      <c r="B61" s="3" t="s">
        <v>0</v>
      </c>
      <c r="C61" s="3">
        <f>-4.29484/3.6</f>
        <v>-1.193011111111111</v>
      </c>
      <c r="D61" s="3" t="s">
        <v>15</v>
      </c>
      <c r="E61" s="3"/>
      <c r="F61" s="3"/>
    </row>
    <row r="62" spans="1:6" hidden="1" x14ac:dyDescent="0.3">
      <c r="A62" s="1" t="s">
        <v>120</v>
      </c>
      <c r="B62" s="3" t="s">
        <v>103</v>
      </c>
      <c r="C62" s="3">
        <v>-4.6623999999999999</v>
      </c>
      <c r="D62" s="3" t="s">
        <v>14</v>
      </c>
      <c r="E62" s="3"/>
      <c r="F62" s="3"/>
    </row>
    <row r="63" spans="1:6" hidden="1" x14ac:dyDescent="0.3">
      <c r="A63" s="1" t="s">
        <v>120</v>
      </c>
      <c r="B63" s="3" t="s">
        <v>53</v>
      </c>
      <c r="C63" s="3">
        <f>-8.19969/2.75</f>
        <v>-2.9817054545454549</v>
      </c>
      <c r="D63" s="3" t="s">
        <v>25</v>
      </c>
      <c r="E63" s="3"/>
      <c r="F63" s="3"/>
    </row>
    <row r="64" spans="1:6" hidden="1" x14ac:dyDescent="0.3">
      <c r="A64" s="1" t="s">
        <v>120</v>
      </c>
      <c r="B64" s="3" t="s">
        <v>1</v>
      </c>
      <c r="C64" s="3">
        <v>-17.9893</v>
      </c>
      <c r="D64" s="3" t="s">
        <v>14</v>
      </c>
      <c r="E64" s="3"/>
      <c r="F64" s="3"/>
    </row>
    <row r="65" spans="1:6" hidden="1" x14ac:dyDescent="0.3">
      <c r="A65" s="1" t="s">
        <v>120</v>
      </c>
      <c r="B65" s="1" t="s">
        <v>116</v>
      </c>
      <c r="C65" s="3">
        <v>14.11253</v>
      </c>
      <c r="D65" s="3" t="s">
        <v>14</v>
      </c>
      <c r="E65" s="3"/>
      <c r="F65" s="3"/>
    </row>
    <row r="66" spans="1:6" hidden="1" x14ac:dyDescent="0.3">
      <c r="A66" s="1" t="s">
        <v>120</v>
      </c>
      <c r="B66" s="3" t="s">
        <v>32</v>
      </c>
      <c r="C66" s="3">
        <f>-C64*0.521/12*44-C65</f>
        <v>20.253029433333332</v>
      </c>
      <c r="D66" s="3" t="s">
        <v>14</v>
      </c>
      <c r="E66" s="3"/>
      <c r="F66" s="3" t="s">
        <v>121</v>
      </c>
    </row>
    <row r="67" spans="1:6" hidden="1" x14ac:dyDescent="0.3">
      <c r="A67" s="3" t="s">
        <v>35</v>
      </c>
      <c r="B67" s="3" t="s">
        <v>34</v>
      </c>
      <c r="C67" s="3">
        <v>1</v>
      </c>
      <c r="D67" s="3" t="s">
        <v>14</v>
      </c>
      <c r="E67" s="3" t="s">
        <v>91</v>
      </c>
      <c r="F67" s="3"/>
    </row>
    <row r="68" spans="1:6" hidden="1" x14ac:dyDescent="0.3">
      <c r="A68" s="3" t="s">
        <v>35</v>
      </c>
      <c r="B68" s="3" t="s">
        <v>10</v>
      </c>
      <c r="C68" s="3">
        <f>-14</f>
        <v>-14</v>
      </c>
      <c r="D68" s="3" t="s">
        <v>14</v>
      </c>
      <c r="E68" s="3" t="s">
        <v>91</v>
      </c>
      <c r="F68" s="3"/>
    </row>
    <row r="69" spans="1:6" hidden="1" x14ac:dyDescent="0.3">
      <c r="A69" s="3" t="s">
        <v>35</v>
      </c>
      <c r="B69" s="3" t="s">
        <v>0</v>
      </c>
      <c r="C69" s="3">
        <v>-54</v>
      </c>
      <c r="D69" s="3" t="s">
        <v>15</v>
      </c>
      <c r="E69" s="3" t="s">
        <v>91</v>
      </c>
      <c r="F69" s="3"/>
    </row>
    <row r="70" spans="1:6" hidden="1" x14ac:dyDescent="0.3">
      <c r="A70" s="3" t="s">
        <v>37</v>
      </c>
      <c r="B70" s="3" t="s">
        <v>80</v>
      </c>
      <c r="C70" s="3">
        <v>1</v>
      </c>
      <c r="D70" s="3" t="s">
        <v>14</v>
      </c>
      <c r="E70" s="3"/>
      <c r="F70" s="3"/>
    </row>
    <row r="71" spans="1:6" hidden="1" x14ac:dyDescent="0.3">
      <c r="A71" s="3" t="s">
        <v>37</v>
      </c>
      <c r="B71" s="3" t="s">
        <v>11</v>
      </c>
      <c r="C71" s="3">
        <v>-1.96356</v>
      </c>
      <c r="D71" s="3" t="s">
        <v>14</v>
      </c>
      <c r="E71" s="3"/>
      <c r="F71" s="3"/>
    </row>
    <row r="72" spans="1:6" hidden="1" x14ac:dyDescent="0.3">
      <c r="A72" s="3" t="s">
        <v>37</v>
      </c>
      <c r="B72" s="3" t="s">
        <v>10</v>
      </c>
      <c r="C72" s="3">
        <v>-2.9474999999999998</v>
      </c>
      <c r="D72" s="3" t="s">
        <v>14</v>
      </c>
      <c r="E72" s="3"/>
      <c r="F72" s="3"/>
    </row>
    <row r="73" spans="1:6" hidden="1" x14ac:dyDescent="0.3">
      <c r="A73" s="3" t="s">
        <v>37</v>
      </c>
      <c r="B73" s="3" t="s">
        <v>31</v>
      </c>
      <c r="C73" s="3">
        <v>2.181660817</v>
      </c>
      <c r="D73" s="3" t="s">
        <v>14</v>
      </c>
      <c r="E73" s="3"/>
      <c r="F73" s="3"/>
    </row>
    <row r="74" spans="1:6" hidden="1" x14ac:dyDescent="0.3">
      <c r="A74" s="3" t="s">
        <v>113</v>
      </c>
      <c r="B74" s="3" t="s">
        <v>80</v>
      </c>
      <c r="C74" s="3">
        <v>1</v>
      </c>
      <c r="D74" s="3" t="s">
        <v>14</v>
      </c>
      <c r="E74" s="3"/>
      <c r="F74" s="3"/>
    </row>
    <row r="75" spans="1:6" hidden="1" x14ac:dyDescent="0.3">
      <c r="A75" s="3" t="s">
        <v>113</v>
      </c>
      <c r="B75" s="3" t="s">
        <v>11</v>
      </c>
      <c r="C75" s="3">
        <v>-1.96356</v>
      </c>
      <c r="D75" s="3" t="s">
        <v>14</v>
      </c>
      <c r="E75" s="3"/>
      <c r="F75" s="3"/>
    </row>
    <row r="76" spans="1:6" hidden="1" x14ac:dyDescent="0.3">
      <c r="A76" s="3" t="s">
        <v>113</v>
      </c>
      <c r="B76" s="3" t="s">
        <v>10</v>
      </c>
      <c r="C76" s="3">
        <v>-2.9474999999999998</v>
      </c>
      <c r="D76" s="3" t="s">
        <v>14</v>
      </c>
      <c r="E76" s="3"/>
      <c r="F76" s="3"/>
    </row>
    <row r="77" spans="1:6" hidden="1" x14ac:dyDescent="0.3">
      <c r="A77" s="3" t="s">
        <v>113</v>
      </c>
      <c r="B77" s="3" t="s">
        <v>31</v>
      </c>
      <c r="C77" s="3">
        <v>1.0609059999999999</v>
      </c>
      <c r="D77" s="3" t="s">
        <v>14</v>
      </c>
      <c r="E77" s="3"/>
      <c r="F77" s="3"/>
    </row>
    <row r="78" spans="1:6" hidden="1" x14ac:dyDescent="0.3">
      <c r="A78" s="3" t="s">
        <v>113</v>
      </c>
      <c r="B78" s="3" t="s">
        <v>115</v>
      </c>
      <c r="C78" s="3">
        <v>-1.1207549999999999</v>
      </c>
      <c r="D78" s="3" t="s">
        <v>14</v>
      </c>
      <c r="E78" s="3"/>
      <c r="F78" s="3"/>
    </row>
    <row r="79" spans="1:6" hidden="1" x14ac:dyDescent="0.3">
      <c r="A79" s="3" t="s">
        <v>44</v>
      </c>
      <c r="B79" s="3" t="s">
        <v>80</v>
      </c>
      <c r="C79" s="3">
        <v>1</v>
      </c>
      <c r="D79" s="3" t="s">
        <v>14</v>
      </c>
      <c r="E79" s="3"/>
      <c r="F79" s="3"/>
    </row>
    <row r="80" spans="1:6" hidden="1" x14ac:dyDescent="0.3">
      <c r="A80" s="3" t="s">
        <v>44</v>
      </c>
      <c r="B80" s="3" t="s">
        <v>11</v>
      </c>
      <c r="C80" s="3">
        <v>-1.10995</v>
      </c>
      <c r="D80" s="3" t="s">
        <v>14</v>
      </c>
      <c r="E80" s="3"/>
      <c r="F80" s="3"/>
    </row>
    <row r="81" spans="1:6" hidden="1" x14ac:dyDescent="0.3">
      <c r="A81" s="3" t="s">
        <v>44</v>
      </c>
      <c r="B81" s="3" t="s">
        <v>10</v>
      </c>
      <c r="C81" s="3">
        <v>-1.6661459999999999</v>
      </c>
      <c r="D81" s="3" t="s">
        <v>14</v>
      </c>
      <c r="E81" s="3"/>
      <c r="F81" s="3"/>
    </row>
    <row r="82" spans="1:6" hidden="1" x14ac:dyDescent="0.3">
      <c r="A82" s="3" t="s">
        <v>44</v>
      </c>
      <c r="B82" s="3" t="s">
        <v>31</v>
      </c>
      <c r="C82" s="3">
        <v>0.63487199999999999</v>
      </c>
      <c r="D82" s="3" t="s">
        <v>14</v>
      </c>
      <c r="E82" s="3"/>
      <c r="F82" s="3"/>
    </row>
    <row r="83" spans="1:6" hidden="1" x14ac:dyDescent="0.3">
      <c r="A83" s="3" t="s">
        <v>44</v>
      </c>
      <c r="B83" s="3" t="s">
        <v>34</v>
      </c>
      <c r="C83" s="3">
        <v>-8.3990999999999996E-2</v>
      </c>
      <c r="D83" s="3" t="s">
        <v>14</v>
      </c>
      <c r="E83" s="3"/>
      <c r="F83" s="3"/>
    </row>
    <row r="84" spans="1:6" hidden="1" x14ac:dyDescent="0.3">
      <c r="A84" s="3" t="s">
        <v>44</v>
      </c>
      <c r="B84" s="3" t="s">
        <v>0</v>
      </c>
      <c r="C84" s="3">
        <v>-0.219697</v>
      </c>
      <c r="D84" s="3" t="s">
        <v>15</v>
      </c>
      <c r="E84" s="3"/>
      <c r="F84" s="3"/>
    </row>
    <row r="85" spans="1:6" hidden="1" x14ac:dyDescent="0.3">
      <c r="A85" s="3" t="s">
        <v>118</v>
      </c>
      <c r="B85" s="3" t="s">
        <v>81</v>
      </c>
      <c r="C85" s="3">
        <v>1</v>
      </c>
      <c r="D85" s="3" t="s">
        <v>14</v>
      </c>
      <c r="E85" s="3"/>
      <c r="F85" s="3"/>
    </row>
    <row r="86" spans="1:6" hidden="1" x14ac:dyDescent="0.3">
      <c r="A86" s="3" t="s">
        <v>118</v>
      </c>
      <c r="B86" s="3" t="s">
        <v>0</v>
      </c>
      <c r="C86" s="3">
        <v>-0.25762600000000002</v>
      </c>
      <c r="D86" s="3" t="s">
        <v>15</v>
      </c>
      <c r="E86" s="3"/>
      <c r="F86" s="3"/>
    </row>
    <row r="87" spans="1:6" hidden="1" x14ac:dyDescent="0.3">
      <c r="A87" s="3" t="s">
        <v>118</v>
      </c>
      <c r="B87" s="3" t="s">
        <v>115</v>
      </c>
      <c r="C87" s="3">
        <v>-1.4573199999999999</v>
      </c>
      <c r="D87" s="3" t="s">
        <v>14</v>
      </c>
      <c r="E87" s="3"/>
      <c r="F87" s="3"/>
    </row>
    <row r="88" spans="1:6" hidden="1" x14ac:dyDescent="0.3">
      <c r="A88" s="3" t="s">
        <v>118</v>
      </c>
      <c r="B88" s="3" t="s">
        <v>31</v>
      </c>
      <c r="C88" s="3">
        <v>8.0897999999999998E-2</v>
      </c>
      <c r="D88" s="3" t="s">
        <v>14</v>
      </c>
      <c r="E88" s="3"/>
      <c r="F88" s="3"/>
    </row>
    <row r="89" spans="1:6" hidden="1" x14ac:dyDescent="0.3">
      <c r="A89" s="3" t="s">
        <v>118</v>
      </c>
      <c r="B89" s="3" t="s">
        <v>34</v>
      </c>
      <c r="C89" s="3">
        <v>-0.19320399999999999</v>
      </c>
      <c r="D89" s="3" t="s">
        <v>14</v>
      </c>
      <c r="E89" s="3"/>
      <c r="F89" s="3"/>
    </row>
    <row r="90" spans="1:6" hidden="1" x14ac:dyDescent="0.3">
      <c r="A90" s="3" t="s">
        <v>117</v>
      </c>
      <c r="B90" s="3" t="s">
        <v>80</v>
      </c>
      <c r="C90" s="3">
        <v>1</v>
      </c>
      <c r="D90" s="3" t="s">
        <v>14</v>
      </c>
      <c r="E90" s="3"/>
      <c r="F90" s="3"/>
    </row>
    <row r="91" spans="1:6" hidden="1" x14ac:dyDescent="0.3">
      <c r="A91" s="3" t="s">
        <v>117</v>
      </c>
      <c r="B91" s="3" t="s">
        <v>0</v>
      </c>
      <c r="C91" s="3">
        <v>-0.25762600000000002</v>
      </c>
      <c r="D91" s="3" t="s">
        <v>15</v>
      </c>
      <c r="E91" s="3"/>
      <c r="F91" s="3"/>
    </row>
    <row r="92" spans="1:6" hidden="1" x14ac:dyDescent="0.3">
      <c r="A92" s="3" t="s">
        <v>117</v>
      </c>
      <c r="B92" s="3" t="s">
        <v>115</v>
      </c>
      <c r="C92" s="3">
        <v>-1.4573199999999999</v>
      </c>
      <c r="D92" s="3" t="s">
        <v>14</v>
      </c>
      <c r="E92" s="3"/>
      <c r="F92" s="3"/>
    </row>
    <row r="93" spans="1:6" hidden="1" x14ac:dyDescent="0.3">
      <c r="A93" s="3" t="s">
        <v>117</v>
      </c>
      <c r="B93" s="3" t="s">
        <v>31</v>
      </c>
      <c r="C93" s="3">
        <v>8.0897999999999998E-2</v>
      </c>
      <c r="D93" s="3" t="s">
        <v>14</v>
      </c>
      <c r="E93" s="3"/>
      <c r="F93" s="3"/>
    </row>
    <row r="94" spans="1:6" hidden="1" x14ac:dyDescent="0.3">
      <c r="A94" s="3" t="s">
        <v>117</v>
      </c>
      <c r="B94" s="3" t="s">
        <v>34</v>
      </c>
      <c r="C94" s="3">
        <v>-0.19320399999999999</v>
      </c>
      <c r="D94" s="3" t="s">
        <v>14</v>
      </c>
      <c r="E94" s="3"/>
      <c r="F94" s="3"/>
    </row>
    <row r="95" spans="1:6" hidden="1" x14ac:dyDescent="0.3">
      <c r="A95" s="3" t="s">
        <v>38</v>
      </c>
      <c r="B95" s="3" t="s">
        <v>81</v>
      </c>
      <c r="C95" s="3">
        <v>1</v>
      </c>
      <c r="D95" s="3" t="s">
        <v>14</v>
      </c>
      <c r="E95" s="3"/>
      <c r="F95" s="3"/>
    </row>
    <row r="96" spans="1:6" hidden="1" x14ac:dyDescent="0.3">
      <c r="A96" s="3" t="s">
        <v>38</v>
      </c>
      <c r="B96" s="3" t="s">
        <v>1</v>
      </c>
      <c r="C96" s="3">
        <v>-1.96356</v>
      </c>
      <c r="D96" s="3" t="s">
        <v>14</v>
      </c>
      <c r="E96" s="3"/>
      <c r="F96" s="3"/>
    </row>
    <row r="97" spans="1:6" hidden="1" x14ac:dyDescent="0.3">
      <c r="A97" s="3" t="s">
        <v>38</v>
      </c>
      <c r="B97" s="3" t="s">
        <v>10</v>
      </c>
      <c r="C97" s="3">
        <v>-2.9474999999999998</v>
      </c>
      <c r="D97" s="3" t="s">
        <v>14</v>
      </c>
      <c r="E97" s="3"/>
      <c r="F97" s="3"/>
    </row>
    <row r="98" spans="1:6" hidden="1" x14ac:dyDescent="0.3">
      <c r="A98" s="3" t="s">
        <v>38</v>
      </c>
      <c r="B98" s="3" t="s">
        <v>32</v>
      </c>
      <c r="C98" s="3">
        <v>2.3760532099999998</v>
      </c>
      <c r="D98" s="3" t="s">
        <v>14</v>
      </c>
      <c r="E98" s="3"/>
      <c r="F98" s="3"/>
    </row>
    <row r="99" spans="1:6" hidden="1" x14ac:dyDescent="0.3">
      <c r="A99" s="3" t="s">
        <v>114</v>
      </c>
      <c r="B99" s="3" t="s">
        <v>81</v>
      </c>
      <c r="C99" s="3">
        <v>1</v>
      </c>
      <c r="D99" s="3" t="s">
        <v>14</v>
      </c>
      <c r="E99" s="3"/>
      <c r="F99" s="3"/>
    </row>
    <row r="100" spans="1:6" hidden="1" x14ac:dyDescent="0.3">
      <c r="A100" s="3" t="s">
        <v>114</v>
      </c>
      <c r="B100" s="3" t="s">
        <v>11</v>
      </c>
      <c r="C100" s="3">
        <v>-1.96356</v>
      </c>
      <c r="D100" s="3" t="s">
        <v>14</v>
      </c>
      <c r="E100" s="3"/>
      <c r="F100" s="3"/>
    </row>
    <row r="101" spans="1:6" hidden="1" x14ac:dyDescent="0.3">
      <c r="A101" s="3" t="s">
        <v>114</v>
      </c>
      <c r="B101" s="3" t="s">
        <v>10</v>
      </c>
      <c r="C101" s="3">
        <v>-2.9474999999999998</v>
      </c>
      <c r="D101" s="3" t="s">
        <v>14</v>
      </c>
      <c r="E101" s="3"/>
      <c r="F101" s="3"/>
    </row>
    <row r="102" spans="1:6" hidden="1" x14ac:dyDescent="0.3">
      <c r="A102" s="3" t="s">
        <v>114</v>
      </c>
      <c r="B102" s="3" t="s">
        <v>32</v>
      </c>
      <c r="C102" s="3">
        <v>1.255298</v>
      </c>
      <c r="D102" s="3" t="s">
        <v>14</v>
      </c>
      <c r="E102" s="3"/>
      <c r="F102" s="3"/>
    </row>
    <row r="103" spans="1:6" hidden="1" x14ac:dyDescent="0.3">
      <c r="A103" s="3" t="s">
        <v>114</v>
      </c>
      <c r="B103" s="3" t="s">
        <v>116</v>
      </c>
      <c r="C103" s="3">
        <v>-1.1207549999999999</v>
      </c>
      <c r="D103" s="3" t="s">
        <v>14</v>
      </c>
      <c r="E103" s="3"/>
      <c r="F103" s="3"/>
    </row>
    <row r="104" spans="1:6" hidden="1" x14ac:dyDescent="0.3">
      <c r="A104" s="3" t="s">
        <v>45</v>
      </c>
      <c r="B104" s="3" t="s">
        <v>81</v>
      </c>
      <c r="C104" s="3">
        <v>1</v>
      </c>
      <c r="D104" s="3" t="s">
        <v>14</v>
      </c>
      <c r="E104" s="3"/>
      <c r="F104" s="3"/>
    </row>
    <row r="105" spans="1:6" hidden="1" x14ac:dyDescent="0.3">
      <c r="A105" s="3" t="s">
        <v>45</v>
      </c>
      <c r="B105" s="3" t="s">
        <v>11</v>
      </c>
      <c r="C105" s="3">
        <v>-1.10995</v>
      </c>
      <c r="D105" s="3" t="s">
        <v>14</v>
      </c>
      <c r="E105" s="3"/>
      <c r="F105" s="3"/>
    </row>
    <row r="106" spans="1:6" hidden="1" x14ac:dyDescent="0.3">
      <c r="A106" s="3" t="s">
        <v>45</v>
      </c>
      <c r="B106" s="3" t="s">
        <v>10</v>
      </c>
      <c r="C106" s="3">
        <v>-1.6661459999999999</v>
      </c>
      <c r="D106" s="3" t="s">
        <v>14</v>
      </c>
      <c r="E106" s="3"/>
      <c r="F106" s="3"/>
    </row>
    <row r="107" spans="1:6" hidden="1" x14ac:dyDescent="0.3">
      <c r="A107" s="3" t="s">
        <v>45</v>
      </c>
      <c r="B107" s="3" t="s">
        <v>32</v>
      </c>
      <c r="C107" s="3">
        <v>0.744757</v>
      </c>
      <c r="D107" s="3" t="s">
        <v>14</v>
      </c>
      <c r="E107" s="3"/>
      <c r="F107" s="3"/>
    </row>
    <row r="108" spans="1:6" hidden="1" x14ac:dyDescent="0.3">
      <c r="A108" s="3" t="s">
        <v>45</v>
      </c>
      <c r="B108" s="3" t="s">
        <v>34</v>
      </c>
      <c r="C108" s="3">
        <v>-8.3990999999999996E-2</v>
      </c>
      <c r="D108" s="3" t="s">
        <v>14</v>
      </c>
      <c r="E108" s="3"/>
      <c r="F108" s="3"/>
    </row>
    <row r="109" spans="1:6" hidden="1" x14ac:dyDescent="0.3">
      <c r="A109" s="3" t="s">
        <v>45</v>
      </c>
      <c r="B109" s="3" t="s">
        <v>0</v>
      </c>
      <c r="C109" s="3">
        <v>-0.219697</v>
      </c>
      <c r="D109" s="3" t="s">
        <v>15</v>
      </c>
      <c r="E109" s="3"/>
      <c r="F109" s="3"/>
    </row>
    <row r="110" spans="1:6" hidden="1" x14ac:dyDescent="0.3">
      <c r="A110" s="3" t="s">
        <v>47</v>
      </c>
      <c r="B110" s="3" t="s">
        <v>82</v>
      </c>
      <c r="C110" s="3">
        <v>1</v>
      </c>
      <c r="D110" s="3" t="s">
        <v>14</v>
      </c>
      <c r="E110" s="3"/>
      <c r="F110" s="3"/>
    </row>
    <row r="111" spans="1:6" hidden="1" x14ac:dyDescent="0.3">
      <c r="A111" s="3" t="s">
        <v>47</v>
      </c>
      <c r="B111" s="3" t="s">
        <v>0</v>
      </c>
      <c r="C111" s="3">
        <v>-0.25762600000000002</v>
      </c>
      <c r="D111" s="3" t="s">
        <v>15</v>
      </c>
      <c r="E111" s="3"/>
      <c r="F111" s="3"/>
    </row>
    <row r="112" spans="1:6" hidden="1" x14ac:dyDescent="0.3">
      <c r="A112" s="3" t="s">
        <v>47</v>
      </c>
      <c r="B112" s="3" t="s">
        <v>46</v>
      </c>
      <c r="C112" s="3">
        <v>-1.4573199999999999</v>
      </c>
      <c r="D112" s="3" t="s">
        <v>14</v>
      </c>
      <c r="E112" s="3"/>
      <c r="F112" s="3"/>
    </row>
    <row r="113" spans="1:6" hidden="1" x14ac:dyDescent="0.3">
      <c r="A113" s="3" t="s">
        <v>47</v>
      </c>
      <c r="B113" s="3" t="s">
        <v>30</v>
      </c>
      <c r="C113" s="3">
        <v>8.0897999999999998E-2</v>
      </c>
      <c r="D113" s="3" t="s">
        <v>14</v>
      </c>
      <c r="E113" s="3"/>
      <c r="F113" s="3"/>
    </row>
    <row r="114" spans="1:6" hidden="1" x14ac:dyDescent="0.3">
      <c r="A114" s="3" t="s">
        <v>47</v>
      </c>
      <c r="B114" s="3" t="s">
        <v>34</v>
      </c>
      <c r="C114" s="3">
        <v>-0.19320399999999999</v>
      </c>
      <c r="D114" s="3" t="s">
        <v>14</v>
      </c>
      <c r="E114" s="3"/>
      <c r="F114" s="3"/>
    </row>
    <row r="115" spans="1:6" hidden="1" x14ac:dyDescent="0.3">
      <c r="A115" s="3" t="s">
        <v>85</v>
      </c>
      <c r="B115" s="1" t="s">
        <v>81</v>
      </c>
      <c r="C115" s="3">
        <v>-1</v>
      </c>
      <c r="D115" s="3" t="s">
        <v>14</v>
      </c>
      <c r="E115" s="3" t="s">
        <v>91</v>
      </c>
      <c r="F115" s="3"/>
    </row>
    <row r="116" spans="1:6" hidden="1" x14ac:dyDescent="0.3">
      <c r="A116" s="3" t="s">
        <v>85</v>
      </c>
      <c r="B116" s="1" t="s">
        <v>36</v>
      </c>
      <c r="C116" s="3">
        <v>1</v>
      </c>
      <c r="D116" s="3" t="s">
        <v>14</v>
      </c>
      <c r="E116" s="3" t="s">
        <v>91</v>
      </c>
      <c r="F116" s="3"/>
    </row>
    <row r="117" spans="1:6" hidden="1" x14ac:dyDescent="0.3">
      <c r="A117" s="3" t="s">
        <v>84</v>
      </c>
      <c r="B117" s="1" t="s">
        <v>80</v>
      </c>
      <c r="C117" s="3">
        <v>-1</v>
      </c>
      <c r="D117" s="3" t="s">
        <v>14</v>
      </c>
      <c r="E117" s="3" t="s">
        <v>91</v>
      </c>
      <c r="F117" s="3"/>
    </row>
    <row r="118" spans="1:6" hidden="1" x14ac:dyDescent="0.3">
      <c r="A118" s="3" t="s">
        <v>84</v>
      </c>
      <c r="B118" s="1" t="s">
        <v>36</v>
      </c>
      <c r="C118" s="3">
        <v>1</v>
      </c>
      <c r="D118" s="3" t="s">
        <v>14</v>
      </c>
      <c r="E118" s="3" t="s">
        <v>91</v>
      </c>
      <c r="F118" s="3"/>
    </row>
    <row r="119" spans="1:6" hidden="1" x14ac:dyDescent="0.3">
      <c r="A119" s="3" t="s">
        <v>86</v>
      </c>
      <c r="B119" s="1" t="s">
        <v>82</v>
      </c>
      <c r="C119" s="3">
        <v>-1</v>
      </c>
      <c r="D119" s="3" t="s">
        <v>14</v>
      </c>
      <c r="E119" s="3" t="s">
        <v>91</v>
      </c>
      <c r="F119" s="3"/>
    </row>
    <row r="120" spans="1:6" hidden="1" x14ac:dyDescent="0.3">
      <c r="A120" s="3" t="s">
        <v>86</v>
      </c>
      <c r="B120" s="1" t="s">
        <v>36</v>
      </c>
      <c r="C120" s="3">
        <v>1</v>
      </c>
      <c r="D120" s="3" t="s">
        <v>14</v>
      </c>
      <c r="E120" s="3" t="s">
        <v>91</v>
      </c>
      <c r="F120" s="3"/>
    </row>
    <row r="121" spans="1:6" hidden="1" x14ac:dyDescent="0.3">
      <c r="A121" s="3" t="s">
        <v>105</v>
      </c>
      <c r="B121" s="1" t="s">
        <v>104</v>
      </c>
      <c r="C121" s="3">
        <v>1</v>
      </c>
      <c r="D121" s="3" t="s">
        <v>14</v>
      </c>
      <c r="E121" s="3"/>
      <c r="F121" s="3"/>
    </row>
    <row r="122" spans="1:6" hidden="1" x14ac:dyDescent="0.3">
      <c r="A122" s="3" t="s">
        <v>105</v>
      </c>
      <c r="B122" s="3" t="s">
        <v>0</v>
      </c>
      <c r="C122" s="3">
        <v>-0.54900000000000004</v>
      </c>
      <c r="D122" s="3" t="s">
        <v>15</v>
      </c>
      <c r="E122" s="3"/>
      <c r="F122" s="3"/>
    </row>
    <row r="123" spans="1:6" hidden="1" x14ac:dyDescent="0.3">
      <c r="A123" s="3" t="s">
        <v>108</v>
      </c>
      <c r="B123" s="1" t="s">
        <v>104</v>
      </c>
      <c r="C123" s="3">
        <v>1</v>
      </c>
      <c r="D123" s="3" t="s">
        <v>14</v>
      </c>
      <c r="E123" s="3"/>
      <c r="F123" s="3"/>
    </row>
    <row r="124" spans="1:6" hidden="1" x14ac:dyDescent="0.3">
      <c r="A124" s="3" t="s">
        <v>108</v>
      </c>
      <c r="B124" s="3" t="s">
        <v>0</v>
      </c>
      <c r="C124" s="3">
        <v>-0.25800000000000001</v>
      </c>
      <c r="D124" s="3" t="s">
        <v>15</v>
      </c>
      <c r="E124" s="3"/>
      <c r="F124" s="3"/>
    </row>
    <row r="125" spans="1:6" hidden="1" x14ac:dyDescent="0.3">
      <c r="A125" s="3" t="s">
        <v>175</v>
      </c>
      <c r="B125" s="1" t="s">
        <v>103</v>
      </c>
      <c r="C125" s="3">
        <v>1</v>
      </c>
      <c r="D125" s="3" t="s">
        <v>14</v>
      </c>
      <c r="E125" s="3"/>
      <c r="F125" s="3"/>
    </row>
    <row r="126" spans="1:6" hidden="1" x14ac:dyDescent="0.3">
      <c r="A126" s="3" t="s">
        <v>175</v>
      </c>
      <c r="B126" s="3" t="s">
        <v>0</v>
      </c>
      <c r="C126" s="3">
        <v>-0.63800000000000001</v>
      </c>
      <c r="D126" s="3" t="s">
        <v>15</v>
      </c>
      <c r="E126" s="3"/>
      <c r="F126" s="3"/>
    </row>
    <row r="127" spans="1:6" hidden="1" x14ac:dyDescent="0.3">
      <c r="A127" s="3" t="s">
        <v>176</v>
      </c>
      <c r="B127" s="1" t="s">
        <v>103</v>
      </c>
      <c r="C127" s="3">
        <v>1</v>
      </c>
      <c r="D127" s="3" t="s">
        <v>14</v>
      </c>
      <c r="E127" s="3"/>
      <c r="F127" s="3"/>
    </row>
    <row r="128" spans="1:6" hidden="1" x14ac:dyDescent="0.3">
      <c r="A128" s="3" t="s">
        <v>176</v>
      </c>
      <c r="B128" s="3" t="s">
        <v>0</v>
      </c>
      <c r="C128" s="3">
        <v>-0.252</v>
      </c>
      <c r="D128" s="3" t="s">
        <v>15</v>
      </c>
      <c r="E128" s="3"/>
      <c r="F128" s="3"/>
    </row>
    <row r="129" spans="1:6" hidden="1" x14ac:dyDescent="0.3">
      <c r="A129" s="3" t="s">
        <v>50</v>
      </c>
      <c r="B129" s="3" t="s">
        <v>51</v>
      </c>
      <c r="C129" s="3">
        <v>1</v>
      </c>
      <c r="D129" s="3" t="s">
        <v>14</v>
      </c>
      <c r="E129" s="3"/>
      <c r="F129" s="3"/>
    </row>
    <row r="130" spans="1:6" hidden="1" x14ac:dyDescent="0.3">
      <c r="A130" s="3" t="s">
        <v>50</v>
      </c>
      <c r="B130" s="3" t="s">
        <v>36</v>
      </c>
      <c r="C130" s="3">
        <v>-2.5710000000000002</v>
      </c>
      <c r="D130" s="3" t="s">
        <v>14</v>
      </c>
      <c r="E130" s="3"/>
      <c r="F130" s="3"/>
    </row>
    <row r="131" spans="1:6" hidden="1" x14ac:dyDescent="0.3">
      <c r="A131" s="3" t="s">
        <v>50</v>
      </c>
      <c r="B131" s="3" t="s">
        <v>0</v>
      </c>
      <c r="C131" s="3">
        <v>-0.45800000000000002</v>
      </c>
      <c r="D131" s="3" t="s">
        <v>15</v>
      </c>
      <c r="E131" s="3"/>
      <c r="F131" s="3"/>
    </row>
    <row r="132" spans="1:6" hidden="1" x14ac:dyDescent="0.3">
      <c r="A132" s="3" t="s">
        <v>50</v>
      </c>
      <c r="B132" s="3" t="s">
        <v>53</v>
      </c>
      <c r="C132" s="3">
        <v>-5.5872000000000002</v>
      </c>
      <c r="D132" s="3" t="s">
        <v>25</v>
      </c>
      <c r="E132" s="3"/>
      <c r="F132" s="3"/>
    </row>
    <row r="133" spans="1:6" hidden="1" x14ac:dyDescent="0.3">
      <c r="A133" s="3" t="s">
        <v>83</v>
      </c>
      <c r="B133" s="3" t="s">
        <v>78</v>
      </c>
      <c r="C133" s="3">
        <v>1</v>
      </c>
      <c r="D133" s="3" t="s">
        <v>14</v>
      </c>
      <c r="E133" s="3"/>
      <c r="F133" s="3"/>
    </row>
    <row r="134" spans="1:6" hidden="1" x14ac:dyDescent="0.3">
      <c r="A134" s="3" t="s">
        <v>83</v>
      </c>
      <c r="B134" s="3" t="s">
        <v>36</v>
      </c>
      <c r="C134" s="3">
        <v>-2.5910931169999998</v>
      </c>
      <c r="D134" s="3" t="s">
        <v>14</v>
      </c>
      <c r="E134" s="3"/>
      <c r="F134" s="3"/>
    </row>
    <row r="135" spans="1:6" hidden="1" x14ac:dyDescent="0.3">
      <c r="A135" s="3" t="s">
        <v>83</v>
      </c>
      <c r="B135" s="3" t="s">
        <v>0</v>
      </c>
      <c r="C135" s="3">
        <f>-0.4367/3.6</f>
        <v>-0.12130555555555554</v>
      </c>
      <c r="D135" s="3" t="s">
        <v>15</v>
      </c>
      <c r="E135" s="3"/>
      <c r="F135" s="3"/>
    </row>
    <row r="136" spans="1:6" hidden="1" x14ac:dyDescent="0.3">
      <c r="A136" s="3" t="s">
        <v>83</v>
      </c>
      <c r="B136" s="3" t="s">
        <v>53</v>
      </c>
      <c r="C136" s="3">
        <v>-4.9386000000000001</v>
      </c>
      <c r="D136" s="3" t="s">
        <v>25</v>
      </c>
      <c r="E136" s="3"/>
      <c r="F136" s="3"/>
    </row>
    <row r="137" spans="1:6" hidden="1" x14ac:dyDescent="0.3">
      <c r="A137" s="3" t="s">
        <v>83</v>
      </c>
      <c r="B137" s="3" t="s">
        <v>70</v>
      </c>
      <c r="C137" s="3">
        <f>-0.29848/0.61127</f>
        <v>-0.48829486151782359</v>
      </c>
      <c r="D137" s="3" t="s">
        <v>25</v>
      </c>
      <c r="E137" s="3"/>
      <c r="F137" s="3"/>
    </row>
    <row r="138" spans="1:6" hidden="1" x14ac:dyDescent="0.3">
      <c r="A138" s="3" t="s">
        <v>55</v>
      </c>
      <c r="B138" s="3" t="s">
        <v>53</v>
      </c>
      <c r="C138" s="3">
        <v>1</v>
      </c>
      <c r="D138" s="3" t="s">
        <v>25</v>
      </c>
      <c r="E138" s="3"/>
      <c r="F138" s="3"/>
    </row>
    <row r="139" spans="1:6" hidden="1" x14ac:dyDescent="0.3">
      <c r="A139" s="3" t="s">
        <v>55</v>
      </c>
      <c r="B139" s="3" t="s">
        <v>58</v>
      </c>
      <c r="C139" s="3">
        <v>-1.28</v>
      </c>
      <c r="D139" s="3" t="s">
        <v>25</v>
      </c>
      <c r="E139" s="3"/>
      <c r="F139" s="3"/>
    </row>
    <row r="140" spans="1:6" hidden="1" x14ac:dyDescent="0.3">
      <c r="A140" s="3" t="s">
        <v>55</v>
      </c>
      <c r="B140" s="3" t="s">
        <v>10</v>
      </c>
      <c r="C140" s="3">
        <v>-6.1818199999999997E-2</v>
      </c>
      <c r="D140" s="3" t="s">
        <v>14</v>
      </c>
      <c r="E140" s="3"/>
      <c r="F140" s="3"/>
    </row>
    <row r="141" spans="1:6" hidden="1" x14ac:dyDescent="0.3">
      <c r="A141" s="3" t="s">
        <v>55</v>
      </c>
      <c r="B141" s="3" t="s">
        <v>0</v>
      </c>
      <c r="C141" s="3">
        <v>-8.0800000000000004E-3</v>
      </c>
      <c r="D141" s="3" t="s">
        <v>15</v>
      </c>
      <c r="E141" s="3"/>
      <c r="F141" s="3"/>
    </row>
    <row r="142" spans="1:6" hidden="1" x14ac:dyDescent="0.3">
      <c r="A142" s="3" t="s">
        <v>54</v>
      </c>
      <c r="B142" s="3" t="s">
        <v>52</v>
      </c>
      <c r="C142" s="3">
        <v>1</v>
      </c>
      <c r="D142" s="3" t="s">
        <v>25</v>
      </c>
      <c r="E142" s="3"/>
      <c r="F142" s="3"/>
    </row>
    <row r="143" spans="1:6" hidden="1" x14ac:dyDescent="0.3">
      <c r="A143" s="3" t="s">
        <v>54</v>
      </c>
      <c r="B143" s="3" t="s">
        <v>57</v>
      </c>
      <c r="C143" s="3">
        <v>-1.28</v>
      </c>
      <c r="D143" s="3" t="s">
        <v>25</v>
      </c>
      <c r="E143" s="3"/>
      <c r="F143" s="3"/>
    </row>
    <row r="144" spans="1:6" hidden="1" x14ac:dyDescent="0.3">
      <c r="A144" s="3" t="s">
        <v>54</v>
      </c>
      <c r="B144" s="3" t="s">
        <v>10</v>
      </c>
      <c r="C144" s="3">
        <v>-6.1818199999999997E-2</v>
      </c>
      <c r="D144" s="3" t="s">
        <v>14</v>
      </c>
      <c r="E144" s="3"/>
      <c r="F144" s="3"/>
    </row>
    <row r="145" spans="1:6" hidden="1" x14ac:dyDescent="0.3">
      <c r="A145" s="3" t="s">
        <v>54</v>
      </c>
      <c r="B145" s="3" t="s">
        <v>0</v>
      </c>
      <c r="C145" s="3">
        <v>-8.0800000000000004E-3</v>
      </c>
      <c r="D145" s="3" t="s">
        <v>15</v>
      </c>
      <c r="E145" s="3"/>
      <c r="F145" s="3"/>
    </row>
    <row r="146" spans="1:6" hidden="1" x14ac:dyDescent="0.3">
      <c r="A146" s="3" t="s">
        <v>77</v>
      </c>
      <c r="B146" s="3" t="s">
        <v>76</v>
      </c>
      <c r="C146" s="3">
        <v>1</v>
      </c>
      <c r="D146" s="3" t="s">
        <v>14</v>
      </c>
      <c r="E146" s="3"/>
      <c r="F146" s="3"/>
    </row>
    <row r="147" spans="1:6" hidden="1" x14ac:dyDescent="0.3">
      <c r="A147" s="3" t="s">
        <v>77</v>
      </c>
      <c r="B147" s="3" t="s">
        <v>36</v>
      </c>
      <c r="C147" s="3">
        <v>-2.5910931169999998</v>
      </c>
      <c r="D147" s="3" t="s">
        <v>14</v>
      </c>
      <c r="E147" s="3"/>
      <c r="F147" s="3"/>
    </row>
    <row r="148" spans="1:6" hidden="1" x14ac:dyDescent="0.3">
      <c r="A148" s="3" t="s">
        <v>77</v>
      </c>
      <c r="B148" s="3" t="s">
        <v>0</v>
      </c>
      <c r="C148" s="3">
        <f>-0.4367/3.6</f>
        <v>-0.12130555555555554</v>
      </c>
      <c r="D148" s="3" t="s">
        <v>15</v>
      </c>
      <c r="E148" s="3"/>
      <c r="F148" s="3"/>
    </row>
    <row r="149" spans="1:6" hidden="1" x14ac:dyDescent="0.3">
      <c r="A149" s="3" t="s">
        <v>77</v>
      </c>
      <c r="B149" s="3" t="s">
        <v>53</v>
      </c>
      <c r="C149" s="3">
        <v>-4.9386000000000001</v>
      </c>
      <c r="D149" s="3" t="s">
        <v>25</v>
      </c>
      <c r="E149" s="3"/>
      <c r="F149" s="3"/>
    </row>
    <row r="150" spans="1:6" hidden="1" x14ac:dyDescent="0.3">
      <c r="A150" s="3" t="s">
        <v>77</v>
      </c>
      <c r="B150" s="3" t="s">
        <v>70</v>
      </c>
      <c r="C150" s="3">
        <f>-0.29848/0.61127</f>
        <v>-0.48829486151782359</v>
      </c>
      <c r="D150" s="3" t="s">
        <v>14</v>
      </c>
      <c r="E150" s="3"/>
      <c r="F150" s="3"/>
    </row>
    <row r="151" spans="1:6" hidden="1" x14ac:dyDescent="0.3">
      <c r="A151" s="3" t="s">
        <v>122</v>
      </c>
      <c r="B151" s="1" t="s">
        <v>109</v>
      </c>
      <c r="C151" s="3">
        <v>1</v>
      </c>
      <c r="D151" s="3" t="s">
        <v>14</v>
      </c>
      <c r="E151" s="3"/>
      <c r="F151" s="3"/>
    </row>
    <row r="152" spans="1:6" hidden="1" x14ac:dyDescent="0.3">
      <c r="A152" s="3" t="s">
        <v>122</v>
      </c>
      <c r="B152" s="3" t="s">
        <v>0</v>
      </c>
      <c r="C152" s="3">
        <f>-2.16/3.6</f>
        <v>-0.6</v>
      </c>
      <c r="D152" s="3" t="s">
        <v>15</v>
      </c>
      <c r="E152" s="3"/>
      <c r="F152" s="3"/>
    </row>
    <row r="153" spans="1:6" hidden="1" x14ac:dyDescent="0.3">
      <c r="A153" s="3" t="s">
        <v>122</v>
      </c>
      <c r="B153" s="3" t="s">
        <v>104</v>
      </c>
      <c r="C153" s="3">
        <v>-0.83918177299999996</v>
      </c>
      <c r="D153" s="3" t="s">
        <v>14</v>
      </c>
      <c r="E153" s="3"/>
      <c r="F153" s="3"/>
    </row>
    <row r="154" spans="1:6" hidden="1" x14ac:dyDescent="0.3">
      <c r="A154" s="3" t="s">
        <v>122</v>
      </c>
      <c r="B154" s="3" t="s">
        <v>34</v>
      </c>
      <c r="C154" s="3">
        <v>-0.18104107799999999</v>
      </c>
      <c r="D154" s="3" t="s">
        <v>14</v>
      </c>
      <c r="E154" s="3"/>
      <c r="F154" s="3"/>
    </row>
    <row r="155" spans="1:6" hidden="1" x14ac:dyDescent="0.3">
      <c r="A155" s="3" t="s">
        <v>122</v>
      </c>
      <c r="B155" s="3" t="s">
        <v>53</v>
      </c>
      <c r="C155" s="3">
        <f>0.79/2.75</f>
        <v>0.28727272727272729</v>
      </c>
      <c r="D155" s="3" t="s">
        <v>25</v>
      </c>
      <c r="E155" s="3"/>
      <c r="F155" s="3" t="s">
        <v>123</v>
      </c>
    </row>
    <row r="156" spans="1:6" hidden="1" x14ac:dyDescent="0.3">
      <c r="A156" s="1" t="s">
        <v>173</v>
      </c>
      <c r="B156" s="1" t="s">
        <v>125</v>
      </c>
      <c r="C156" s="3">
        <v>1</v>
      </c>
      <c r="D156" s="3" t="s">
        <v>14</v>
      </c>
      <c r="E156" s="3"/>
      <c r="F156" s="3"/>
    </row>
    <row r="157" spans="1:6" hidden="1" x14ac:dyDescent="0.3">
      <c r="A157" s="1" t="s">
        <v>173</v>
      </c>
      <c r="B157" s="3" t="s">
        <v>95</v>
      </c>
      <c r="C157" s="3">
        <v>-0.76039000000000001</v>
      </c>
      <c r="D157" s="3" t="s">
        <v>14</v>
      </c>
      <c r="E157" s="3"/>
      <c r="F157" s="3"/>
    </row>
    <row r="158" spans="1:6" hidden="1" x14ac:dyDescent="0.3">
      <c r="A158" s="1" t="s">
        <v>173</v>
      </c>
      <c r="B158" s="3" t="s">
        <v>109</v>
      </c>
      <c r="C158" s="3">
        <v>-0.26540000000000002</v>
      </c>
      <c r="D158" s="3" t="s">
        <v>14</v>
      </c>
      <c r="E158" s="3"/>
      <c r="F158" s="3"/>
    </row>
    <row r="159" spans="1:6" hidden="1" x14ac:dyDescent="0.3">
      <c r="A159" s="1" t="s">
        <v>173</v>
      </c>
      <c r="B159" s="3" t="s">
        <v>0</v>
      </c>
      <c r="C159" s="3">
        <v>-0.1971</v>
      </c>
      <c r="D159" s="3" t="s">
        <v>15</v>
      </c>
      <c r="E159" s="3"/>
      <c r="F159" s="3"/>
    </row>
    <row r="160" spans="1:6" hidden="1" x14ac:dyDescent="0.3">
      <c r="A160" s="3" t="s">
        <v>135</v>
      </c>
      <c r="B160" s="3" t="s">
        <v>134</v>
      </c>
      <c r="C160" s="3">
        <v>1</v>
      </c>
      <c r="D160" s="3" t="s">
        <v>14</v>
      </c>
      <c r="E160" s="3"/>
      <c r="F160" s="3"/>
    </row>
    <row r="161" spans="1:6" hidden="1" x14ac:dyDescent="0.3">
      <c r="A161" s="3" t="s">
        <v>135</v>
      </c>
      <c r="B161" s="3" t="s">
        <v>36</v>
      </c>
      <c r="C161" s="3">
        <v>-1.627</v>
      </c>
      <c r="D161" s="3" t="s">
        <v>14</v>
      </c>
      <c r="E161" s="3"/>
      <c r="F161" s="3"/>
    </row>
    <row r="162" spans="1:6" hidden="1" x14ac:dyDescent="0.3">
      <c r="A162" s="3" t="s">
        <v>135</v>
      </c>
      <c r="B162" s="3" t="s">
        <v>109</v>
      </c>
      <c r="C162" s="3">
        <v>-0.28799999999999998</v>
      </c>
      <c r="D162" s="3" t="s">
        <v>14</v>
      </c>
      <c r="E162" s="3"/>
      <c r="F162" s="3"/>
    </row>
    <row r="163" spans="1:6" hidden="1" x14ac:dyDescent="0.3">
      <c r="A163" s="3" t="s">
        <v>137</v>
      </c>
      <c r="B163" s="1" t="s">
        <v>133</v>
      </c>
      <c r="C163" s="3">
        <v>1</v>
      </c>
      <c r="D163" s="3" t="s">
        <v>14</v>
      </c>
      <c r="E163" s="3"/>
      <c r="F163" s="3"/>
    </row>
    <row r="164" spans="1:6" hidden="1" x14ac:dyDescent="0.3">
      <c r="A164" s="3" t="s">
        <v>137</v>
      </c>
      <c r="B164" s="3" t="s">
        <v>11</v>
      </c>
      <c r="C164" s="3">
        <v>-3.03</v>
      </c>
      <c r="D164" s="3" t="s">
        <v>14</v>
      </c>
      <c r="E164" s="3"/>
      <c r="F164" s="3"/>
    </row>
    <row r="165" spans="1:6" hidden="1" x14ac:dyDescent="0.3">
      <c r="A165" s="3" t="s">
        <v>137</v>
      </c>
      <c r="B165" s="3" t="s">
        <v>95</v>
      </c>
      <c r="C165" s="3">
        <v>-0.41</v>
      </c>
      <c r="D165" s="3" t="s">
        <v>14</v>
      </c>
      <c r="E165" s="3"/>
      <c r="F165" s="3"/>
    </row>
    <row r="166" spans="1:6" hidden="1" x14ac:dyDescent="0.3">
      <c r="A166" s="3" t="s">
        <v>137</v>
      </c>
      <c r="B166" s="3" t="s">
        <v>139</v>
      </c>
      <c r="C166" s="3">
        <v>-0.13</v>
      </c>
      <c r="D166" s="3" t="s">
        <v>14</v>
      </c>
      <c r="E166" s="3"/>
      <c r="F166" s="3"/>
    </row>
    <row r="167" spans="1:6" hidden="1" x14ac:dyDescent="0.3">
      <c r="A167" s="3" t="s">
        <v>137</v>
      </c>
      <c r="B167" s="3" t="s">
        <v>109</v>
      </c>
      <c r="C167" s="3">
        <v>-0.01</v>
      </c>
      <c r="D167" s="3" t="s">
        <v>14</v>
      </c>
      <c r="E167" s="3"/>
      <c r="F167" s="3"/>
    </row>
    <row r="168" spans="1:6" hidden="1" x14ac:dyDescent="0.3">
      <c r="A168" s="3" t="s">
        <v>137</v>
      </c>
      <c r="B168" s="3" t="s">
        <v>134</v>
      </c>
      <c r="C168" s="3">
        <v>-0.04</v>
      </c>
      <c r="D168" s="3" t="s">
        <v>14</v>
      </c>
      <c r="E168" s="3"/>
      <c r="F168" s="3"/>
    </row>
    <row r="169" spans="1:6" hidden="1" x14ac:dyDescent="0.3">
      <c r="A169" s="3" t="s">
        <v>137</v>
      </c>
      <c r="B169" s="3" t="s">
        <v>94</v>
      </c>
      <c r="C169" s="3">
        <v>-0.02</v>
      </c>
      <c r="D169" s="3" t="s">
        <v>14</v>
      </c>
      <c r="E169" s="3"/>
      <c r="F169" s="3"/>
    </row>
    <row r="170" spans="1:6" hidden="1" x14ac:dyDescent="0.3">
      <c r="A170" s="3" t="s">
        <v>137</v>
      </c>
      <c r="B170" s="3" t="s">
        <v>10</v>
      </c>
      <c r="C170" s="3">
        <v>-18.25</v>
      </c>
      <c r="D170" s="3" t="s">
        <v>14</v>
      </c>
      <c r="E170" s="3"/>
      <c r="F170" s="3"/>
    </row>
    <row r="171" spans="1:6" hidden="1" x14ac:dyDescent="0.3">
      <c r="A171" s="3" t="s">
        <v>137</v>
      </c>
      <c r="B171" s="3" t="s">
        <v>0</v>
      </c>
      <c r="C171" s="3">
        <v>0.18</v>
      </c>
      <c r="D171" s="3" t="s">
        <v>15</v>
      </c>
      <c r="E171" s="3"/>
      <c r="F171" s="3" t="s">
        <v>97</v>
      </c>
    </row>
    <row r="172" spans="1:6" hidden="1" x14ac:dyDescent="0.3">
      <c r="A172" s="3" t="s">
        <v>137</v>
      </c>
      <c r="B172" s="5" t="s">
        <v>31</v>
      </c>
      <c r="C172" s="3">
        <v>1.0900399999999999</v>
      </c>
      <c r="D172" s="3" t="s">
        <v>14</v>
      </c>
      <c r="E172" s="3"/>
      <c r="F172" s="3"/>
    </row>
    <row r="173" spans="1:6" hidden="1" x14ac:dyDescent="0.3">
      <c r="A173" s="5" t="s">
        <v>140</v>
      </c>
      <c r="B173" s="1" t="s">
        <v>132</v>
      </c>
      <c r="C173" s="3">
        <v>1</v>
      </c>
      <c r="D173" s="3" t="s">
        <v>14</v>
      </c>
      <c r="E173" s="3"/>
      <c r="F173" s="3"/>
    </row>
    <row r="174" spans="1:6" hidden="1" x14ac:dyDescent="0.3">
      <c r="A174" s="5" t="s">
        <v>140</v>
      </c>
      <c r="B174" s="3" t="s">
        <v>1</v>
      </c>
      <c r="C174" s="3">
        <v>-3.03</v>
      </c>
      <c r="D174" s="3" t="s">
        <v>14</v>
      </c>
      <c r="E174" s="3"/>
      <c r="F174" s="3"/>
    </row>
    <row r="175" spans="1:6" hidden="1" x14ac:dyDescent="0.3">
      <c r="A175" s="5" t="s">
        <v>140</v>
      </c>
      <c r="B175" s="3" t="s">
        <v>95</v>
      </c>
      <c r="C175" s="3">
        <v>-0.41</v>
      </c>
      <c r="D175" s="3" t="s">
        <v>14</v>
      </c>
      <c r="E175" s="3"/>
      <c r="F175" s="3"/>
    </row>
    <row r="176" spans="1:6" hidden="1" x14ac:dyDescent="0.3">
      <c r="A176" s="5" t="s">
        <v>140</v>
      </c>
      <c r="B176" s="3" t="s">
        <v>139</v>
      </c>
      <c r="C176" s="3">
        <v>-0.13</v>
      </c>
      <c r="D176" s="3" t="s">
        <v>14</v>
      </c>
      <c r="E176" s="3"/>
      <c r="F176" s="3"/>
    </row>
    <row r="177" spans="1:6" hidden="1" x14ac:dyDescent="0.3">
      <c r="A177" s="5" t="s">
        <v>140</v>
      </c>
      <c r="B177" s="3" t="s">
        <v>109</v>
      </c>
      <c r="C177" s="3">
        <v>-0.01</v>
      </c>
      <c r="D177" s="3" t="s">
        <v>14</v>
      </c>
      <c r="E177" s="3"/>
      <c r="F177" s="3"/>
    </row>
    <row r="178" spans="1:6" hidden="1" x14ac:dyDescent="0.3">
      <c r="A178" s="5" t="s">
        <v>140</v>
      </c>
      <c r="B178" s="3" t="s">
        <v>134</v>
      </c>
      <c r="C178" s="3">
        <v>-0.04</v>
      </c>
      <c r="D178" s="3" t="s">
        <v>14</v>
      </c>
      <c r="E178" s="3"/>
      <c r="F178" s="3"/>
    </row>
    <row r="179" spans="1:6" hidden="1" x14ac:dyDescent="0.3">
      <c r="A179" s="5" t="s">
        <v>140</v>
      </c>
      <c r="B179" s="3" t="s">
        <v>94</v>
      </c>
      <c r="C179" s="3">
        <v>-0.02</v>
      </c>
      <c r="D179" s="3" t="s">
        <v>14</v>
      </c>
      <c r="E179" s="3"/>
      <c r="F179" s="3"/>
    </row>
    <row r="180" spans="1:6" hidden="1" x14ac:dyDescent="0.3">
      <c r="A180" s="5" t="s">
        <v>140</v>
      </c>
      <c r="B180" s="3" t="s">
        <v>10</v>
      </c>
      <c r="C180" s="3">
        <v>-18.25</v>
      </c>
      <c r="D180" s="3" t="s">
        <v>14</v>
      </c>
      <c r="E180" s="3"/>
      <c r="F180" s="3"/>
    </row>
    <row r="181" spans="1:6" hidden="1" x14ac:dyDescent="0.3">
      <c r="A181" s="5" t="s">
        <v>140</v>
      </c>
      <c r="B181" s="3" t="s">
        <v>0</v>
      </c>
      <c r="C181" s="3">
        <v>0.18</v>
      </c>
      <c r="D181" s="3" t="s">
        <v>15</v>
      </c>
      <c r="E181" s="3"/>
      <c r="F181" s="3"/>
    </row>
    <row r="182" spans="1:6" hidden="1" x14ac:dyDescent="0.3">
      <c r="A182" s="5" t="s">
        <v>140</v>
      </c>
      <c r="B182" s="5" t="s">
        <v>32</v>
      </c>
      <c r="C182" s="3">
        <v>1.0900399999999999</v>
      </c>
      <c r="D182" s="3" t="s">
        <v>14</v>
      </c>
      <c r="E182" s="3"/>
      <c r="F182" s="3"/>
    </row>
    <row r="183" spans="1:6" hidden="1" x14ac:dyDescent="0.3">
      <c r="A183" s="3" t="s">
        <v>141</v>
      </c>
      <c r="B183" s="1" t="s">
        <v>129</v>
      </c>
      <c r="C183" s="3">
        <v>1</v>
      </c>
      <c r="D183" s="3" t="s">
        <v>14</v>
      </c>
      <c r="E183" s="3"/>
      <c r="F183" s="3"/>
    </row>
    <row r="184" spans="1:6" hidden="1" x14ac:dyDescent="0.3">
      <c r="A184" s="3" t="s">
        <v>141</v>
      </c>
      <c r="B184" s="3" t="s">
        <v>11</v>
      </c>
      <c r="C184" s="5">
        <v>-2.0288196431358299</v>
      </c>
      <c r="D184" s="3" t="s">
        <v>14</v>
      </c>
      <c r="E184" s="3"/>
      <c r="F184" s="3"/>
    </row>
    <row r="185" spans="1:6" hidden="1" x14ac:dyDescent="0.3">
      <c r="A185" s="3" t="s">
        <v>141</v>
      </c>
      <c r="B185" s="3" t="s">
        <v>145</v>
      </c>
      <c r="C185" s="5">
        <v>-1.8966862612495399E-2</v>
      </c>
      <c r="D185" s="3" t="s">
        <v>14</v>
      </c>
      <c r="E185" s="3"/>
      <c r="F185" s="3"/>
    </row>
    <row r="186" spans="1:6" hidden="1" x14ac:dyDescent="0.3">
      <c r="A186" s="3" t="s">
        <v>141</v>
      </c>
      <c r="B186" s="1" t="s">
        <v>147</v>
      </c>
      <c r="C186" s="3">
        <v>-1.3010000000000001E-3</v>
      </c>
      <c r="D186" s="3" t="s">
        <v>14</v>
      </c>
      <c r="E186" s="3"/>
      <c r="F186" s="3" t="s">
        <v>148</v>
      </c>
    </row>
    <row r="187" spans="1:6" hidden="1" x14ac:dyDescent="0.3">
      <c r="A187" s="3" t="s">
        <v>141</v>
      </c>
      <c r="B187" s="3" t="s">
        <v>134</v>
      </c>
      <c r="C187" s="5">
        <v>-2.3784E-2</v>
      </c>
      <c r="D187" s="3" t="s">
        <v>14</v>
      </c>
      <c r="E187" s="3"/>
      <c r="F187" s="3"/>
    </row>
    <row r="188" spans="1:6" hidden="1" x14ac:dyDescent="0.3">
      <c r="A188" s="3" t="s">
        <v>141</v>
      </c>
      <c r="B188" s="1" t="s">
        <v>149</v>
      </c>
      <c r="C188" s="5">
        <v>-4.7323518701555399E-2</v>
      </c>
      <c r="D188" s="3" t="s">
        <v>14</v>
      </c>
      <c r="E188" s="3"/>
      <c r="F188" s="3"/>
    </row>
    <row r="189" spans="1:6" hidden="1" x14ac:dyDescent="0.3">
      <c r="A189" s="3" t="s">
        <v>141</v>
      </c>
      <c r="B189" s="3" t="s">
        <v>0</v>
      </c>
      <c r="C189" s="5">
        <v>0.3901576236799667</v>
      </c>
      <c r="D189" s="3" t="s">
        <v>15</v>
      </c>
      <c r="E189" s="3"/>
      <c r="F189" s="3"/>
    </row>
    <row r="190" spans="1:6" hidden="1" x14ac:dyDescent="0.3">
      <c r="A190" s="3" t="s">
        <v>141</v>
      </c>
      <c r="B190" s="3" t="s">
        <v>70</v>
      </c>
      <c r="C190" s="5">
        <v>-2.38256255527233</v>
      </c>
      <c r="D190" s="3" t="s">
        <v>25</v>
      </c>
      <c r="E190" s="3"/>
      <c r="F190" s="3"/>
    </row>
    <row r="191" spans="1:6" hidden="1" x14ac:dyDescent="0.3">
      <c r="A191" s="3" t="s">
        <v>141</v>
      </c>
      <c r="B191" s="3" t="s">
        <v>10</v>
      </c>
      <c r="C191" s="3">
        <v>-16.396699999999999</v>
      </c>
      <c r="D191" s="3" t="s">
        <v>14</v>
      </c>
      <c r="E191" s="3"/>
      <c r="F191" s="3" t="s">
        <v>164</v>
      </c>
    </row>
    <row r="192" spans="1:6" hidden="1" x14ac:dyDescent="0.3">
      <c r="A192" s="3" t="s">
        <v>141</v>
      </c>
      <c r="B192" s="5" t="s">
        <v>31</v>
      </c>
      <c r="C192" s="5">
        <v>3.6748690000000002</v>
      </c>
      <c r="D192" s="3" t="s">
        <v>14</v>
      </c>
      <c r="E192" s="3"/>
      <c r="F192" s="3"/>
    </row>
    <row r="193" spans="1:6" hidden="1" x14ac:dyDescent="0.3">
      <c r="A193" s="3" t="s">
        <v>143</v>
      </c>
      <c r="B193" s="1" t="s">
        <v>128</v>
      </c>
      <c r="C193" s="3">
        <v>1</v>
      </c>
      <c r="D193" s="3" t="s">
        <v>14</v>
      </c>
      <c r="E193" s="3"/>
      <c r="F193" s="3"/>
    </row>
    <row r="194" spans="1:6" hidden="1" x14ac:dyDescent="0.3">
      <c r="A194" s="3" t="s">
        <v>143</v>
      </c>
      <c r="B194" s="3" t="s">
        <v>1</v>
      </c>
      <c r="C194" s="5">
        <v>-2.0288196431358299</v>
      </c>
      <c r="D194" s="3" t="s">
        <v>14</v>
      </c>
      <c r="E194" s="3"/>
      <c r="F194" s="3"/>
    </row>
    <row r="195" spans="1:6" hidden="1" x14ac:dyDescent="0.3">
      <c r="A195" s="3" t="s">
        <v>143</v>
      </c>
      <c r="B195" s="3" t="s">
        <v>145</v>
      </c>
      <c r="C195" s="5">
        <v>-1.8966862612495399E-2</v>
      </c>
      <c r="D195" s="3" t="s">
        <v>14</v>
      </c>
      <c r="E195" s="3"/>
      <c r="F195" s="3"/>
    </row>
    <row r="196" spans="1:6" hidden="1" x14ac:dyDescent="0.3">
      <c r="A196" s="3" t="s">
        <v>143</v>
      </c>
      <c r="B196" s="1" t="s">
        <v>147</v>
      </c>
      <c r="C196" s="3">
        <v>-1.3010000000000001E-3</v>
      </c>
      <c r="D196" s="3" t="s">
        <v>14</v>
      </c>
      <c r="E196" s="3"/>
      <c r="F196" s="3" t="s">
        <v>148</v>
      </c>
    </row>
    <row r="197" spans="1:6" hidden="1" x14ac:dyDescent="0.3">
      <c r="A197" s="3" t="s">
        <v>143</v>
      </c>
      <c r="B197" s="3" t="s">
        <v>134</v>
      </c>
      <c r="C197" s="5">
        <v>-2.3784E-2</v>
      </c>
      <c r="D197" s="3" t="s">
        <v>14</v>
      </c>
      <c r="E197" s="3"/>
      <c r="F197" s="3"/>
    </row>
    <row r="198" spans="1:6" hidden="1" x14ac:dyDescent="0.3">
      <c r="A198" s="3" t="s">
        <v>143</v>
      </c>
      <c r="B198" s="1" t="s">
        <v>149</v>
      </c>
      <c r="C198" s="5">
        <v>-4.7323518701555399E-2</v>
      </c>
      <c r="D198" s="3" t="s">
        <v>14</v>
      </c>
      <c r="E198" s="3"/>
      <c r="F198" s="3"/>
    </row>
    <row r="199" spans="1:6" hidden="1" x14ac:dyDescent="0.3">
      <c r="A199" s="3" t="s">
        <v>143</v>
      </c>
      <c r="B199" s="3" t="s">
        <v>0</v>
      </c>
      <c r="C199" s="5">
        <v>0.3901576236799667</v>
      </c>
      <c r="D199" s="3" t="s">
        <v>15</v>
      </c>
      <c r="E199" s="3"/>
      <c r="F199" s="3"/>
    </row>
    <row r="200" spans="1:6" hidden="1" x14ac:dyDescent="0.3">
      <c r="A200" s="3" t="s">
        <v>143</v>
      </c>
      <c r="B200" s="3" t="s">
        <v>70</v>
      </c>
      <c r="C200" s="5">
        <v>-2.38256255527233</v>
      </c>
      <c r="D200" s="3" t="s">
        <v>25</v>
      </c>
      <c r="E200" s="3"/>
      <c r="F200" s="3"/>
    </row>
    <row r="201" spans="1:6" hidden="1" x14ac:dyDescent="0.3">
      <c r="A201" s="3" t="s">
        <v>143</v>
      </c>
      <c r="B201" s="3" t="s">
        <v>10</v>
      </c>
      <c r="C201" s="3">
        <v>-16.396699999999999</v>
      </c>
      <c r="D201" s="3" t="s">
        <v>14</v>
      </c>
      <c r="E201" s="3"/>
      <c r="F201" s="3" t="s">
        <v>164</v>
      </c>
    </row>
    <row r="202" spans="1:6" hidden="1" x14ac:dyDescent="0.3">
      <c r="A202" s="3" t="s">
        <v>143</v>
      </c>
      <c r="B202" s="5" t="s">
        <v>32</v>
      </c>
      <c r="C202" s="5">
        <v>3.8757217916038087</v>
      </c>
      <c r="D202" s="3" t="s">
        <v>14</v>
      </c>
      <c r="E202" s="3"/>
      <c r="F202" s="3"/>
    </row>
    <row r="203" spans="1:6" hidden="1" x14ac:dyDescent="0.3">
      <c r="A203" s="3" t="s">
        <v>152</v>
      </c>
      <c r="B203" s="1" t="s">
        <v>149</v>
      </c>
      <c r="C203" s="3">
        <v>1</v>
      </c>
      <c r="D203" s="3" t="s">
        <v>14</v>
      </c>
      <c r="E203" s="3"/>
      <c r="F203" s="3"/>
    </row>
    <row r="204" spans="1:6" hidden="1" x14ac:dyDescent="0.3">
      <c r="A204" s="3" t="s">
        <v>152</v>
      </c>
      <c r="B204" s="8" t="s">
        <v>150</v>
      </c>
      <c r="C204" s="3">
        <f>-1000*0.0327/650</f>
        <v>-5.030769230769231E-2</v>
      </c>
      <c r="D204" s="3" t="s">
        <v>14</v>
      </c>
      <c r="E204" s="3"/>
      <c r="F204" s="3"/>
    </row>
    <row r="205" spans="1:6" hidden="1" x14ac:dyDescent="0.3">
      <c r="A205" s="3" t="s">
        <v>152</v>
      </c>
      <c r="B205" s="3" t="s">
        <v>145</v>
      </c>
      <c r="C205" s="3">
        <f>-140*0.0327/650</f>
        <v>-7.0430769230769236E-3</v>
      </c>
      <c r="D205" s="3" t="s">
        <v>14</v>
      </c>
      <c r="E205" s="3"/>
      <c r="F205" s="3"/>
    </row>
    <row r="206" spans="1:6" hidden="1" x14ac:dyDescent="0.3">
      <c r="A206" s="3" t="s">
        <v>152</v>
      </c>
      <c r="B206" s="3" t="s">
        <v>10</v>
      </c>
      <c r="C206" s="3">
        <f>-1727.78*0.0327/650</f>
        <v>-8.6920624615384606E-2</v>
      </c>
      <c r="D206" s="3" t="s">
        <v>14</v>
      </c>
      <c r="E206" s="3"/>
      <c r="F206" s="3"/>
    </row>
    <row r="207" spans="1:6" hidden="1" x14ac:dyDescent="0.3">
      <c r="A207" s="3" t="s">
        <v>152</v>
      </c>
      <c r="B207" s="3" t="s">
        <v>0</v>
      </c>
      <c r="C207" s="3">
        <f>-49*0.0327/650/3.6</f>
        <v>-6.8474358974358971E-4</v>
      </c>
      <c r="D207" s="3" t="s">
        <v>15</v>
      </c>
      <c r="E207" s="3"/>
      <c r="F207" s="3"/>
    </row>
    <row r="208" spans="1:6" hidden="1" x14ac:dyDescent="0.3">
      <c r="A208" s="3" t="s">
        <v>152</v>
      </c>
      <c r="B208" s="3" t="s">
        <v>57</v>
      </c>
      <c r="C208" s="3">
        <f>-708*0.0327/650</f>
        <v>-3.5617846153846153E-2</v>
      </c>
      <c r="D208" s="3" t="s">
        <v>25</v>
      </c>
      <c r="E208" s="3"/>
      <c r="F208" s="3"/>
    </row>
    <row r="209" spans="1:6" hidden="1" x14ac:dyDescent="0.3">
      <c r="A209" s="3" t="s">
        <v>146</v>
      </c>
      <c r="B209" s="5" t="s">
        <v>145</v>
      </c>
      <c r="C209" s="3">
        <v>1</v>
      </c>
      <c r="D209" s="3" t="s">
        <v>14</v>
      </c>
      <c r="E209" s="3"/>
      <c r="F209" s="3"/>
    </row>
    <row r="210" spans="1:6" hidden="1" x14ac:dyDescent="0.3">
      <c r="A210" s="3" t="s">
        <v>146</v>
      </c>
      <c r="B210" s="3" t="s">
        <v>124</v>
      </c>
      <c r="C210" s="3">
        <v>-0.55000000000000004</v>
      </c>
      <c r="D210" s="3" t="s">
        <v>14</v>
      </c>
      <c r="E210" s="3"/>
      <c r="F210" s="3"/>
    </row>
    <row r="211" spans="1:6" hidden="1" x14ac:dyDescent="0.3">
      <c r="A211" s="3" t="s">
        <v>146</v>
      </c>
      <c r="B211" s="3" t="s">
        <v>0</v>
      </c>
      <c r="C211" s="3">
        <v>-0.41599999999999998</v>
      </c>
      <c r="D211" s="3" t="s">
        <v>15</v>
      </c>
      <c r="E211" s="3"/>
      <c r="F211" s="3"/>
    </row>
    <row r="212" spans="1:6" hidden="1" x14ac:dyDescent="0.3">
      <c r="A212" s="3" t="s">
        <v>154</v>
      </c>
      <c r="B212" s="3" t="s">
        <v>127</v>
      </c>
      <c r="C212" s="3">
        <v>1</v>
      </c>
      <c r="D212" s="3" t="s">
        <v>14</v>
      </c>
      <c r="E212" s="3"/>
      <c r="F212" s="3"/>
    </row>
    <row r="213" spans="1:6" hidden="1" x14ac:dyDescent="0.3">
      <c r="A213" s="3" t="s">
        <v>154</v>
      </c>
      <c r="B213" s="3" t="s">
        <v>11</v>
      </c>
      <c r="C213" s="5">
        <v>-4.423664932583077</v>
      </c>
      <c r="D213" s="3" t="s">
        <v>14</v>
      </c>
      <c r="E213" s="3"/>
      <c r="F213" s="3"/>
    </row>
    <row r="214" spans="1:6" hidden="1" x14ac:dyDescent="0.3">
      <c r="A214" s="3" t="s">
        <v>154</v>
      </c>
      <c r="B214" s="3" t="s">
        <v>95</v>
      </c>
      <c r="C214" s="5">
        <v>-0.30687971122199809</v>
      </c>
      <c r="D214" s="3" t="s">
        <v>14</v>
      </c>
      <c r="E214" s="3"/>
      <c r="F214" s="3"/>
    </row>
    <row r="215" spans="1:6" hidden="1" x14ac:dyDescent="0.3">
      <c r="A215" s="3" t="s">
        <v>154</v>
      </c>
      <c r="B215" s="3" t="s">
        <v>139</v>
      </c>
      <c r="C215" s="5">
        <v>-0.34764837031532009</v>
      </c>
      <c r="D215" s="3" t="s">
        <v>14</v>
      </c>
      <c r="E215" s="3"/>
      <c r="F215" s="3"/>
    </row>
    <row r="216" spans="1:6" hidden="1" x14ac:dyDescent="0.3">
      <c r="A216" s="3" t="s">
        <v>154</v>
      </c>
      <c r="B216" s="3" t="s">
        <v>109</v>
      </c>
      <c r="C216" s="5">
        <v>-0.1377003928230173</v>
      </c>
      <c r="D216" s="3" t="s">
        <v>14</v>
      </c>
      <c r="E216" s="3"/>
      <c r="F216" s="3"/>
    </row>
    <row r="217" spans="1:6" hidden="1" x14ac:dyDescent="0.3">
      <c r="A217" s="3" t="s">
        <v>154</v>
      </c>
      <c r="B217" s="1" t="s">
        <v>147</v>
      </c>
      <c r="C217" s="5">
        <v>-0.16254379445801001</v>
      </c>
      <c r="D217" s="3" t="s">
        <v>14</v>
      </c>
      <c r="E217" s="3"/>
      <c r="F217" s="3"/>
    </row>
    <row r="218" spans="1:6" hidden="1" x14ac:dyDescent="0.3">
      <c r="A218" s="3" t="s">
        <v>154</v>
      </c>
      <c r="B218" s="3" t="s">
        <v>94</v>
      </c>
      <c r="C218" s="5">
        <v>-0.21090349293980254</v>
      </c>
      <c r="D218" s="3" t="s">
        <v>14</v>
      </c>
      <c r="E218" s="3"/>
      <c r="F218" s="3"/>
    </row>
    <row r="219" spans="1:6" hidden="1" x14ac:dyDescent="0.3">
      <c r="A219" s="3" t="s">
        <v>154</v>
      </c>
      <c r="B219" s="3" t="s">
        <v>149</v>
      </c>
      <c r="C219" s="5">
        <v>-6.2373925045121563E-2</v>
      </c>
      <c r="D219" s="3" t="s">
        <v>14</v>
      </c>
      <c r="E219" s="3"/>
      <c r="F219" s="3"/>
    </row>
    <row r="220" spans="1:6" hidden="1" x14ac:dyDescent="0.3">
      <c r="A220" s="3" t="s">
        <v>154</v>
      </c>
      <c r="B220" s="3" t="s">
        <v>10</v>
      </c>
      <c r="C220" s="5">
        <v>-14.363361291007537</v>
      </c>
      <c r="D220" s="3" t="s">
        <v>14</v>
      </c>
      <c r="E220" s="3"/>
      <c r="F220" s="3"/>
    </row>
    <row r="221" spans="1:6" hidden="1" x14ac:dyDescent="0.3">
      <c r="A221" s="3" t="s">
        <v>154</v>
      </c>
      <c r="B221" s="3" t="s">
        <v>0</v>
      </c>
      <c r="C221" s="5">
        <v>0.57559717869062077</v>
      </c>
      <c r="D221" s="3" t="s">
        <v>15</v>
      </c>
      <c r="E221" s="3"/>
      <c r="F221" s="3"/>
    </row>
    <row r="222" spans="1:6" hidden="1" x14ac:dyDescent="0.3">
      <c r="A222" s="3" t="s">
        <v>154</v>
      </c>
      <c r="B222" s="3" t="s">
        <v>115</v>
      </c>
      <c r="C222" s="5">
        <v>0.86086956521739133</v>
      </c>
      <c r="D222" s="3" t="s">
        <v>14</v>
      </c>
      <c r="E222" s="3"/>
      <c r="F222" s="3"/>
    </row>
    <row r="223" spans="1:6" hidden="1" x14ac:dyDescent="0.3">
      <c r="A223" s="3" t="s">
        <v>154</v>
      </c>
      <c r="B223" s="3" t="s">
        <v>31</v>
      </c>
      <c r="C223" s="5">
        <v>5.2389621826680886</v>
      </c>
      <c r="D223" s="3" t="s">
        <v>14</v>
      </c>
      <c r="E223" s="3"/>
      <c r="F223" s="3"/>
    </row>
    <row r="224" spans="1:6" hidden="1" x14ac:dyDescent="0.3">
      <c r="A224" s="5" t="s">
        <v>155</v>
      </c>
      <c r="B224" s="5" t="s">
        <v>126</v>
      </c>
      <c r="C224" s="3">
        <v>1</v>
      </c>
      <c r="D224" s="3" t="s">
        <v>14</v>
      </c>
      <c r="E224" s="3"/>
      <c r="F224" s="3"/>
    </row>
    <row r="225" spans="1:6" hidden="1" x14ac:dyDescent="0.3">
      <c r="A225" s="5" t="s">
        <v>155</v>
      </c>
      <c r="B225" s="3" t="s">
        <v>1</v>
      </c>
      <c r="C225" s="5">
        <v>-4.423664932583077</v>
      </c>
      <c r="D225" s="3" t="s">
        <v>14</v>
      </c>
      <c r="E225" s="3"/>
      <c r="F225" s="3"/>
    </row>
    <row r="226" spans="1:6" hidden="1" x14ac:dyDescent="0.3">
      <c r="A226" s="5" t="s">
        <v>155</v>
      </c>
      <c r="B226" s="3" t="s">
        <v>95</v>
      </c>
      <c r="C226" s="5">
        <v>-0.30687971122199809</v>
      </c>
      <c r="D226" s="3" t="s">
        <v>14</v>
      </c>
      <c r="E226" s="3"/>
      <c r="F226" s="3"/>
    </row>
    <row r="227" spans="1:6" hidden="1" x14ac:dyDescent="0.3">
      <c r="A227" s="5" t="s">
        <v>155</v>
      </c>
      <c r="B227" s="3" t="s">
        <v>139</v>
      </c>
      <c r="C227" s="5">
        <v>-0.34764837031532009</v>
      </c>
      <c r="D227" s="3" t="s">
        <v>14</v>
      </c>
      <c r="E227" s="3"/>
      <c r="F227" s="3"/>
    </row>
    <row r="228" spans="1:6" hidden="1" x14ac:dyDescent="0.3">
      <c r="A228" s="5" t="s">
        <v>155</v>
      </c>
      <c r="B228" s="3" t="s">
        <v>109</v>
      </c>
      <c r="C228" s="5">
        <v>-0.1377003928230173</v>
      </c>
      <c r="D228" s="3" t="s">
        <v>14</v>
      </c>
      <c r="E228" s="3"/>
      <c r="F228" s="3"/>
    </row>
    <row r="229" spans="1:6" hidden="1" x14ac:dyDescent="0.3">
      <c r="A229" s="5" t="s">
        <v>155</v>
      </c>
      <c r="B229" s="1" t="s">
        <v>147</v>
      </c>
      <c r="C229" s="5">
        <v>-0.16254379445801001</v>
      </c>
      <c r="D229" s="3" t="s">
        <v>14</v>
      </c>
      <c r="E229" s="3"/>
      <c r="F229" s="3"/>
    </row>
    <row r="230" spans="1:6" hidden="1" x14ac:dyDescent="0.3">
      <c r="A230" s="5" t="s">
        <v>155</v>
      </c>
      <c r="B230" s="3" t="s">
        <v>94</v>
      </c>
      <c r="C230" s="5">
        <v>-0.21090349293980254</v>
      </c>
      <c r="D230" s="3" t="s">
        <v>14</v>
      </c>
      <c r="E230" s="3"/>
      <c r="F230" s="3"/>
    </row>
    <row r="231" spans="1:6" hidden="1" x14ac:dyDescent="0.3">
      <c r="A231" s="5" t="s">
        <v>155</v>
      </c>
      <c r="B231" s="3" t="s">
        <v>149</v>
      </c>
      <c r="C231" s="5">
        <v>-6.2373925045121563E-2</v>
      </c>
      <c r="D231" s="3" t="s">
        <v>14</v>
      </c>
      <c r="E231" s="3"/>
      <c r="F231" s="3"/>
    </row>
    <row r="232" spans="1:6" hidden="1" x14ac:dyDescent="0.3">
      <c r="A232" s="5" t="s">
        <v>155</v>
      </c>
      <c r="B232" s="3" t="s">
        <v>10</v>
      </c>
      <c r="C232" s="5">
        <v>-14.363361291007537</v>
      </c>
      <c r="D232" s="3" t="s">
        <v>14</v>
      </c>
      <c r="E232" s="3"/>
      <c r="F232" s="3"/>
    </row>
    <row r="233" spans="1:6" hidden="1" x14ac:dyDescent="0.3">
      <c r="A233" s="5" t="s">
        <v>155</v>
      </c>
      <c r="B233" s="3" t="s">
        <v>0</v>
      </c>
      <c r="C233" s="5">
        <v>0.57559717869062077</v>
      </c>
      <c r="D233" s="3" t="s">
        <v>15</v>
      </c>
      <c r="E233" s="3"/>
      <c r="F233" s="3"/>
    </row>
    <row r="234" spans="1:6" hidden="1" x14ac:dyDescent="0.3">
      <c r="A234" s="5" t="s">
        <v>155</v>
      </c>
      <c r="B234" s="3" t="s">
        <v>116</v>
      </c>
      <c r="C234" s="5">
        <v>0.86086956521739133</v>
      </c>
      <c r="D234" s="3" t="s">
        <v>14</v>
      </c>
      <c r="E234" s="3"/>
      <c r="F234" s="3"/>
    </row>
    <row r="235" spans="1:6" hidden="1" x14ac:dyDescent="0.3">
      <c r="A235" s="5" t="s">
        <v>155</v>
      </c>
      <c r="B235" s="3" t="s">
        <v>32</v>
      </c>
      <c r="C235" s="5">
        <v>5.6769050109938126</v>
      </c>
      <c r="D235" s="3" t="s">
        <v>14</v>
      </c>
      <c r="E235" s="3"/>
      <c r="F235" s="3"/>
    </row>
    <row r="236" spans="1:6" hidden="1" x14ac:dyDescent="0.3">
      <c r="A236" s="3" t="s">
        <v>156</v>
      </c>
      <c r="B236" s="3" t="s">
        <v>127</v>
      </c>
      <c r="C236" s="3">
        <v>1</v>
      </c>
      <c r="D236" s="3" t="s">
        <v>14</v>
      </c>
      <c r="E236" s="3"/>
      <c r="F236" s="3"/>
    </row>
    <row r="237" spans="1:6" hidden="1" x14ac:dyDescent="0.3">
      <c r="A237" s="3" t="s">
        <v>156</v>
      </c>
      <c r="B237" s="3" t="s">
        <v>11</v>
      </c>
      <c r="C237" s="5">
        <v>-3.9820805657762697</v>
      </c>
      <c r="D237" s="3" t="s">
        <v>14</v>
      </c>
      <c r="E237" s="3"/>
      <c r="F237" s="3"/>
    </row>
    <row r="238" spans="1:6" hidden="1" x14ac:dyDescent="0.3">
      <c r="A238" s="3" t="s">
        <v>156</v>
      </c>
      <c r="B238" s="3" t="s">
        <v>95</v>
      </c>
      <c r="C238" s="5">
        <v>-0.13700004778515792</v>
      </c>
      <c r="D238" s="3" t="s">
        <v>14</v>
      </c>
      <c r="E238" s="3"/>
      <c r="F238" s="3"/>
    </row>
    <row r="239" spans="1:6" hidden="1" x14ac:dyDescent="0.3">
      <c r="A239" s="3" t="s">
        <v>156</v>
      </c>
      <c r="B239" s="3" t="s">
        <v>139</v>
      </c>
      <c r="C239" s="5">
        <v>-6.9336264156353036E-2</v>
      </c>
      <c r="D239" s="3" t="s">
        <v>14</v>
      </c>
      <c r="E239" s="3"/>
      <c r="F239" s="3"/>
    </row>
    <row r="240" spans="1:6" hidden="1" x14ac:dyDescent="0.3">
      <c r="A240" s="3" t="s">
        <v>156</v>
      </c>
      <c r="B240" s="3" t="s">
        <v>109</v>
      </c>
      <c r="C240" s="5">
        <v>-7.3015721316958951E-2</v>
      </c>
      <c r="D240" s="3" t="s">
        <v>14</v>
      </c>
      <c r="E240" s="3"/>
      <c r="F240" s="3"/>
    </row>
    <row r="241" spans="1:6" hidden="1" x14ac:dyDescent="0.3">
      <c r="A241" s="3" t="s">
        <v>156</v>
      </c>
      <c r="B241" s="1" t="s">
        <v>147</v>
      </c>
      <c r="C241" s="5">
        <v>-8.7088450327328301E-2</v>
      </c>
      <c r="D241" s="3" t="s">
        <v>14</v>
      </c>
      <c r="E241" s="3"/>
      <c r="F241" s="3"/>
    </row>
    <row r="242" spans="1:6" hidden="1" x14ac:dyDescent="0.3">
      <c r="A242" s="3" t="s">
        <v>156</v>
      </c>
      <c r="B242" s="3" t="s">
        <v>94</v>
      </c>
      <c r="C242" s="5">
        <v>-0.1751326038132556</v>
      </c>
      <c r="D242" s="3" t="s">
        <v>14</v>
      </c>
      <c r="E242" s="3"/>
      <c r="F242" s="3"/>
    </row>
    <row r="243" spans="1:6" hidden="1" x14ac:dyDescent="0.3">
      <c r="A243" s="3" t="s">
        <v>156</v>
      </c>
      <c r="B243" s="3" t="s">
        <v>149</v>
      </c>
      <c r="C243" s="5">
        <v>-5.6195345725617622E-2</v>
      </c>
      <c r="D243" s="3" t="s">
        <v>14</v>
      </c>
      <c r="E243" s="3"/>
      <c r="F243" s="3"/>
    </row>
    <row r="244" spans="1:6" hidden="1" x14ac:dyDescent="0.3">
      <c r="A244" s="3" t="s">
        <v>156</v>
      </c>
      <c r="B244" s="3" t="s">
        <v>10</v>
      </c>
      <c r="C244" s="5">
        <v>-9.1419219190519421</v>
      </c>
      <c r="D244" s="3" t="s">
        <v>14</v>
      </c>
      <c r="E244" s="3"/>
      <c r="F244" s="3"/>
    </row>
    <row r="245" spans="1:6" hidden="1" x14ac:dyDescent="0.3">
      <c r="A245" s="3" t="s">
        <v>156</v>
      </c>
      <c r="B245" s="3" t="s">
        <v>0</v>
      </c>
      <c r="C245" s="5">
        <v>-6.989157339904141E-2</v>
      </c>
      <c r="D245" s="3" t="s">
        <v>15</v>
      </c>
      <c r="E245" s="3"/>
      <c r="F245" s="3"/>
    </row>
    <row r="246" spans="1:6" hidden="1" x14ac:dyDescent="0.3">
      <c r="A246" s="3" t="s">
        <v>156</v>
      </c>
      <c r="B246" s="3" t="s">
        <v>115</v>
      </c>
      <c r="C246" s="5">
        <v>0.86086956521739133</v>
      </c>
      <c r="D246" s="3" t="s">
        <v>14</v>
      </c>
      <c r="E246" s="3"/>
      <c r="F246" s="3"/>
    </row>
    <row r="247" spans="1:6" hidden="1" x14ac:dyDescent="0.3">
      <c r="A247" s="3" t="s">
        <v>156</v>
      </c>
      <c r="B247" s="3" t="s">
        <v>31</v>
      </c>
      <c r="C247" s="5">
        <v>4.4391056995920248</v>
      </c>
      <c r="D247" s="3" t="s">
        <v>14</v>
      </c>
      <c r="E247" s="3"/>
      <c r="F247" s="3"/>
    </row>
    <row r="248" spans="1:6" hidden="1" x14ac:dyDescent="0.3">
      <c r="A248" s="3" t="s">
        <v>157</v>
      </c>
      <c r="B248" s="3" t="s">
        <v>126</v>
      </c>
      <c r="C248" s="3">
        <v>1</v>
      </c>
      <c r="D248" s="3" t="s">
        <v>14</v>
      </c>
      <c r="E248" s="3"/>
      <c r="F248" s="3"/>
    </row>
    <row r="249" spans="1:6" hidden="1" x14ac:dyDescent="0.3">
      <c r="A249" s="3" t="s">
        <v>157</v>
      </c>
      <c r="B249" s="3" t="s">
        <v>1</v>
      </c>
      <c r="C249" s="5">
        <v>-3.9820805657762697</v>
      </c>
      <c r="D249" s="3" t="s">
        <v>14</v>
      </c>
      <c r="E249" s="3"/>
      <c r="F249" s="3"/>
    </row>
    <row r="250" spans="1:6" hidden="1" x14ac:dyDescent="0.3">
      <c r="A250" s="3" t="s">
        <v>157</v>
      </c>
      <c r="B250" s="3" t="s">
        <v>95</v>
      </c>
      <c r="C250" s="5">
        <v>-0.13700004778515792</v>
      </c>
      <c r="D250" s="3" t="s">
        <v>14</v>
      </c>
      <c r="E250" s="3"/>
      <c r="F250" s="3"/>
    </row>
    <row r="251" spans="1:6" hidden="1" x14ac:dyDescent="0.3">
      <c r="A251" s="3" t="s">
        <v>157</v>
      </c>
      <c r="B251" s="3" t="s">
        <v>139</v>
      </c>
      <c r="C251" s="5">
        <v>-6.9336264156353036E-2</v>
      </c>
      <c r="D251" s="3" t="s">
        <v>14</v>
      </c>
      <c r="E251" s="3"/>
      <c r="F251" s="3"/>
    </row>
    <row r="252" spans="1:6" hidden="1" x14ac:dyDescent="0.3">
      <c r="A252" s="3" t="s">
        <v>157</v>
      </c>
      <c r="B252" s="3" t="s">
        <v>109</v>
      </c>
      <c r="C252" s="5">
        <v>-7.3015721316958951E-2</v>
      </c>
      <c r="D252" s="3" t="s">
        <v>14</v>
      </c>
      <c r="E252" s="3"/>
      <c r="F252" s="3"/>
    </row>
    <row r="253" spans="1:6" hidden="1" x14ac:dyDescent="0.3">
      <c r="A253" s="3" t="s">
        <v>157</v>
      </c>
      <c r="B253" s="1" t="s">
        <v>147</v>
      </c>
      <c r="C253" s="5">
        <v>-8.7088450327328301E-2</v>
      </c>
      <c r="D253" s="3" t="s">
        <v>14</v>
      </c>
      <c r="E253" s="3"/>
      <c r="F253" s="3"/>
    </row>
    <row r="254" spans="1:6" hidden="1" x14ac:dyDescent="0.3">
      <c r="A254" s="3" t="s">
        <v>157</v>
      </c>
      <c r="B254" s="3" t="s">
        <v>94</v>
      </c>
      <c r="C254" s="5">
        <v>-0.1751326038132556</v>
      </c>
      <c r="D254" s="3" t="s">
        <v>14</v>
      </c>
      <c r="E254" s="3"/>
      <c r="F254" s="3"/>
    </row>
    <row r="255" spans="1:6" hidden="1" x14ac:dyDescent="0.3">
      <c r="A255" s="3" t="s">
        <v>157</v>
      </c>
      <c r="B255" s="3" t="s">
        <v>149</v>
      </c>
      <c r="C255" s="5">
        <v>-5.6195345725617622E-2</v>
      </c>
      <c r="D255" s="3" t="s">
        <v>14</v>
      </c>
      <c r="E255" s="3"/>
      <c r="F255" s="3"/>
    </row>
    <row r="256" spans="1:6" hidden="1" x14ac:dyDescent="0.3">
      <c r="A256" s="3" t="s">
        <v>157</v>
      </c>
      <c r="B256" s="3" t="s">
        <v>10</v>
      </c>
      <c r="C256" s="5">
        <v>-9.1419219190519421</v>
      </c>
      <c r="D256" s="3" t="s">
        <v>14</v>
      </c>
      <c r="E256" s="3"/>
      <c r="F256" s="3"/>
    </row>
    <row r="257" spans="1:6" hidden="1" x14ac:dyDescent="0.3">
      <c r="A257" s="3" t="s">
        <v>157</v>
      </c>
      <c r="B257" s="3" t="s">
        <v>0</v>
      </c>
      <c r="C257" s="5">
        <v>-6.989157339904141E-2</v>
      </c>
      <c r="D257" s="3" t="s">
        <v>15</v>
      </c>
      <c r="E257" s="3"/>
      <c r="F257" s="3"/>
    </row>
    <row r="258" spans="1:6" hidden="1" x14ac:dyDescent="0.3">
      <c r="A258" s="3" t="s">
        <v>157</v>
      </c>
      <c r="B258" s="3" t="s">
        <v>116</v>
      </c>
      <c r="C258" s="5">
        <v>0.86086956521739133</v>
      </c>
      <c r="D258" s="3" t="s">
        <v>14</v>
      </c>
      <c r="E258" s="3"/>
      <c r="F258" s="3"/>
    </row>
    <row r="259" spans="1:6" hidden="1" x14ac:dyDescent="0.3">
      <c r="A259" s="3" t="s">
        <v>157</v>
      </c>
      <c r="B259" s="3" t="s">
        <v>32</v>
      </c>
      <c r="C259" s="3">
        <v>4.8333316756038744</v>
      </c>
      <c r="D259" s="3" t="s">
        <v>14</v>
      </c>
      <c r="E259" s="3"/>
      <c r="F259" s="3"/>
    </row>
    <row r="260" spans="1:6" hidden="1" x14ac:dyDescent="0.3">
      <c r="A260" s="3" t="s">
        <v>158</v>
      </c>
      <c r="B260" s="3" t="s">
        <v>127</v>
      </c>
      <c r="C260" s="3">
        <v>1</v>
      </c>
      <c r="D260" s="3" t="s">
        <v>14</v>
      </c>
      <c r="E260" s="3"/>
      <c r="F260" s="3"/>
    </row>
    <row r="261" spans="1:6" hidden="1" x14ac:dyDescent="0.3">
      <c r="A261" s="3" t="s">
        <v>158</v>
      </c>
      <c r="B261" s="3" t="s">
        <v>11</v>
      </c>
      <c r="C261" s="5">
        <v>-4.5368575783972123</v>
      </c>
      <c r="D261" s="3" t="s">
        <v>14</v>
      </c>
      <c r="E261" s="3"/>
      <c r="F261" s="3"/>
    </row>
    <row r="262" spans="1:6" hidden="1" x14ac:dyDescent="0.3">
      <c r="A262" s="3" t="s">
        <v>158</v>
      </c>
      <c r="B262" s="3" t="s">
        <v>94</v>
      </c>
      <c r="C262" s="5">
        <v>-0.19838850174216027</v>
      </c>
      <c r="D262" s="3" t="s">
        <v>14</v>
      </c>
      <c r="E262" s="3"/>
      <c r="F262" s="3"/>
    </row>
    <row r="263" spans="1:6" hidden="1" x14ac:dyDescent="0.3">
      <c r="A263" s="3" t="s">
        <v>158</v>
      </c>
      <c r="B263" s="3" t="s">
        <v>149</v>
      </c>
      <c r="C263" s="5">
        <v>-6.4296602787456442E-2</v>
      </c>
      <c r="D263" s="3" t="s">
        <v>14</v>
      </c>
      <c r="E263" s="3"/>
      <c r="F263" s="3"/>
    </row>
    <row r="264" spans="1:6" hidden="1" x14ac:dyDescent="0.3">
      <c r="A264" s="3" t="s">
        <v>158</v>
      </c>
      <c r="B264" s="3" t="s">
        <v>10</v>
      </c>
      <c r="C264" s="5">
        <v>-16.396668118466899</v>
      </c>
      <c r="D264" s="3" t="s">
        <v>14</v>
      </c>
      <c r="E264" s="3"/>
      <c r="F264" s="3"/>
    </row>
    <row r="265" spans="1:6" hidden="1" x14ac:dyDescent="0.3">
      <c r="A265" s="3" t="s">
        <v>158</v>
      </c>
      <c r="B265" s="3" t="s">
        <v>0</v>
      </c>
      <c r="C265" s="5">
        <v>1.2582688986517194</v>
      </c>
      <c r="D265" s="3" t="s">
        <v>15</v>
      </c>
      <c r="E265" s="3"/>
      <c r="F265" s="3"/>
    </row>
    <row r="266" spans="1:6" hidden="1" x14ac:dyDescent="0.3">
      <c r="A266" s="3" t="s">
        <v>158</v>
      </c>
      <c r="B266" s="3" t="s">
        <v>115</v>
      </c>
      <c r="C266" s="5">
        <v>0.86086956521739133</v>
      </c>
      <c r="D266" s="3" t="s">
        <v>14</v>
      </c>
      <c r="E266" s="3"/>
      <c r="F266" s="3"/>
    </row>
    <row r="267" spans="1:6" hidden="1" x14ac:dyDescent="0.3">
      <c r="A267" s="3" t="s">
        <v>158</v>
      </c>
      <c r="B267" s="3" t="s">
        <v>31</v>
      </c>
      <c r="C267" s="5">
        <v>5.4439917951194259</v>
      </c>
      <c r="D267" s="3" t="s">
        <v>14</v>
      </c>
      <c r="E267" s="3"/>
      <c r="F267" s="3"/>
    </row>
    <row r="268" spans="1:6" hidden="1" x14ac:dyDescent="0.3">
      <c r="A268" s="3" t="s">
        <v>159</v>
      </c>
      <c r="B268" s="3" t="s">
        <v>126</v>
      </c>
      <c r="C268" s="3">
        <v>1</v>
      </c>
      <c r="D268" s="3" t="s">
        <v>14</v>
      </c>
      <c r="E268" s="3"/>
      <c r="F268" s="3"/>
    </row>
    <row r="269" spans="1:6" hidden="1" x14ac:dyDescent="0.3">
      <c r="A269" s="3" t="s">
        <v>159</v>
      </c>
      <c r="B269" s="3" t="s">
        <v>1</v>
      </c>
      <c r="C269" s="5">
        <v>-4.5368575783972123</v>
      </c>
      <c r="D269" s="3" t="s">
        <v>14</v>
      </c>
      <c r="E269" s="3"/>
      <c r="F269" s="3"/>
    </row>
    <row r="270" spans="1:6" hidden="1" x14ac:dyDescent="0.3">
      <c r="A270" s="3" t="s">
        <v>159</v>
      </c>
      <c r="B270" s="3" t="s">
        <v>94</v>
      </c>
      <c r="C270" s="5">
        <v>-0.19838850174216027</v>
      </c>
      <c r="D270" s="3" t="s">
        <v>14</v>
      </c>
      <c r="E270" s="3"/>
      <c r="F270" s="3"/>
    </row>
    <row r="271" spans="1:6" hidden="1" x14ac:dyDescent="0.3">
      <c r="A271" s="3" t="s">
        <v>159</v>
      </c>
      <c r="B271" s="3" t="s">
        <v>149</v>
      </c>
      <c r="C271" s="5">
        <v>-6.4296602787456442E-2</v>
      </c>
      <c r="D271" s="3" t="s">
        <v>14</v>
      </c>
      <c r="E271" s="3"/>
      <c r="F271" s="3"/>
    </row>
    <row r="272" spans="1:6" hidden="1" x14ac:dyDescent="0.3">
      <c r="A272" s="3" t="s">
        <v>159</v>
      </c>
      <c r="B272" s="3" t="s">
        <v>10</v>
      </c>
      <c r="C272" s="5">
        <v>-16.396668118466899</v>
      </c>
      <c r="D272" s="3" t="s">
        <v>14</v>
      </c>
      <c r="E272" s="3"/>
      <c r="F272" s="3"/>
    </row>
    <row r="273" spans="1:6" hidden="1" x14ac:dyDescent="0.3">
      <c r="A273" s="3" t="s">
        <v>159</v>
      </c>
      <c r="B273" s="3" t="s">
        <v>0</v>
      </c>
      <c r="C273" s="5">
        <v>1.2582688986517194</v>
      </c>
      <c r="D273" s="3" t="s">
        <v>15</v>
      </c>
      <c r="E273" s="3"/>
      <c r="F273" s="3"/>
    </row>
    <row r="274" spans="1:6" hidden="1" x14ac:dyDescent="0.3">
      <c r="A274" s="3" t="s">
        <v>159</v>
      </c>
      <c r="B274" s="3" t="s">
        <v>116</v>
      </c>
      <c r="C274" s="5">
        <v>0.86086956521739133</v>
      </c>
      <c r="D274" s="3" t="s">
        <v>14</v>
      </c>
      <c r="E274" s="3"/>
      <c r="F274" s="3"/>
    </row>
    <row r="275" spans="1:6" hidden="1" x14ac:dyDescent="0.3">
      <c r="A275" s="3" t="s">
        <v>159</v>
      </c>
      <c r="B275" s="3" t="s">
        <v>32</v>
      </c>
      <c r="C275" s="5">
        <v>5.8931406953807501</v>
      </c>
      <c r="D275" s="3" t="s">
        <v>14</v>
      </c>
      <c r="E275" s="3"/>
      <c r="F275" s="3"/>
    </row>
    <row r="276" spans="1:6" hidden="1" x14ac:dyDescent="0.3">
      <c r="A276" s="3" t="s">
        <v>160</v>
      </c>
      <c r="B276" s="3" t="s">
        <v>127</v>
      </c>
      <c r="C276" s="3">
        <v>1</v>
      </c>
      <c r="D276" s="3" t="s">
        <v>14</v>
      </c>
      <c r="E276" s="3"/>
      <c r="F276" s="3"/>
    </row>
    <row r="277" spans="1:6" hidden="1" x14ac:dyDescent="0.3">
      <c r="A277" s="3" t="s">
        <v>160</v>
      </c>
      <c r="B277" s="3" t="s">
        <v>11</v>
      </c>
      <c r="C277" s="5">
        <v>-4.2697648204129734</v>
      </c>
      <c r="D277" s="3" t="s">
        <v>14</v>
      </c>
      <c r="E277" s="3"/>
      <c r="F277" s="3"/>
    </row>
    <row r="278" spans="1:6" hidden="1" x14ac:dyDescent="0.3">
      <c r="A278" s="3" t="s">
        <v>160</v>
      </c>
      <c r="B278" s="3" t="s">
        <v>94</v>
      </c>
      <c r="C278" s="5">
        <v>-0.218271250704514</v>
      </c>
      <c r="D278" s="3" t="s">
        <v>14</v>
      </c>
      <c r="E278" s="3"/>
      <c r="F278" s="3"/>
    </row>
    <row r="279" spans="1:6" hidden="1" x14ac:dyDescent="0.3">
      <c r="A279" s="3" t="s">
        <v>160</v>
      </c>
      <c r="B279" s="3" t="s">
        <v>149</v>
      </c>
      <c r="C279" s="5">
        <v>-6.0203924783522059E-2</v>
      </c>
      <c r="D279" s="3" t="s">
        <v>14</v>
      </c>
      <c r="E279" s="3"/>
      <c r="F279" s="3"/>
    </row>
    <row r="280" spans="1:6" hidden="1" x14ac:dyDescent="0.3">
      <c r="A280" s="3" t="s">
        <v>160</v>
      </c>
      <c r="B280" s="3" t="s">
        <v>10</v>
      </c>
      <c r="C280" s="5">
        <v>-14.829891889122303</v>
      </c>
      <c r="D280" s="3" t="s">
        <v>14</v>
      </c>
      <c r="E280" s="3"/>
      <c r="F280" s="3"/>
    </row>
    <row r="281" spans="1:6" hidden="1" x14ac:dyDescent="0.3">
      <c r="A281" s="3" t="s">
        <v>160</v>
      </c>
      <c r="B281" s="3" t="s">
        <v>0</v>
      </c>
      <c r="C281" s="5">
        <v>0.85790487668498583</v>
      </c>
      <c r="D281" s="3" t="s">
        <v>15</v>
      </c>
      <c r="E281" s="3"/>
      <c r="F281" s="3"/>
    </row>
    <row r="282" spans="1:6" hidden="1" x14ac:dyDescent="0.3">
      <c r="A282" s="3" t="s">
        <v>160</v>
      </c>
      <c r="B282" s="3" t="s">
        <v>115</v>
      </c>
      <c r="C282" s="5">
        <v>0.86086956521739133</v>
      </c>
      <c r="D282" s="3" t="s">
        <v>14</v>
      </c>
      <c r="E282" s="3"/>
      <c r="F282" s="3"/>
    </row>
    <row r="283" spans="1:6" hidden="1" x14ac:dyDescent="0.3">
      <c r="A283" s="3" t="s">
        <v>160</v>
      </c>
      <c r="B283" s="3" t="s">
        <v>31</v>
      </c>
      <c r="C283" s="5">
        <v>4.9601977794906409</v>
      </c>
      <c r="D283" s="3" t="s">
        <v>14</v>
      </c>
      <c r="E283" s="3"/>
      <c r="F283" s="3"/>
    </row>
    <row r="284" spans="1:6" hidden="1" x14ac:dyDescent="0.3">
      <c r="A284" s="3" t="s">
        <v>161</v>
      </c>
      <c r="B284" s="3" t="s">
        <v>126</v>
      </c>
      <c r="C284" s="3">
        <v>1</v>
      </c>
      <c r="D284" s="3" t="s">
        <v>14</v>
      </c>
      <c r="E284" s="3"/>
      <c r="F284" s="3"/>
    </row>
    <row r="285" spans="1:6" hidden="1" x14ac:dyDescent="0.3">
      <c r="A285" s="3" t="s">
        <v>161</v>
      </c>
      <c r="B285" s="3" t="s">
        <v>1</v>
      </c>
      <c r="C285" s="5">
        <v>-4.2697648204129734</v>
      </c>
      <c r="D285" s="3" t="s">
        <v>14</v>
      </c>
      <c r="E285" s="3"/>
      <c r="F285" s="3"/>
    </row>
    <row r="286" spans="1:6" hidden="1" x14ac:dyDescent="0.3">
      <c r="A286" s="3" t="s">
        <v>161</v>
      </c>
      <c r="B286" s="3" t="s">
        <v>94</v>
      </c>
      <c r="C286" s="5">
        <v>-0.218271250704514</v>
      </c>
      <c r="D286" s="3" t="s">
        <v>14</v>
      </c>
      <c r="E286" s="3"/>
      <c r="F286" s="3"/>
    </row>
    <row r="287" spans="1:6" hidden="1" x14ac:dyDescent="0.3">
      <c r="A287" s="3" t="s">
        <v>161</v>
      </c>
      <c r="B287" s="3" t="s">
        <v>149</v>
      </c>
      <c r="C287" s="5">
        <v>-6.0203924783522059E-2</v>
      </c>
      <c r="D287" s="3" t="s">
        <v>14</v>
      </c>
      <c r="E287" s="3"/>
      <c r="F287" s="3"/>
    </row>
    <row r="288" spans="1:6" hidden="1" x14ac:dyDescent="0.3">
      <c r="A288" s="3" t="s">
        <v>161</v>
      </c>
      <c r="B288" s="3" t="s">
        <v>10</v>
      </c>
      <c r="C288" s="5">
        <v>-14.829891889122303</v>
      </c>
      <c r="D288" s="3" t="s">
        <v>14</v>
      </c>
      <c r="E288" s="3"/>
      <c r="F288" s="3"/>
    </row>
    <row r="289" spans="1:6" hidden="1" x14ac:dyDescent="0.3">
      <c r="A289" s="3" t="s">
        <v>161</v>
      </c>
      <c r="B289" s="3" t="s">
        <v>0</v>
      </c>
      <c r="C289" s="5">
        <v>0.85790487668498583</v>
      </c>
      <c r="D289" s="3" t="s">
        <v>15</v>
      </c>
      <c r="E289" s="3"/>
      <c r="F289" s="3"/>
    </row>
    <row r="290" spans="1:6" hidden="1" x14ac:dyDescent="0.3">
      <c r="A290" s="3" t="s">
        <v>161</v>
      </c>
      <c r="B290" s="3" t="s">
        <v>116</v>
      </c>
      <c r="C290" s="5">
        <v>0.86086956521739133</v>
      </c>
      <c r="D290" s="3" t="s">
        <v>14</v>
      </c>
      <c r="E290" s="3"/>
      <c r="F290" s="3"/>
    </row>
    <row r="291" spans="1:6" hidden="1" x14ac:dyDescent="0.3">
      <c r="A291" s="3" t="s">
        <v>161</v>
      </c>
      <c r="B291" s="3" t="s">
        <v>32</v>
      </c>
      <c r="C291" s="5">
        <v>5.382904496711526</v>
      </c>
      <c r="D291" s="3" t="s">
        <v>14</v>
      </c>
      <c r="E291" s="3"/>
      <c r="F291" s="3"/>
    </row>
    <row r="292" spans="1:6" hidden="1" x14ac:dyDescent="0.3">
      <c r="A292" s="3" t="s">
        <v>162</v>
      </c>
      <c r="B292" s="3" t="s">
        <v>127</v>
      </c>
      <c r="C292" s="3">
        <v>1</v>
      </c>
      <c r="D292" s="3" t="s">
        <v>14</v>
      </c>
      <c r="E292" s="3"/>
      <c r="F292" s="3"/>
    </row>
    <row r="293" spans="1:6" hidden="1" x14ac:dyDescent="0.3">
      <c r="A293" s="3" t="s">
        <v>162</v>
      </c>
      <c r="B293" s="3" t="s">
        <v>11</v>
      </c>
      <c r="C293" s="5">
        <v>-4.8718503361590182</v>
      </c>
      <c r="D293" s="3" t="s">
        <v>14</v>
      </c>
      <c r="E293" s="3"/>
      <c r="F293" s="3"/>
    </row>
    <row r="294" spans="1:6" hidden="1" x14ac:dyDescent="0.3">
      <c r="A294" s="3" t="s">
        <v>162</v>
      </c>
      <c r="B294" s="3" t="s">
        <v>94</v>
      </c>
      <c r="C294" s="5">
        <v>-0.22157263957907045</v>
      </c>
      <c r="D294" s="3" t="s">
        <v>14</v>
      </c>
      <c r="E294" s="3"/>
      <c r="F294" s="3"/>
    </row>
    <row r="295" spans="1:6" hidden="1" x14ac:dyDescent="0.3">
      <c r="A295" s="3" t="s">
        <v>162</v>
      </c>
      <c r="B295" s="3" t="s">
        <v>149</v>
      </c>
      <c r="C295" s="5">
        <v>-6.8401052323881911E-2</v>
      </c>
      <c r="D295" s="3" t="s">
        <v>14</v>
      </c>
      <c r="E295" s="3"/>
      <c r="F295" s="3"/>
    </row>
    <row r="296" spans="1:6" hidden="1" x14ac:dyDescent="0.3">
      <c r="A296" s="3" t="s">
        <v>162</v>
      </c>
      <c r="B296" s="3" t="s">
        <v>10</v>
      </c>
      <c r="C296" s="5">
        <v>-18.205553931598949</v>
      </c>
      <c r="D296" s="3" t="s">
        <v>14</v>
      </c>
      <c r="E296" s="3"/>
      <c r="F296" s="3"/>
    </row>
    <row r="297" spans="1:6" hidden="1" x14ac:dyDescent="0.3">
      <c r="A297" s="3" t="s">
        <v>162</v>
      </c>
      <c r="B297" s="3" t="s">
        <v>0</v>
      </c>
      <c r="C297" s="5">
        <v>1.3970605340416606</v>
      </c>
      <c r="D297" s="3" t="s">
        <v>15</v>
      </c>
      <c r="E297" s="3"/>
      <c r="F297" s="3"/>
    </row>
    <row r="298" spans="1:6" hidden="1" x14ac:dyDescent="0.3">
      <c r="A298" s="3" t="s">
        <v>162</v>
      </c>
      <c r="B298" s="3" t="s">
        <v>115</v>
      </c>
      <c r="C298" s="3">
        <v>0.86086956521739133</v>
      </c>
      <c r="D298" s="3" t="s">
        <v>14</v>
      </c>
      <c r="E298" s="3"/>
      <c r="F298" s="3"/>
    </row>
    <row r="299" spans="1:6" hidden="1" x14ac:dyDescent="0.3">
      <c r="A299" s="3" t="s">
        <v>162</v>
      </c>
      <c r="B299" s="3" t="s">
        <v>31</v>
      </c>
      <c r="C299" s="3">
        <v>6.0507753436786436</v>
      </c>
      <c r="D299" s="3" t="s">
        <v>14</v>
      </c>
      <c r="E299" s="3"/>
      <c r="F299" s="3"/>
    </row>
    <row r="300" spans="1:6" hidden="1" x14ac:dyDescent="0.3">
      <c r="A300" s="3" t="s">
        <v>163</v>
      </c>
      <c r="B300" s="3" t="s">
        <v>126</v>
      </c>
      <c r="C300" s="3">
        <v>1</v>
      </c>
      <c r="D300" s="3" t="s">
        <v>14</v>
      </c>
      <c r="E300" s="3"/>
      <c r="F300" s="2"/>
    </row>
    <row r="301" spans="1:6" hidden="1" x14ac:dyDescent="0.3">
      <c r="A301" s="3" t="s">
        <v>163</v>
      </c>
      <c r="B301" s="3" t="s">
        <v>1</v>
      </c>
      <c r="C301" s="5">
        <v>-4.8718503361590182</v>
      </c>
      <c r="D301" s="3" t="s">
        <v>14</v>
      </c>
      <c r="E301" s="3"/>
      <c r="F301" s="2"/>
    </row>
    <row r="302" spans="1:6" hidden="1" x14ac:dyDescent="0.3">
      <c r="A302" s="3" t="s">
        <v>163</v>
      </c>
      <c r="B302" s="3" t="s">
        <v>94</v>
      </c>
      <c r="C302" s="5">
        <v>-0.22157263957907045</v>
      </c>
      <c r="D302" s="3" t="s">
        <v>14</v>
      </c>
      <c r="E302" s="3"/>
      <c r="F302" s="2"/>
    </row>
    <row r="303" spans="1:6" hidden="1" x14ac:dyDescent="0.3">
      <c r="A303" s="3" t="s">
        <v>163</v>
      </c>
      <c r="B303" s="3" t="s">
        <v>149</v>
      </c>
      <c r="C303" s="5">
        <v>-6.8401052323881911E-2</v>
      </c>
      <c r="D303" s="3" t="s">
        <v>14</v>
      </c>
      <c r="E303" s="3"/>
      <c r="F303" s="2"/>
    </row>
    <row r="304" spans="1:6" hidden="1" x14ac:dyDescent="0.3">
      <c r="A304" s="3" t="s">
        <v>163</v>
      </c>
      <c r="B304" s="3" t="s">
        <v>10</v>
      </c>
      <c r="C304" s="5">
        <v>-18.205553931598949</v>
      </c>
      <c r="D304" s="3" t="s">
        <v>14</v>
      </c>
      <c r="E304" s="3"/>
      <c r="F304" s="2"/>
    </row>
    <row r="305" spans="1:6" hidden="1" x14ac:dyDescent="0.3">
      <c r="A305" s="3" t="s">
        <v>163</v>
      </c>
      <c r="B305" s="3" t="s">
        <v>0</v>
      </c>
      <c r="C305" s="5">
        <v>1.3970605340416606</v>
      </c>
      <c r="D305" s="3" t="s">
        <v>15</v>
      </c>
      <c r="E305" s="3"/>
      <c r="F305" s="2"/>
    </row>
    <row r="306" spans="1:6" hidden="1" x14ac:dyDescent="0.3">
      <c r="A306" s="3" t="s">
        <v>163</v>
      </c>
      <c r="B306" s="3" t="s">
        <v>116</v>
      </c>
      <c r="C306" s="3">
        <v>0.86086956521739133</v>
      </c>
      <c r="D306" s="3" t="s">
        <v>14</v>
      </c>
      <c r="E306" s="3"/>
      <c r="F306" s="2"/>
    </row>
    <row r="307" spans="1:6" hidden="1" x14ac:dyDescent="0.3">
      <c r="A307" s="3" t="s">
        <v>163</v>
      </c>
      <c r="B307" s="3" t="s">
        <v>32</v>
      </c>
      <c r="C307" s="3">
        <v>6.5330885269583838</v>
      </c>
      <c r="D307" s="3" t="s">
        <v>14</v>
      </c>
      <c r="E307" s="2"/>
      <c r="F307" s="2"/>
    </row>
    <row r="308" spans="1:6" x14ac:dyDescent="0.3">
      <c r="A308" s="2" t="s">
        <v>165</v>
      </c>
      <c r="B308" s="2" t="s">
        <v>99</v>
      </c>
      <c r="C308" s="2">
        <v>1</v>
      </c>
      <c r="D308" s="2" t="s">
        <v>14</v>
      </c>
      <c r="E308" s="2"/>
      <c r="F308" s="2"/>
    </row>
    <row r="309" spans="1:6" hidden="1" x14ac:dyDescent="0.3">
      <c r="A309" s="2" t="s">
        <v>165</v>
      </c>
      <c r="B309" s="2" t="s">
        <v>11</v>
      </c>
      <c r="C309">
        <v>-1.7799416120763316</v>
      </c>
      <c r="D309" s="2" t="s">
        <v>14</v>
      </c>
      <c r="E309" s="2"/>
      <c r="F309" s="2"/>
    </row>
    <row r="310" spans="1:6" hidden="1" x14ac:dyDescent="0.3">
      <c r="A310" s="2" t="s">
        <v>165</v>
      </c>
      <c r="B310" s="3" t="s">
        <v>95</v>
      </c>
      <c r="C310">
        <v>-1.0680717744232413E-2</v>
      </c>
      <c r="D310" s="2" t="s">
        <v>14</v>
      </c>
      <c r="E310" s="2"/>
      <c r="F310" s="2"/>
    </row>
    <row r="311" spans="1:6" hidden="1" x14ac:dyDescent="0.3">
      <c r="A311" s="2" t="s">
        <v>165</v>
      </c>
      <c r="B311" s="2" t="s">
        <v>94</v>
      </c>
      <c r="C311">
        <v>-2.7855153203342618E-2</v>
      </c>
      <c r="D311" s="2" t="s">
        <v>14</v>
      </c>
      <c r="E311" s="2"/>
      <c r="F311" s="2"/>
    </row>
    <row r="312" spans="1:6" hidden="1" x14ac:dyDescent="0.3">
      <c r="A312" s="2" t="s">
        <v>165</v>
      </c>
      <c r="B312" s="2" t="s">
        <v>10</v>
      </c>
      <c r="C312">
        <v>-7.691896895471376</v>
      </c>
      <c r="D312" s="2" t="s">
        <v>14</v>
      </c>
      <c r="E312" s="2"/>
      <c r="F312" s="2"/>
    </row>
    <row r="313" spans="1:6" hidden="1" x14ac:dyDescent="0.3">
      <c r="A313" s="2" t="s">
        <v>165</v>
      </c>
      <c r="B313" s="2" t="s">
        <v>0</v>
      </c>
      <c r="C313">
        <v>0.51722364631792139</v>
      </c>
      <c r="D313" s="3" t="s">
        <v>15</v>
      </c>
      <c r="E313" s="2"/>
      <c r="F313" s="2"/>
    </row>
    <row r="314" spans="1:6" hidden="1" x14ac:dyDescent="0.3">
      <c r="A314" s="2" t="s">
        <v>165</v>
      </c>
      <c r="B314" s="3" t="s">
        <v>70</v>
      </c>
      <c r="C314">
        <v>-1.776559384790658</v>
      </c>
      <c r="D314" s="2" t="s">
        <v>25</v>
      </c>
      <c r="E314" s="2"/>
      <c r="F314" s="2"/>
    </row>
    <row r="315" spans="1:6" hidden="1" x14ac:dyDescent="0.3">
      <c r="A315" s="2" t="s">
        <v>165</v>
      </c>
      <c r="B315" s="2" t="s">
        <v>52</v>
      </c>
      <c r="C315">
        <v>-8.0105383081743101E-2</v>
      </c>
      <c r="D315" s="2" t="s">
        <v>25</v>
      </c>
      <c r="E315" s="2"/>
      <c r="F315" s="2"/>
    </row>
    <row r="316" spans="1:6" hidden="1" x14ac:dyDescent="0.3">
      <c r="A316" s="2" t="s">
        <v>165</v>
      </c>
      <c r="B316" s="3" t="s">
        <v>31</v>
      </c>
      <c r="C316">
        <v>1.4373621831387062</v>
      </c>
      <c r="D316" s="2" t="s">
        <v>14</v>
      </c>
      <c r="E316" s="2"/>
      <c r="F316" s="2"/>
    </row>
    <row r="317" spans="1:6" x14ac:dyDescent="0.3">
      <c r="A317" s="2" t="s">
        <v>166</v>
      </c>
      <c r="B317" s="2" t="s">
        <v>101</v>
      </c>
      <c r="C317" s="2">
        <v>1</v>
      </c>
      <c r="D317" s="2" t="s">
        <v>14</v>
      </c>
      <c r="E317" s="2"/>
      <c r="F317" s="2"/>
    </row>
    <row r="318" spans="1:6" hidden="1" x14ac:dyDescent="0.3">
      <c r="A318" s="2" t="s">
        <v>166</v>
      </c>
      <c r="B318" s="2" t="s">
        <v>1</v>
      </c>
      <c r="C318">
        <v>-1.7799416120763316</v>
      </c>
      <c r="D318" s="2" t="s">
        <v>14</v>
      </c>
      <c r="E318" s="2"/>
      <c r="F318" s="2"/>
    </row>
    <row r="319" spans="1:6" hidden="1" x14ac:dyDescent="0.3">
      <c r="A319" s="2" t="s">
        <v>166</v>
      </c>
      <c r="B319" s="3" t="s">
        <v>95</v>
      </c>
      <c r="C319">
        <v>-1.0680717744232413E-2</v>
      </c>
      <c r="D319" s="2" t="s">
        <v>14</v>
      </c>
      <c r="E319" s="2"/>
      <c r="F319" s="2"/>
    </row>
    <row r="320" spans="1:6" hidden="1" x14ac:dyDescent="0.3">
      <c r="A320" s="2" t="s">
        <v>166</v>
      </c>
      <c r="B320" s="2" t="s">
        <v>94</v>
      </c>
      <c r="C320">
        <v>-2.7855153203342618E-2</v>
      </c>
      <c r="D320" s="2" t="s">
        <v>14</v>
      </c>
      <c r="E320" s="2"/>
      <c r="F320" s="2"/>
    </row>
    <row r="321" spans="1:6" hidden="1" x14ac:dyDescent="0.3">
      <c r="A321" s="2" t="s">
        <v>166</v>
      </c>
      <c r="B321" s="2" t="s">
        <v>10</v>
      </c>
      <c r="C321">
        <v>-7.691896895471376</v>
      </c>
      <c r="D321" s="2" t="s">
        <v>14</v>
      </c>
      <c r="E321" s="2"/>
      <c r="F321" s="2"/>
    </row>
    <row r="322" spans="1:6" hidden="1" x14ac:dyDescent="0.3">
      <c r="A322" s="2" t="s">
        <v>166</v>
      </c>
      <c r="B322" s="2" t="s">
        <v>0</v>
      </c>
      <c r="C322">
        <v>0.51722364631792139</v>
      </c>
      <c r="D322" s="3" t="s">
        <v>15</v>
      </c>
      <c r="E322" s="2"/>
      <c r="F322" s="2"/>
    </row>
    <row r="323" spans="1:6" hidden="1" x14ac:dyDescent="0.3">
      <c r="A323" s="2" t="s">
        <v>166</v>
      </c>
      <c r="B323" s="3" t="s">
        <v>70</v>
      </c>
      <c r="C323">
        <v>-1.776559384790658</v>
      </c>
      <c r="D323" s="2" t="s">
        <v>25</v>
      </c>
      <c r="E323" s="2"/>
      <c r="F323" s="2"/>
    </row>
    <row r="324" spans="1:6" hidden="1" x14ac:dyDescent="0.3">
      <c r="A324" s="2" t="s">
        <v>166</v>
      </c>
      <c r="B324" s="2" t="s">
        <v>52</v>
      </c>
      <c r="C324">
        <v>-8.0105383081743101E-2</v>
      </c>
      <c r="D324" s="2" t="s">
        <v>25</v>
      </c>
      <c r="E324" s="2"/>
      <c r="F324" s="2"/>
    </row>
    <row r="325" spans="1:6" hidden="1" x14ac:dyDescent="0.3">
      <c r="A325" s="2" t="s">
        <v>166</v>
      </c>
      <c r="B325" s="3" t="s">
        <v>32</v>
      </c>
      <c r="C325">
        <v>1.6135764027342634</v>
      </c>
      <c r="D325" s="2" t="s">
        <v>14</v>
      </c>
      <c r="E325" s="2"/>
      <c r="F325" s="2"/>
    </row>
    <row r="326" spans="1:6" hidden="1" x14ac:dyDescent="0.3">
      <c r="A326" s="2" t="s">
        <v>167</v>
      </c>
      <c r="B326" s="2" t="s">
        <v>100</v>
      </c>
      <c r="C326" s="2">
        <v>1</v>
      </c>
      <c r="D326" s="2" t="s">
        <v>14</v>
      </c>
      <c r="E326" s="2"/>
      <c r="F326" s="2"/>
    </row>
    <row r="327" spans="1:6" hidden="1" x14ac:dyDescent="0.3">
      <c r="A327" s="2" t="s">
        <v>167</v>
      </c>
      <c r="B327" s="2" t="s">
        <v>11</v>
      </c>
      <c r="C327">
        <v>-1.7799416120763316</v>
      </c>
      <c r="D327" s="2" t="s">
        <v>14</v>
      </c>
      <c r="E327" s="2"/>
      <c r="F327" s="2"/>
    </row>
    <row r="328" spans="1:6" hidden="1" x14ac:dyDescent="0.3">
      <c r="A328" s="2" t="s">
        <v>167</v>
      </c>
      <c r="B328" s="3" t="s">
        <v>95</v>
      </c>
      <c r="C328">
        <v>-1.0680717744232413E-2</v>
      </c>
      <c r="D328" s="2" t="s">
        <v>14</v>
      </c>
      <c r="E328" s="2"/>
      <c r="F328" s="2"/>
    </row>
    <row r="329" spans="1:6" hidden="1" x14ac:dyDescent="0.3">
      <c r="A329" s="2" t="s">
        <v>167</v>
      </c>
      <c r="B329" s="2" t="s">
        <v>10</v>
      </c>
      <c r="C329">
        <v>-7.691896895471376</v>
      </c>
      <c r="D329" s="2" t="s">
        <v>14</v>
      </c>
      <c r="E329" s="2"/>
      <c r="F329" s="2"/>
    </row>
    <row r="330" spans="1:6" hidden="1" x14ac:dyDescent="0.3">
      <c r="A330" s="2" t="s">
        <v>167</v>
      </c>
      <c r="B330" s="2" t="s">
        <v>0</v>
      </c>
      <c r="C330">
        <v>0.51722364631792139</v>
      </c>
      <c r="D330" s="3" t="s">
        <v>15</v>
      </c>
      <c r="E330" s="2"/>
      <c r="F330" s="2"/>
    </row>
    <row r="331" spans="1:6" hidden="1" x14ac:dyDescent="0.3">
      <c r="A331" s="2" t="s">
        <v>167</v>
      </c>
      <c r="B331" s="3" t="s">
        <v>70</v>
      </c>
      <c r="C331">
        <v>-1.776559384790658</v>
      </c>
      <c r="D331" s="2" t="s">
        <v>25</v>
      </c>
      <c r="E331" s="2"/>
      <c r="F331" s="2"/>
    </row>
    <row r="332" spans="1:6" hidden="1" x14ac:dyDescent="0.3">
      <c r="A332" s="2" t="s">
        <v>167</v>
      </c>
      <c r="B332" s="2" t="s">
        <v>52</v>
      </c>
      <c r="C332">
        <v>-8.0105383081743101E-2</v>
      </c>
      <c r="D332" s="2" t="s">
        <v>25</v>
      </c>
      <c r="E332" s="2"/>
      <c r="F332" s="2"/>
    </row>
    <row r="333" spans="1:6" hidden="1" x14ac:dyDescent="0.3">
      <c r="A333" s="2" t="s">
        <v>167</v>
      </c>
      <c r="B333" s="3" t="s">
        <v>31</v>
      </c>
      <c r="C333">
        <v>1.4373621831387062</v>
      </c>
      <c r="D333" s="2" t="s">
        <v>14</v>
      </c>
      <c r="E333" s="2"/>
      <c r="F333" s="2"/>
    </row>
    <row r="334" spans="1:6" hidden="1" x14ac:dyDescent="0.3">
      <c r="A334" t="s">
        <v>168</v>
      </c>
      <c r="B334" t="s">
        <v>102</v>
      </c>
      <c r="C334" s="2">
        <v>1</v>
      </c>
      <c r="D334" s="2" t="s">
        <v>14</v>
      </c>
      <c r="E334" s="2"/>
      <c r="F334" s="2"/>
    </row>
    <row r="335" spans="1:6" hidden="1" x14ac:dyDescent="0.3">
      <c r="A335" t="s">
        <v>168</v>
      </c>
      <c r="B335" s="2" t="s">
        <v>1</v>
      </c>
      <c r="C335">
        <v>-1.7799416120763316</v>
      </c>
      <c r="D335" s="2" t="s">
        <v>14</v>
      </c>
      <c r="E335" s="2"/>
      <c r="F335" s="2"/>
    </row>
    <row r="336" spans="1:6" hidden="1" x14ac:dyDescent="0.3">
      <c r="A336" t="s">
        <v>168</v>
      </c>
      <c r="B336" s="3" t="s">
        <v>95</v>
      </c>
      <c r="C336">
        <v>-1.0680717744232413E-2</v>
      </c>
      <c r="D336" s="2" t="s">
        <v>14</v>
      </c>
      <c r="E336" s="2"/>
      <c r="F336" s="2"/>
    </row>
    <row r="337" spans="1:6" hidden="1" x14ac:dyDescent="0.3">
      <c r="A337" t="s">
        <v>168</v>
      </c>
      <c r="B337" s="2" t="s">
        <v>10</v>
      </c>
      <c r="C337">
        <v>-7.691896895471376</v>
      </c>
      <c r="D337" s="2" t="s">
        <v>14</v>
      </c>
      <c r="E337" s="2"/>
      <c r="F337" s="2"/>
    </row>
    <row r="338" spans="1:6" hidden="1" x14ac:dyDescent="0.3">
      <c r="A338" t="s">
        <v>168</v>
      </c>
      <c r="B338" s="2" t="s">
        <v>0</v>
      </c>
      <c r="C338">
        <v>0.51722364631792139</v>
      </c>
      <c r="D338" s="3" t="s">
        <v>15</v>
      </c>
      <c r="E338" s="2"/>
      <c r="F338" s="2"/>
    </row>
    <row r="339" spans="1:6" hidden="1" x14ac:dyDescent="0.3">
      <c r="A339" t="s">
        <v>168</v>
      </c>
      <c r="B339" s="3" t="s">
        <v>70</v>
      </c>
      <c r="C339">
        <v>-1.776559384790658</v>
      </c>
      <c r="D339" s="2" t="s">
        <v>25</v>
      </c>
      <c r="E339" s="2"/>
      <c r="F339" s="2"/>
    </row>
    <row r="340" spans="1:6" hidden="1" x14ac:dyDescent="0.3">
      <c r="A340" t="s">
        <v>168</v>
      </c>
      <c r="B340" s="2" t="s">
        <v>52</v>
      </c>
      <c r="C340">
        <v>-8.0105383081743101E-2</v>
      </c>
      <c r="D340" s="2" t="s">
        <v>25</v>
      </c>
      <c r="E340" s="2"/>
      <c r="F340" s="2"/>
    </row>
    <row r="341" spans="1:6" hidden="1" x14ac:dyDescent="0.3">
      <c r="A341" t="s">
        <v>168</v>
      </c>
      <c r="B341" s="3" t="s">
        <v>32</v>
      </c>
      <c r="C341">
        <v>1.6135764027342634</v>
      </c>
      <c r="D341" s="2" t="s">
        <v>14</v>
      </c>
      <c r="E341" s="2"/>
      <c r="F341" s="2"/>
    </row>
    <row r="342" spans="1:6" hidden="1" x14ac:dyDescent="0.3">
      <c r="A342" s="2" t="s">
        <v>169</v>
      </c>
      <c r="B342" s="2" t="s">
        <v>171</v>
      </c>
      <c r="C342" s="2">
        <v>1</v>
      </c>
      <c r="D342" s="2" t="s">
        <v>14</v>
      </c>
      <c r="E342" s="2"/>
      <c r="F342" s="2"/>
    </row>
    <row r="343" spans="1:6" hidden="1" x14ac:dyDescent="0.3">
      <c r="A343" s="2" t="s">
        <v>169</v>
      </c>
      <c r="B343" s="2" t="s">
        <v>11</v>
      </c>
      <c r="C343" s="2">
        <v>-1.7799416120763316</v>
      </c>
      <c r="D343" s="2" t="s">
        <v>14</v>
      </c>
      <c r="E343" s="2"/>
      <c r="F343" s="2"/>
    </row>
    <row r="344" spans="1:6" hidden="1" x14ac:dyDescent="0.3">
      <c r="A344" s="2" t="s">
        <v>169</v>
      </c>
      <c r="B344" s="3" t="s">
        <v>95</v>
      </c>
      <c r="C344" s="2">
        <v>-1.0680717744232413E-2</v>
      </c>
      <c r="D344" s="2" t="s">
        <v>14</v>
      </c>
      <c r="E344" s="2"/>
      <c r="F344" s="2"/>
    </row>
    <row r="345" spans="1:6" hidden="1" x14ac:dyDescent="0.3">
      <c r="A345" s="2" t="s">
        <v>169</v>
      </c>
      <c r="B345" s="2" t="s">
        <v>10</v>
      </c>
      <c r="C345" s="2">
        <v>-7.691896895471376</v>
      </c>
      <c r="D345" s="2" t="s">
        <v>14</v>
      </c>
      <c r="E345" s="2"/>
      <c r="F345" s="2"/>
    </row>
    <row r="346" spans="1:6" hidden="1" x14ac:dyDescent="0.3">
      <c r="A346" s="2" t="s">
        <v>169</v>
      </c>
      <c r="B346" s="2" t="s">
        <v>0</v>
      </c>
      <c r="C346" s="2">
        <v>0.51722364631792139</v>
      </c>
      <c r="D346" s="3" t="s">
        <v>15</v>
      </c>
      <c r="E346" s="2"/>
      <c r="F346" s="2"/>
    </row>
    <row r="347" spans="1:6" hidden="1" x14ac:dyDescent="0.3">
      <c r="A347" s="2" t="s">
        <v>169</v>
      </c>
      <c r="B347" s="3" t="s">
        <v>70</v>
      </c>
      <c r="C347" s="2">
        <v>-1.776559384790658</v>
      </c>
      <c r="D347" s="2" t="s">
        <v>25</v>
      </c>
      <c r="E347" s="2"/>
      <c r="F347" s="2"/>
    </row>
    <row r="348" spans="1:6" hidden="1" x14ac:dyDescent="0.3">
      <c r="A348" s="2" t="s">
        <v>169</v>
      </c>
      <c r="B348" s="2" t="s">
        <v>52</v>
      </c>
      <c r="C348" s="2">
        <v>-8.0105383081743101E-2</v>
      </c>
      <c r="D348" s="2" t="s">
        <v>25</v>
      </c>
      <c r="E348" s="2"/>
      <c r="F348" s="2"/>
    </row>
    <row r="349" spans="1:6" hidden="1" x14ac:dyDescent="0.3">
      <c r="A349" s="2" t="s">
        <v>169</v>
      </c>
      <c r="B349" s="3" t="s">
        <v>31</v>
      </c>
      <c r="C349" s="2">
        <v>1.4373621831387062</v>
      </c>
      <c r="D349" s="2" t="s">
        <v>14</v>
      </c>
      <c r="E349" s="2"/>
      <c r="F349" s="2"/>
    </row>
    <row r="350" spans="1:6" hidden="1" x14ac:dyDescent="0.3">
      <c r="A350" t="s">
        <v>170</v>
      </c>
      <c r="B350" t="s">
        <v>172</v>
      </c>
      <c r="C350" s="2">
        <v>1</v>
      </c>
      <c r="D350" s="2" t="s">
        <v>14</v>
      </c>
      <c r="E350" s="2"/>
      <c r="F350" s="2"/>
    </row>
    <row r="351" spans="1:6" hidden="1" x14ac:dyDescent="0.3">
      <c r="A351" t="s">
        <v>170</v>
      </c>
      <c r="B351" s="2" t="s">
        <v>1</v>
      </c>
      <c r="C351" s="2">
        <v>-1.7799416120763316</v>
      </c>
      <c r="D351" s="2" t="s">
        <v>14</v>
      </c>
      <c r="E351" s="2"/>
      <c r="F351" s="2"/>
    </row>
    <row r="352" spans="1:6" hidden="1" x14ac:dyDescent="0.3">
      <c r="A352" t="s">
        <v>170</v>
      </c>
      <c r="B352" s="3" t="s">
        <v>95</v>
      </c>
      <c r="C352" s="2">
        <v>-1.0680717744232413E-2</v>
      </c>
      <c r="D352" s="2" t="s">
        <v>14</v>
      </c>
      <c r="E352" s="2"/>
      <c r="F352" s="2"/>
    </row>
    <row r="353" spans="1:6" hidden="1" x14ac:dyDescent="0.3">
      <c r="A353" t="s">
        <v>170</v>
      </c>
      <c r="B353" s="2" t="s">
        <v>10</v>
      </c>
      <c r="C353" s="2">
        <v>-7.691896895471376</v>
      </c>
      <c r="D353" s="2" t="s">
        <v>14</v>
      </c>
      <c r="E353" s="2"/>
      <c r="F353" s="2"/>
    </row>
    <row r="354" spans="1:6" hidden="1" x14ac:dyDescent="0.3">
      <c r="A354" t="s">
        <v>170</v>
      </c>
      <c r="B354" s="2" t="s">
        <v>0</v>
      </c>
      <c r="C354" s="2">
        <v>0.51722364631792139</v>
      </c>
      <c r="D354" s="3" t="s">
        <v>15</v>
      </c>
      <c r="E354" s="2"/>
      <c r="F354" s="2"/>
    </row>
    <row r="355" spans="1:6" hidden="1" x14ac:dyDescent="0.3">
      <c r="A355" t="s">
        <v>170</v>
      </c>
      <c r="B355" s="3" t="s">
        <v>70</v>
      </c>
      <c r="C355" s="2">
        <v>-1.776559384790658</v>
      </c>
      <c r="D355" s="2" t="s">
        <v>25</v>
      </c>
      <c r="E355" s="2"/>
      <c r="F355" s="2"/>
    </row>
    <row r="356" spans="1:6" hidden="1" x14ac:dyDescent="0.3">
      <c r="A356" t="s">
        <v>170</v>
      </c>
      <c r="B356" s="2" t="s">
        <v>52</v>
      </c>
      <c r="C356" s="2">
        <v>-8.0105383081743101E-2</v>
      </c>
      <c r="D356" s="2" t="s">
        <v>25</v>
      </c>
      <c r="E356" s="2"/>
      <c r="F356" s="2"/>
    </row>
    <row r="357" spans="1:6" hidden="1" x14ac:dyDescent="0.3">
      <c r="A357" t="s">
        <v>170</v>
      </c>
      <c r="B357" s="3" t="s">
        <v>32</v>
      </c>
      <c r="C357" s="2">
        <v>1.6135764027342634</v>
      </c>
      <c r="D357" s="2" t="s">
        <v>14</v>
      </c>
      <c r="E357" s="2"/>
      <c r="F357" s="2"/>
    </row>
    <row r="358" spans="1:6" hidden="1" x14ac:dyDescent="0.3">
      <c r="A358" s="2" t="s">
        <v>177</v>
      </c>
      <c r="B358" s="2" t="s">
        <v>131</v>
      </c>
      <c r="C358" s="2">
        <v>1</v>
      </c>
      <c r="D358" s="2" t="s">
        <v>14</v>
      </c>
      <c r="E358" s="2"/>
      <c r="F358" s="2"/>
    </row>
    <row r="359" spans="1:6" hidden="1" x14ac:dyDescent="0.3">
      <c r="A359" s="2" t="s">
        <v>177</v>
      </c>
      <c r="B359" s="2" t="s">
        <v>11</v>
      </c>
      <c r="C359" s="2">
        <v>-1.5335671709072731</v>
      </c>
      <c r="D359" s="2" t="s">
        <v>14</v>
      </c>
      <c r="E359" s="2"/>
      <c r="F359" s="2"/>
    </row>
    <row r="360" spans="1:6" hidden="1" x14ac:dyDescent="0.3">
      <c r="A360" s="2" t="s">
        <v>177</v>
      </c>
      <c r="B360" s="3" t="s">
        <v>95</v>
      </c>
      <c r="C360">
        <v>-5.0319627601164027E-2</v>
      </c>
      <c r="D360" s="2" t="s">
        <v>14</v>
      </c>
      <c r="E360" s="2"/>
      <c r="F360" s="2"/>
    </row>
    <row r="361" spans="1:6" hidden="1" x14ac:dyDescent="0.3">
      <c r="A361" s="2" t="s">
        <v>177</v>
      </c>
      <c r="B361" s="2" t="s">
        <v>139</v>
      </c>
      <c r="C361" s="2">
        <f>-0.12864/100*56</f>
        <v>-7.2038400000000002E-2</v>
      </c>
      <c r="D361" s="2" t="s">
        <v>14</v>
      </c>
      <c r="E361" s="2"/>
      <c r="F361" s="2" t="s">
        <v>179</v>
      </c>
    </row>
    <row r="362" spans="1:6" hidden="1" x14ac:dyDescent="0.3">
      <c r="A362" s="2" t="s">
        <v>177</v>
      </c>
      <c r="B362" s="2" t="s">
        <v>10</v>
      </c>
      <c r="C362" s="5">
        <v>-14.829891889122303</v>
      </c>
      <c r="D362" s="3" t="s">
        <v>14</v>
      </c>
      <c r="E362" s="2"/>
      <c r="F362" s="2" t="s">
        <v>180</v>
      </c>
    </row>
    <row r="363" spans="1:6" hidden="1" x14ac:dyDescent="0.3">
      <c r="A363" s="2" t="s">
        <v>177</v>
      </c>
      <c r="B363" s="2" t="s">
        <v>0</v>
      </c>
      <c r="C363">
        <v>0.44704648307593287</v>
      </c>
      <c r="D363" s="3" t="s">
        <v>15</v>
      </c>
      <c r="E363" s="2"/>
      <c r="F363" s="2"/>
    </row>
    <row r="364" spans="1:6" hidden="1" x14ac:dyDescent="0.3">
      <c r="A364" s="2" t="s">
        <v>177</v>
      </c>
      <c r="B364" s="3" t="s">
        <v>31</v>
      </c>
      <c r="C364">
        <v>2.8308102521650342</v>
      </c>
      <c r="D364" s="2" t="s">
        <v>14</v>
      </c>
      <c r="E364" s="2"/>
      <c r="F364" s="2"/>
    </row>
    <row r="365" spans="1:6" hidden="1" x14ac:dyDescent="0.3">
      <c r="A365" s="2" t="s">
        <v>178</v>
      </c>
      <c r="B365" s="2" t="s">
        <v>130</v>
      </c>
      <c r="C365" s="2">
        <v>1</v>
      </c>
      <c r="D365" s="2" t="s">
        <v>14</v>
      </c>
      <c r="E365" s="2"/>
      <c r="F365" s="2"/>
    </row>
    <row r="366" spans="1:6" hidden="1" x14ac:dyDescent="0.3">
      <c r="A366" s="2" t="s">
        <v>178</v>
      </c>
      <c r="B366" s="2" t="s">
        <v>1</v>
      </c>
      <c r="C366" s="2">
        <v>-1.5335671709072731</v>
      </c>
      <c r="D366" s="2" t="s">
        <v>14</v>
      </c>
      <c r="E366" s="2"/>
      <c r="F366" s="2"/>
    </row>
    <row r="367" spans="1:6" hidden="1" x14ac:dyDescent="0.3">
      <c r="A367" s="2" t="s">
        <v>178</v>
      </c>
      <c r="B367" s="3" t="s">
        <v>95</v>
      </c>
      <c r="C367">
        <v>-5.0319627601164027E-2</v>
      </c>
      <c r="D367" s="2" t="s">
        <v>14</v>
      </c>
      <c r="E367" s="2"/>
      <c r="F367" s="2"/>
    </row>
    <row r="368" spans="1:6" hidden="1" x14ac:dyDescent="0.3">
      <c r="A368" s="2" t="s">
        <v>178</v>
      </c>
      <c r="B368" s="2" t="s">
        <v>139</v>
      </c>
      <c r="C368" s="2">
        <f>-0.12864/100*56</f>
        <v>-7.2038400000000002E-2</v>
      </c>
      <c r="D368" s="2" t="s">
        <v>14</v>
      </c>
      <c r="E368" s="2"/>
      <c r="F368" s="2" t="s">
        <v>179</v>
      </c>
    </row>
    <row r="369" spans="1:6" hidden="1" x14ac:dyDescent="0.3">
      <c r="A369" s="2" t="s">
        <v>178</v>
      </c>
      <c r="B369" s="2" t="s">
        <v>10</v>
      </c>
      <c r="C369" s="5">
        <v>-14.829891889122303</v>
      </c>
      <c r="D369" s="3" t="s">
        <v>14</v>
      </c>
      <c r="E369" s="2"/>
      <c r="F369" s="2" t="s">
        <v>180</v>
      </c>
    </row>
    <row r="370" spans="1:6" hidden="1" x14ac:dyDescent="0.3">
      <c r="A370" s="2" t="s">
        <v>178</v>
      </c>
      <c r="B370" s="2" t="s">
        <v>0</v>
      </c>
      <c r="C370">
        <v>0.44704648307593287</v>
      </c>
      <c r="D370" s="3" t="s">
        <v>15</v>
      </c>
      <c r="E370" s="2"/>
      <c r="F370" s="2"/>
    </row>
    <row r="371" spans="1:6" hidden="1" x14ac:dyDescent="0.3">
      <c r="A371" s="2" t="s">
        <v>178</v>
      </c>
      <c r="B371" s="3" t="s">
        <v>32</v>
      </c>
      <c r="C371">
        <v>3.1586045966380412</v>
      </c>
      <c r="D371" s="2" t="s">
        <v>14</v>
      </c>
      <c r="E371" s="2"/>
      <c r="F371" s="2"/>
    </row>
    <row r="372" spans="1:6" hidden="1" x14ac:dyDescent="0.3">
      <c r="A372" s="2" t="s">
        <v>191</v>
      </c>
      <c r="B372" s="2" t="s">
        <v>127</v>
      </c>
      <c r="C372" s="2">
        <v>1</v>
      </c>
      <c r="D372" s="2" t="s">
        <v>14</v>
      </c>
      <c r="E372" s="2"/>
      <c r="F372" s="2"/>
    </row>
    <row r="373" spans="1:6" hidden="1" x14ac:dyDescent="0.3">
      <c r="A373" s="2" t="s">
        <v>191</v>
      </c>
      <c r="B373" s="2" t="s">
        <v>11</v>
      </c>
      <c r="C373">
        <v>-3.0004575082968388</v>
      </c>
      <c r="D373" s="2" t="s">
        <v>14</v>
      </c>
      <c r="E373" s="2"/>
      <c r="F373" s="2"/>
    </row>
    <row r="374" spans="1:6" hidden="1" x14ac:dyDescent="0.3">
      <c r="A374" s="2" t="s">
        <v>191</v>
      </c>
      <c r="B374" s="3" t="s">
        <v>95</v>
      </c>
      <c r="C374">
        <v>-9.8451445306625279E-2</v>
      </c>
      <c r="D374" s="2" t="s">
        <v>14</v>
      </c>
      <c r="E374" s="2"/>
      <c r="F374" s="2"/>
    </row>
    <row r="375" spans="1:6" hidden="1" x14ac:dyDescent="0.3">
      <c r="A375" s="2" t="s">
        <v>191</v>
      </c>
      <c r="B375" s="2" t="s">
        <v>10</v>
      </c>
      <c r="C375" s="3">
        <v>-14.829891889122303</v>
      </c>
      <c r="D375" s="3" t="s">
        <v>14</v>
      </c>
      <c r="E375" s="2"/>
      <c r="F375" s="2" t="s">
        <v>180</v>
      </c>
    </row>
    <row r="376" spans="1:6" hidden="1" x14ac:dyDescent="0.3">
      <c r="A376" s="2" t="s">
        <v>191</v>
      </c>
      <c r="B376" s="2" t="s">
        <v>0</v>
      </c>
      <c r="C376">
        <v>0.37280933969905905</v>
      </c>
      <c r="D376" s="3" t="s">
        <v>15</v>
      </c>
      <c r="E376" s="2"/>
      <c r="F376" s="2"/>
    </row>
    <row r="377" spans="1:6" hidden="1" x14ac:dyDescent="0.3">
      <c r="A377" s="2" t="s">
        <v>191</v>
      </c>
      <c r="B377" s="3" t="s">
        <v>31</v>
      </c>
      <c r="C377" s="2">
        <v>2.9264619999999999</v>
      </c>
      <c r="D377" s="2" t="s">
        <v>14</v>
      </c>
      <c r="E377" s="2"/>
      <c r="F377" s="2"/>
    </row>
    <row r="378" spans="1:6" hidden="1" x14ac:dyDescent="0.3">
      <c r="A378" s="2" t="s">
        <v>191</v>
      </c>
      <c r="B378" s="2" t="s">
        <v>149</v>
      </c>
      <c r="C378">
        <v>-0.10443624970627399</v>
      </c>
      <c r="D378" s="2" t="s">
        <v>14</v>
      </c>
      <c r="E378" s="2"/>
      <c r="F378" s="2"/>
    </row>
    <row r="379" spans="1:6" x14ac:dyDescent="0.3">
      <c r="A379" s="2" t="s">
        <v>191</v>
      </c>
      <c r="B379" s="2" t="s">
        <v>99</v>
      </c>
      <c r="C379">
        <v>-0.24710362653716617</v>
      </c>
      <c r="D379" s="2" t="s">
        <v>14</v>
      </c>
      <c r="E379" s="2"/>
      <c r="F379" s="2"/>
    </row>
    <row r="380" spans="1:6" hidden="1" x14ac:dyDescent="0.3">
      <c r="A380" s="2" t="s">
        <v>191</v>
      </c>
      <c r="B380" s="2" t="s">
        <v>125</v>
      </c>
      <c r="C380">
        <v>-0.1053687162215086</v>
      </c>
      <c r="D380" s="2" t="s">
        <v>14</v>
      </c>
      <c r="E380" s="2"/>
      <c r="F380" s="2"/>
    </row>
    <row r="381" spans="1:6" hidden="1" x14ac:dyDescent="0.3">
      <c r="A381" s="2" t="s">
        <v>191</v>
      </c>
      <c r="B381" s="3" t="s">
        <v>115</v>
      </c>
      <c r="C381" s="2">
        <v>0.86087000000000002</v>
      </c>
      <c r="D381" s="2" t="s">
        <v>14</v>
      </c>
      <c r="E381" s="2"/>
      <c r="F381" s="2"/>
    </row>
    <row r="382" spans="1:6" hidden="1" x14ac:dyDescent="0.3">
      <c r="A382" s="2" t="s">
        <v>192</v>
      </c>
      <c r="B382" s="2" t="s">
        <v>126</v>
      </c>
      <c r="C382" s="2">
        <v>1</v>
      </c>
      <c r="D382" s="2" t="s">
        <v>14</v>
      </c>
      <c r="E382" s="2"/>
      <c r="F382" s="2"/>
    </row>
    <row r="383" spans="1:6" hidden="1" x14ac:dyDescent="0.3">
      <c r="A383" s="2" t="s">
        <v>192</v>
      </c>
      <c r="B383" s="2" t="s">
        <v>1</v>
      </c>
      <c r="C383">
        <v>-3.0004575082968388</v>
      </c>
      <c r="D383" s="2" t="s">
        <v>14</v>
      </c>
      <c r="E383" s="2"/>
      <c r="F383" s="2"/>
    </row>
    <row r="384" spans="1:6" hidden="1" x14ac:dyDescent="0.3">
      <c r="A384" s="2" t="s">
        <v>192</v>
      </c>
      <c r="B384" s="3" t="s">
        <v>95</v>
      </c>
      <c r="C384" s="2">
        <v>-9.8451445306625279E-2</v>
      </c>
      <c r="D384" s="2" t="s">
        <v>14</v>
      </c>
      <c r="E384" s="2"/>
      <c r="F384" s="2"/>
    </row>
    <row r="385" spans="1:6" hidden="1" x14ac:dyDescent="0.3">
      <c r="A385" s="2" t="s">
        <v>192</v>
      </c>
      <c r="B385" s="2" t="s">
        <v>10</v>
      </c>
      <c r="C385" s="3">
        <v>-14.829891889122303</v>
      </c>
      <c r="D385" s="3" t="s">
        <v>14</v>
      </c>
      <c r="E385" s="2"/>
      <c r="F385" s="2" t="s">
        <v>180</v>
      </c>
    </row>
    <row r="386" spans="1:6" hidden="1" x14ac:dyDescent="0.3">
      <c r="A386" s="2" t="s">
        <v>192</v>
      </c>
      <c r="B386" s="2" t="s">
        <v>0</v>
      </c>
      <c r="C386" s="2">
        <v>0.37280933969905905</v>
      </c>
      <c r="D386" s="3" t="s">
        <v>15</v>
      </c>
      <c r="E386" s="2"/>
      <c r="F386" s="2"/>
    </row>
    <row r="387" spans="1:6" hidden="1" x14ac:dyDescent="0.3">
      <c r="A387" s="2" t="s">
        <v>192</v>
      </c>
      <c r="B387" s="3" t="s">
        <v>32</v>
      </c>
      <c r="C387" s="2">
        <v>3.254257</v>
      </c>
      <c r="D387" s="2" t="s">
        <v>14</v>
      </c>
      <c r="E387" s="2"/>
      <c r="F387" s="2"/>
    </row>
    <row r="388" spans="1:6" hidden="1" x14ac:dyDescent="0.3">
      <c r="A388" s="2" t="s">
        <v>192</v>
      </c>
      <c r="B388" s="2" t="s">
        <v>149</v>
      </c>
      <c r="C388" s="2">
        <v>-0.10443624970627399</v>
      </c>
      <c r="D388" s="2" t="s">
        <v>14</v>
      </c>
      <c r="E388" s="2"/>
      <c r="F388" s="2"/>
    </row>
    <row r="389" spans="1:6" x14ac:dyDescent="0.3">
      <c r="A389" s="2" t="s">
        <v>192</v>
      </c>
      <c r="B389" s="2" t="s">
        <v>101</v>
      </c>
      <c r="C389" s="2">
        <v>-0.24710362653716617</v>
      </c>
      <c r="D389" s="2" t="s">
        <v>14</v>
      </c>
      <c r="E389" s="2"/>
      <c r="F389" s="2"/>
    </row>
    <row r="390" spans="1:6" hidden="1" x14ac:dyDescent="0.3">
      <c r="A390" s="2" t="s">
        <v>192</v>
      </c>
      <c r="B390" s="2" t="s">
        <v>125</v>
      </c>
      <c r="C390" s="2">
        <v>-0.1053687162215086</v>
      </c>
      <c r="D390" s="2" t="s">
        <v>14</v>
      </c>
      <c r="E390" s="2"/>
      <c r="F390" s="2"/>
    </row>
    <row r="391" spans="1:6" hidden="1" x14ac:dyDescent="0.3">
      <c r="A391" s="2" t="s">
        <v>192</v>
      </c>
      <c r="B391" s="3" t="s">
        <v>116</v>
      </c>
      <c r="C391" s="2">
        <v>0.86087000000000002</v>
      </c>
      <c r="D391" s="2" t="s">
        <v>14</v>
      </c>
      <c r="E391" s="2"/>
      <c r="F391" s="2"/>
    </row>
    <row r="392" spans="1:6" hidden="1" x14ac:dyDescent="0.3">
      <c r="A392" s="2" t="s">
        <v>194</v>
      </c>
      <c r="B392" s="7" t="s">
        <v>193</v>
      </c>
      <c r="C392" s="2">
        <v>1</v>
      </c>
      <c r="D392" s="2" t="s">
        <v>14</v>
      </c>
      <c r="E392" s="2"/>
      <c r="F392" s="2"/>
    </row>
    <row r="393" spans="1:6" hidden="1" x14ac:dyDescent="0.3">
      <c r="A393" s="2" t="s">
        <v>195</v>
      </c>
      <c r="B393" s="7" t="s">
        <v>193</v>
      </c>
      <c r="C393" s="2">
        <v>1</v>
      </c>
      <c r="D393" s="2" t="s">
        <v>14</v>
      </c>
      <c r="E393" s="2"/>
      <c r="F393" s="2"/>
    </row>
    <row r="394" spans="1:6" hidden="1" x14ac:dyDescent="0.3">
      <c r="A394" s="2" t="s">
        <v>194</v>
      </c>
      <c r="B394" s="2" t="s">
        <v>11</v>
      </c>
      <c r="C394" s="2">
        <v>-1.5335671709072731</v>
      </c>
      <c r="D394" s="2" t="s">
        <v>14</v>
      </c>
      <c r="E394" s="2"/>
      <c r="F394" s="2"/>
    </row>
    <row r="395" spans="1:6" hidden="1" x14ac:dyDescent="0.3">
      <c r="A395" s="2" t="s">
        <v>195</v>
      </c>
      <c r="B395" s="2" t="s">
        <v>1</v>
      </c>
      <c r="C395" s="2">
        <v>-1.5335671709072731</v>
      </c>
      <c r="D395" s="2" t="s">
        <v>14</v>
      </c>
      <c r="E395" s="2"/>
      <c r="F395" s="2"/>
    </row>
    <row r="396" spans="1:6" x14ac:dyDescent="0.3">
      <c r="A396" s="2" t="s">
        <v>196</v>
      </c>
      <c r="B396" s="3" t="s">
        <v>99</v>
      </c>
      <c r="C396" s="2">
        <v>1</v>
      </c>
      <c r="D396" s="2" t="s">
        <v>14</v>
      </c>
      <c r="E396" s="2"/>
      <c r="F396" s="2"/>
    </row>
    <row r="397" spans="1:6" hidden="1" x14ac:dyDescent="0.3">
      <c r="A397" s="2" t="s">
        <v>196</v>
      </c>
      <c r="B397" s="3" t="s">
        <v>11</v>
      </c>
      <c r="C397" s="2">
        <v>-1.56101</v>
      </c>
      <c r="D397" s="2" t="s">
        <v>14</v>
      </c>
      <c r="E397" s="2"/>
      <c r="F397" s="2"/>
    </row>
    <row r="398" spans="1:6" hidden="1" x14ac:dyDescent="0.3">
      <c r="A398" s="2" t="s">
        <v>196</v>
      </c>
      <c r="B398" s="2" t="s">
        <v>94</v>
      </c>
      <c r="C398" s="2">
        <v>-5.2598297912803691E-3</v>
      </c>
      <c r="D398" s="2" t="s">
        <v>14</v>
      </c>
      <c r="E398" s="2"/>
      <c r="F398" s="2"/>
    </row>
    <row r="399" spans="1:6" hidden="1" x14ac:dyDescent="0.3">
      <c r="A399" s="2" t="s">
        <v>196</v>
      </c>
      <c r="B399" s="2" t="s">
        <v>10</v>
      </c>
      <c r="C399" s="2">
        <v>-9.8594720339907589</v>
      </c>
      <c r="D399" s="2" t="s">
        <v>14</v>
      </c>
      <c r="E399" s="2"/>
      <c r="F399" s="2"/>
    </row>
    <row r="400" spans="1:6" hidden="1" x14ac:dyDescent="0.3">
      <c r="A400" s="2" t="s">
        <v>196</v>
      </c>
      <c r="B400" s="2" t="s">
        <v>0</v>
      </c>
      <c r="C400" s="2">
        <v>-0.3713934777270102</v>
      </c>
      <c r="D400" s="2" t="s">
        <v>15</v>
      </c>
      <c r="E400" s="2"/>
      <c r="F400" s="2"/>
    </row>
    <row r="401" spans="1:6" hidden="1" x14ac:dyDescent="0.3">
      <c r="A401" s="2" t="s">
        <v>196</v>
      </c>
      <c r="B401" s="3" t="s">
        <v>70</v>
      </c>
      <c r="C401" s="2">
        <v>-0.6631153018381899</v>
      </c>
      <c r="D401" s="2" t="s">
        <v>25</v>
      </c>
      <c r="E401" s="2"/>
      <c r="F401" s="2"/>
    </row>
    <row r="402" spans="1:6" hidden="1" x14ac:dyDescent="0.3">
      <c r="A402" s="2" t="s">
        <v>196</v>
      </c>
      <c r="B402" s="2" t="s">
        <v>52</v>
      </c>
      <c r="C402" s="2">
        <v>-0.76427</v>
      </c>
      <c r="D402" s="2" t="s">
        <v>25</v>
      </c>
      <c r="E402" s="2"/>
      <c r="F402" s="2"/>
    </row>
    <row r="403" spans="1:6" hidden="1" x14ac:dyDescent="0.3">
      <c r="A403" s="2" t="s">
        <v>196</v>
      </c>
      <c r="B403" s="2" t="s">
        <v>58</v>
      </c>
      <c r="C403" s="2">
        <v>12.138381796360086</v>
      </c>
      <c r="D403" s="2" t="s">
        <v>25</v>
      </c>
      <c r="E403" s="2"/>
      <c r="F403" s="2" t="s">
        <v>203</v>
      </c>
    </row>
    <row r="404" spans="1:6" hidden="1" x14ac:dyDescent="0.3">
      <c r="A404" s="2" t="s">
        <v>196</v>
      </c>
      <c r="B404" s="2" t="s">
        <v>53</v>
      </c>
      <c r="C404" s="2">
        <v>-1.9443900000000001</v>
      </c>
      <c r="D404" s="2" t="s">
        <v>25</v>
      </c>
      <c r="E404" s="2"/>
      <c r="F404" s="2"/>
    </row>
    <row r="405" spans="1:6" hidden="1" x14ac:dyDescent="0.3">
      <c r="A405" s="2" t="s">
        <v>196</v>
      </c>
      <c r="B405" s="3" t="s">
        <v>31</v>
      </c>
      <c r="C405">
        <v>1.157470297996819</v>
      </c>
      <c r="D405" s="2" t="s">
        <v>14</v>
      </c>
      <c r="E405" s="2"/>
      <c r="F405" s="2"/>
    </row>
    <row r="406" spans="1:6" x14ac:dyDescent="0.3">
      <c r="A406" s="2" t="s">
        <v>199</v>
      </c>
      <c r="B406" s="3" t="s">
        <v>101</v>
      </c>
      <c r="C406" s="2">
        <v>1</v>
      </c>
      <c r="D406" s="2" t="s">
        <v>14</v>
      </c>
      <c r="E406" s="2"/>
      <c r="F406" s="2"/>
    </row>
    <row r="407" spans="1:6" hidden="1" x14ac:dyDescent="0.3">
      <c r="A407" s="2" t="s">
        <v>199</v>
      </c>
      <c r="B407" s="3" t="s">
        <v>1</v>
      </c>
      <c r="C407" s="2">
        <v>-1.56101</v>
      </c>
      <c r="D407" s="2" t="s">
        <v>14</v>
      </c>
      <c r="E407" s="2"/>
      <c r="F407" s="2"/>
    </row>
    <row r="408" spans="1:6" hidden="1" x14ac:dyDescent="0.3">
      <c r="A408" s="2" t="s">
        <v>199</v>
      </c>
      <c r="B408" s="2" t="s">
        <v>94</v>
      </c>
      <c r="C408" s="2">
        <v>-5.2598297912803691E-3</v>
      </c>
      <c r="D408" s="2" t="s">
        <v>14</v>
      </c>
      <c r="E408" s="2"/>
      <c r="F408" s="2"/>
    </row>
    <row r="409" spans="1:6" hidden="1" x14ac:dyDescent="0.3">
      <c r="A409" s="2" t="s">
        <v>199</v>
      </c>
      <c r="B409" s="2" t="s">
        <v>10</v>
      </c>
      <c r="C409" s="2">
        <v>-9.8594720339907589</v>
      </c>
      <c r="D409" s="2" t="s">
        <v>14</v>
      </c>
      <c r="E409" s="2"/>
      <c r="F409" s="2"/>
    </row>
    <row r="410" spans="1:6" hidden="1" x14ac:dyDescent="0.3">
      <c r="A410" s="2" t="s">
        <v>199</v>
      </c>
      <c r="B410" s="2" t="s">
        <v>0</v>
      </c>
      <c r="C410" s="2">
        <v>-0.3713934777270102</v>
      </c>
      <c r="D410" s="2" t="s">
        <v>15</v>
      </c>
      <c r="E410" s="2"/>
      <c r="F410" s="2"/>
    </row>
    <row r="411" spans="1:6" hidden="1" x14ac:dyDescent="0.3">
      <c r="A411" s="2" t="s">
        <v>199</v>
      </c>
      <c r="B411" s="3" t="s">
        <v>70</v>
      </c>
      <c r="C411" s="2">
        <v>-0.6631153018381899</v>
      </c>
      <c r="D411" s="2" t="s">
        <v>25</v>
      </c>
      <c r="E411" s="2"/>
      <c r="F411" s="2"/>
    </row>
    <row r="412" spans="1:6" hidden="1" x14ac:dyDescent="0.3">
      <c r="A412" s="2" t="s">
        <v>199</v>
      </c>
      <c r="B412" s="2" t="s">
        <v>52</v>
      </c>
      <c r="C412" s="2">
        <v>-0.76427</v>
      </c>
      <c r="D412" s="2" t="s">
        <v>25</v>
      </c>
      <c r="E412" s="2"/>
      <c r="F412" s="2"/>
    </row>
    <row r="413" spans="1:6" hidden="1" x14ac:dyDescent="0.3">
      <c r="A413" s="2" t="s">
        <v>199</v>
      </c>
      <c r="B413" s="2" t="s">
        <v>58</v>
      </c>
      <c r="C413" s="2">
        <v>12.138381796360086</v>
      </c>
      <c r="D413" s="2" t="s">
        <v>25</v>
      </c>
      <c r="E413" s="2"/>
      <c r="F413" s="2"/>
    </row>
    <row r="414" spans="1:6" hidden="1" x14ac:dyDescent="0.3">
      <c r="A414" s="2" t="s">
        <v>199</v>
      </c>
      <c r="B414" s="2" t="s">
        <v>53</v>
      </c>
      <c r="C414" s="2">
        <v>-1.9443900000000001</v>
      </c>
      <c r="D414" s="2" t="s">
        <v>25</v>
      </c>
      <c r="E414" s="2"/>
      <c r="F414" s="2"/>
    </row>
    <row r="415" spans="1:6" hidden="1" x14ac:dyDescent="0.3">
      <c r="A415" s="2" t="s">
        <v>199</v>
      </c>
      <c r="B415" s="3" t="s">
        <v>32</v>
      </c>
      <c r="C415">
        <v>1.3120098810523293</v>
      </c>
      <c r="D415" s="2" t="s">
        <v>14</v>
      </c>
      <c r="E415" s="2"/>
      <c r="F415" s="2"/>
    </row>
    <row r="416" spans="1:6" hidden="1" x14ac:dyDescent="0.3">
      <c r="A416" s="3" t="s">
        <v>197</v>
      </c>
      <c r="B416" s="3" t="s">
        <v>171</v>
      </c>
      <c r="C416" s="2">
        <v>1</v>
      </c>
      <c r="D416" s="2" t="s">
        <v>14</v>
      </c>
      <c r="E416" s="2"/>
      <c r="F416" s="2"/>
    </row>
    <row r="417" spans="1:6" hidden="1" x14ac:dyDescent="0.3">
      <c r="A417" s="3" t="s">
        <v>197</v>
      </c>
      <c r="B417" s="3" t="s">
        <v>11</v>
      </c>
      <c r="C417" s="2">
        <v>-1.56101</v>
      </c>
      <c r="D417" s="2" t="s">
        <v>14</v>
      </c>
      <c r="E417" s="2"/>
      <c r="F417" s="2"/>
    </row>
    <row r="418" spans="1:6" hidden="1" x14ac:dyDescent="0.3">
      <c r="A418" s="3" t="s">
        <v>197</v>
      </c>
      <c r="B418" s="2" t="s">
        <v>10</v>
      </c>
      <c r="C418" s="2">
        <v>-9.8594720339907589</v>
      </c>
      <c r="D418" s="2" t="s">
        <v>14</v>
      </c>
      <c r="E418" s="2"/>
      <c r="F418" s="2"/>
    </row>
    <row r="419" spans="1:6" hidden="1" x14ac:dyDescent="0.3">
      <c r="A419" s="3" t="s">
        <v>197</v>
      </c>
      <c r="B419" s="2" t="s">
        <v>0</v>
      </c>
      <c r="C419" s="2">
        <v>-0.3713934777270102</v>
      </c>
      <c r="D419" s="2" t="s">
        <v>15</v>
      </c>
      <c r="E419" s="2"/>
      <c r="F419" s="2"/>
    </row>
    <row r="420" spans="1:6" hidden="1" x14ac:dyDescent="0.3">
      <c r="A420" s="3" t="s">
        <v>197</v>
      </c>
      <c r="B420" s="2" t="s">
        <v>70</v>
      </c>
      <c r="C420" s="2">
        <v>-0.6631153018381899</v>
      </c>
      <c r="D420" s="2" t="s">
        <v>25</v>
      </c>
      <c r="E420" s="2"/>
      <c r="F420" s="2"/>
    </row>
    <row r="421" spans="1:6" hidden="1" x14ac:dyDescent="0.3">
      <c r="A421" s="3" t="s">
        <v>197</v>
      </c>
      <c r="B421" s="2" t="s">
        <v>52</v>
      </c>
      <c r="C421" s="2">
        <v>-0.76427</v>
      </c>
      <c r="D421" s="2" t="s">
        <v>25</v>
      </c>
      <c r="E421" s="2"/>
      <c r="F421" s="2"/>
    </row>
    <row r="422" spans="1:6" hidden="1" x14ac:dyDescent="0.3">
      <c r="A422" s="3" t="s">
        <v>197</v>
      </c>
      <c r="B422" s="2" t="s">
        <v>58</v>
      </c>
      <c r="C422" s="2">
        <v>12.138381796360086</v>
      </c>
      <c r="D422" s="2" t="s">
        <v>25</v>
      </c>
      <c r="E422" s="2"/>
      <c r="F422" s="2" t="s">
        <v>203</v>
      </c>
    </row>
    <row r="423" spans="1:6" hidden="1" x14ac:dyDescent="0.3">
      <c r="A423" s="3" t="s">
        <v>197</v>
      </c>
      <c r="B423" s="2" t="s">
        <v>53</v>
      </c>
      <c r="C423" s="2">
        <v>-1.9443900000000001</v>
      </c>
      <c r="D423" s="2" t="s">
        <v>25</v>
      </c>
      <c r="E423" s="2"/>
      <c r="F423" s="2"/>
    </row>
    <row r="424" spans="1:6" hidden="1" x14ac:dyDescent="0.3">
      <c r="A424" s="3" t="s">
        <v>197</v>
      </c>
      <c r="B424" s="3" t="s">
        <v>31</v>
      </c>
      <c r="C424" s="2">
        <v>1.157470297996819</v>
      </c>
      <c r="D424" s="2" t="s">
        <v>14</v>
      </c>
      <c r="E424" s="2"/>
      <c r="F424" s="2"/>
    </row>
    <row r="425" spans="1:6" hidden="1" x14ac:dyDescent="0.3">
      <c r="A425" s="3" t="s">
        <v>200</v>
      </c>
      <c r="B425" s="3" t="s">
        <v>172</v>
      </c>
      <c r="C425" s="2">
        <v>1</v>
      </c>
      <c r="D425" s="2" t="s">
        <v>14</v>
      </c>
      <c r="E425" s="2"/>
      <c r="F425" s="2"/>
    </row>
    <row r="426" spans="1:6" hidden="1" x14ac:dyDescent="0.3">
      <c r="A426" s="3" t="s">
        <v>200</v>
      </c>
      <c r="B426" s="3" t="s">
        <v>1</v>
      </c>
      <c r="C426" s="2">
        <v>-1.56101</v>
      </c>
      <c r="D426" s="2" t="s">
        <v>14</v>
      </c>
      <c r="E426" s="2"/>
      <c r="F426" s="2"/>
    </row>
    <row r="427" spans="1:6" hidden="1" x14ac:dyDescent="0.3">
      <c r="A427" s="3" t="s">
        <v>200</v>
      </c>
      <c r="B427" s="2" t="s">
        <v>10</v>
      </c>
      <c r="C427" s="2">
        <v>-9.8594720339907589</v>
      </c>
      <c r="D427" s="2" t="s">
        <v>14</v>
      </c>
      <c r="E427" s="2"/>
      <c r="F427" s="2"/>
    </row>
    <row r="428" spans="1:6" hidden="1" x14ac:dyDescent="0.3">
      <c r="A428" s="3" t="s">
        <v>200</v>
      </c>
      <c r="B428" s="2" t="s">
        <v>0</v>
      </c>
      <c r="C428" s="2">
        <v>-0.3713934777270102</v>
      </c>
      <c r="D428" s="2" t="s">
        <v>15</v>
      </c>
      <c r="E428" s="2"/>
      <c r="F428" s="2"/>
    </row>
    <row r="429" spans="1:6" hidden="1" x14ac:dyDescent="0.3">
      <c r="A429" s="3" t="s">
        <v>200</v>
      </c>
      <c r="B429" s="2" t="s">
        <v>70</v>
      </c>
      <c r="C429" s="2">
        <v>-0.6631153018381899</v>
      </c>
      <c r="D429" s="2" t="s">
        <v>25</v>
      </c>
      <c r="E429" s="2"/>
      <c r="F429" s="2"/>
    </row>
    <row r="430" spans="1:6" hidden="1" x14ac:dyDescent="0.3">
      <c r="A430" s="3" t="s">
        <v>200</v>
      </c>
      <c r="B430" s="2" t="s">
        <v>52</v>
      </c>
      <c r="C430" s="2">
        <v>-0.76427</v>
      </c>
      <c r="D430" s="2" t="s">
        <v>25</v>
      </c>
      <c r="E430" s="2"/>
      <c r="F430" s="2"/>
    </row>
    <row r="431" spans="1:6" hidden="1" x14ac:dyDescent="0.3">
      <c r="A431" s="3" t="s">
        <v>200</v>
      </c>
      <c r="B431" s="2" t="s">
        <v>58</v>
      </c>
      <c r="C431" s="2">
        <v>12.138381796360086</v>
      </c>
      <c r="D431" s="2" t="s">
        <v>25</v>
      </c>
      <c r="E431" s="2"/>
      <c r="F431" s="2"/>
    </row>
    <row r="432" spans="1:6" hidden="1" x14ac:dyDescent="0.3">
      <c r="A432" s="3" t="s">
        <v>200</v>
      </c>
      <c r="B432" s="2" t="s">
        <v>53</v>
      </c>
      <c r="C432" s="2">
        <v>-1.9443900000000001</v>
      </c>
      <c r="D432" s="2" t="s">
        <v>25</v>
      </c>
      <c r="E432" s="2"/>
      <c r="F432" s="2"/>
    </row>
    <row r="433" spans="1:6" hidden="1" x14ac:dyDescent="0.3">
      <c r="A433" s="3" t="s">
        <v>200</v>
      </c>
      <c r="B433" s="3" t="s">
        <v>32</v>
      </c>
      <c r="C433">
        <v>1.3120098810523293</v>
      </c>
      <c r="D433" s="2" t="s">
        <v>14</v>
      </c>
      <c r="E433" s="2"/>
      <c r="F433" s="2"/>
    </row>
    <row r="434" spans="1:6" hidden="1" x14ac:dyDescent="0.3">
      <c r="A434" s="2" t="s">
        <v>204</v>
      </c>
      <c r="B434" s="3" t="s">
        <v>127</v>
      </c>
      <c r="C434" s="2">
        <v>1</v>
      </c>
      <c r="D434" s="2" t="s">
        <v>14</v>
      </c>
      <c r="E434" s="2"/>
      <c r="F434" s="2"/>
    </row>
    <row r="435" spans="1:6" hidden="1" x14ac:dyDescent="0.3">
      <c r="A435" s="2" t="s">
        <v>204</v>
      </c>
      <c r="B435" s="2" t="s">
        <v>153</v>
      </c>
      <c r="C435">
        <v>-2.4818142918271287E-2</v>
      </c>
      <c r="D435" t="s">
        <v>14</v>
      </c>
      <c r="E435" s="2"/>
      <c r="F435" s="2"/>
    </row>
    <row r="436" spans="1:6" hidden="1" x14ac:dyDescent="0.3">
      <c r="A436" s="2" t="s">
        <v>204</v>
      </c>
      <c r="B436" s="2" t="s">
        <v>149</v>
      </c>
      <c r="C436">
        <v>-1.0269576379974325E-2</v>
      </c>
      <c r="D436" t="s">
        <v>14</v>
      </c>
      <c r="E436" s="2"/>
      <c r="F436" s="2"/>
    </row>
    <row r="437" spans="1:6" x14ac:dyDescent="0.3">
      <c r="A437" s="2" t="s">
        <v>204</v>
      </c>
      <c r="B437" s="2" t="s">
        <v>99</v>
      </c>
      <c r="C437">
        <v>-2.1151586368977675</v>
      </c>
      <c r="D437" t="s">
        <v>14</v>
      </c>
      <c r="E437" s="2"/>
      <c r="F437" s="2"/>
    </row>
    <row r="438" spans="1:6" hidden="1" x14ac:dyDescent="0.3">
      <c r="A438" s="2" t="s">
        <v>204</v>
      </c>
      <c r="B438" s="2" t="s">
        <v>10</v>
      </c>
      <c r="C438">
        <v>-1.0183996576807872</v>
      </c>
      <c r="D438" t="s">
        <v>14</v>
      </c>
      <c r="E438" s="2"/>
      <c r="F438" s="2"/>
    </row>
    <row r="439" spans="1:6" hidden="1" x14ac:dyDescent="0.3">
      <c r="A439" s="2" t="s">
        <v>204</v>
      </c>
      <c r="B439" s="2" t="s">
        <v>0</v>
      </c>
      <c r="C439" s="2">
        <v>-0.16346378672024708</v>
      </c>
      <c r="D439" s="2" t="s">
        <v>15</v>
      </c>
      <c r="E439" s="2"/>
      <c r="F439" s="2"/>
    </row>
    <row r="440" spans="1:6" hidden="1" x14ac:dyDescent="0.3">
      <c r="A440" s="2" t="s">
        <v>204</v>
      </c>
      <c r="B440" s="2" t="s">
        <v>70</v>
      </c>
      <c r="C440" s="2">
        <v>-4.6521181001283702</v>
      </c>
      <c r="D440" s="2" t="s">
        <v>25</v>
      </c>
      <c r="E440" s="2"/>
      <c r="F440" s="2"/>
    </row>
    <row r="441" spans="1:6" hidden="1" x14ac:dyDescent="0.3">
      <c r="A441" s="2" t="s">
        <v>204</v>
      </c>
      <c r="B441" s="2" t="s">
        <v>52</v>
      </c>
      <c r="C441" s="2">
        <v>-5.9152759948652118</v>
      </c>
      <c r="D441" s="2" t="s">
        <v>25</v>
      </c>
      <c r="E441" s="2"/>
      <c r="F441" s="2"/>
    </row>
    <row r="442" spans="1:6" hidden="1" x14ac:dyDescent="0.3">
      <c r="A442" s="2" t="s">
        <v>204</v>
      </c>
      <c r="B442" s="3" t="s">
        <v>115</v>
      </c>
      <c r="C442" s="2">
        <v>0.86086956521739133</v>
      </c>
      <c r="D442" s="2" t="s">
        <v>14</v>
      </c>
      <c r="E442" s="2"/>
      <c r="F442" s="2"/>
    </row>
    <row r="443" spans="1:6" hidden="1" x14ac:dyDescent="0.3">
      <c r="A443" s="2" t="s">
        <v>204</v>
      </c>
      <c r="B443" s="3" t="s">
        <v>31</v>
      </c>
      <c r="C443" s="2">
        <v>0.3284631022326675</v>
      </c>
      <c r="D443" s="2" t="s">
        <v>14</v>
      </c>
      <c r="E443" s="2"/>
      <c r="F443" s="2"/>
    </row>
    <row r="444" spans="1:6" hidden="1" x14ac:dyDescent="0.3">
      <c r="A444" s="2" t="s">
        <v>205</v>
      </c>
      <c r="B444" s="3" t="s">
        <v>126</v>
      </c>
      <c r="C444" s="2">
        <v>1</v>
      </c>
      <c r="D444" s="2" t="s">
        <v>14</v>
      </c>
      <c r="E444" s="2"/>
      <c r="F444" s="2"/>
    </row>
    <row r="445" spans="1:6" hidden="1" x14ac:dyDescent="0.3">
      <c r="A445" s="2" t="s">
        <v>205</v>
      </c>
      <c r="B445" s="2" t="s">
        <v>153</v>
      </c>
      <c r="C445">
        <v>-2.4818142918271287E-2</v>
      </c>
      <c r="D445" t="s">
        <v>14</v>
      </c>
      <c r="E445" s="2"/>
      <c r="F445" s="2"/>
    </row>
    <row r="446" spans="1:6" hidden="1" x14ac:dyDescent="0.3">
      <c r="A446" s="2" t="s">
        <v>205</v>
      </c>
      <c r="B446" s="2" t="s">
        <v>149</v>
      </c>
      <c r="C446">
        <v>-1.0269576379974325E-2</v>
      </c>
      <c r="D446" t="s">
        <v>14</v>
      </c>
      <c r="E446" s="2"/>
      <c r="F446" s="2"/>
    </row>
    <row r="447" spans="1:6" x14ac:dyDescent="0.3">
      <c r="A447" s="2" t="s">
        <v>205</v>
      </c>
      <c r="B447" s="2" t="s">
        <v>101</v>
      </c>
      <c r="C447">
        <v>-2.1151586368977675</v>
      </c>
      <c r="D447" t="s">
        <v>14</v>
      </c>
      <c r="E447" s="2"/>
      <c r="F447" s="2"/>
    </row>
    <row r="448" spans="1:6" hidden="1" x14ac:dyDescent="0.3">
      <c r="A448" s="2" t="s">
        <v>205</v>
      </c>
      <c r="B448" s="2" t="s">
        <v>10</v>
      </c>
      <c r="C448">
        <v>-1.0183996576807872</v>
      </c>
      <c r="D448" t="s">
        <v>14</v>
      </c>
      <c r="E448" s="2"/>
      <c r="F448" s="2"/>
    </row>
    <row r="449" spans="1:6" hidden="1" x14ac:dyDescent="0.3">
      <c r="A449" s="2" t="s">
        <v>205</v>
      </c>
      <c r="B449" s="2" t="s">
        <v>0</v>
      </c>
      <c r="C449" s="2">
        <v>-0.16346378672024708</v>
      </c>
      <c r="D449" s="2" t="s">
        <v>15</v>
      </c>
      <c r="E449" s="2"/>
      <c r="F449" s="2"/>
    </row>
    <row r="450" spans="1:6" hidden="1" x14ac:dyDescent="0.3">
      <c r="A450" s="2" t="s">
        <v>205</v>
      </c>
      <c r="B450" s="2" t="s">
        <v>70</v>
      </c>
      <c r="C450" s="2">
        <v>-4.6521181001283702</v>
      </c>
      <c r="D450" s="2" t="s">
        <v>25</v>
      </c>
      <c r="E450" s="2"/>
      <c r="F450" s="2"/>
    </row>
    <row r="451" spans="1:6" hidden="1" x14ac:dyDescent="0.3">
      <c r="A451" s="2" t="s">
        <v>205</v>
      </c>
      <c r="B451" s="2" t="s">
        <v>52</v>
      </c>
      <c r="C451" s="2">
        <v>-5.9152759948652118</v>
      </c>
      <c r="D451" s="2" t="s">
        <v>25</v>
      </c>
      <c r="E451" s="2"/>
      <c r="F451" s="2"/>
    </row>
    <row r="452" spans="1:6" hidden="1" x14ac:dyDescent="0.3">
      <c r="A452" s="2" t="s">
        <v>205</v>
      </c>
      <c r="B452" s="3" t="s">
        <v>116</v>
      </c>
      <c r="C452" s="2">
        <v>0.86086956521739133</v>
      </c>
      <c r="D452" s="2" t="s">
        <v>14</v>
      </c>
      <c r="E452" s="2"/>
      <c r="F452" s="2"/>
    </row>
    <row r="453" spans="1:6" hidden="1" x14ac:dyDescent="0.3">
      <c r="A453" s="2" t="s">
        <v>205</v>
      </c>
      <c r="B453" s="3" t="s">
        <v>32</v>
      </c>
      <c r="C453" s="2">
        <v>0.3284631022326675</v>
      </c>
      <c r="D453" s="2" t="s">
        <v>14</v>
      </c>
      <c r="E453" s="2"/>
      <c r="F453" s="2"/>
    </row>
    <row r="454" spans="1:6" hidden="1" x14ac:dyDescent="0.3">
      <c r="A454" s="2" t="s">
        <v>212</v>
      </c>
      <c r="B454" s="2" t="s">
        <v>49</v>
      </c>
      <c r="C454" s="2">
        <v>1</v>
      </c>
      <c r="D454" s="2" t="s">
        <v>14</v>
      </c>
      <c r="E454" s="2"/>
      <c r="F454" s="2"/>
    </row>
    <row r="455" spans="1:6" hidden="1" x14ac:dyDescent="0.3">
      <c r="A455" s="2" t="s">
        <v>212</v>
      </c>
      <c r="B455" s="3" t="s">
        <v>144</v>
      </c>
      <c r="C455">
        <v>-1.6779120000000001</v>
      </c>
      <c r="D455" t="s">
        <v>14</v>
      </c>
      <c r="E455" s="2"/>
      <c r="F455" s="2"/>
    </row>
    <row r="456" spans="1:6" hidden="1" x14ac:dyDescent="0.3">
      <c r="A456" s="2" t="s">
        <v>212</v>
      </c>
      <c r="B456" s="2" t="s">
        <v>147</v>
      </c>
      <c r="C456" s="2">
        <v>-5.7692307692307687E-3</v>
      </c>
      <c r="D456" s="2" t="s">
        <v>14</v>
      </c>
      <c r="E456" s="2"/>
      <c r="F456" s="2"/>
    </row>
    <row r="457" spans="1:6" hidden="1" x14ac:dyDescent="0.3">
      <c r="A457" s="2" t="s">
        <v>212</v>
      </c>
      <c r="B457" s="2" t="s">
        <v>10</v>
      </c>
      <c r="C457" s="2">
        <v>-8.6538461538461536E-2</v>
      </c>
      <c r="D457" s="2" t="s">
        <v>14</v>
      </c>
      <c r="E457" s="2"/>
      <c r="F457" s="2"/>
    </row>
    <row r="458" spans="1:6" hidden="1" x14ac:dyDescent="0.3">
      <c r="A458" s="2" t="s">
        <v>212</v>
      </c>
      <c r="B458" s="2" t="s">
        <v>0</v>
      </c>
      <c r="C458" s="2">
        <v>-0.23076923076923075</v>
      </c>
      <c r="D458" s="2" t="s">
        <v>15</v>
      </c>
      <c r="E458" s="2"/>
      <c r="F458" s="2"/>
    </row>
    <row r="459" spans="1:6" hidden="1" x14ac:dyDescent="0.3">
      <c r="A459" s="2" t="s">
        <v>212</v>
      </c>
      <c r="B459" s="2" t="s">
        <v>208</v>
      </c>
      <c r="C459" s="2">
        <v>-1.1076923076923078</v>
      </c>
      <c r="D459" s="2" t="s">
        <v>25</v>
      </c>
      <c r="E459" s="2"/>
      <c r="F459" s="2"/>
    </row>
    <row r="460" spans="1:6" hidden="1" x14ac:dyDescent="0.3">
      <c r="A460" s="2" t="s">
        <v>212</v>
      </c>
      <c r="B460" s="2" t="s">
        <v>70</v>
      </c>
      <c r="C460" s="2">
        <v>-2.0769230769230766</v>
      </c>
      <c r="D460" s="2" t="s">
        <v>25</v>
      </c>
      <c r="E460" s="2"/>
      <c r="F460" s="2"/>
    </row>
    <row r="461" spans="1:6" hidden="1" x14ac:dyDescent="0.3">
      <c r="A461" s="2" t="s">
        <v>212</v>
      </c>
      <c r="B461" s="2" t="s">
        <v>52</v>
      </c>
      <c r="C461" s="2">
        <v>5.7461538461538471</v>
      </c>
      <c r="D461" s="2" t="s">
        <v>25</v>
      </c>
      <c r="E461" s="2"/>
      <c r="F461" s="2"/>
    </row>
    <row r="462" spans="1:6" hidden="1" x14ac:dyDescent="0.3">
      <c r="A462" s="2" t="s">
        <v>212</v>
      </c>
      <c r="B462" s="2" t="s">
        <v>58</v>
      </c>
      <c r="C462" s="2">
        <v>-1.7307692307692306</v>
      </c>
      <c r="D462" s="2" t="s">
        <v>25</v>
      </c>
      <c r="E462" s="2"/>
      <c r="F462" s="2" t="s">
        <v>209</v>
      </c>
    </row>
    <row r="463" spans="1:6" hidden="1" x14ac:dyDescent="0.3">
      <c r="A463" s="2" t="s">
        <v>210</v>
      </c>
      <c r="B463" s="2" t="s">
        <v>144</v>
      </c>
      <c r="C463" s="2">
        <v>1</v>
      </c>
      <c r="D463" s="2" t="s">
        <v>14</v>
      </c>
      <c r="E463" s="2"/>
      <c r="F463" s="2"/>
    </row>
    <row r="464" spans="1:6" hidden="1" x14ac:dyDescent="0.3">
      <c r="A464" s="2" t="s">
        <v>211</v>
      </c>
      <c r="B464" s="2" t="s">
        <v>144</v>
      </c>
      <c r="C464" s="2">
        <v>1</v>
      </c>
      <c r="D464" s="2" t="s">
        <v>14</v>
      </c>
      <c r="E464" s="2"/>
      <c r="F464" s="2"/>
    </row>
    <row r="465" spans="1:6" hidden="1" x14ac:dyDescent="0.3">
      <c r="A465" s="2" t="s">
        <v>210</v>
      </c>
      <c r="B465" s="3" t="s">
        <v>126</v>
      </c>
      <c r="C465" s="2">
        <v>-1</v>
      </c>
      <c r="D465" s="2" t="s">
        <v>14</v>
      </c>
      <c r="E465" s="2"/>
      <c r="F465" s="2"/>
    </row>
    <row r="466" spans="1:6" hidden="1" x14ac:dyDescent="0.3">
      <c r="A466" s="2" t="s">
        <v>211</v>
      </c>
      <c r="B466" s="3" t="s">
        <v>127</v>
      </c>
      <c r="C466" s="2">
        <v>-1</v>
      </c>
      <c r="D466" s="2" t="s">
        <v>14</v>
      </c>
      <c r="E466" s="2"/>
      <c r="F466" s="2"/>
    </row>
    <row r="467" spans="1:6" hidden="1" x14ac:dyDescent="0.3">
      <c r="A467" s="2" t="s">
        <v>215</v>
      </c>
      <c r="B467" s="4" t="s">
        <v>213</v>
      </c>
      <c r="C467" s="2">
        <v>1</v>
      </c>
      <c r="D467" s="2" t="s">
        <v>14</v>
      </c>
      <c r="E467" s="2"/>
      <c r="F467" s="2"/>
    </row>
    <row r="468" spans="1:6" x14ac:dyDescent="0.3">
      <c r="A468" s="2" t="s">
        <v>215</v>
      </c>
      <c r="B468" t="s">
        <v>99</v>
      </c>
      <c r="C468">
        <v>-2.77</v>
      </c>
      <c r="D468" t="s">
        <v>14</v>
      </c>
      <c r="E468" s="2"/>
      <c r="F468" s="2"/>
    </row>
    <row r="469" spans="1:6" hidden="1" x14ac:dyDescent="0.3">
      <c r="A469" s="2" t="s">
        <v>215</v>
      </c>
      <c r="B469" t="s">
        <v>10</v>
      </c>
      <c r="C469">
        <v>-2.93</v>
      </c>
      <c r="D469" t="s">
        <v>14</v>
      </c>
      <c r="E469" s="2"/>
      <c r="F469" s="2"/>
    </row>
    <row r="470" spans="1:6" hidden="1" x14ac:dyDescent="0.3">
      <c r="A470" s="2" t="s">
        <v>215</v>
      </c>
      <c r="B470" s="2" t="s">
        <v>147</v>
      </c>
      <c r="C470">
        <v>-0.06</v>
      </c>
      <c r="D470" t="s">
        <v>14</v>
      </c>
      <c r="E470" s="2"/>
      <c r="F470" s="2"/>
    </row>
    <row r="471" spans="1:6" hidden="1" x14ac:dyDescent="0.3">
      <c r="A471" s="2" t="s">
        <v>215</v>
      </c>
      <c r="B471" s="7" t="s">
        <v>218</v>
      </c>
      <c r="C471">
        <v>-0.08</v>
      </c>
      <c r="D471" t="s">
        <v>14</v>
      </c>
      <c r="E471" s="2"/>
      <c r="F471" s="2"/>
    </row>
    <row r="472" spans="1:6" hidden="1" x14ac:dyDescent="0.3">
      <c r="A472" s="2" t="s">
        <v>215</v>
      </c>
      <c r="B472" t="s">
        <v>153</v>
      </c>
      <c r="C472">
        <v>-0.02</v>
      </c>
      <c r="D472" t="s">
        <v>14</v>
      </c>
      <c r="E472" s="2"/>
      <c r="F472" s="2"/>
    </row>
    <row r="473" spans="1:6" hidden="1" x14ac:dyDescent="0.3">
      <c r="A473" s="2" t="s">
        <v>215</v>
      </c>
      <c r="B473" t="s">
        <v>0</v>
      </c>
      <c r="C473">
        <v>-0.3</v>
      </c>
      <c r="D473" t="s">
        <v>15</v>
      </c>
      <c r="E473" s="2"/>
      <c r="F473" s="2"/>
    </row>
    <row r="474" spans="1:6" hidden="1" x14ac:dyDescent="0.3">
      <c r="A474" s="2" t="s">
        <v>215</v>
      </c>
      <c r="B474" t="s">
        <v>52</v>
      </c>
      <c r="C474">
        <v>-0.04</v>
      </c>
      <c r="D474" t="s">
        <v>14</v>
      </c>
      <c r="E474" s="2"/>
      <c r="F474" s="2"/>
    </row>
    <row r="475" spans="1:6" hidden="1" x14ac:dyDescent="0.3">
      <c r="A475" s="2" t="s">
        <v>215</v>
      </c>
      <c r="B475" t="s">
        <v>53</v>
      </c>
      <c r="C475">
        <v>-0.59</v>
      </c>
      <c r="D475" t="s">
        <v>14</v>
      </c>
      <c r="E475" s="2"/>
      <c r="F475" s="2"/>
    </row>
    <row r="476" spans="1:6" hidden="1" x14ac:dyDescent="0.3">
      <c r="A476" s="2" t="s">
        <v>215</v>
      </c>
      <c r="B476" s="3" t="s">
        <v>115</v>
      </c>
      <c r="C476">
        <v>0.88</v>
      </c>
      <c r="D476" t="s">
        <v>14</v>
      </c>
      <c r="E476" s="2"/>
      <c r="F476" s="2"/>
    </row>
    <row r="477" spans="1:6" hidden="1" x14ac:dyDescent="0.3">
      <c r="A477" s="2" t="s">
        <v>215</v>
      </c>
      <c r="B477" s="3" t="s">
        <v>31</v>
      </c>
      <c r="C477">
        <v>1.2272333333333301</v>
      </c>
      <c r="D477" t="s">
        <v>14</v>
      </c>
      <c r="E477" s="2"/>
      <c r="F477" s="2"/>
    </row>
    <row r="478" spans="1:6" hidden="1" x14ac:dyDescent="0.3">
      <c r="A478" s="2" t="s">
        <v>217</v>
      </c>
      <c r="B478" s="4" t="s">
        <v>214</v>
      </c>
      <c r="C478" s="2">
        <v>1</v>
      </c>
      <c r="D478" s="2" t="s">
        <v>14</v>
      </c>
      <c r="E478" s="2"/>
      <c r="F478" s="2"/>
    </row>
    <row r="479" spans="1:6" x14ac:dyDescent="0.3">
      <c r="A479" s="2" t="s">
        <v>217</v>
      </c>
      <c r="B479" t="s">
        <v>101</v>
      </c>
      <c r="C479">
        <v>-2.77</v>
      </c>
      <c r="D479" t="s">
        <v>14</v>
      </c>
      <c r="E479" s="2"/>
      <c r="F479" s="2"/>
    </row>
    <row r="480" spans="1:6" hidden="1" x14ac:dyDescent="0.3">
      <c r="A480" s="2" t="s">
        <v>217</v>
      </c>
      <c r="B480" t="s">
        <v>10</v>
      </c>
      <c r="C480">
        <v>-2.93</v>
      </c>
      <c r="D480" t="s">
        <v>14</v>
      </c>
      <c r="E480" s="2"/>
      <c r="F480" s="2"/>
    </row>
    <row r="481" spans="1:6" hidden="1" x14ac:dyDescent="0.3">
      <c r="A481" s="2" t="s">
        <v>217</v>
      </c>
      <c r="B481" s="2" t="s">
        <v>147</v>
      </c>
      <c r="C481">
        <v>-0.06</v>
      </c>
      <c r="D481" t="s">
        <v>14</v>
      </c>
      <c r="E481" s="2"/>
      <c r="F481" s="2"/>
    </row>
    <row r="482" spans="1:6" hidden="1" x14ac:dyDescent="0.3">
      <c r="A482" s="2" t="s">
        <v>217</v>
      </c>
      <c r="B482" s="7" t="s">
        <v>218</v>
      </c>
      <c r="C482">
        <v>-0.08</v>
      </c>
      <c r="D482" t="s">
        <v>14</v>
      </c>
      <c r="E482" s="2"/>
      <c r="F482" s="2"/>
    </row>
    <row r="483" spans="1:6" hidden="1" x14ac:dyDescent="0.3">
      <c r="A483" s="2" t="s">
        <v>217</v>
      </c>
      <c r="B483" t="s">
        <v>153</v>
      </c>
      <c r="C483">
        <v>-0.02</v>
      </c>
      <c r="D483" t="s">
        <v>14</v>
      </c>
      <c r="E483" s="2"/>
      <c r="F483" s="2"/>
    </row>
    <row r="484" spans="1:6" hidden="1" x14ac:dyDescent="0.3">
      <c r="A484" s="2" t="s">
        <v>217</v>
      </c>
      <c r="B484" t="s">
        <v>0</v>
      </c>
      <c r="C484">
        <v>-0.3</v>
      </c>
      <c r="D484" t="s">
        <v>15</v>
      </c>
      <c r="E484" s="2"/>
      <c r="F484" s="2"/>
    </row>
    <row r="485" spans="1:6" hidden="1" x14ac:dyDescent="0.3">
      <c r="A485" s="2" t="s">
        <v>217</v>
      </c>
      <c r="B485" t="s">
        <v>52</v>
      </c>
      <c r="C485">
        <v>-0.04</v>
      </c>
      <c r="D485" t="s">
        <v>14</v>
      </c>
      <c r="E485" s="2"/>
      <c r="F485" s="2"/>
    </row>
    <row r="486" spans="1:6" hidden="1" x14ac:dyDescent="0.3">
      <c r="A486" s="2" t="s">
        <v>217</v>
      </c>
      <c r="B486" t="s">
        <v>53</v>
      </c>
      <c r="C486">
        <v>-0.59</v>
      </c>
      <c r="D486" t="s">
        <v>14</v>
      </c>
      <c r="E486" s="2"/>
      <c r="F486" s="2"/>
    </row>
    <row r="487" spans="1:6" hidden="1" x14ac:dyDescent="0.3">
      <c r="A487" s="2" t="s">
        <v>217</v>
      </c>
      <c r="B487" s="3" t="s">
        <v>116</v>
      </c>
      <c r="C487">
        <v>0.88</v>
      </c>
      <c r="D487" t="s">
        <v>14</v>
      </c>
      <c r="E487" s="2"/>
      <c r="F487" s="2"/>
    </row>
    <row r="488" spans="1:6" hidden="1" x14ac:dyDescent="0.3">
      <c r="A488" s="2" t="s">
        <v>217</v>
      </c>
      <c r="B488" s="3" t="s">
        <v>32</v>
      </c>
      <c r="C488">
        <v>1.2272333333333301</v>
      </c>
      <c r="D488" t="s">
        <v>14</v>
      </c>
      <c r="E488" s="2"/>
      <c r="F488" s="2"/>
    </row>
    <row r="489" spans="1:6" hidden="1" x14ac:dyDescent="0.3">
      <c r="A489" s="2" t="s">
        <v>227</v>
      </c>
      <c r="B489" s="2" t="s">
        <v>219</v>
      </c>
      <c r="C489" s="2">
        <v>1</v>
      </c>
      <c r="D489" s="2" t="s">
        <v>14</v>
      </c>
      <c r="E489" s="2"/>
      <c r="F489" s="2"/>
    </row>
    <row r="490" spans="1:6" hidden="1" x14ac:dyDescent="0.3">
      <c r="A490" s="2" t="s">
        <v>227</v>
      </c>
      <c r="B490" s="2" t="s">
        <v>89</v>
      </c>
      <c r="C490" s="2">
        <v>-64.25958</v>
      </c>
      <c r="D490" s="2" t="s">
        <v>14</v>
      </c>
      <c r="E490" s="2"/>
      <c r="F490" s="2"/>
    </row>
    <row r="491" spans="1:6" hidden="1" x14ac:dyDescent="0.3">
      <c r="A491" s="2" t="s">
        <v>227</v>
      </c>
      <c r="B491" s="2" t="s">
        <v>0</v>
      </c>
      <c r="C491" s="2">
        <v>-0.38140000000000002</v>
      </c>
      <c r="D491" s="2" t="s">
        <v>15</v>
      </c>
      <c r="E491" s="2"/>
      <c r="F491" s="2"/>
    </row>
    <row r="492" spans="1:6" hidden="1" x14ac:dyDescent="0.3">
      <c r="A492" s="2" t="s">
        <v>227</v>
      </c>
      <c r="B492" s="2" t="s">
        <v>104</v>
      </c>
      <c r="C492" s="2">
        <v>-6.8809999999999996E-2</v>
      </c>
      <c r="D492" s="2" t="s">
        <v>14</v>
      </c>
      <c r="E492" s="2"/>
      <c r="F492" s="2"/>
    </row>
    <row r="493" spans="1:6" hidden="1" x14ac:dyDescent="0.3">
      <c r="A493" s="2" t="s">
        <v>227</v>
      </c>
      <c r="B493" s="2" t="s">
        <v>49</v>
      </c>
      <c r="C493">
        <v>-1.02</v>
      </c>
      <c r="D493" s="2" t="s">
        <v>14</v>
      </c>
      <c r="E493" s="2"/>
      <c r="F493" s="2"/>
    </row>
    <row r="494" spans="1:6" hidden="1" x14ac:dyDescent="0.3">
      <c r="A494" s="2" t="s">
        <v>228</v>
      </c>
      <c r="B494" s="2" t="s">
        <v>219</v>
      </c>
      <c r="C494" s="2">
        <v>1</v>
      </c>
      <c r="D494" s="2" t="s">
        <v>14</v>
      </c>
      <c r="E494" s="2"/>
      <c r="F494" s="2"/>
    </row>
    <row r="495" spans="1:6" hidden="1" x14ac:dyDescent="0.3">
      <c r="A495" s="2" t="s">
        <v>228</v>
      </c>
      <c r="B495" s="2" t="s">
        <v>89</v>
      </c>
      <c r="C495">
        <v>-70.935900000000004</v>
      </c>
      <c r="D495" s="2" t="s">
        <v>14</v>
      </c>
      <c r="E495" s="2"/>
      <c r="F495" s="2"/>
    </row>
    <row r="496" spans="1:6" hidden="1" x14ac:dyDescent="0.3">
      <c r="A496" s="2" t="s">
        <v>228</v>
      </c>
      <c r="B496" s="2" t="s">
        <v>0</v>
      </c>
      <c r="C496">
        <v>-0.27999000000000002</v>
      </c>
      <c r="D496" s="2" t="s">
        <v>15</v>
      </c>
      <c r="E496" s="2"/>
      <c r="F496" s="2"/>
    </row>
    <row r="497" spans="1:6" hidden="1" x14ac:dyDescent="0.3">
      <c r="A497" s="2" t="s">
        <v>228</v>
      </c>
      <c r="B497" s="2" t="s">
        <v>104</v>
      </c>
      <c r="C497">
        <v>-6.8809999999999996E-2</v>
      </c>
      <c r="D497" s="2" t="s">
        <v>14</v>
      </c>
      <c r="E497" s="2"/>
      <c r="F497" s="2"/>
    </row>
    <row r="498" spans="1:6" hidden="1" x14ac:dyDescent="0.3">
      <c r="A498" s="2" t="s">
        <v>228</v>
      </c>
      <c r="B498" s="2" t="s">
        <v>49</v>
      </c>
      <c r="C498">
        <v>-1.0349999999999999</v>
      </c>
      <c r="D498" s="2" t="s">
        <v>14</v>
      </c>
      <c r="E498" s="2"/>
      <c r="F498" s="2"/>
    </row>
    <row r="499" spans="1:6" hidden="1" x14ac:dyDescent="0.3">
      <c r="A499" s="2" t="s">
        <v>228</v>
      </c>
      <c r="B499" s="2" t="s">
        <v>10</v>
      </c>
      <c r="C499">
        <v>-0.50490000000000002</v>
      </c>
      <c r="D499" s="2" t="s">
        <v>14</v>
      </c>
      <c r="E499" s="2"/>
      <c r="F499" s="2"/>
    </row>
    <row r="500" spans="1:6" hidden="1" x14ac:dyDescent="0.3">
      <c r="A500" s="2" t="s">
        <v>228</v>
      </c>
      <c r="B500" s="2" t="s">
        <v>52</v>
      </c>
      <c r="C500">
        <v>-0.95699999999999996</v>
      </c>
      <c r="D500" s="2" t="s">
        <v>25</v>
      </c>
      <c r="E500" s="2"/>
      <c r="F500" s="2" t="s">
        <v>221</v>
      </c>
    </row>
    <row r="501" spans="1:6" hidden="1" x14ac:dyDescent="0.3">
      <c r="A501" s="2" t="s">
        <v>223</v>
      </c>
      <c r="B501" s="2" t="s">
        <v>222</v>
      </c>
      <c r="C501" s="2">
        <v>1</v>
      </c>
      <c r="D501" s="2" t="s">
        <v>14</v>
      </c>
      <c r="E501" s="2"/>
      <c r="F501" s="2"/>
    </row>
    <row r="502" spans="1:6" hidden="1" x14ac:dyDescent="0.3">
      <c r="A502" s="2" t="s">
        <v>223</v>
      </c>
      <c r="B502" s="2" t="s">
        <v>49</v>
      </c>
      <c r="C502">
        <v>-1.0089999999999999</v>
      </c>
      <c r="D502" s="2" t="s">
        <v>14</v>
      </c>
      <c r="E502" s="2"/>
      <c r="F502" s="2"/>
    </row>
    <row r="503" spans="1:6" hidden="1" x14ac:dyDescent="0.3">
      <c r="A503" s="2" t="s">
        <v>223</v>
      </c>
      <c r="B503" s="2" t="s">
        <v>89</v>
      </c>
      <c r="C503">
        <v>-122.67739</v>
      </c>
      <c r="D503" s="2" t="s">
        <v>14</v>
      </c>
      <c r="E503" s="2"/>
      <c r="F503" s="2"/>
    </row>
    <row r="504" spans="1:6" hidden="1" x14ac:dyDescent="0.3">
      <c r="A504" s="2" t="s">
        <v>223</v>
      </c>
      <c r="B504" s="2" t="s">
        <v>0</v>
      </c>
      <c r="C504">
        <v>-0.97443999999999997</v>
      </c>
      <c r="D504" s="2" t="s">
        <v>15</v>
      </c>
      <c r="E504" s="2"/>
      <c r="F504" s="2"/>
    </row>
    <row r="505" spans="1:6" hidden="1" x14ac:dyDescent="0.3">
      <c r="A505" s="2" t="s">
        <v>223</v>
      </c>
      <c r="B505" s="2" t="s">
        <v>104</v>
      </c>
      <c r="C505">
        <v>-1.1100000000000001E-3</v>
      </c>
      <c r="D505" s="2" t="s">
        <v>14</v>
      </c>
      <c r="E505" s="2"/>
      <c r="F505" s="2"/>
    </row>
    <row r="506" spans="1:6" hidden="1" x14ac:dyDescent="0.3">
      <c r="A506" s="2" t="s">
        <v>223</v>
      </c>
      <c r="B506" s="2" t="s">
        <v>10</v>
      </c>
      <c r="C506">
        <v>-1.27685</v>
      </c>
      <c r="D506" s="2" t="s">
        <v>14</v>
      </c>
      <c r="E506" s="2"/>
      <c r="F506" s="2"/>
    </row>
    <row r="507" spans="1:6" hidden="1" x14ac:dyDescent="0.3">
      <c r="A507" s="2" t="s">
        <v>223</v>
      </c>
      <c r="B507" s="2" t="s">
        <v>53</v>
      </c>
      <c r="C507">
        <v>-0.41249999999999998</v>
      </c>
      <c r="D507" s="2" t="s">
        <v>25</v>
      </c>
      <c r="E507" s="2"/>
      <c r="F507" s="2"/>
    </row>
    <row r="508" spans="1:6" hidden="1" x14ac:dyDescent="0.3">
      <c r="A508" s="2" t="s">
        <v>224</v>
      </c>
      <c r="B508" s="2" t="s">
        <v>222</v>
      </c>
      <c r="C508" s="2">
        <v>1</v>
      </c>
      <c r="D508" s="2" t="s">
        <v>14</v>
      </c>
      <c r="E508" s="2"/>
      <c r="F508" s="2"/>
    </row>
    <row r="509" spans="1:6" hidden="1" x14ac:dyDescent="0.3">
      <c r="A509" s="2" t="s">
        <v>224</v>
      </c>
      <c r="B509" s="2" t="s">
        <v>49</v>
      </c>
      <c r="C509">
        <v>-1.0069999999999999</v>
      </c>
      <c r="D509" s="2" t="s">
        <v>14</v>
      </c>
      <c r="E509" s="2"/>
      <c r="F509" s="2"/>
    </row>
    <row r="510" spans="1:6" hidden="1" x14ac:dyDescent="0.3">
      <c r="A510" s="2" t="s">
        <v>224</v>
      </c>
      <c r="B510" s="2" t="s">
        <v>89</v>
      </c>
      <c r="C510">
        <v>-85.957629999999995</v>
      </c>
      <c r="D510" s="2" t="s">
        <v>14</v>
      </c>
      <c r="E510" s="2"/>
      <c r="F510" s="2"/>
    </row>
    <row r="511" spans="1:6" hidden="1" x14ac:dyDescent="0.3">
      <c r="A511" s="2" t="s">
        <v>224</v>
      </c>
      <c r="B511" s="2" t="s">
        <v>0</v>
      </c>
      <c r="C511">
        <v>-0.83113999999999999</v>
      </c>
      <c r="D511" s="2" t="s">
        <v>15</v>
      </c>
      <c r="E511" s="2"/>
      <c r="F511" s="2"/>
    </row>
    <row r="512" spans="1:6" hidden="1" x14ac:dyDescent="0.3">
      <c r="A512" s="2" t="s">
        <v>224</v>
      </c>
      <c r="B512" s="2" t="s">
        <v>104</v>
      </c>
      <c r="C512">
        <v>-3.31E-3</v>
      </c>
      <c r="D512" s="2" t="s">
        <v>14</v>
      </c>
      <c r="E512" s="2"/>
      <c r="F512" s="2"/>
    </row>
    <row r="513" spans="1:6" hidden="1" x14ac:dyDescent="0.3">
      <c r="A513" s="2" t="s">
        <v>224</v>
      </c>
      <c r="B513" s="2" t="s">
        <v>10</v>
      </c>
      <c r="C513">
        <v>-0.47234999999999999</v>
      </c>
      <c r="D513" s="2" t="s">
        <v>14</v>
      </c>
      <c r="E513" s="2"/>
      <c r="F513" s="2"/>
    </row>
    <row r="514" spans="1:6" hidden="1" x14ac:dyDescent="0.3">
      <c r="A514" s="2" t="s">
        <v>224</v>
      </c>
      <c r="B514" s="2" t="s">
        <v>53</v>
      </c>
      <c r="C514">
        <v>-0.95974999999999999</v>
      </c>
      <c r="D514" s="2" t="s">
        <v>25</v>
      </c>
      <c r="E514" s="2"/>
      <c r="F514" s="2"/>
    </row>
    <row r="515" spans="1:6" hidden="1" x14ac:dyDescent="0.3">
      <c r="A515" s="2" t="s">
        <v>226</v>
      </c>
      <c r="B515" s="2" t="s">
        <v>230</v>
      </c>
      <c r="C515" s="2">
        <v>1</v>
      </c>
      <c r="D515" s="2" t="s">
        <v>14</v>
      </c>
      <c r="E515" s="2"/>
      <c r="F515" s="2"/>
    </row>
    <row r="516" spans="1:6" hidden="1" x14ac:dyDescent="0.3">
      <c r="A516" s="2" t="s">
        <v>226</v>
      </c>
      <c r="B516" s="2" t="s">
        <v>49</v>
      </c>
      <c r="C516">
        <v>-0.91500000000000004</v>
      </c>
      <c r="D516" s="2" t="s">
        <v>14</v>
      </c>
      <c r="E516" s="2"/>
      <c r="F516" s="2"/>
    </row>
    <row r="517" spans="1:6" hidden="1" x14ac:dyDescent="0.3">
      <c r="A517" s="2" t="s">
        <v>226</v>
      </c>
      <c r="B517" s="2" t="s">
        <v>231</v>
      </c>
      <c r="C517">
        <v>-9.5000000000000001E-2</v>
      </c>
      <c r="D517" s="2" t="s">
        <v>14</v>
      </c>
      <c r="E517" s="2"/>
      <c r="F517" s="2"/>
    </row>
    <row r="518" spans="1:6" hidden="1" x14ac:dyDescent="0.3">
      <c r="A518" s="2" t="s">
        <v>226</v>
      </c>
      <c r="B518" s="2" t="s">
        <v>89</v>
      </c>
      <c r="C518">
        <v>-87.626710000000003</v>
      </c>
      <c r="D518" s="2" t="s">
        <v>14</v>
      </c>
      <c r="E518" s="2"/>
      <c r="F518" s="2"/>
    </row>
    <row r="519" spans="1:6" hidden="1" x14ac:dyDescent="0.3">
      <c r="A519" s="2" t="s">
        <v>226</v>
      </c>
      <c r="B519" s="2" t="s">
        <v>0</v>
      </c>
      <c r="C519">
        <v>-0.37037999999999999</v>
      </c>
      <c r="D519" s="2" t="s">
        <v>15</v>
      </c>
      <c r="E519" s="2"/>
      <c r="F519" s="2"/>
    </row>
    <row r="520" spans="1:6" hidden="1" x14ac:dyDescent="0.3">
      <c r="A520" s="2" t="s">
        <v>226</v>
      </c>
      <c r="B520" s="2" t="s">
        <v>104</v>
      </c>
      <c r="C520">
        <v>-5.6009999999999997E-2</v>
      </c>
      <c r="D520" s="2" t="s">
        <v>14</v>
      </c>
      <c r="E520" s="2"/>
      <c r="F520" s="2"/>
    </row>
    <row r="521" spans="1:6" hidden="1" x14ac:dyDescent="0.3">
      <c r="A521" s="2" t="s">
        <v>226</v>
      </c>
      <c r="B521" s="2" t="s">
        <v>52</v>
      </c>
      <c r="C521">
        <v>-8.2500000000000004E-2</v>
      </c>
      <c r="D521" s="2" t="s">
        <v>25</v>
      </c>
      <c r="E521" s="2"/>
      <c r="F521" t="s">
        <v>232</v>
      </c>
    </row>
    <row r="522" spans="1:6" hidden="1" x14ac:dyDescent="0.3">
      <c r="A522" s="2" t="s">
        <v>225</v>
      </c>
      <c r="B522" s="2" t="s">
        <v>230</v>
      </c>
      <c r="C522" s="2">
        <v>1</v>
      </c>
      <c r="D522" s="2" t="s">
        <v>14</v>
      </c>
      <c r="E522" s="2"/>
    </row>
    <row r="523" spans="1:6" hidden="1" x14ac:dyDescent="0.3">
      <c r="A523" s="2" t="s">
        <v>225</v>
      </c>
      <c r="B523" s="2" t="s">
        <v>49</v>
      </c>
      <c r="C523">
        <v>-0.91500000000000004</v>
      </c>
      <c r="D523" s="2" t="s">
        <v>14</v>
      </c>
      <c r="E523" s="2"/>
      <c r="F523" s="2"/>
    </row>
    <row r="524" spans="1:6" hidden="1" x14ac:dyDescent="0.3">
      <c r="A524" s="2" t="s">
        <v>225</v>
      </c>
      <c r="B524" s="2" t="s">
        <v>231</v>
      </c>
      <c r="C524">
        <v>-9.5000000000000001E-2</v>
      </c>
      <c r="D524" s="2" t="s">
        <v>14</v>
      </c>
      <c r="E524" s="2"/>
      <c r="F524" s="2"/>
    </row>
    <row r="525" spans="1:6" hidden="1" x14ac:dyDescent="0.3">
      <c r="A525" s="2" t="s">
        <v>225</v>
      </c>
      <c r="B525" s="2" t="s">
        <v>89</v>
      </c>
      <c r="C525">
        <v>-82.536010000000005</v>
      </c>
      <c r="D525" s="2" t="s">
        <v>14</v>
      </c>
      <c r="E525" s="2"/>
      <c r="F525" s="2"/>
    </row>
    <row r="526" spans="1:6" hidden="1" x14ac:dyDescent="0.3">
      <c r="A526" s="2" t="s">
        <v>225</v>
      </c>
      <c r="B526" s="2" t="s">
        <v>0</v>
      </c>
      <c r="C526">
        <v>-0.3836</v>
      </c>
      <c r="D526" s="2" t="s">
        <v>15</v>
      </c>
      <c r="E526" s="2"/>
      <c r="F526" s="2"/>
    </row>
    <row r="527" spans="1:6" hidden="1" x14ac:dyDescent="0.3">
      <c r="A527" s="2" t="s">
        <v>225</v>
      </c>
      <c r="B527" s="2" t="s">
        <v>104</v>
      </c>
      <c r="C527">
        <v>-3.44E-2</v>
      </c>
      <c r="D527" s="2" t="s">
        <v>14</v>
      </c>
      <c r="E527" s="2"/>
      <c r="F527" s="2"/>
    </row>
    <row r="528" spans="1:6" hidden="1" x14ac:dyDescent="0.3">
      <c r="A528" s="2" t="s">
        <v>225</v>
      </c>
      <c r="B528" s="2" t="s">
        <v>52</v>
      </c>
      <c r="C528">
        <v>-0.96250000000000002</v>
      </c>
      <c r="D528" s="2" t="s">
        <v>25</v>
      </c>
      <c r="E528" s="2"/>
      <c r="F528" s="2"/>
    </row>
    <row r="529" spans="1:6" hidden="1" x14ac:dyDescent="0.3">
      <c r="A529" s="2" t="s">
        <v>229</v>
      </c>
      <c r="B529" s="2" t="s">
        <v>230</v>
      </c>
      <c r="C529" s="2">
        <v>1</v>
      </c>
      <c r="D529" s="2" t="s">
        <v>14</v>
      </c>
      <c r="E529" s="2"/>
      <c r="F529" s="2"/>
    </row>
    <row r="530" spans="1:6" hidden="1" x14ac:dyDescent="0.3">
      <c r="A530" s="2" t="s">
        <v>229</v>
      </c>
      <c r="B530" s="2" t="s">
        <v>49</v>
      </c>
      <c r="C530">
        <v>-0.92098999999999998</v>
      </c>
      <c r="D530" s="2" t="s">
        <v>14</v>
      </c>
      <c r="E530" s="2"/>
      <c r="F530" s="2"/>
    </row>
    <row r="531" spans="1:6" hidden="1" x14ac:dyDescent="0.3">
      <c r="A531" s="2" t="s">
        <v>229</v>
      </c>
      <c r="B531" s="2" t="s">
        <v>231</v>
      </c>
      <c r="C531">
        <v>-8.9599999999999999E-2</v>
      </c>
      <c r="D531" s="2" t="s">
        <v>14</v>
      </c>
      <c r="E531" s="2"/>
      <c r="F531" s="2" t="s">
        <v>233</v>
      </c>
    </row>
    <row r="532" spans="1:6" hidden="1" x14ac:dyDescent="0.3">
      <c r="A532" s="2" t="s">
        <v>229</v>
      </c>
      <c r="B532" s="2" t="s">
        <v>89</v>
      </c>
      <c r="C532">
        <v>-92.633949999999999</v>
      </c>
      <c r="D532" s="2" t="s">
        <v>14</v>
      </c>
      <c r="E532" s="2"/>
      <c r="F532" s="2"/>
    </row>
    <row r="533" spans="1:6" hidden="1" x14ac:dyDescent="0.3">
      <c r="A533" s="2" t="s">
        <v>229</v>
      </c>
      <c r="B533" s="2" t="s">
        <v>0</v>
      </c>
      <c r="C533">
        <v>-0.36071999999999999</v>
      </c>
      <c r="D533" s="2" t="s">
        <v>15</v>
      </c>
      <c r="E533" s="2"/>
      <c r="F533" s="2"/>
    </row>
    <row r="534" spans="1:6" hidden="1" x14ac:dyDescent="0.3">
      <c r="A534" s="2" t="s">
        <v>229</v>
      </c>
      <c r="B534" s="2" t="s">
        <v>104</v>
      </c>
      <c r="C534">
        <v>-3.44E-2</v>
      </c>
      <c r="D534" s="2" t="s">
        <v>14</v>
      </c>
      <c r="E534" s="2"/>
      <c r="F534" s="2"/>
    </row>
    <row r="535" spans="1:6" hidden="1" x14ac:dyDescent="0.3">
      <c r="A535" s="2" t="s">
        <v>229</v>
      </c>
      <c r="B535" s="2" t="s">
        <v>52</v>
      </c>
      <c r="C535">
        <v>-1.43</v>
      </c>
      <c r="D535" s="2" t="s">
        <v>25</v>
      </c>
      <c r="E535" s="2"/>
      <c r="F535" s="2"/>
    </row>
    <row r="536" spans="1:6" hidden="1" x14ac:dyDescent="0.3">
      <c r="A536" s="2" t="s">
        <v>229</v>
      </c>
      <c r="B536" s="2" t="s">
        <v>57</v>
      </c>
      <c r="C536">
        <v>-0.6885</v>
      </c>
      <c r="D536" s="2" t="s">
        <v>25</v>
      </c>
      <c r="E536" s="2"/>
      <c r="F536" s="2"/>
    </row>
    <row r="537" spans="1:6" hidden="1" x14ac:dyDescent="0.3">
      <c r="A537" s="2" t="s">
        <v>234</v>
      </c>
      <c r="B537" s="12" t="s">
        <v>231</v>
      </c>
      <c r="C537" s="2">
        <v>1</v>
      </c>
      <c r="D537" s="2" t="s">
        <v>14</v>
      </c>
      <c r="E537" s="2"/>
      <c r="F537" s="2"/>
    </row>
    <row r="538" spans="1:6" hidden="1" x14ac:dyDescent="0.3">
      <c r="A538" s="2" t="s">
        <v>234</v>
      </c>
      <c r="B538" s="2" t="s">
        <v>49</v>
      </c>
      <c r="C538">
        <v>-1.09195</v>
      </c>
      <c r="D538" s="2" t="s">
        <v>14</v>
      </c>
      <c r="E538" s="2"/>
      <c r="F538" s="2"/>
    </row>
    <row r="539" spans="1:6" hidden="1" x14ac:dyDescent="0.3">
      <c r="A539" s="2" t="s">
        <v>234</v>
      </c>
      <c r="B539" s="2" t="s">
        <v>89</v>
      </c>
      <c r="C539">
        <v>-181.09519</v>
      </c>
      <c r="D539" s="2" t="s">
        <v>14</v>
      </c>
      <c r="E539" s="2"/>
      <c r="F539" s="2"/>
    </row>
    <row r="540" spans="1:6" hidden="1" x14ac:dyDescent="0.3">
      <c r="A540" s="2" t="s">
        <v>234</v>
      </c>
      <c r="B540" s="2" t="s">
        <v>0</v>
      </c>
      <c r="C540">
        <v>-0.18065999999999999</v>
      </c>
      <c r="D540" s="2" t="s">
        <v>15</v>
      </c>
      <c r="E540" s="2"/>
      <c r="F540" s="2"/>
    </row>
    <row r="541" spans="1:6" hidden="1" x14ac:dyDescent="0.3">
      <c r="A541" s="2" t="s">
        <v>234</v>
      </c>
      <c r="B541" s="2" t="s">
        <v>52</v>
      </c>
      <c r="C541">
        <v>-7.92</v>
      </c>
      <c r="D541" s="2" t="s">
        <v>25</v>
      </c>
      <c r="E541" s="2"/>
      <c r="F541" s="2" t="s">
        <v>235</v>
      </c>
    </row>
    <row r="542" spans="1:6" hidden="1" x14ac:dyDescent="0.3">
      <c r="A542" s="7" t="s">
        <v>239</v>
      </c>
      <c r="B542" s="7" t="s">
        <v>237</v>
      </c>
      <c r="C542" s="2">
        <v>1</v>
      </c>
      <c r="D542" s="2" t="s">
        <v>14</v>
      </c>
      <c r="E542" s="2"/>
      <c r="F542" s="2"/>
    </row>
    <row r="543" spans="1:6" hidden="1" x14ac:dyDescent="0.3">
      <c r="A543" s="7" t="s">
        <v>239</v>
      </c>
      <c r="B543" s="2" t="s">
        <v>10</v>
      </c>
      <c r="C543" s="2">
        <v>-3.7269999999999999</v>
      </c>
      <c r="D543" s="2" t="s">
        <v>14</v>
      </c>
      <c r="E543" s="2"/>
      <c r="F543" s="2"/>
    </row>
    <row r="544" spans="1:6" hidden="1" x14ac:dyDescent="0.3">
      <c r="A544" s="7" t="s">
        <v>239</v>
      </c>
      <c r="B544" s="2" t="s">
        <v>236</v>
      </c>
      <c r="C544" s="2">
        <v>-3.92</v>
      </c>
      <c r="D544" s="2" t="s">
        <v>14</v>
      </c>
      <c r="E544" s="2"/>
      <c r="F544" s="2"/>
    </row>
    <row r="545" spans="1:6" hidden="1" x14ac:dyDescent="0.3">
      <c r="A545" s="7" t="s">
        <v>239</v>
      </c>
      <c r="B545" s="2" t="s">
        <v>57</v>
      </c>
      <c r="C545" s="2">
        <v>-1.6240000000000001</v>
      </c>
      <c r="D545" s="2" t="s">
        <v>25</v>
      </c>
      <c r="E545" s="2"/>
      <c r="F545" s="2"/>
    </row>
    <row r="546" spans="1:6" hidden="1" x14ac:dyDescent="0.3">
      <c r="A546" s="7" t="s">
        <v>239</v>
      </c>
      <c r="B546" s="2" t="s">
        <v>0</v>
      </c>
      <c r="C546" s="2">
        <v>-0.16750000000000001</v>
      </c>
      <c r="D546" s="2" t="s">
        <v>15</v>
      </c>
      <c r="E546" s="2"/>
      <c r="F546" s="2"/>
    </row>
    <row r="547" spans="1:6" hidden="1" x14ac:dyDescent="0.3">
      <c r="A547" s="2" t="s">
        <v>238</v>
      </c>
      <c r="B547" s="2" t="s">
        <v>94</v>
      </c>
      <c r="C547" s="2">
        <v>1</v>
      </c>
      <c r="D547" s="2" t="s">
        <v>14</v>
      </c>
      <c r="E547" s="2"/>
      <c r="F547" s="2"/>
    </row>
    <row r="548" spans="1:6" hidden="1" x14ac:dyDescent="0.3">
      <c r="A548" s="2" t="s">
        <v>238</v>
      </c>
      <c r="B548" s="7" t="s">
        <v>237</v>
      </c>
      <c r="C548" s="2">
        <v>-4.1666999999999996</v>
      </c>
      <c r="D548" s="2" t="s">
        <v>14</v>
      </c>
      <c r="E548" s="2"/>
      <c r="F548" s="2"/>
    </row>
    <row r="549" spans="1:6" hidden="1" x14ac:dyDescent="0.3">
      <c r="A549" s="2" t="s">
        <v>238</v>
      </c>
      <c r="B549" s="2" t="s">
        <v>57</v>
      </c>
      <c r="C549" s="2">
        <v>-8.2667000000000002</v>
      </c>
      <c r="D549" s="2" t="s">
        <v>25</v>
      </c>
      <c r="E549" s="2"/>
      <c r="F549" s="2"/>
    </row>
    <row r="550" spans="1:6" hidden="1" x14ac:dyDescent="0.3">
      <c r="A550" s="2" t="s">
        <v>238</v>
      </c>
      <c r="B550" s="2" t="s">
        <v>0</v>
      </c>
      <c r="C550" s="2">
        <v>-6.2962999999999996</v>
      </c>
      <c r="D550" s="2" t="s">
        <v>15</v>
      </c>
      <c r="E550" s="2"/>
      <c r="F55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process</vt:lpstr>
      <vt:lpstr>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Huo</dc:creator>
  <cp:lastModifiedBy>Jing Huo</cp:lastModifiedBy>
  <dcterms:created xsi:type="dcterms:W3CDTF">2023-11-17T11:49:59Z</dcterms:created>
  <dcterms:modified xsi:type="dcterms:W3CDTF">2023-12-01T21:35:38Z</dcterms:modified>
</cp:coreProperties>
</file>