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5" windowHeight="5400" activeTab="3"/>
  </bookViews>
  <sheets>
    <sheet name="product" sheetId="1" r:id="rId1"/>
    <sheet name="process" sheetId="2" r:id="rId2"/>
    <sheet name="flows" sheetId="3" r:id="rId3"/>
    <sheet name="substitution" sheetId="5" r:id="rId4"/>
    <sheet name="process_ih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2" i="3" l="1"/>
  <c r="F17" i="1"/>
  <c r="D2" i="5" l="1"/>
  <c r="D8" i="5"/>
  <c r="D9" i="5"/>
  <c r="D7" i="5"/>
  <c r="F85" i="1" l="1"/>
  <c r="F91" i="1"/>
  <c r="F88" i="1"/>
  <c r="F87" i="1"/>
  <c r="F86" i="1"/>
  <c r="F72" i="1"/>
  <c r="F67" i="1"/>
  <c r="F61" i="1"/>
  <c r="F58" i="1"/>
  <c r="F11" i="1"/>
  <c r="F8" i="1"/>
  <c r="F56" i="1"/>
  <c r="F54" i="1"/>
  <c r="F53" i="1"/>
  <c r="F16" i="1"/>
  <c r="F15" i="1"/>
  <c r="F14" i="1"/>
  <c r="F96" i="1"/>
  <c r="F18" i="1" l="1"/>
  <c r="D545" i="3" l="1"/>
  <c r="D438" i="3" l="1"/>
  <c r="D437" i="3"/>
  <c r="D508" i="3" l="1"/>
  <c r="D505" i="3"/>
  <c r="D504" i="3"/>
  <c r="D501" i="3"/>
  <c r="D498" i="3"/>
  <c r="D497" i="3"/>
  <c r="D492" i="3"/>
  <c r="D491" i="3"/>
  <c r="D487" i="3"/>
  <c r="D486" i="3"/>
  <c r="D485" i="3"/>
  <c r="D480" i="3"/>
  <c r="D478" i="3"/>
  <c r="D471" i="3"/>
  <c r="D469" i="3"/>
  <c r="D455" i="3"/>
  <c r="D458" i="3" s="1"/>
  <c r="D460" i="3" l="1"/>
  <c r="D94" i="2"/>
  <c r="D93"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charset val="1"/>
          </rPr>
          <t>Jing Huo:</t>
        </r>
        <r>
          <rPr>
            <sz val="9"/>
            <color indexed="81"/>
            <rFont val="Tahoma"/>
            <charset val="1"/>
          </rPr>
          <t xml:space="preserve">
https://www.chemicalbook.com/ChemicalProductProperty_EN_CB2196204.htm</t>
        </r>
      </text>
    </comment>
    <comment ref="F21"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23" authorId="0" shapeId="0">
      <text>
        <r>
          <rPr>
            <b/>
            <sz val="9"/>
            <color indexed="81"/>
            <rFont val="Tahoma"/>
            <charset val="1"/>
          </rPr>
          <t>Jing Huo:</t>
        </r>
        <r>
          <rPr>
            <sz val="9"/>
            <color indexed="81"/>
            <rFont val="Tahoma"/>
            <charset val="1"/>
          </rPr>
          <t xml:space="preserve">
assume protein</t>
        </r>
      </text>
    </comment>
    <comment ref="F45" authorId="0" shapeId="0">
      <text>
        <r>
          <rPr>
            <b/>
            <sz val="9"/>
            <color indexed="81"/>
            <rFont val="Tahoma"/>
            <charset val="1"/>
          </rPr>
          <t>Jing Huo:</t>
        </r>
        <r>
          <rPr>
            <sz val="9"/>
            <color indexed="81"/>
            <rFont val="Tahoma"/>
            <charset val="1"/>
          </rPr>
          <t xml:space="preserve">
https://doi.org/10.1890/05-1792</t>
        </r>
      </text>
    </comment>
    <comment ref="F52" authorId="0" shapeId="0">
      <text>
        <r>
          <rPr>
            <b/>
            <sz val="9"/>
            <color indexed="81"/>
            <rFont val="Tahoma"/>
            <charset val="1"/>
          </rPr>
          <t>Jing Huo:</t>
        </r>
        <r>
          <rPr>
            <sz val="9"/>
            <color indexed="81"/>
            <rFont val="Tahoma"/>
            <charset val="1"/>
          </rPr>
          <t xml:space="preserve">
https://doi.org/10.1016/j.polymertesting.2013.05.001</t>
        </r>
      </text>
    </comment>
    <comment ref="F60" authorId="0" shapeId="0">
      <text>
        <r>
          <rPr>
            <b/>
            <sz val="9"/>
            <color indexed="81"/>
            <rFont val="Tahoma"/>
            <charset val="1"/>
          </rPr>
          <t>Jing Huo:</t>
        </r>
        <r>
          <rPr>
            <sz val="9"/>
            <color indexed="81"/>
            <rFont val="Tahoma"/>
            <charset val="1"/>
          </rPr>
          <t xml:space="preserve">
https://doi.org/10.1890/05-1792</t>
        </r>
      </text>
    </comment>
    <comment ref="F96"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<sst xmlns="http://schemas.openxmlformats.org/spreadsheetml/2006/main" count="4669" uniqueCount="618">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</sst>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4" fillId="0" borderId="1"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cellXfs>
  <cellStyles count="2">
    <cellStyle name="Hyperlink" xfId="1" builtinId="8"/>
    <cellStyle name="Normal" xfId="0" builtinId="0"/>
  </cellStyles>
  <dxfs count="23">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F97" totalsRowShown="0">
  <autoFilter ref="A1:F97">
    <filterColumn colId="2">
      <filters>
        <filter val="product"/>
      </filters>
    </filterColumn>
  </autoFilter>
  <sortState ref="A2:F123">
    <sortCondition ref="A1:A123"/>
  </sortState>
  <tableColumns count="6">
    <tableColumn id="1" name="product_name" dataDxfId="22"/>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M98" totalsRowShown="0" dataDxfId="21">
  <autoFilter ref="A1:M98">
    <filterColumn colId="0">
      <filters>
        <filter val="PBS, from glucose, according to Ioannidou2022"/>
      </filters>
    </filterColumn>
  </autoFilter>
  <sortState ref="A2:M106">
    <sortCondition ref="A1:A106"/>
  </sortState>
  <tableColumns count="13">
    <tableColumn id="1" name="product_process" dataDxfId="20"/>
    <tableColumn id="2" name="product_name" dataDxfId="19"/>
    <tableColumn id="5" name="process" dataDxfId="18"/>
    <tableColumn id="6" name="ratio" dataDxfId="17"/>
    <tableColumn id="3" name="TRL" dataDxfId="16"/>
    <tableColumn id="4" name="Data source" dataDxfId="15"/>
    <tableColumn id="7" name="include" dataDxfId="14"/>
    <tableColumn id="8" name="note" dataDxfId="13"/>
    <tableColumn id="9" name="co2_route" dataDxfId="4"/>
    <tableColumn id="10" name="agricultural_residue_route" dataDxfId="3"/>
    <tableColumn id="12" name="forest_residue_route" dataDxfId="1"/>
    <tableColumn id="11" name="fossil_route" dataDxfId="2"/>
    <tableColumn id="13" name="all" dataDxfId="0"/>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605" totalsRowShown="0" dataDxfId="12">
  <autoFilter ref="A1:G605"/>
  <sortState ref="A2:F196">
    <sortCondition ref="A1:A196"/>
  </sortState>
  <tableColumns count="7">
    <tableColumn id="1" name="process" dataDxfId="11"/>
    <tableColumn id="8" name="type" dataDxfId="10"/>
    <tableColumn id="2" name="product_name" dataDxfId="9"/>
    <tableColumn id="3" name="value" dataDxfId="8"/>
    <tableColumn id="4" name="unit" dataDxfId="7"/>
    <tableColumn id="5" name="checked" dataDxfId="6"/>
    <tableColumn id="6" name="not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S100" totalsRowShown="0">
  <autoFilter ref="A1:S100"/>
  <tableColumns count="19">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19" name="a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4.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7"/>
  <sheetViews>
    <sheetView workbookViewId="0">
      <selection activeCell="P121" sqref="P121"/>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x14ac:dyDescent="0.25">
      <c r="A10" s="4" t="s">
        <v>307</v>
      </c>
      <c r="B10" t="s">
        <v>14</v>
      </c>
      <c r="C10" t="s">
        <v>59</v>
      </c>
      <c r="D10" t="s">
        <v>78</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hidden="1" x14ac:dyDescent="0.25">
      <c r="A13" s="12" t="s">
        <v>212</v>
      </c>
      <c r="B13" t="s">
        <v>14</v>
      </c>
      <c r="C13" t="s">
        <v>56</v>
      </c>
      <c r="D13" t="s">
        <v>78</v>
      </c>
      <c r="E13" t="s">
        <v>244</v>
      </c>
      <c r="F13">
        <v>0</v>
      </c>
    </row>
    <row r="14" spans="1:6" hidden="1" x14ac:dyDescent="0.25">
      <c r="A14" t="s">
        <v>32</v>
      </c>
      <c r="B14" t="s">
        <v>14</v>
      </c>
      <c r="C14" t="s">
        <v>57</v>
      </c>
      <c r="D14" t="s">
        <v>78</v>
      </c>
      <c r="F14">
        <f t="shared" ref="F14:F18" si="0">12/44</f>
        <v>0.27272727272727271</v>
      </c>
    </row>
    <row r="15" spans="1:6" hidden="1" x14ac:dyDescent="0.25">
      <c r="A15" t="s">
        <v>31</v>
      </c>
      <c r="B15" t="s">
        <v>14</v>
      </c>
      <c r="C15" t="s">
        <v>57</v>
      </c>
      <c r="D15" t="s">
        <v>78</v>
      </c>
      <c r="F15">
        <f t="shared" si="0"/>
        <v>0.27272727272727271</v>
      </c>
    </row>
    <row r="16" spans="1:6" hidden="1" x14ac:dyDescent="0.25">
      <c r="A16" t="s">
        <v>30</v>
      </c>
      <c r="B16" t="s">
        <v>14</v>
      </c>
      <c r="C16" t="s">
        <v>57</v>
      </c>
      <c r="D16" t="s">
        <v>78</v>
      </c>
      <c r="F16">
        <f t="shared" si="0"/>
        <v>0.27272727272727271</v>
      </c>
    </row>
    <row r="17" spans="1:6" hidden="1" x14ac:dyDescent="0.25">
      <c r="A17" t="s">
        <v>614</v>
      </c>
      <c r="B17" t="s">
        <v>14</v>
      </c>
      <c r="C17" t="s">
        <v>57</v>
      </c>
      <c r="D17" t="s">
        <v>78</v>
      </c>
      <c r="F17">
        <f t="shared" si="0"/>
        <v>0.27272727272727271</v>
      </c>
    </row>
    <row r="18" spans="1:6" hidden="1" x14ac:dyDescent="0.25">
      <c r="A18" s="1" t="s">
        <v>615</v>
      </c>
      <c r="B18" t="s">
        <v>14</v>
      </c>
      <c r="C18" t="s">
        <v>56</v>
      </c>
      <c r="D18" t="s">
        <v>78</v>
      </c>
      <c r="E18" t="s">
        <v>242</v>
      </c>
      <c r="F18">
        <f t="shared" si="0"/>
        <v>0.27272727272727271</v>
      </c>
    </row>
    <row r="19" spans="1:6" hidden="1" x14ac:dyDescent="0.25">
      <c r="A19" t="s">
        <v>65</v>
      </c>
      <c r="B19" t="s">
        <v>25</v>
      </c>
      <c r="C19" t="s">
        <v>58</v>
      </c>
      <c r="D19" t="s">
        <v>78</v>
      </c>
      <c r="F19">
        <v>0</v>
      </c>
    </row>
    <row r="20" spans="1:6" hidden="1" x14ac:dyDescent="0.25">
      <c r="A20" s="1" t="s">
        <v>76</v>
      </c>
      <c r="B20" t="s">
        <v>14</v>
      </c>
      <c r="C20" t="s">
        <v>56</v>
      </c>
      <c r="D20" t="s">
        <v>78</v>
      </c>
      <c r="E20" t="s">
        <v>243</v>
      </c>
      <c r="F20">
        <v>0</v>
      </c>
    </row>
    <row r="21" spans="1:6" hidden="1" x14ac:dyDescent="0.25">
      <c r="A21" s="4" t="s">
        <v>117</v>
      </c>
      <c r="B21" t="s">
        <v>14</v>
      </c>
      <c r="C21" t="s">
        <v>58</v>
      </c>
      <c r="D21" t="s">
        <v>78</v>
      </c>
      <c r="F21">
        <v>0.3896</v>
      </c>
    </row>
    <row r="22" spans="1:6" hidden="1" x14ac:dyDescent="0.25">
      <c r="A22" t="s">
        <v>0</v>
      </c>
      <c r="B22" t="s">
        <v>15</v>
      </c>
      <c r="C22" t="s">
        <v>56</v>
      </c>
      <c r="D22" t="s">
        <v>78</v>
      </c>
      <c r="E22" t="s">
        <v>243</v>
      </c>
      <c r="F22">
        <v>0</v>
      </c>
    </row>
    <row r="23" spans="1:6" hidden="1" x14ac:dyDescent="0.25">
      <c r="A23" s="1" t="s">
        <v>80</v>
      </c>
      <c r="B23" t="s">
        <v>14</v>
      </c>
      <c r="C23" t="s">
        <v>58</v>
      </c>
      <c r="D23" t="s">
        <v>78</v>
      </c>
      <c r="F23">
        <v>0.53</v>
      </c>
    </row>
    <row r="24" spans="1:6" hidden="1" x14ac:dyDescent="0.25">
      <c r="A24" s="7" t="s">
        <v>112</v>
      </c>
      <c r="B24" t="s">
        <v>14</v>
      </c>
      <c r="C24" t="s">
        <v>58</v>
      </c>
      <c r="D24" t="s">
        <v>78</v>
      </c>
      <c r="F24">
        <v>0.52170000000000005</v>
      </c>
    </row>
    <row r="25" spans="1:6" hidden="1" x14ac:dyDescent="0.25">
      <c r="A25" t="s">
        <v>44</v>
      </c>
      <c r="B25" t="s">
        <v>14</v>
      </c>
      <c r="C25" t="s">
        <v>58</v>
      </c>
      <c r="D25" t="s">
        <v>78</v>
      </c>
      <c r="F25">
        <v>0.85714000000000001</v>
      </c>
    </row>
    <row r="26" spans="1:6" hidden="1" x14ac:dyDescent="0.25">
      <c r="A26" s="13" t="s">
        <v>495</v>
      </c>
      <c r="B26" t="s">
        <v>14</v>
      </c>
      <c r="C26" t="s">
        <v>58</v>
      </c>
      <c r="D26" t="s">
        <v>78</v>
      </c>
      <c r="F26">
        <v>0.46150000000000002</v>
      </c>
    </row>
    <row r="27" spans="1:6" hidden="1" x14ac:dyDescent="0.25">
      <c r="A27" t="s">
        <v>1</v>
      </c>
      <c r="B27" t="s">
        <v>14</v>
      </c>
      <c r="C27" t="s">
        <v>56</v>
      </c>
      <c r="D27" t="s">
        <v>78</v>
      </c>
      <c r="E27" t="s">
        <v>242</v>
      </c>
      <c r="F27">
        <v>0.52100000000000002</v>
      </c>
    </row>
    <row r="28" spans="1:6" hidden="1" x14ac:dyDescent="0.25">
      <c r="A28" s="1" t="s">
        <v>605</v>
      </c>
      <c r="B28" t="s">
        <v>14</v>
      </c>
      <c r="C28" t="s">
        <v>58</v>
      </c>
      <c r="D28" t="s">
        <v>78</v>
      </c>
      <c r="F28">
        <v>0.625</v>
      </c>
    </row>
    <row r="29" spans="1:6" hidden="1" x14ac:dyDescent="0.25">
      <c r="A29" s="1" t="s">
        <v>79</v>
      </c>
      <c r="B29" t="s">
        <v>14</v>
      </c>
      <c r="C29" t="s">
        <v>58</v>
      </c>
      <c r="D29" t="s">
        <v>78</v>
      </c>
      <c r="F29">
        <v>0.4</v>
      </c>
    </row>
    <row r="30" spans="1:6" hidden="1" x14ac:dyDescent="0.25">
      <c r="A30" s="10" t="s">
        <v>502</v>
      </c>
      <c r="B30" s="14" t="s">
        <v>14</v>
      </c>
      <c r="C30" s="14" t="s">
        <v>56</v>
      </c>
      <c r="D30" t="s">
        <v>78</v>
      </c>
      <c r="E30" t="s">
        <v>245</v>
      </c>
      <c r="F30">
        <v>0.39</v>
      </c>
    </row>
    <row r="31" spans="1:6" x14ac:dyDescent="0.25">
      <c r="A31" s="13" t="s">
        <v>347</v>
      </c>
      <c r="B31" t="s">
        <v>14</v>
      </c>
      <c r="C31" t="s">
        <v>59</v>
      </c>
      <c r="D31" t="s">
        <v>78</v>
      </c>
      <c r="F31">
        <v>0.92</v>
      </c>
    </row>
    <row r="32" spans="1:6" x14ac:dyDescent="0.25">
      <c r="A32" s="2" t="s">
        <v>351</v>
      </c>
      <c r="B32" t="s">
        <v>14</v>
      </c>
      <c r="C32" t="s">
        <v>59</v>
      </c>
      <c r="D32" t="s">
        <v>78</v>
      </c>
      <c r="F32">
        <v>0.86</v>
      </c>
    </row>
    <row r="33" spans="1:6" hidden="1" x14ac:dyDescent="0.25">
      <c r="A33" t="s">
        <v>53</v>
      </c>
      <c r="B33" t="s">
        <v>25</v>
      </c>
      <c r="C33" t="s">
        <v>58</v>
      </c>
      <c r="D33" t="s">
        <v>78</v>
      </c>
      <c r="F33">
        <v>0</v>
      </c>
    </row>
    <row r="34" spans="1:6" hidden="1" x14ac:dyDescent="0.25">
      <c r="A34" t="s">
        <v>52</v>
      </c>
      <c r="B34" t="s">
        <v>25</v>
      </c>
      <c r="C34" t="s">
        <v>58</v>
      </c>
      <c r="D34" t="s">
        <v>224</v>
      </c>
      <c r="F34">
        <v>0</v>
      </c>
    </row>
    <row r="35" spans="1:6" x14ac:dyDescent="0.25">
      <c r="A35" s="13" t="s">
        <v>357</v>
      </c>
      <c r="B35" t="s">
        <v>14</v>
      </c>
      <c r="C35" t="s">
        <v>59</v>
      </c>
      <c r="D35" t="s">
        <v>78</v>
      </c>
      <c r="F35">
        <v>0.92</v>
      </c>
    </row>
    <row r="36" spans="1:6" hidden="1" x14ac:dyDescent="0.25">
      <c r="A36" s="4" t="s">
        <v>189</v>
      </c>
      <c r="B36" t="s">
        <v>14</v>
      </c>
      <c r="C36" t="s">
        <v>56</v>
      </c>
      <c r="D36" t="s">
        <v>78</v>
      </c>
      <c r="E36" t="s">
        <v>244</v>
      </c>
      <c r="F36">
        <v>0</v>
      </c>
    </row>
    <row r="37" spans="1:6" hidden="1" x14ac:dyDescent="0.25">
      <c r="A37" s="5" t="s">
        <v>34</v>
      </c>
      <c r="B37" t="s">
        <v>14</v>
      </c>
      <c r="C37" t="s">
        <v>58</v>
      </c>
      <c r="D37" t="s">
        <v>78</v>
      </c>
      <c r="F37">
        <v>0</v>
      </c>
    </row>
    <row r="38" spans="1:6" hidden="1" x14ac:dyDescent="0.25">
      <c r="A38" s="4" t="s">
        <v>219</v>
      </c>
      <c r="B38" t="s">
        <v>14</v>
      </c>
      <c r="C38" t="s">
        <v>58</v>
      </c>
      <c r="D38" t="s">
        <v>78</v>
      </c>
      <c r="F38">
        <v>0</v>
      </c>
    </row>
    <row r="39" spans="1:6" hidden="1" x14ac:dyDescent="0.25">
      <c r="A39" s="1" t="s">
        <v>182</v>
      </c>
      <c r="B39" t="s">
        <v>14</v>
      </c>
      <c r="C39" t="s">
        <v>58</v>
      </c>
      <c r="D39" t="s">
        <v>78</v>
      </c>
      <c r="F39">
        <v>0.4</v>
      </c>
    </row>
    <row r="40" spans="1:6" x14ac:dyDescent="0.25">
      <c r="A40" s="7" t="s">
        <v>363</v>
      </c>
      <c r="B40" t="s">
        <v>14</v>
      </c>
      <c r="C40" t="s">
        <v>59</v>
      </c>
      <c r="D40" t="s">
        <v>78</v>
      </c>
      <c r="F40">
        <v>0.86</v>
      </c>
    </row>
    <row r="41" spans="1:6" hidden="1" x14ac:dyDescent="0.25">
      <c r="A41" s="4" t="s">
        <v>107</v>
      </c>
      <c r="B41" t="s">
        <v>14</v>
      </c>
      <c r="C41" t="s">
        <v>56</v>
      </c>
      <c r="D41" t="s">
        <v>78</v>
      </c>
      <c r="E41" t="s">
        <v>244</v>
      </c>
      <c r="F41">
        <v>0</v>
      </c>
    </row>
    <row r="42" spans="1:6" x14ac:dyDescent="0.25">
      <c r="A42" s="7" t="s">
        <v>366</v>
      </c>
      <c r="B42" t="s">
        <v>14</v>
      </c>
      <c r="C42" t="s">
        <v>59</v>
      </c>
      <c r="D42" t="s">
        <v>78</v>
      </c>
      <c r="F42">
        <v>0.86</v>
      </c>
    </row>
    <row r="43" spans="1:6" hidden="1" x14ac:dyDescent="0.25">
      <c r="A43" s="1" t="s">
        <v>187</v>
      </c>
      <c r="B43" t="s">
        <v>14</v>
      </c>
      <c r="C43" t="s">
        <v>56</v>
      </c>
      <c r="D43" t="s">
        <v>78</v>
      </c>
      <c r="E43" t="s">
        <v>244</v>
      </c>
      <c r="F43">
        <v>0</v>
      </c>
    </row>
    <row r="44" spans="1:6" hidden="1" x14ac:dyDescent="0.25">
      <c r="A44" s="4" t="s">
        <v>185</v>
      </c>
      <c r="B44" t="s">
        <v>14</v>
      </c>
      <c r="C44" t="s">
        <v>56</v>
      </c>
      <c r="D44" t="s">
        <v>78</v>
      </c>
      <c r="E44" t="s">
        <v>244</v>
      </c>
      <c r="F44">
        <v>0</v>
      </c>
    </row>
    <row r="45" spans="1:6" hidden="1" x14ac:dyDescent="0.25">
      <c r="A45" s="7" t="s">
        <v>118</v>
      </c>
      <c r="B45" t="s">
        <v>14</v>
      </c>
      <c r="C45" t="s">
        <v>56</v>
      </c>
      <c r="D45" t="s">
        <v>78</v>
      </c>
      <c r="E45" t="s">
        <v>245</v>
      </c>
      <c r="F45">
        <v>0.39</v>
      </c>
    </row>
    <row r="46" spans="1:6" hidden="1" x14ac:dyDescent="0.25">
      <c r="A46" t="s">
        <v>3</v>
      </c>
      <c r="B46" t="s">
        <v>14</v>
      </c>
      <c r="C46" t="s">
        <v>56</v>
      </c>
      <c r="D46" t="s">
        <v>78</v>
      </c>
      <c r="E46" t="s">
        <v>242</v>
      </c>
      <c r="F46">
        <v>0.49399999999999999</v>
      </c>
    </row>
    <row r="47" spans="1:6" hidden="1" x14ac:dyDescent="0.25">
      <c r="A47" t="s">
        <v>36</v>
      </c>
      <c r="B47" t="s">
        <v>14</v>
      </c>
      <c r="C47" t="s">
        <v>58</v>
      </c>
      <c r="D47" t="s">
        <v>78</v>
      </c>
      <c r="F47">
        <v>0.375</v>
      </c>
    </row>
    <row r="48" spans="1:6" hidden="1" x14ac:dyDescent="0.25">
      <c r="A48" s="13" t="s">
        <v>225</v>
      </c>
      <c r="B48" t="s">
        <v>14</v>
      </c>
      <c r="C48" t="s">
        <v>58</v>
      </c>
      <c r="D48" t="s">
        <v>78</v>
      </c>
      <c r="E48" t="s">
        <v>244</v>
      </c>
      <c r="F48">
        <v>0</v>
      </c>
    </row>
    <row r="49" spans="1:6" hidden="1" x14ac:dyDescent="0.25">
      <c r="A49" s="1" t="s">
        <v>86</v>
      </c>
      <c r="B49" t="s">
        <v>14</v>
      </c>
      <c r="C49" t="s">
        <v>58</v>
      </c>
      <c r="D49" t="s">
        <v>78</v>
      </c>
      <c r="F49">
        <v>0</v>
      </c>
    </row>
    <row r="50" spans="1:6" hidden="1" x14ac:dyDescent="0.25">
      <c r="A50" t="s">
        <v>606</v>
      </c>
      <c r="B50" t="s">
        <v>14</v>
      </c>
      <c r="C50" t="s">
        <v>58</v>
      </c>
      <c r="D50" t="s">
        <v>78</v>
      </c>
      <c r="F50">
        <v>0.64285999999999999</v>
      </c>
    </row>
    <row r="51" spans="1:6" hidden="1" x14ac:dyDescent="0.25">
      <c r="A51" s="1" t="s">
        <v>85</v>
      </c>
      <c r="B51" t="s">
        <v>14</v>
      </c>
      <c r="C51" t="s">
        <v>58</v>
      </c>
      <c r="D51" t="s">
        <v>78</v>
      </c>
      <c r="F51">
        <v>0</v>
      </c>
    </row>
    <row r="52" spans="1:6" x14ac:dyDescent="0.25">
      <c r="A52" s="4" t="s">
        <v>487</v>
      </c>
      <c r="B52" t="s">
        <v>14</v>
      </c>
      <c r="C52" t="s">
        <v>59</v>
      </c>
      <c r="D52" t="s">
        <v>78</v>
      </c>
      <c r="F52">
        <v>0.63300000000000001</v>
      </c>
    </row>
    <row r="53" spans="1:6" x14ac:dyDescent="0.25">
      <c r="A53" s="4" t="s">
        <v>494</v>
      </c>
      <c r="B53" t="s">
        <v>14</v>
      </c>
      <c r="C53" t="s">
        <v>59</v>
      </c>
      <c r="D53" t="s">
        <v>78</v>
      </c>
      <c r="F53">
        <f>(8*12)/(8*12+12+4*16)</f>
        <v>0.55813953488372092</v>
      </c>
    </row>
    <row r="54" spans="1:6" x14ac:dyDescent="0.25">
      <c r="A54" s="19" t="s">
        <v>371</v>
      </c>
      <c r="B54" t="s">
        <v>14</v>
      </c>
      <c r="C54" t="s">
        <v>59</v>
      </c>
      <c r="D54" t="s">
        <v>78</v>
      </c>
      <c r="F54">
        <f>8*12/(8*12+6+5*12)</f>
        <v>0.59259259259259256</v>
      </c>
    </row>
    <row r="55" spans="1:6" x14ac:dyDescent="0.25">
      <c r="A55" s="4" t="s">
        <v>372</v>
      </c>
      <c r="B55" t="s">
        <v>14</v>
      </c>
      <c r="C55" t="s">
        <v>59</v>
      </c>
      <c r="D55" t="s">
        <v>78</v>
      </c>
      <c r="F55">
        <v>0.63</v>
      </c>
    </row>
    <row r="56" spans="1:6" x14ac:dyDescent="0.25">
      <c r="A56" s="4" t="s">
        <v>491</v>
      </c>
      <c r="B56" t="s">
        <v>14</v>
      </c>
      <c r="C56" t="s">
        <v>59</v>
      </c>
      <c r="D56" t="s">
        <v>78</v>
      </c>
      <c r="F56">
        <f>4*12/(48+6+32)</f>
        <v>0.55813953488372092</v>
      </c>
    </row>
    <row r="57" spans="1:6" hidden="1" x14ac:dyDescent="0.25">
      <c r="A57" s="7" t="s">
        <v>173</v>
      </c>
      <c r="B57" t="s">
        <v>14</v>
      </c>
      <c r="C57" t="s">
        <v>56</v>
      </c>
      <c r="D57" t="s">
        <v>78</v>
      </c>
      <c r="E57" t="s">
        <v>244</v>
      </c>
      <c r="F57">
        <v>0</v>
      </c>
    </row>
    <row r="58" spans="1:6" x14ac:dyDescent="0.25">
      <c r="A58" s="7" t="s">
        <v>403</v>
      </c>
      <c r="B58" t="s">
        <v>14</v>
      </c>
      <c r="C58" t="s">
        <v>59</v>
      </c>
      <c r="D58" t="s">
        <v>78</v>
      </c>
      <c r="F58">
        <f>3*12/(36+4+32)</f>
        <v>0.5</v>
      </c>
    </row>
    <row r="59" spans="1:6" hidden="1" x14ac:dyDescent="0.25">
      <c r="A59" s="4" t="s">
        <v>184</v>
      </c>
      <c r="B59" t="s">
        <v>14</v>
      </c>
      <c r="C59" t="s">
        <v>56</v>
      </c>
      <c r="D59" t="s">
        <v>78</v>
      </c>
      <c r="E59" t="s">
        <v>244</v>
      </c>
      <c r="F59">
        <v>0</v>
      </c>
    </row>
    <row r="60" spans="1:6" hidden="1" x14ac:dyDescent="0.25">
      <c r="A60" s="7" t="s">
        <v>176</v>
      </c>
      <c r="B60" t="s">
        <v>14</v>
      </c>
      <c r="C60" t="s">
        <v>56</v>
      </c>
      <c r="D60" t="s">
        <v>78</v>
      </c>
      <c r="E60" t="s">
        <v>245</v>
      </c>
      <c r="F60">
        <v>0.39</v>
      </c>
    </row>
    <row r="61" spans="1:6" hidden="1" x14ac:dyDescent="0.25">
      <c r="A61" s="7" t="s">
        <v>177</v>
      </c>
      <c r="B61" t="s">
        <v>14</v>
      </c>
      <c r="C61" t="s">
        <v>58</v>
      </c>
      <c r="D61" t="s">
        <v>78</v>
      </c>
      <c r="F61">
        <f>6*12/(6*12+10+5*16)</f>
        <v>0.44444444444444442</v>
      </c>
    </row>
    <row r="62" spans="1:6" x14ac:dyDescent="0.25">
      <c r="A62" s="4" t="s">
        <v>407</v>
      </c>
      <c r="B62" t="s">
        <v>14</v>
      </c>
      <c r="C62" t="s">
        <v>59</v>
      </c>
      <c r="D62" t="s">
        <v>78</v>
      </c>
      <c r="F62">
        <v>0.86</v>
      </c>
    </row>
    <row r="63" spans="1:6" hidden="1" x14ac:dyDescent="0.25">
      <c r="A63" t="s">
        <v>46</v>
      </c>
      <c r="B63" t="s">
        <v>14</v>
      </c>
      <c r="C63" t="s">
        <v>58</v>
      </c>
      <c r="D63" t="s">
        <v>78</v>
      </c>
      <c r="F63">
        <v>0.86</v>
      </c>
    </row>
    <row r="64" spans="1:6" x14ac:dyDescent="0.25">
      <c r="A64" s="13" t="s">
        <v>433</v>
      </c>
      <c r="B64" t="s">
        <v>14</v>
      </c>
      <c r="C64" t="s">
        <v>59</v>
      </c>
      <c r="D64" t="s">
        <v>78</v>
      </c>
      <c r="F64">
        <v>0.61</v>
      </c>
    </row>
    <row r="65" spans="1:6" x14ac:dyDescent="0.25">
      <c r="A65" s="4" t="s">
        <v>435</v>
      </c>
      <c r="B65" t="s">
        <v>14</v>
      </c>
      <c r="C65" t="s">
        <v>59</v>
      </c>
      <c r="D65" t="s">
        <v>78</v>
      </c>
      <c r="F65">
        <v>0.63</v>
      </c>
    </row>
    <row r="66" spans="1:6" x14ac:dyDescent="0.25">
      <c r="A66" s="4" t="s">
        <v>436</v>
      </c>
      <c r="B66" t="s">
        <v>14</v>
      </c>
      <c r="C66" t="s">
        <v>59</v>
      </c>
      <c r="D66" t="s">
        <v>78</v>
      </c>
      <c r="F66">
        <v>0.38</v>
      </c>
    </row>
    <row r="67" spans="1:6" hidden="1" x14ac:dyDescent="0.25">
      <c r="A67" s="6" t="s">
        <v>73</v>
      </c>
      <c r="B67" t="s">
        <v>14</v>
      </c>
      <c r="C67" t="s">
        <v>58</v>
      </c>
      <c r="D67" t="s">
        <v>78</v>
      </c>
      <c r="F67">
        <f>8*12/106</f>
        <v>0.90566037735849059</v>
      </c>
    </row>
    <row r="68" spans="1:6" hidden="1" x14ac:dyDescent="0.25">
      <c r="A68" t="s">
        <v>4</v>
      </c>
      <c r="B68" t="s">
        <v>14</v>
      </c>
      <c r="C68" t="s">
        <v>56</v>
      </c>
      <c r="D68" t="s">
        <v>78</v>
      </c>
      <c r="E68" t="s">
        <v>242</v>
      </c>
      <c r="F68">
        <v>0.49399999999999999</v>
      </c>
    </row>
    <row r="69" spans="1:6" hidden="1" x14ac:dyDescent="0.25">
      <c r="A69" s="10" t="s">
        <v>169</v>
      </c>
      <c r="B69" t="s">
        <v>25</v>
      </c>
      <c r="C69" t="s">
        <v>56</v>
      </c>
      <c r="D69" t="s">
        <v>78</v>
      </c>
      <c r="E69" t="s">
        <v>243</v>
      </c>
      <c r="F69">
        <v>0</v>
      </c>
    </row>
    <row r="70" spans="1:6" hidden="1" x14ac:dyDescent="0.25">
      <c r="A70" t="s">
        <v>5</v>
      </c>
      <c r="B70" t="s">
        <v>14</v>
      </c>
      <c r="C70" t="s">
        <v>56</v>
      </c>
      <c r="D70" t="s">
        <v>78</v>
      </c>
      <c r="E70" t="s">
        <v>242</v>
      </c>
      <c r="F70">
        <v>0.49399999999999999</v>
      </c>
    </row>
    <row r="71" spans="1:6" hidden="1" x14ac:dyDescent="0.25">
      <c r="A71" s="4" t="s">
        <v>492</v>
      </c>
      <c r="B71" t="s">
        <v>14</v>
      </c>
      <c r="C71" t="s">
        <v>56</v>
      </c>
      <c r="D71" t="s">
        <v>78</v>
      </c>
      <c r="E71" t="s">
        <v>245</v>
      </c>
      <c r="F71">
        <v>0.5</v>
      </c>
    </row>
    <row r="72" spans="1:6" hidden="1" x14ac:dyDescent="0.25">
      <c r="A72" s="4" t="s">
        <v>209</v>
      </c>
      <c r="B72" t="s">
        <v>14</v>
      </c>
      <c r="C72" t="s">
        <v>58</v>
      </c>
      <c r="D72" t="s">
        <v>78</v>
      </c>
      <c r="F72">
        <f>2*12/82</f>
        <v>0.29268292682926828</v>
      </c>
    </row>
    <row r="73" spans="1:6" hidden="1" x14ac:dyDescent="0.25">
      <c r="A73" s="1" t="s">
        <v>115</v>
      </c>
      <c r="B73" t="s">
        <v>14</v>
      </c>
      <c r="C73" t="s">
        <v>56</v>
      </c>
      <c r="D73" t="s">
        <v>78</v>
      </c>
      <c r="E73" t="s">
        <v>244</v>
      </c>
      <c r="F73">
        <v>0</v>
      </c>
    </row>
    <row r="74" spans="1:6" hidden="1" x14ac:dyDescent="0.25">
      <c r="A74" s="4" t="s">
        <v>183</v>
      </c>
      <c r="B74" t="s">
        <v>14</v>
      </c>
      <c r="C74" t="s">
        <v>56</v>
      </c>
      <c r="D74" t="s">
        <v>78</v>
      </c>
      <c r="E74" t="s">
        <v>244</v>
      </c>
      <c r="F74">
        <v>0</v>
      </c>
    </row>
    <row r="75" spans="1:6" hidden="1" x14ac:dyDescent="0.25">
      <c r="A75" s="4" t="s">
        <v>196</v>
      </c>
      <c r="B75" t="s">
        <v>14</v>
      </c>
      <c r="C75" t="s">
        <v>56</v>
      </c>
      <c r="D75" t="s">
        <v>78</v>
      </c>
      <c r="E75" t="s">
        <v>244</v>
      </c>
      <c r="F75">
        <v>0</v>
      </c>
    </row>
    <row r="76" spans="1:6" hidden="1" x14ac:dyDescent="0.25">
      <c r="A76" t="s">
        <v>6</v>
      </c>
      <c r="B76" t="s">
        <v>14</v>
      </c>
      <c r="C76" t="s">
        <v>56</v>
      </c>
      <c r="D76" t="s">
        <v>78</v>
      </c>
      <c r="E76" t="s">
        <v>242</v>
      </c>
      <c r="F76">
        <v>0.49399999999999999</v>
      </c>
    </row>
    <row r="77" spans="1:6" hidden="1" x14ac:dyDescent="0.25">
      <c r="A77" t="s">
        <v>7</v>
      </c>
      <c r="B77" t="s">
        <v>14</v>
      </c>
      <c r="C77" t="s">
        <v>56</v>
      </c>
      <c r="D77" t="s">
        <v>78</v>
      </c>
      <c r="E77" t="s">
        <v>242</v>
      </c>
      <c r="F77">
        <v>0.49399999999999999</v>
      </c>
    </row>
    <row r="78" spans="1:6" hidden="1" x14ac:dyDescent="0.25">
      <c r="A78" t="s">
        <v>48</v>
      </c>
      <c r="B78" t="s">
        <v>25</v>
      </c>
      <c r="C78" t="s">
        <v>58</v>
      </c>
      <c r="D78" t="s">
        <v>78</v>
      </c>
      <c r="F78">
        <v>0</v>
      </c>
    </row>
    <row r="79" spans="1:6" hidden="1" x14ac:dyDescent="0.25">
      <c r="A79" t="s">
        <v>47</v>
      </c>
      <c r="B79" t="s">
        <v>25</v>
      </c>
      <c r="C79" t="s">
        <v>58</v>
      </c>
      <c r="D79" t="s">
        <v>224</v>
      </c>
      <c r="F79">
        <v>0</v>
      </c>
    </row>
    <row r="80" spans="1:6" hidden="1" x14ac:dyDescent="0.25">
      <c r="A80" s="4" t="s">
        <v>192</v>
      </c>
      <c r="B80" t="s">
        <v>14</v>
      </c>
      <c r="C80" t="s">
        <v>58</v>
      </c>
      <c r="D80" t="s">
        <v>78</v>
      </c>
      <c r="F80">
        <v>0.40677999999999997</v>
      </c>
    </row>
    <row r="81" spans="1:6" hidden="1" x14ac:dyDescent="0.25">
      <c r="A81" t="s">
        <v>8</v>
      </c>
      <c r="B81" t="s">
        <v>14</v>
      </c>
      <c r="C81" t="s">
        <v>56</v>
      </c>
      <c r="D81" t="s">
        <v>78</v>
      </c>
      <c r="E81" t="s">
        <v>242</v>
      </c>
      <c r="F81">
        <v>0.49399999999999999</v>
      </c>
    </row>
    <row r="82" spans="1:6" hidden="1" x14ac:dyDescent="0.25">
      <c r="A82" s="4" t="s">
        <v>100</v>
      </c>
      <c r="B82" t="s">
        <v>14</v>
      </c>
      <c r="C82" t="s">
        <v>56</v>
      </c>
      <c r="D82" t="s">
        <v>78</v>
      </c>
      <c r="E82" t="s">
        <v>244</v>
      </c>
      <c r="F82">
        <v>0</v>
      </c>
    </row>
    <row r="83" spans="1:6" hidden="1" x14ac:dyDescent="0.25">
      <c r="A83" s="4" t="s">
        <v>113</v>
      </c>
      <c r="B83" t="s">
        <v>14</v>
      </c>
      <c r="C83" t="s">
        <v>58</v>
      </c>
      <c r="D83" t="s">
        <v>78</v>
      </c>
      <c r="F83">
        <v>0</v>
      </c>
    </row>
    <row r="84" spans="1:6" hidden="1" x14ac:dyDescent="0.25">
      <c r="A84" s="1" t="s">
        <v>81</v>
      </c>
      <c r="B84" t="s">
        <v>14</v>
      </c>
      <c r="C84" t="s">
        <v>56</v>
      </c>
      <c r="D84" t="s">
        <v>78</v>
      </c>
      <c r="E84" t="s">
        <v>244</v>
      </c>
      <c r="F84">
        <v>0</v>
      </c>
    </row>
    <row r="85" spans="1:6" hidden="1" x14ac:dyDescent="0.25">
      <c r="A85" s="17" t="s">
        <v>503</v>
      </c>
      <c r="B85" t="s">
        <v>14</v>
      </c>
      <c r="C85" t="s">
        <v>58</v>
      </c>
      <c r="D85" t="s">
        <v>78</v>
      </c>
      <c r="F85">
        <f>0.933718*0.428</f>
        <v>0.39963130400000002</v>
      </c>
    </row>
    <row r="86" spans="1:6" hidden="1" x14ac:dyDescent="0.25">
      <c r="A86" s="17" t="s">
        <v>472</v>
      </c>
      <c r="B86" t="s">
        <v>14</v>
      </c>
      <c r="C86" t="s">
        <v>58</v>
      </c>
      <c r="D86" t="s">
        <v>78</v>
      </c>
      <c r="F86">
        <f>0.885029*0.428</f>
        <v>0.37879241199999997</v>
      </c>
    </row>
    <row r="87" spans="1:6" hidden="1" x14ac:dyDescent="0.25">
      <c r="A87" s="2" t="s">
        <v>470</v>
      </c>
      <c r="B87" t="s">
        <v>14</v>
      </c>
      <c r="C87" t="s">
        <v>58</v>
      </c>
      <c r="D87" t="s">
        <v>78</v>
      </c>
      <c r="F87">
        <f>0.875676*0.428</f>
        <v>0.37478932799999998</v>
      </c>
    </row>
    <row r="88" spans="1:6" hidden="1" x14ac:dyDescent="0.25">
      <c r="A88" s="17" t="s">
        <v>471</v>
      </c>
      <c r="B88" t="s">
        <v>14</v>
      </c>
      <c r="C88" t="s">
        <v>58</v>
      </c>
      <c r="D88" t="s">
        <v>78</v>
      </c>
      <c r="F88">
        <f>0.824429*0.428</f>
        <v>0.35285561199999999</v>
      </c>
    </row>
    <row r="89" spans="1:6" hidden="1" x14ac:dyDescent="0.25">
      <c r="A89" s="13" t="s">
        <v>236</v>
      </c>
      <c r="B89" t="s">
        <v>14</v>
      </c>
      <c r="C89" t="s">
        <v>58</v>
      </c>
      <c r="D89" t="s">
        <v>78</v>
      </c>
      <c r="F89">
        <v>0.58823999999999999</v>
      </c>
    </row>
    <row r="90" spans="1:6" hidden="1" x14ac:dyDescent="0.25">
      <c r="A90" t="s">
        <v>71</v>
      </c>
      <c r="B90" t="s">
        <v>14</v>
      </c>
      <c r="C90" t="s">
        <v>58</v>
      </c>
      <c r="D90" t="s">
        <v>78</v>
      </c>
      <c r="F90">
        <v>0.91</v>
      </c>
    </row>
    <row r="91" spans="1:6" hidden="1" x14ac:dyDescent="0.25">
      <c r="A91" s="4" t="s">
        <v>102</v>
      </c>
      <c r="B91" t="s">
        <v>14</v>
      </c>
      <c r="C91" t="s">
        <v>58</v>
      </c>
      <c r="D91" t="s">
        <v>78</v>
      </c>
      <c r="F91">
        <f>3*12/59</f>
        <v>0.61016949152542377</v>
      </c>
    </row>
    <row r="92" spans="1:6" hidden="1" x14ac:dyDescent="0.25">
      <c r="A92" t="s">
        <v>10</v>
      </c>
      <c r="B92" t="s">
        <v>14</v>
      </c>
      <c r="C92" t="s">
        <v>56</v>
      </c>
      <c r="D92" t="s">
        <v>78</v>
      </c>
      <c r="E92" t="s">
        <v>243</v>
      </c>
      <c r="F92">
        <v>0</v>
      </c>
    </row>
    <row r="93" spans="1:6" hidden="1" x14ac:dyDescent="0.25">
      <c r="A93" t="s">
        <v>9</v>
      </c>
      <c r="B93" t="s">
        <v>14</v>
      </c>
      <c r="C93" t="s">
        <v>56</v>
      </c>
      <c r="D93" t="s">
        <v>78</v>
      </c>
      <c r="E93" t="s">
        <v>242</v>
      </c>
      <c r="F93">
        <v>0.49399999999999999</v>
      </c>
    </row>
    <row r="94" spans="1:6" hidden="1" x14ac:dyDescent="0.25">
      <c r="A94" s="1" t="s">
        <v>604</v>
      </c>
      <c r="B94" t="s">
        <v>14</v>
      </c>
      <c r="C94" t="s">
        <v>58</v>
      </c>
      <c r="D94" t="s">
        <v>78</v>
      </c>
      <c r="F94">
        <v>0.4</v>
      </c>
    </row>
    <row r="95" spans="1:6" hidden="1" x14ac:dyDescent="0.25">
      <c r="A95" s="7" t="s">
        <v>158</v>
      </c>
      <c r="B95" t="s">
        <v>14</v>
      </c>
      <c r="C95" t="s">
        <v>58</v>
      </c>
      <c r="D95" t="s">
        <v>78</v>
      </c>
      <c r="F95">
        <v>0.4</v>
      </c>
    </row>
    <row r="96" spans="1:6" hidden="1" x14ac:dyDescent="0.25">
      <c r="A96" s="7" t="s">
        <v>121</v>
      </c>
      <c r="B96" t="s">
        <v>14</v>
      </c>
      <c r="C96" t="s">
        <v>56</v>
      </c>
      <c r="D96" t="s">
        <v>78</v>
      </c>
      <c r="E96" t="s">
        <v>245</v>
      </c>
      <c r="F96">
        <f>(0.5*0.53+0.44*0.32)/(0.5+0.32)</f>
        <v>0.4948780487804878</v>
      </c>
    </row>
    <row r="97" spans="1:6" hidden="1" x14ac:dyDescent="0.25">
      <c r="A97" s="17" t="s">
        <v>597</v>
      </c>
      <c r="B97" t="s">
        <v>14</v>
      </c>
      <c r="C97" t="s">
        <v>57</v>
      </c>
      <c r="D97" t="s">
        <v>78</v>
      </c>
      <c r="F97">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zoomScaleNormal="100" workbookViewId="0">
      <selection activeCell="I15" sqref="I15"/>
    </sheetView>
  </sheetViews>
  <sheetFormatPr defaultRowHeight="15" x14ac:dyDescent="0.25"/>
  <cols>
    <col min="1" max="1" width="95.85546875" customWidth="1"/>
    <col min="2" max="4" width="20.28515625" customWidth="1"/>
    <col min="6" max="6" width="12.7109375" customWidth="1"/>
  </cols>
  <sheetData>
    <row r="1" spans="1:13" x14ac:dyDescent="0.25">
      <c r="A1" s="5" t="s">
        <v>148</v>
      </c>
      <c r="B1" s="5" t="s">
        <v>54</v>
      </c>
      <c r="C1" s="5" t="s">
        <v>12</v>
      </c>
      <c r="D1" s="5" t="s">
        <v>149</v>
      </c>
      <c r="E1" s="5" t="s">
        <v>60</v>
      </c>
      <c r="F1" s="5" t="s">
        <v>63</v>
      </c>
      <c r="G1" t="s">
        <v>180</v>
      </c>
      <c r="H1" t="s">
        <v>84</v>
      </c>
      <c r="I1" t="s">
        <v>599</v>
      </c>
      <c r="J1" t="s">
        <v>601</v>
      </c>
      <c r="K1" t="s">
        <v>602</v>
      </c>
      <c r="L1" t="s">
        <v>600</v>
      </c>
      <c r="M1" t="s">
        <v>603</v>
      </c>
    </row>
    <row r="2" spans="1:13" hidden="1" x14ac:dyDescent="0.25">
      <c r="A2" s="2" t="s">
        <v>609</v>
      </c>
      <c r="B2" s="4" t="s">
        <v>493</v>
      </c>
      <c r="C2" s="2"/>
      <c r="D2" s="2"/>
      <c r="E2" s="2" t="s">
        <v>61</v>
      </c>
      <c r="F2" s="2" t="s">
        <v>172</v>
      </c>
      <c r="G2" s="2" t="s">
        <v>78</v>
      </c>
      <c r="H2" s="2"/>
      <c r="I2" s="2"/>
      <c r="J2" s="2" t="s">
        <v>78</v>
      </c>
      <c r="K2" s="2" t="s">
        <v>78</v>
      </c>
      <c r="L2" s="2"/>
      <c r="M2" s="2"/>
    </row>
    <row r="3" spans="1:13" hidden="1" x14ac:dyDescent="0.25">
      <c r="A3" s="3" t="s">
        <v>16</v>
      </c>
      <c r="B3" s="3" t="s">
        <v>11</v>
      </c>
      <c r="C3" s="3"/>
      <c r="D3" s="3"/>
      <c r="E3" s="3" t="s">
        <v>62</v>
      </c>
      <c r="F3" s="3" t="s">
        <v>248</v>
      </c>
      <c r="G3" s="2" t="s">
        <v>78</v>
      </c>
      <c r="H3" s="2"/>
      <c r="I3" s="2"/>
      <c r="J3" s="2"/>
      <c r="K3" s="2"/>
      <c r="L3" s="2"/>
      <c r="M3" s="2" t="s">
        <v>78</v>
      </c>
    </row>
    <row r="4" spans="1:13" hidden="1" x14ac:dyDescent="0.25">
      <c r="A4" s="3" t="s">
        <v>17</v>
      </c>
      <c r="B4" s="3" t="s">
        <v>11</v>
      </c>
      <c r="C4" s="3"/>
      <c r="D4" s="3"/>
      <c r="E4" s="3" t="s">
        <v>62</v>
      </c>
      <c r="F4" s="3" t="s">
        <v>248</v>
      </c>
      <c r="G4" s="2" t="s">
        <v>78</v>
      </c>
      <c r="H4" s="2"/>
      <c r="I4" s="2"/>
      <c r="J4" s="2"/>
      <c r="K4" s="2"/>
      <c r="L4" s="2"/>
      <c r="M4" s="2" t="s">
        <v>78</v>
      </c>
    </row>
    <row r="5" spans="1:13" hidden="1" x14ac:dyDescent="0.25">
      <c r="A5" s="3" t="s">
        <v>18</v>
      </c>
      <c r="B5" s="3" t="s">
        <v>11</v>
      </c>
      <c r="C5" s="3"/>
      <c r="D5" s="3"/>
      <c r="E5" s="3" t="s">
        <v>62</v>
      </c>
      <c r="F5" s="3" t="s">
        <v>248</v>
      </c>
      <c r="G5" s="2" t="s">
        <v>78</v>
      </c>
      <c r="H5" s="2"/>
      <c r="I5" s="2"/>
      <c r="J5" s="2"/>
      <c r="K5" s="2"/>
      <c r="L5" s="2"/>
      <c r="M5" s="2" t="s">
        <v>78</v>
      </c>
    </row>
    <row r="6" spans="1:13" hidden="1" x14ac:dyDescent="0.25">
      <c r="A6" s="3" t="s">
        <v>19</v>
      </c>
      <c r="B6" s="3" t="s">
        <v>11</v>
      </c>
      <c r="C6" s="3"/>
      <c r="D6" s="3"/>
      <c r="E6" s="3" t="s">
        <v>62</v>
      </c>
      <c r="F6" s="3" t="s">
        <v>248</v>
      </c>
      <c r="G6" s="2" t="s">
        <v>78</v>
      </c>
      <c r="H6" s="2"/>
      <c r="I6" s="2"/>
      <c r="J6" s="2"/>
      <c r="K6" s="2"/>
      <c r="L6" s="2"/>
      <c r="M6" s="2" t="s">
        <v>78</v>
      </c>
    </row>
    <row r="7" spans="1:13" hidden="1" x14ac:dyDescent="0.25">
      <c r="A7" s="3" t="s">
        <v>20</v>
      </c>
      <c r="B7" s="3" t="s">
        <v>11</v>
      </c>
      <c r="C7" s="3"/>
      <c r="D7" s="3"/>
      <c r="E7" s="3" t="s">
        <v>62</v>
      </c>
      <c r="F7" s="3" t="s">
        <v>248</v>
      </c>
      <c r="G7" s="2" t="s">
        <v>78</v>
      </c>
      <c r="H7" s="2"/>
      <c r="I7" s="2"/>
      <c r="J7" s="2"/>
      <c r="K7" s="2"/>
      <c r="L7" s="2"/>
      <c r="M7" s="2" t="s">
        <v>78</v>
      </c>
    </row>
    <row r="8" spans="1:13" hidden="1" x14ac:dyDescent="0.25">
      <c r="A8" s="3" t="s">
        <v>21</v>
      </c>
      <c r="B8" s="3" t="s">
        <v>11</v>
      </c>
      <c r="C8" s="3"/>
      <c r="D8" s="3"/>
      <c r="E8" s="3" t="s">
        <v>62</v>
      </c>
      <c r="F8" s="3" t="s">
        <v>248</v>
      </c>
      <c r="G8" s="2" t="s">
        <v>78</v>
      </c>
      <c r="H8" s="2"/>
      <c r="I8" s="2"/>
      <c r="J8" s="2"/>
      <c r="K8" s="2"/>
      <c r="L8" s="2"/>
      <c r="M8" s="2" t="s">
        <v>78</v>
      </c>
    </row>
    <row r="9" spans="1:13" hidden="1" x14ac:dyDescent="0.25">
      <c r="A9" s="3" t="s">
        <v>22</v>
      </c>
      <c r="B9" s="3" t="s">
        <v>11</v>
      </c>
      <c r="C9" s="3"/>
      <c r="D9" s="3"/>
      <c r="E9" s="3" t="s">
        <v>62</v>
      </c>
      <c r="F9" s="3" t="s">
        <v>248</v>
      </c>
      <c r="G9" s="2" t="s">
        <v>78</v>
      </c>
      <c r="H9" s="2"/>
      <c r="I9" s="2"/>
      <c r="J9" s="2"/>
      <c r="K9" s="2"/>
      <c r="L9" s="2"/>
      <c r="M9" s="2" t="s">
        <v>78</v>
      </c>
    </row>
    <row r="10" spans="1:13" hidden="1" x14ac:dyDescent="0.25">
      <c r="A10" s="3" t="s">
        <v>23</v>
      </c>
      <c r="B10" s="3" t="s">
        <v>11</v>
      </c>
      <c r="C10" s="3"/>
      <c r="D10" s="3"/>
      <c r="E10" s="3" t="s">
        <v>62</v>
      </c>
      <c r="F10" s="3" t="s">
        <v>248</v>
      </c>
      <c r="G10" s="2" t="s">
        <v>78</v>
      </c>
      <c r="H10" s="2"/>
      <c r="I10" s="2"/>
      <c r="J10" s="2"/>
      <c r="K10" s="2"/>
      <c r="L10" s="2"/>
      <c r="M10" s="2" t="s">
        <v>78</v>
      </c>
    </row>
    <row r="11" spans="1:13" hidden="1" x14ac:dyDescent="0.25">
      <c r="A11" s="3" t="s">
        <v>98</v>
      </c>
      <c r="B11" s="1" t="s">
        <v>91</v>
      </c>
      <c r="C11" s="1"/>
      <c r="D11" s="1"/>
      <c r="E11" s="3" t="s">
        <v>61</v>
      </c>
      <c r="F11" s="3" t="s">
        <v>70</v>
      </c>
      <c r="G11" s="2" t="s">
        <v>78</v>
      </c>
      <c r="H11" s="2"/>
      <c r="I11" s="2"/>
      <c r="J11" s="2"/>
      <c r="K11" s="2"/>
      <c r="L11" s="2"/>
      <c r="M11" s="2" t="s">
        <v>78</v>
      </c>
    </row>
    <row r="12" spans="1:13" hidden="1" x14ac:dyDescent="0.25">
      <c r="A12" s="1" t="s">
        <v>139</v>
      </c>
      <c r="B12" s="1" t="s">
        <v>101</v>
      </c>
      <c r="C12" s="1"/>
      <c r="D12" s="1"/>
      <c r="E12" s="3" t="s">
        <v>62</v>
      </c>
      <c r="F12" s="3" t="s">
        <v>51</v>
      </c>
      <c r="G12" s="2" t="s">
        <v>78</v>
      </c>
      <c r="H12" s="2"/>
      <c r="I12" s="2"/>
      <c r="J12" s="2"/>
      <c r="K12" s="2"/>
      <c r="L12" s="2"/>
      <c r="M12" s="2" t="s">
        <v>78</v>
      </c>
    </row>
    <row r="13" spans="1:13" hidden="1" x14ac:dyDescent="0.25">
      <c r="A13" s="3" t="s">
        <v>67</v>
      </c>
      <c r="B13" s="3" t="s">
        <v>68</v>
      </c>
      <c r="C13" s="3" t="s">
        <v>151</v>
      </c>
      <c r="D13" s="3"/>
      <c r="E13" s="3" t="s">
        <v>69</v>
      </c>
      <c r="F13" s="3" t="s">
        <v>70</v>
      </c>
      <c r="G13" s="2" t="s">
        <v>78</v>
      </c>
      <c r="H13" s="2"/>
      <c r="I13" s="2" t="s">
        <v>78</v>
      </c>
      <c r="J13" s="2" t="s">
        <v>78</v>
      </c>
      <c r="K13" s="2" t="s">
        <v>78</v>
      </c>
      <c r="L13" s="2" t="s">
        <v>78</v>
      </c>
      <c r="M13" s="2"/>
    </row>
    <row r="14" spans="1:13" hidden="1" x14ac:dyDescent="0.25">
      <c r="A14" s="4" t="s">
        <v>607</v>
      </c>
      <c r="B14" s="4" t="s">
        <v>220</v>
      </c>
      <c r="C14" s="2"/>
      <c r="D14" s="2"/>
      <c r="E14" s="2" t="s">
        <v>61</v>
      </c>
      <c r="F14" s="2" t="s">
        <v>221</v>
      </c>
      <c r="G14" s="2" t="s">
        <v>78</v>
      </c>
      <c r="H14" s="2"/>
      <c r="I14" s="2"/>
      <c r="J14" s="2" t="s">
        <v>78</v>
      </c>
      <c r="K14" s="2" t="s">
        <v>78</v>
      </c>
      <c r="L14" s="2"/>
      <c r="M14" s="2"/>
    </row>
    <row r="15" spans="1:13" hidden="1" x14ac:dyDescent="0.25">
      <c r="A15" s="2" t="s">
        <v>506</v>
      </c>
      <c r="B15" s="2" t="s">
        <v>207</v>
      </c>
      <c r="C15" s="2"/>
      <c r="D15" s="2"/>
      <c r="E15" s="2" t="s">
        <v>62</v>
      </c>
      <c r="F15" s="2" t="s">
        <v>507</v>
      </c>
      <c r="G15" s="2" t="s">
        <v>78</v>
      </c>
      <c r="H15" s="2"/>
      <c r="I15" s="2"/>
      <c r="J15" s="2" t="s">
        <v>78</v>
      </c>
      <c r="K15" s="2" t="s">
        <v>78</v>
      </c>
      <c r="L15" s="2" t="s">
        <v>78</v>
      </c>
      <c r="M15" s="2"/>
    </row>
    <row r="16" spans="1:13" hidden="1" x14ac:dyDescent="0.25">
      <c r="A16" s="2" t="s">
        <v>199</v>
      </c>
      <c r="B16" s="2" t="s">
        <v>198</v>
      </c>
      <c r="C16" s="2"/>
      <c r="D16" s="2"/>
      <c r="E16" s="2" t="s">
        <v>62</v>
      </c>
      <c r="F16" s="2" t="s">
        <v>167</v>
      </c>
      <c r="G16" s="2" t="s">
        <v>224</v>
      </c>
      <c r="H16" s="2"/>
      <c r="I16" s="2"/>
      <c r="J16" s="2" t="s">
        <v>78</v>
      </c>
      <c r="K16" s="2" t="s">
        <v>78</v>
      </c>
      <c r="L16" s="2"/>
      <c r="M16" s="2"/>
    </row>
    <row r="17" spans="1:13" hidden="1" x14ac:dyDescent="0.25">
      <c r="A17" s="3" t="s">
        <v>511</v>
      </c>
      <c r="B17" s="3" t="s">
        <v>198</v>
      </c>
      <c r="C17" s="3"/>
      <c r="D17" s="2"/>
      <c r="E17" s="2"/>
      <c r="F17" s="2" t="s">
        <v>167</v>
      </c>
      <c r="G17" s="2" t="s">
        <v>78</v>
      </c>
      <c r="H17" s="2" t="s">
        <v>512</v>
      </c>
      <c r="I17" s="2"/>
      <c r="J17" s="2" t="s">
        <v>78</v>
      </c>
      <c r="K17" s="2"/>
      <c r="L17" s="2"/>
      <c r="M17" s="2"/>
    </row>
    <row r="18" spans="1:13" hidden="1" x14ac:dyDescent="0.25">
      <c r="A18" s="2" t="s">
        <v>513</v>
      </c>
      <c r="B18" s="3" t="s">
        <v>198</v>
      </c>
      <c r="C18" s="2"/>
      <c r="D18" s="2"/>
      <c r="E18" s="2"/>
      <c r="F18" s="2" t="s">
        <v>167</v>
      </c>
      <c r="G18" s="2" t="s">
        <v>78</v>
      </c>
      <c r="H18" s="2" t="s">
        <v>512</v>
      </c>
      <c r="I18" s="2"/>
      <c r="J18" s="2" t="s">
        <v>78</v>
      </c>
      <c r="K18" s="2"/>
      <c r="L18" s="2"/>
      <c r="M18" s="2"/>
    </row>
    <row r="19" spans="1:13" hidden="1" x14ac:dyDescent="0.25">
      <c r="A19" s="3" t="s">
        <v>514</v>
      </c>
      <c r="B19" s="3" t="s">
        <v>198</v>
      </c>
      <c r="C19" s="3"/>
      <c r="D19" s="2"/>
      <c r="E19" s="2"/>
      <c r="F19" s="2" t="s">
        <v>167</v>
      </c>
      <c r="G19" s="2" t="s">
        <v>78</v>
      </c>
      <c r="H19" s="2" t="s">
        <v>512</v>
      </c>
      <c r="I19" s="2"/>
      <c r="J19" s="2"/>
      <c r="K19" s="2" t="s">
        <v>78</v>
      </c>
      <c r="L19" s="2"/>
      <c r="M19" s="2"/>
    </row>
    <row r="20" spans="1:13" hidden="1" x14ac:dyDescent="0.25">
      <c r="A20" s="2" t="s">
        <v>515</v>
      </c>
      <c r="B20" s="3" t="s">
        <v>198</v>
      </c>
      <c r="C20" s="2"/>
      <c r="D20" s="2"/>
      <c r="E20" s="2"/>
      <c r="F20" s="2" t="s">
        <v>167</v>
      </c>
      <c r="G20" s="2" t="s">
        <v>78</v>
      </c>
      <c r="H20" s="2" t="s">
        <v>512</v>
      </c>
      <c r="I20" s="2"/>
      <c r="J20" s="2"/>
      <c r="K20" s="2" t="s">
        <v>78</v>
      </c>
      <c r="L20" s="2"/>
      <c r="M20" s="2"/>
    </row>
    <row r="21" spans="1:13" hidden="1" x14ac:dyDescent="0.25">
      <c r="A21" s="3" t="s">
        <v>64</v>
      </c>
      <c r="B21" s="3" t="s">
        <v>65</v>
      </c>
      <c r="C21" s="3"/>
      <c r="D21" s="3"/>
      <c r="E21" s="3" t="s">
        <v>62</v>
      </c>
      <c r="F21" s="3" t="s">
        <v>66</v>
      </c>
      <c r="G21" s="2" t="s">
        <v>78</v>
      </c>
      <c r="H21" s="2"/>
      <c r="I21" s="2"/>
      <c r="J21" s="2"/>
      <c r="K21" s="2"/>
      <c r="L21" s="2"/>
      <c r="M21" s="2" t="s">
        <v>78</v>
      </c>
    </row>
    <row r="22" spans="1:13" hidden="1" x14ac:dyDescent="0.25">
      <c r="A22" s="3" t="s">
        <v>120</v>
      </c>
      <c r="B22" s="1" t="s">
        <v>117</v>
      </c>
      <c r="C22" s="1"/>
      <c r="D22" s="1"/>
      <c r="E22" s="3" t="s">
        <v>62</v>
      </c>
      <c r="F22" s="3" t="s">
        <v>119</v>
      </c>
      <c r="G22" s="2" t="s">
        <v>78</v>
      </c>
      <c r="H22" s="2"/>
      <c r="I22" s="2"/>
      <c r="J22" s="2"/>
      <c r="K22" s="2"/>
      <c r="L22" s="2"/>
      <c r="M22" s="2" t="s">
        <v>78</v>
      </c>
    </row>
    <row r="23" spans="1:13" hidden="1" x14ac:dyDescent="0.25">
      <c r="A23" s="2" t="s">
        <v>178</v>
      </c>
      <c r="B23" s="2" t="s">
        <v>80</v>
      </c>
      <c r="C23" s="2"/>
      <c r="D23" s="2"/>
      <c r="E23" s="2" t="s">
        <v>62</v>
      </c>
      <c r="F23" s="2" t="s">
        <v>51</v>
      </c>
      <c r="G23" s="2" t="s">
        <v>78</v>
      </c>
      <c r="H23" s="2"/>
      <c r="I23" s="2"/>
      <c r="J23" s="2"/>
      <c r="K23" s="2"/>
      <c r="L23" s="2"/>
      <c r="M23" s="2" t="s">
        <v>78</v>
      </c>
    </row>
    <row r="24" spans="1:13" hidden="1" x14ac:dyDescent="0.25">
      <c r="A24" s="3" t="s">
        <v>122</v>
      </c>
      <c r="B24" s="3" t="s">
        <v>112</v>
      </c>
      <c r="C24" s="3"/>
      <c r="D24" s="3"/>
      <c r="E24" s="3" t="s">
        <v>61</v>
      </c>
      <c r="F24" s="3" t="s">
        <v>147</v>
      </c>
      <c r="G24" s="2" t="s">
        <v>78</v>
      </c>
      <c r="H24" s="2"/>
      <c r="I24" s="2"/>
      <c r="J24" s="2" t="s">
        <v>78</v>
      </c>
      <c r="K24" s="2"/>
      <c r="L24" s="2"/>
      <c r="M24" s="2"/>
    </row>
    <row r="25" spans="1:13" hidden="1" x14ac:dyDescent="0.25">
      <c r="A25" s="3" t="s">
        <v>123</v>
      </c>
      <c r="B25" s="3" t="s">
        <v>112</v>
      </c>
      <c r="C25" s="3"/>
      <c r="D25" s="3"/>
      <c r="E25" s="3" t="s">
        <v>61</v>
      </c>
      <c r="F25" s="3" t="s">
        <v>147</v>
      </c>
      <c r="G25" s="2" t="s">
        <v>78</v>
      </c>
      <c r="H25" s="2"/>
      <c r="I25" s="2"/>
      <c r="J25" s="2"/>
      <c r="K25" s="2" t="s">
        <v>78</v>
      </c>
      <c r="L25" s="2"/>
      <c r="M25" s="2"/>
    </row>
    <row r="26" spans="1:13" hidden="1" x14ac:dyDescent="0.25">
      <c r="A26" s="2" t="s">
        <v>608</v>
      </c>
      <c r="B26" s="3" t="s">
        <v>112</v>
      </c>
      <c r="C26" s="2"/>
      <c r="D26" s="2"/>
      <c r="E26" s="2" t="s">
        <v>62</v>
      </c>
      <c r="F26" s="2" t="s">
        <v>167</v>
      </c>
      <c r="G26" s="2" t="s">
        <v>224</v>
      </c>
      <c r="H26" s="2"/>
      <c r="I26" s="2"/>
      <c r="J26" s="2" t="s">
        <v>78</v>
      </c>
      <c r="K26" s="2" t="s">
        <v>78</v>
      </c>
      <c r="L26" s="2"/>
      <c r="M26" s="2"/>
    </row>
    <row r="27" spans="1:13" hidden="1" x14ac:dyDescent="0.25">
      <c r="A27" s="2" t="s">
        <v>156</v>
      </c>
      <c r="B27" s="2" t="s">
        <v>112</v>
      </c>
      <c r="C27" s="2" t="s">
        <v>154</v>
      </c>
      <c r="D27" s="2">
        <v>1</v>
      </c>
      <c r="E27" s="3" t="s">
        <v>61</v>
      </c>
      <c r="F27" s="2" t="s">
        <v>146</v>
      </c>
      <c r="G27" s="2" t="s">
        <v>78</v>
      </c>
      <c r="H27" s="2"/>
      <c r="I27" s="2"/>
      <c r="J27" s="2" t="s">
        <v>78</v>
      </c>
      <c r="K27" s="2"/>
      <c r="L27" s="2"/>
      <c r="M27" s="2"/>
    </row>
    <row r="28" spans="1:13" hidden="1" x14ac:dyDescent="0.25">
      <c r="A28" s="3" t="s">
        <v>128</v>
      </c>
      <c r="B28" s="3" t="s">
        <v>112</v>
      </c>
      <c r="C28" s="3"/>
      <c r="D28" s="3"/>
      <c r="E28" s="3" t="s">
        <v>61</v>
      </c>
      <c r="F28" s="3" t="s">
        <v>147</v>
      </c>
      <c r="G28" s="2" t="s">
        <v>78</v>
      </c>
      <c r="H28" s="2"/>
      <c r="I28" s="2"/>
      <c r="J28" s="2" t="s">
        <v>78</v>
      </c>
      <c r="K28" s="2"/>
      <c r="L28" s="2"/>
      <c r="M28" s="2"/>
    </row>
    <row r="29" spans="1:13" hidden="1" x14ac:dyDescent="0.25">
      <c r="A29" s="2" t="s">
        <v>157</v>
      </c>
      <c r="B29" s="2" t="s">
        <v>112</v>
      </c>
      <c r="C29" s="2" t="s">
        <v>155</v>
      </c>
      <c r="D29" s="3">
        <v>1</v>
      </c>
      <c r="E29" s="3" t="s">
        <v>61</v>
      </c>
      <c r="F29" s="2" t="s">
        <v>146</v>
      </c>
      <c r="G29" s="2" t="s">
        <v>78</v>
      </c>
      <c r="H29" s="2"/>
      <c r="I29" s="2"/>
      <c r="J29" s="2"/>
      <c r="K29" s="2" t="s">
        <v>78</v>
      </c>
      <c r="L29" s="2"/>
      <c r="M29" s="2"/>
    </row>
    <row r="30" spans="1:13" hidden="1" x14ac:dyDescent="0.25">
      <c r="A30" s="3" t="s">
        <v>129</v>
      </c>
      <c r="B30" s="3" t="s">
        <v>112</v>
      </c>
      <c r="C30" s="3"/>
      <c r="D30" s="3"/>
      <c r="E30" s="3" t="s">
        <v>61</v>
      </c>
      <c r="F30" s="3" t="s">
        <v>147</v>
      </c>
      <c r="G30" s="2" t="s">
        <v>78</v>
      </c>
      <c r="H30" s="2"/>
      <c r="I30" s="2"/>
      <c r="J30" s="2"/>
      <c r="K30" s="2" t="s">
        <v>78</v>
      </c>
      <c r="L30" s="2"/>
      <c r="M30" s="2"/>
    </row>
    <row r="31" spans="1:13" hidden="1" x14ac:dyDescent="0.25">
      <c r="A31" s="3" t="s">
        <v>126</v>
      </c>
      <c r="B31" s="3" t="s">
        <v>112</v>
      </c>
      <c r="C31" s="3"/>
      <c r="D31" s="3"/>
      <c r="E31" s="3" t="s">
        <v>61</v>
      </c>
      <c r="F31" s="3" t="s">
        <v>147</v>
      </c>
      <c r="G31" s="2" t="s">
        <v>78</v>
      </c>
      <c r="H31" s="2"/>
      <c r="I31" s="2"/>
      <c r="J31" s="2" t="s">
        <v>78</v>
      </c>
      <c r="K31" s="2"/>
      <c r="L31" s="2"/>
      <c r="M31" s="2"/>
    </row>
    <row r="32" spans="1:13" hidden="1" x14ac:dyDescent="0.25">
      <c r="A32" s="3" t="s">
        <v>127</v>
      </c>
      <c r="B32" s="3" t="s">
        <v>112</v>
      </c>
      <c r="C32" s="3"/>
      <c r="D32" s="3"/>
      <c r="E32" s="3" t="s">
        <v>61</v>
      </c>
      <c r="F32" s="3" t="s">
        <v>147</v>
      </c>
      <c r="G32" s="2" t="s">
        <v>78</v>
      </c>
      <c r="H32" s="2"/>
      <c r="I32" s="2"/>
      <c r="J32" s="2"/>
      <c r="K32" s="2" t="s">
        <v>78</v>
      </c>
      <c r="L32" s="2"/>
      <c r="M32" s="2"/>
    </row>
    <row r="33" spans="1:13" hidden="1" x14ac:dyDescent="0.25">
      <c r="A33" s="3" t="s">
        <v>124</v>
      </c>
      <c r="B33" s="3" t="s">
        <v>112</v>
      </c>
      <c r="C33" s="3"/>
      <c r="D33" s="3"/>
      <c r="E33" s="3" t="s">
        <v>61</v>
      </c>
      <c r="F33" s="3" t="s">
        <v>147</v>
      </c>
      <c r="G33" s="2" t="s">
        <v>78</v>
      </c>
      <c r="H33" s="2"/>
      <c r="I33" s="2"/>
      <c r="J33" s="2" t="s">
        <v>78</v>
      </c>
      <c r="K33" s="2"/>
      <c r="L33" s="2"/>
      <c r="M33" s="2"/>
    </row>
    <row r="34" spans="1:13" hidden="1" x14ac:dyDescent="0.25">
      <c r="A34" s="3" t="s">
        <v>125</v>
      </c>
      <c r="B34" s="3" t="s">
        <v>112</v>
      </c>
      <c r="C34" s="3"/>
      <c r="D34" s="3"/>
      <c r="E34" s="3" t="s">
        <v>61</v>
      </c>
      <c r="F34" s="3" t="s">
        <v>147</v>
      </c>
      <c r="G34" s="2" t="s">
        <v>78</v>
      </c>
      <c r="H34" s="2"/>
      <c r="I34" s="2"/>
      <c r="J34" s="2"/>
      <c r="K34" s="2" t="s">
        <v>78</v>
      </c>
      <c r="L34" s="2"/>
      <c r="M34" s="2"/>
    </row>
    <row r="35" spans="1:13" hidden="1" x14ac:dyDescent="0.25">
      <c r="A35" s="3" t="s">
        <v>130</v>
      </c>
      <c r="B35" s="3" t="s">
        <v>112</v>
      </c>
      <c r="C35" s="3"/>
      <c r="D35" s="3"/>
      <c r="E35" s="3" t="s">
        <v>61</v>
      </c>
      <c r="F35" s="3" t="s">
        <v>147</v>
      </c>
      <c r="G35" s="2" t="s">
        <v>78</v>
      </c>
      <c r="H35" s="2"/>
      <c r="I35" s="2"/>
      <c r="J35" s="2" t="s">
        <v>78</v>
      </c>
      <c r="K35" s="2"/>
      <c r="L35" s="2"/>
      <c r="M35" s="2"/>
    </row>
    <row r="36" spans="1:13" hidden="1" x14ac:dyDescent="0.25">
      <c r="A36" s="3" t="s">
        <v>131</v>
      </c>
      <c r="B36" s="3" t="s">
        <v>112</v>
      </c>
      <c r="C36" s="3"/>
      <c r="D36" s="3"/>
      <c r="E36" s="3" t="s">
        <v>61</v>
      </c>
      <c r="F36" s="3" t="s">
        <v>147</v>
      </c>
      <c r="G36" s="2" t="s">
        <v>78</v>
      </c>
      <c r="H36" s="2"/>
      <c r="I36" s="2"/>
      <c r="J36" s="2"/>
      <c r="K36" s="2" t="s">
        <v>78</v>
      </c>
      <c r="L36" s="2"/>
      <c r="M36" s="2"/>
    </row>
    <row r="37" spans="1:13" hidden="1" x14ac:dyDescent="0.25">
      <c r="A37" s="2" t="s">
        <v>171</v>
      </c>
      <c r="B37" s="2" t="s">
        <v>44</v>
      </c>
      <c r="C37" s="2"/>
      <c r="D37" s="2"/>
      <c r="E37" s="2" t="s">
        <v>62</v>
      </c>
      <c r="F37" s="2" t="s">
        <v>167</v>
      </c>
      <c r="G37" s="2" t="s">
        <v>224</v>
      </c>
      <c r="H37" s="2"/>
      <c r="I37" s="2"/>
      <c r="J37" s="2" t="s">
        <v>78</v>
      </c>
      <c r="K37" s="2" t="s">
        <v>78</v>
      </c>
      <c r="L37" s="2"/>
      <c r="M37" s="2"/>
    </row>
    <row r="38" spans="1:13" hidden="1" x14ac:dyDescent="0.25">
      <c r="A38" s="3" t="s">
        <v>43</v>
      </c>
      <c r="B38" s="3" t="s">
        <v>44</v>
      </c>
      <c r="C38" s="3" t="s">
        <v>150</v>
      </c>
      <c r="D38" s="3"/>
      <c r="E38" s="3" t="s">
        <v>62</v>
      </c>
      <c r="F38" s="3" t="s">
        <v>240</v>
      </c>
      <c r="G38" s="2" t="s">
        <v>78</v>
      </c>
      <c r="H38" s="2"/>
      <c r="I38" s="2" t="s">
        <v>78</v>
      </c>
      <c r="J38" s="2" t="s">
        <v>78</v>
      </c>
      <c r="K38" s="2" t="s">
        <v>78</v>
      </c>
      <c r="L38" s="2" t="s">
        <v>78</v>
      </c>
      <c r="M38" s="2"/>
    </row>
    <row r="39" spans="1:13" hidden="1" x14ac:dyDescent="0.25">
      <c r="A39" s="13" t="s">
        <v>238</v>
      </c>
      <c r="B39" s="13" t="s">
        <v>495</v>
      </c>
      <c r="C39" s="2"/>
      <c r="D39" s="2"/>
      <c r="E39" s="2" t="s">
        <v>61</v>
      </c>
      <c r="F39" s="15" t="s">
        <v>239</v>
      </c>
      <c r="G39" s="2" t="s">
        <v>78</v>
      </c>
      <c r="H39" s="2"/>
      <c r="I39" s="2"/>
      <c r="J39" s="2" t="s">
        <v>78</v>
      </c>
      <c r="K39" s="2" t="s">
        <v>78</v>
      </c>
      <c r="L39" s="2"/>
      <c r="M39" s="2"/>
    </row>
    <row r="40" spans="1:13" hidden="1" x14ac:dyDescent="0.25">
      <c r="A40" s="3" t="s">
        <v>135</v>
      </c>
      <c r="B40" s="3" t="s">
        <v>605</v>
      </c>
      <c r="C40" s="3" t="s">
        <v>152</v>
      </c>
      <c r="D40" s="3">
        <v>3.2758000000000002E-2</v>
      </c>
      <c r="E40" s="3" t="s">
        <v>61</v>
      </c>
      <c r="F40" s="3" t="s">
        <v>82</v>
      </c>
      <c r="G40" s="2" t="s">
        <v>78</v>
      </c>
      <c r="H40" s="2"/>
      <c r="I40" s="2"/>
      <c r="J40" s="2" t="s">
        <v>78</v>
      </c>
      <c r="K40" s="2"/>
      <c r="L40" s="2"/>
      <c r="M40" s="2"/>
    </row>
    <row r="41" spans="1:13" hidden="1" x14ac:dyDescent="0.25">
      <c r="A41" s="3" t="s">
        <v>136</v>
      </c>
      <c r="B41" s="3" t="s">
        <v>605</v>
      </c>
      <c r="C41" s="3" t="s">
        <v>153</v>
      </c>
      <c r="D41" s="3">
        <v>3.2758000000000002E-2</v>
      </c>
      <c r="E41" s="3" t="s">
        <v>61</v>
      </c>
      <c r="F41" s="3" t="s">
        <v>82</v>
      </c>
      <c r="G41" s="2" t="s">
        <v>78</v>
      </c>
      <c r="H41" s="2"/>
      <c r="I41" s="2"/>
      <c r="J41" s="2"/>
      <c r="K41" s="2" t="s">
        <v>78</v>
      </c>
      <c r="L41" s="2"/>
      <c r="M41" s="2"/>
    </row>
    <row r="42" spans="1:13" hidden="1" x14ac:dyDescent="0.25">
      <c r="A42" s="3" t="s">
        <v>133</v>
      </c>
      <c r="B42" s="3" t="s">
        <v>79</v>
      </c>
      <c r="C42" s="3" t="s">
        <v>152</v>
      </c>
      <c r="D42" s="3">
        <v>1</v>
      </c>
      <c r="E42" s="3" t="s">
        <v>61</v>
      </c>
      <c r="F42" s="3" t="s">
        <v>82</v>
      </c>
      <c r="G42" s="2" t="s">
        <v>78</v>
      </c>
      <c r="H42" s="2"/>
      <c r="I42" s="2"/>
      <c r="J42" s="2" t="s">
        <v>78</v>
      </c>
      <c r="K42" s="2"/>
      <c r="L42" s="2"/>
      <c r="M42" s="2"/>
    </row>
    <row r="43" spans="1:13" hidden="1" x14ac:dyDescent="0.25">
      <c r="A43" s="2" t="s">
        <v>161</v>
      </c>
      <c r="B43" s="3" t="s">
        <v>79</v>
      </c>
      <c r="C43" s="2" t="s">
        <v>163</v>
      </c>
      <c r="D43" s="2">
        <v>1</v>
      </c>
      <c r="E43" s="3" t="s">
        <v>61</v>
      </c>
      <c r="F43" s="9" t="s">
        <v>167</v>
      </c>
      <c r="G43" s="2" t="s">
        <v>78</v>
      </c>
      <c r="H43" s="2"/>
      <c r="I43" s="2"/>
      <c r="J43" s="2" t="s">
        <v>78</v>
      </c>
      <c r="K43" s="2"/>
      <c r="L43" s="2"/>
      <c r="M43" s="2"/>
    </row>
    <row r="44" spans="1:13" hidden="1" x14ac:dyDescent="0.25">
      <c r="A44" s="3" t="s">
        <v>134</v>
      </c>
      <c r="B44" s="3" t="s">
        <v>79</v>
      </c>
      <c r="C44" s="3" t="s">
        <v>153</v>
      </c>
      <c r="D44" s="3">
        <v>1</v>
      </c>
      <c r="E44" s="3" t="s">
        <v>61</v>
      </c>
      <c r="F44" s="3" t="s">
        <v>82</v>
      </c>
      <c r="G44" s="2" t="s">
        <v>78</v>
      </c>
      <c r="H44" s="2"/>
      <c r="I44" s="2"/>
      <c r="J44" s="2"/>
      <c r="K44" s="2" t="s">
        <v>78</v>
      </c>
      <c r="L44" s="2"/>
      <c r="M44" s="2"/>
    </row>
    <row r="45" spans="1:13" hidden="1" x14ac:dyDescent="0.25">
      <c r="A45" s="2" t="s">
        <v>164</v>
      </c>
      <c r="B45" s="3" t="s">
        <v>79</v>
      </c>
      <c r="C45" s="2" t="s">
        <v>166</v>
      </c>
      <c r="D45" s="2">
        <v>1</v>
      </c>
      <c r="E45" s="3" t="s">
        <v>61</v>
      </c>
      <c r="F45" s="2" t="s">
        <v>167</v>
      </c>
      <c r="G45" s="2" t="s">
        <v>78</v>
      </c>
      <c r="H45" s="2"/>
      <c r="I45" s="2"/>
      <c r="J45" s="2"/>
      <c r="K45" s="2" t="s">
        <v>78</v>
      </c>
      <c r="L45" s="2"/>
      <c r="M45" s="2"/>
    </row>
    <row r="46" spans="1:13" hidden="1" x14ac:dyDescent="0.25">
      <c r="A46" s="3" t="s">
        <v>26</v>
      </c>
      <c r="B46" s="3" t="s">
        <v>53</v>
      </c>
      <c r="C46" s="3"/>
      <c r="D46" s="3"/>
      <c r="E46" s="3" t="s">
        <v>62</v>
      </c>
      <c r="F46" s="3" t="s">
        <v>246</v>
      </c>
      <c r="G46" s="2" t="s">
        <v>78</v>
      </c>
      <c r="H46" s="2"/>
      <c r="I46" s="2"/>
      <c r="J46" s="2"/>
      <c r="K46" s="2"/>
      <c r="L46" s="2"/>
      <c r="M46" s="2" t="s">
        <v>78</v>
      </c>
    </row>
    <row r="47" spans="1:13" hidden="1" x14ac:dyDescent="0.25">
      <c r="A47" s="3" t="s">
        <v>28</v>
      </c>
      <c r="B47" s="3" t="s">
        <v>53</v>
      </c>
      <c r="C47" s="3"/>
      <c r="D47" s="3"/>
      <c r="E47" s="3" t="s">
        <v>62</v>
      </c>
      <c r="F47" s="3" t="s">
        <v>246</v>
      </c>
      <c r="G47" s="2" t="s">
        <v>78</v>
      </c>
      <c r="H47" s="2"/>
      <c r="I47" s="2"/>
      <c r="J47" s="2"/>
      <c r="K47" s="2"/>
      <c r="L47" s="2"/>
      <c r="M47" s="2" t="s">
        <v>78</v>
      </c>
    </row>
    <row r="48" spans="1:13" hidden="1" x14ac:dyDescent="0.25">
      <c r="A48" s="3" t="s">
        <v>27</v>
      </c>
      <c r="B48" s="3" t="s">
        <v>52</v>
      </c>
      <c r="C48" s="3"/>
      <c r="D48" s="3"/>
      <c r="E48" s="3" t="s">
        <v>62</v>
      </c>
      <c r="F48" s="3" t="s">
        <v>246</v>
      </c>
      <c r="G48" s="2" t="s">
        <v>224</v>
      </c>
      <c r="H48" s="2"/>
      <c r="I48" s="2"/>
      <c r="J48" s="2"/>
      <c r="K48" s="2"/>
      <c r="L48" s="2"/>
      <c r="M48" s="2"/>
    </row>
    <row r="49" spans="1:13" hidden="1" x14ac:dyDescent="0.25">
      <c r="A49" s="3" t="s">
        <v>24</v>
      </c>
      <c r="B49" s="3" t="s">
        <v>52</v>
      </c>
      <c r="C49" s="3"/>
      <c r="D49" s="3"/>
      <c r="E49" s="3" t="s">
        <v>61</v>
      </c>
      <c r="F49" s="3"/>
      <c r="G49" s="2" t="s">
        <v>224</v>
      </c>
      <c r="H49" s="2"/>
      <c r="I49" s="2"/>
      <c r="J49" s="2"/>
      <c r="K49" s="2"/>
      <c r="L49" s="2"/>
      <c r="M49" s="2"/>
    </row>
    <row r="50" spans="1:13" hidden="1" x14ac:dyDescent="0.25">
      <c r="A50" s="3" t="s">
        <v>29</v>
      </c>
      <c r="B50" s="3" t="s">
        <v>52</v>
      </c>
      <c r="C50" s="3"/>
      <c r="D50" s="3"/>
      <c r="E50" s="3" t="s">
        <v>62</v>
      </c>
      <c r="F50" s="3" t="s">
        <v>246</v>
      </c>
      <c r="G50" s="2" t="s">
        <v>224</v>
      </c>
      <c r="H50" s="2"/>
      <c r="I50" s="2"/>
      <c r="J50" s="2"/>
      <c r="K50" s="2"/>
      <c r="L50" s="2"/>
      <c r="M50" s="2"/>
    </row>
    <row r="51" spans="1:13" hidden="1" x14ac:dyDescent="0.25">
      <c r="A51" s="1" t="s">
        <v>95</v>
      </c>
      <c r="B51" s="1" t="s">
        <v>34</v>
      </c>
      <c r="C51" s="1"/>
      <c r="D51" s="1"/>
      <c r="E51" s="3" t="s">
        <v>61</v>
      </c>
      <c r="F51" s="3" t="s">
        <v>70</v>
      </c>
      <c r="G51" s="2" t="s">
        <v>224</v>
      </c>
      <c r="H51" s="2"/>
      <c r="I51" s="2"/>
      <c r="J51" s="2" t="s">
        <v>78</v>
      </c>
      <c r="K51" s="2"/>
      <c r="L51" s="2"/>
      <c r="M51" s="2"/>
    </row>
    <row r="52" spans="1:13" hidden="1" x14ac:dyDescent="0.25">
      <c r="A52" s="1" t="s">
        <v>96</v>
      </c>
      <c r="B52" s="1" t="s">
        <v>34</v>
      </c>
      <c r="C52" s="1"/>
      <c r="D52" s="1"/>
      <c r="E52" s="3" t="s">
        <v>61</v>
      </c>
      <c r="F52" s="3" t="s">
        <v>70</v>
      </c>
      <c r="G52" s="2" t="s">
        <v>224</v>
      </c>
      <c r="H52" s="2"/>
      <c r="I52" s="2"/>
      <c r="J52" s="2"/>
      <c r="K52" s="2" t="s">
        <v>78</v>
      </c>
      <c r="L52" s="2"/>
      <c r="M52" s="2"/>
    </row>
    <row r="53" spans="1:13" hidden="1" x14ac:dyDescent="0.25">
      <c r="A53" s="3" t="s">
        <v>35</v>
      </c>
      <c r="B53" s="3" t="s">
        <v>34</v>
      </c>
      <c r="C53" s="3"/>
      <c r="D53" s="3"/>
      <c r="E53" s="3" t="s">
        <v>61</v>
      </c>
      <c r="F53" s="3" t="s">
        <v>247</v>
      </c>
      <c r="G53" s="2" t="s">
        <v>78</v>
      </c>
      <c r="H53" s="2"/>
      <c r="I53" s="2"/>
      <c r="J53" s="2"/>
      <c r="K53" s="2"/>
      <c r="L53" s="2"/>
      <c r="M53" s="2" t="s">
        <v>78</v>
      </c>
    </row>
    <row r="54" spans="1:13" hidden="1" x14ac:dyDescent="0.25">
      <c r="A54" s="3" t="s">
        <v>109</v>
      </c>
      <c r="B54" s="1" t="s">
        <v>182</v>
      </c>
      <c r="C54" s="1"/>
      <c r="D54" s="1"/>
      <c r="E54" s="3" t="s">
        <v>61</v>
      </c>
      <c r="F54" s="3" t="s">
        <v>110</v>
      </c>
      <c r="G54" s="2" t="s">
        <v>78</v>
      </c>
      <c r="H54" s="2"/>
      <c r="I54" s="2"/>
      <c r="J54" s="2" t="s">
        <v>78</v>
      </c>
      <c r="K54" s="2"/>
      <c r="L54" s="2"/>
      <c r="M54" s="2"/>
    </row>
    <row r="55" spans="1:13" hidden="1" x14ac:dyDescent="0.25">
      <c r="A55" s="3" t="s">
        <v>111</v>
      </c>
      <c r="B55" s="1" t="s">
        <v>182</v>
      </c>
      <c r="C55" s="1"/>
      <c r="D55" s="1"/>
      <c r="E55" s="3" t="s">
        <v>61</v>
      </c>
      <c r="F55" s="3" t="s">
        <v>110</v>
      </c>
      <c r="G55" s="2" t="s">
        <v>78</v>
      </c>
      <c r="H55" s="2"/>
      <c r="I55" s="2"/>
      <c r="J55" s="2"/>
      <c r="K55" s="2" t="s">
        <v>78</v>
      </c>
      <c r="L55" s="2"/>
      <c r="M55" s="2"/>
    </row>
    <row r="56" spans="1:13" hidden="1" x14ac:dyDescent="0.25">
      <c r="A56" s="3" t="s">
        <v>37</v>
      </c>
      <c r="B56" s="3" t="s">
        <v>36</v>
      </c>
      <c r="C56" s="3"/>
      <c r="D56" s="3"/>
      <c r="E56" s="3" t="s">
        <v>61</v>
      </c>
      <c r="F56" s="3"/>
      <c r="G56" s="2" t="s">
        <v>78</v>
      </c>
      <c r="H56" s="2"/>
      <c r="I56" s="2"/>
      <c r="J56" s="2" t="s">
        <v>78</v>
      </c>
      <c r="K56" s="2"/>
      <c r="L56" s="2"/>
      <c r="M56" s="2"/>
    </row>
    <row r="57" spans="1:13" hidden="1" x14ac:dyDescent="0.25">
      <c r="A57" s="3" t="s">
        <v>39</v>
      </c>
      <c r="B57" s="3" t="s">
        <v>36</v>
      </c>
      <c r="C57" s="3"/>
      <c r="D57" s="3"/>
      <c r="E57" s="3" t="s">
        <v>61</v>
      </c>
      <c r="F57" s="3"/>
      <c r="G57" s="2" t="s">
        <v>224</v>
      </c>
      <c r="H57" s="2"/>
      <c r="I57" s="2"/>
      <c r="J57" s="2" t="s">
        <v>78</v>
      </c>
      <c r="K57" s="2"/>
      <c r="L57" s="2"/>
      <c r="M57" s="2"/>
    </row>
    <row r="58" spans="1:13" hidden="1" x14ac:dyDescent="0.25">
      <c r="A58" s="3" t="s">
        <v>41</v>
      </c>
      <c r="B58" s="3" t="s">
        <v>36</v>
      </c>
      <c r="C58" s="3"/>
      <c r="D58" s="3"/>
      <c r="E58" s="3" t="s">
        <v>61</v>
      </c>
      <c r="F58" s="3"/>
      <c r="G58" s="2" t="s">
        <v>78</v>
      </c>
      <c r="H58" s="2"/>
      <c r="I58" s="2"/>
      <c r="J58" s="2" t="s">
        <v>78</v>
      </c>
      <c r="K58" s="2"/>
      <c r="L58" s="2"/>
      <c r="M58" s="2"/>
    </row>
    <row r="59" spans="1:13" hidden="1" x14ac:dyDescent="0.25">
      <c r="A59" s="3" t="s">
        <v>38</v>
      </c>
      <c r="B59" s="3" t="s">
        <v>36</v>
      </c>
      <c r="C59" s="3"/>
      <c r="D59" s="3"/>
      <c r="E59" s="3" t="s">
        <v>61</v>
      </c>
      <c r="F59" s="3"/>
      <c r="G59" s="2" t="s">
        <v>78</v>
      </c>
      <c r="H59" s="2"/>
      <c r="I59" s="2"/>
      <c r="J59" s="2"/>
      <c r="K59" s="2" t="s">
        <v>78</v>
      </c>
      <c r="L59" s="2"/>
      <c r="M59" s="2"/>
    </row>
    <row r="60" spans="1:13" hidden="1" x14ac:dyDescent="0.25">
      <c r="A60" s="3" t="s">
        <v>40</v>
      </c>
      <c r="B60" s="3" t="s">
        <v>36</v>
      </c>
      <c r="C60" s="3"/>
      <c r="D60" s="3"/>
      <c r="E60" s="3" t="s">
        <v>61</v>
      </c>
      <c r="F60" s="3"/>
      <c r="G60" s="2" t="s">
        <v>224</v>
      </c>
      <c r="H60" s="2"/>
      <c r="I60" s="2"/>
      <c r="J60" s="2"/>
      <c r="K60" s="2" t="s">
        <v>78</v>
      </c>
      <c r="L60" s="2"/>
      <c r="M60" s="2"/>
    </row>
    <row r="61" spans="1:13" hidden="1" x14ac:dyDescent="0.25">
      <c r="A61" s="3" t="s">
        <v>42</v>
      </c>
      <c r="B61" s="3" t="s">
        <v>36</v>
      </c>
      <c r="C61" s="3"/>
      <c r="D61" s="3"/>
      <c r="E61" s="3" t="s">
        <v>61</v>
      </c>
      <c r="F61" s="3"/>
      <c r="G61" s="2" t="s">
        <v>78</v>
      </c>
      <c r="H61" s="2"/>
      <c r="I61" s="2"/>
      <c r="J61" s="2"/>
      <c r="K61" s="2" t="s">
        <v>78</v>
      </c>
      <c r="L61" s="2"/>
      <c r="M61" s="2"/>
    </row>
    <row r="62" spans="1:13" hidden="1" x14ac:dyDescent="0.25">
      <c r="A62" s="24" t="s">
        <v>613</v>
      </c>
      <c r="B62" s="3" t="s">
        <v>36</v>
      </c>
      <c r="C62" s="3"/>
      <c r="D62" s="3"/>
      <c r="E62" s="3" t="s">
        <v>61</v>
      </c>
      <c r="F62" s="3"/>
      <c r="G62" s="2" t="s">
        <v>78</v>
      </c>
      <c r="H62" s="2"/>
      <c r="I62" s="2" t="s">
        <v>78</v>
      </c>
      <c r="J62" s="2" t="s">
        <v>78</v>
      </c>
      <c r="K62" s="2" t="s">
        <v>78</v>
      </c>
      <c r="L62" s="2" t="s">
        <v>78</v>
      </c>
      <c r="M62" s="2"/>
    </row>
    <row r="63" spans="1:13" hidden="1" x14ac:dyDescent="0.25">
      <c r="A63" s="4" t="s">
        <v>596</v>
      </c>
      <c r="B63" s="2" t="s">
        <v>225</v>
      </c>
      <c r="C63" s="2"/>
      <c r="D63" s="2"/>
      <c r="E63" s="2" t="s">
        <v>62</v>
      </c>
      <c r="F63" s="2" t="s">
        <v>51</v>
      </c>
      <c r="G63" s="2" t="s">
        <v>78</v>
      </c>
      <c r="H63" s="2"/>
      <c r="I63" s="2"/>
      <c r="J63" s="2"/>
      <c r="K63" s="2"/>
      <c r="L63" s="2"/>
      <c r="M63" s="2" t="s">
        <v>78</v>
      </c>
    </row>
    <row r="64" spans="1:13" hidden="1" x14ac:dyDescent="0.25">
      <c r="A64" s="3" t="s">
        <v>87</v>
      </c>
      <c r="B64" s="1" t="s">
        <v>86</v>
      </c>
      <c r="C64" s="1"/>
      <c r="D64" s="1"/>
      <c r="E64" s="3" t="s">
        <v>62</v>
      </c>
      <c r="F64" s="3" t="s">
        <v>88</v>
      </c>
      <c r="G64" s="2" t="s">
        <v>78</v>
      </c>
      <c r="H64" s="2"/>
      <c r="I64" s="2"/>
      <c r="J64" s="2"/>
      <c r="K64" s="2"/>
      <c r="L64" s="2"/>
      <c r="M64" s="2" t="s">
        <v>78</v>
      </c>
    </row>
    <row r="65" spans="1:13" hidden="1" x14ac:dyDescent="0.25">
      <c r="A65" s="3" t="s">
        <v>90</v>
      </c>
      <c r="B65" s="1" t="s">
        <v>86</v>
      </c>
      <c r="C65" s="1"/>
      <c r="D65" s="1"/>
      <c r="E65" s="3" t="s">
        <v>89</v>
      </c>
      <c r="F65" s="3" t="s">
        <v>88</v>
      </c>
      <c r="G65" s="2" t="s">
        <v>78</v>
      </c>
      <c r="H65" s="2"/>
      <c r="I65" s="2"/>
      <c r="J65" s="2"/>
      <c r="K65" s="2"/>
      <c r="L65" s="2"/>
      <c r="M65" s="2" t="s">
        <v>78</v>
      </c>
    </row>
    <row r="66" spans="1:13" hidden="1" x14ac:dyDescent="0.25">
      <c r="A66" s="3" t="s">
        <v>137</v>
      </c>
      <c r="B66" s="3" t="s">
        <v>606</v>
      </c>
      <c r="C66" s="3" t="s">
        <v>152</v>
      </c>
      <c r="D66" s="3">
        <v>0.53203299999999998</v>
      </c>
      <c r="E66" s="3" t="s">
        <v>61</v>
      </c>
      <c r="F66" s="3" t="s">
        <v>82</v>
      </c>
      <c r="G66" s="2" t="s">
        <v>78</v>
      </c>
      <c r="H66" s="2"/>
      <c r="I66" s="2"/>
      <c r="J66" s="2" t="s">
        <v>78</v>
      </c>
      <c r="K66" s="2"/>
      <c r="L66" s="2"/>
      <c r="M66" s="2"/>
    </row>
    <row r="67" spans="1:13" hidden="1" x14ac:dyDescent="0.25">
      <c r="A67" s="3" t="s">
        <v>162</v>
      </c>
      <c r="B67" s="3" t="s">
        <v>606</v>
      </c>
      <c r="C67" s="2" t="s">
        <v>163</v>
      </c>
      <c r="D67">
        <v>0.29596657633243001</v>
      </c>
      <c r="E67" s="3" t="s">
        <v>61</v>
      </c>
      <c r="F67" s="2" t="s">
        <v>167</v>
      </c>
      <c r="G67" s="2" t="s">
        <v>78</v>
      </c>
      <c r="H67" s="2"/>
      <c r="I67" s="2"/>
      <c r="J67" s="2" t="s">
        <v>78</v>
      </c>
      <c r="K67" s="2"/>
      <c r="L67" s="2"/>
      <c r="M67" s="2"/>
    </row>
    <row r="68" spans="1:13" hidden="1" x14ac:dyDescent="0.25">
      <c r="A68" s="3" t="s">
        <v>138</v>
      </c>
      <c r="B68" s="3" t="s">
        <v>606</v>
      </c>
      <c r="C68" s="3" t="s">
        <v>153</v>
      </c>
      <c r="D68" s="3">
        <v>0.53203299999999998</v>
      </c>
      <c r="E68" s="3" t="s">
        <v>61</v>
      </c>
      <c r="F68" s="3" t="s">
        <v>82</v>
      </c>
      <c r="G68" s="2" t="s">
        <v>78</v>
      </c>
      <c r="H68" s="2"/>
      <c r="I68" s="2"/>
      <c r="J68" s="2"/>
      <c r="K68" s="2" t="s">
        <v>78</v>
      </c>
      <c r="L68" s="2"/>
      <c r="M68" s="2"/>
    </row>
    <row r="69" spans="1:13" hidden="1" x14ac:dyDescent="0.25">
      <c r="A69" s="3" t="s">
        <v>165</v>
      </c>
      <c r="B69" s="3" t="s">
        <v>606</v>
      </c>
      <c r="C69" s="2" t="s">
        <v>166</v>
      </c>
      <c r="D69">
        <v>0.29596657633243001</v>
      </c>
      <c r="E69" s="3" t="s">
        <v>61</v>
      </c>
      <c r="F69" s="2" t="s">
        <v>167</v>
      </c>
      <c r="G69" s="2" t="s">
        <v>78</v>
      </c>
      <c r="H69" s="2"/>
      <c r="I69" s="2"/>
      <c r="J69" s="2"/>
      <c r="K69" s="2" t="s">
        <v>78</v>
      </c>
      <c r="L69" s="2"/>
      <c r="M69" s="2"/>
    </row>
    <row r="70" spans="1:13" hidden="1" x14ac:dyDescent="0.25">
      <c r="A70" s="3" t="s">
        <v>140</v>
      </c>
      <c r="B70" s="1" t="s">
        <v>85</v>
      </c>
      <c r="C70" s="1"/>
      <c r="D70" s="1"/>
      <c r="E70" s="3" t="s">
        <v>62</v>
      </c>
      <c r="F70" s="3" t="s">
        <v>88</v>
      </c>
      <c r="G70" s="2" t="s">
        <v>78</v>
      </c>
      <c r="H70" s="2"/>
      <c r="I70" s="2"/>
      <c r="J70" s="2"/>
      <c r="K70" s="2"/>
      <c r="L70" s="2"/>
      <c r="M70" s="2" t="s">
        <v>78</v>
      </c>
    </row>
    <row r="71" spans="1:13" hidden="1" x14ac:dyDescent="0.25">
      <c r="A71" s="3" t="s">
        <v>141</v>
      </c>
      <c r="B71" s="1" t="s">
        <v>85</v>
      </c>
      <c r="C71" s="1"/>
      <c r="D71" s="1"/>
      <c r="E71" s="3" t="s">
        <v>89</v>
      </c>
      <c r="F71" s="3" t="s">
        <v>88</v>
      </c>
      <c r="G71" s="2" t="s">
        <v>78</v>
      </c>
      <c r="H71" s="2"/>
      <c r="I71" s="2"/>
      <c r="J71" s="2"/>
      <c r="K71" s="2"/>
      <c r="L71" s="2"/>
      <c r="M71" s="2" t="s">
        <v>78</v>
      </c>
    </row>
    <row r="72" spans="1:13" hidden="1" x14ac:dyDescent="0.25">
      <c r="A72" s="2" t="s">
        <v>193</v>
      </c>
      <c r="B72" s="2" t="s">
        <v>494</v>
      </c>
      <c r="C72" s="2"/>
      <c r="D72" s="2"/>
      <c r="E72" s="2" t="s">
        <v>61</v>
      </c>
      <c r="F72" s="2" t="s">
        <v>172</v>
      </c>
      <c r="G72" s="2" t="s">
        <v>78</v>
      </c>
      <c r="H72" s="2"/>
      <c r="I72" s="2"/>
      <c r="J72" s="2" t="s">
        <v>78</v>
      </c>
      <c r="K72" s="2" t="s">
        <v>78</v>
      </c>
      <c r="L72" s="2"/>
      <c r="M72" s="2"/>
    </row>
    <row r="73" spans="1:13" x14ac:dyDescent="0.25">
      <c r="A73" s="2" t="s">
        <v>612</v>
      </c>
      <c r="B73" s="2" t="s">
        <v>494</v>
      </c>
      <c r="C73" s="2"/>
      <c r="D73" s="2"/>
      <c r="E73" s="2" t="s">
        <v>195</v>
      </c>
      <c r="F73" s="2" t="s">
        <v>194</v>
      </c>
      <c r="G73" s="2" t="s">
        <v>78</v>
      </c>
      <c r="H73" s="2"/>
      <c r="I73" s="2"/>
      <c r="J73" s="2" t="s">
        <v>78</v>
      </c>
      <c r="K73" s="2" t="s">
        <v>78</v>
      </c>
      <c r="L73" s="2"/>
      <c r="M73" s="2"/>
    </row>
    <row r="74" spans="1:13" hidden="1" x14ac:dyDescent="0.25">
      <c r="A74" s="4" t="s">
        <v>610</v>
      </c>
      <c r="B74" s="2" t="s">
        <v>491</v>
      </c>
      <c r="C74" s="2"/>
      <c r="D74" s="2"/>
      <c r="E74" s="2" t="s">
        <v>61</v>
      </c>
      <c r="F74" s="2" t="s">
        <v>186</v>
      </c>
      <c r="G74" s="2" t="s">
        <v>78</v>
      </c>
      <c r="H74" s="2"/>
      <c r="I74" s="2"/>
      <c r="J74" s="2" t="s">
        <v>78</v>
      </c>
      <c r="K74" s="2" t="s">
        <v>78</v>
      </c>
      <c r="L74" s="2"/>
      <c r="M74" s="2"/>
    </row>
    <row r="75" spans="1:13" hidden="1" x14ac:dyDescent="0.25">
      <c r="A75" s="7" t="s">
        <v>179</v>
      </c>
      <c r="B75" s="7" t="s">
        <v>177</v>
      </c>
      <c r="C75" s="2"/>
      <c r="D75" s="2"/>
      <c r="E75" s="2" t="s">
        <v>62</v>
      </c>
      <c r="F75" s="2" t="s">
        <v>51</v>
      </c>
      <c r="G75" s="2" t="s">
        <v>78</v>
      </c>
      <c r="H75" s="2"/>
      <c r="I75" s="2"/>
      <c r="J75" s="2"/>
      <c r="K75" s="2"/>
      <c r="L75" s="2"/>
      <c r="M75" s="2" t="s">
        <v>78</v>
      </c>
    </row>
    <row r="76" spans="1:13" hidden="1" x14ac:dyDescent="0.25">
      <c r="A76" s="3" t="s">
        <v>45</v>
      </c>
      <c r="B76" s="3" t="s">
        <v>46</v>
      </c>
      <c r="C76" s="3" t="s">
        <v>150</v>
      </c>
      <c r="D76" s="3"/>
      <c r="E76" s="3" t="s">
        <v>62</v>
      </c>
      <c r="F76" s="3" t="s">
        <v>240</v>
      </c>
      <c r="G76" s="2" t="s">
        <v>78</v>
      </c>
      <c r="H76" s="2"/>
      <c r="I76" s="2" t="s">
        <v>78</v>
      </c>
      <c r="J76" s="2" t="s">
        <v>78</v>
      </c>
      <c r="K76" s="2" t="s">
        <v>78</v>
      </c>
      <c r="L76" s="2" t="s">
        <v>78</v>
      </c>
      <c r="M76" s="2"/>
    </row>
    <row r="77" spans="1:13" hidden="1" x14ac:dyDescent="0.25">
      <c r="A77" s="1" t="s">
        <v>75</v>
      </c>
      <c r="B77" s="1" t="s">
        <v>73</v>
      </c>
      <c r="C77" s="3" t="s">
        <v>151</v>
      </c>
      <c r="D77" s="1"/>
      <c r="E77" s="3" t="s">
        <v>69</v>
      </c>
      <c r="F77" s="3" t="s">
        <v>70</v>
      </c>
      <c r="G77" s="2" t="s">
        <v>78</v>
      </c>
      <c r="H77" s="2"/>
      <c r="I77" s="2" t="s">
        <v>78</v>
      </c>
      <c r="J77" s="2" t="s">
        <v>78</v>
      </c>
      <c r="K77" s="2" t="s">
        <v>78</v>
      </c>
      <c r="L77" s="2" t="s">
        <v>78</v>
      </c>
      <c r="M77" s="2"/>
    </row>
    <row r="78" spans="1:13" hidden="1" x14ac:dyDescent="0.25">
      <c r="A78" s="4" t="s">
        <v>210</v>
      </c>
      <c r="B78" s="4" t="s">
        <v>209</v>
      </c>
      <c r="C78" s="2"/>
      <c r="D78" s="2"/>
      <c r="E78" s="2" t="s">
        <v>62</v>
      </c>
      <c r="F78" s="3" t="s">
        <v>211</v>
      </c>
      <c r="G78" s="2" t="s">
        <v>78</v>
      </c>
      <c r="H78" s="2"/>
      <c r="I78" s="2" t="s">
        <v>78</v>
      </c>
      <c r="J78" s="2" t="s">
        <v>78</v>
      </c>
      <c r="K78" s="2" t="s">
        <v>78</v>
      </c>
      <c r="L78" s="2" t="s">
        <v>78</v>
      </c>
      <c r="M78" s="2"/>
    </row>
    <row r="79" spans="1:13" hidden="1" x14ac:dyDescent="0.25">
      <c r="A79" s="3" t="s">
        <v>50</v>
      </c>
      <c r="B79" s="3" t="s">
        <v>48</v>
      </c>
      <c r="C79" s="3"/>
      <c r="D79" s="3"/>
      <c r="E79" s="3" t="s">
        <v>62</v>
      </c>
      <c r="F79" s="3" t="s">
        <v>51</v>
      </c>
      <c r="G79" s="2" t="s">
        <v>78</v>
      </c>
      <c r="H79" s="2"/>
      <c r="I79" s="2"/>
      <c r="J79" s="2"/>
      <c r="K79" s="2"/>
      <c r="L79" s="2"/>
      <c r="M79" s="2" t="s">
        <v>78</v>
      </c>
    </row>
    <row r="80" spans="1:13" hidden="1" x14ac:dyDescent="0.25">
      <c r="A80" s="3" t="s">
        <v>49</v>
      </c>
      <c r="B80" s="3" t="s">
        <v>47</v>
      </c>
      <c r="C80" s="3"/>
      <c r="D80" s="3"/>
      <c r="E80" s="3" t="s">
        <v>62</v>
      </c>
      <c r="F80" s="3" t="s">
        <v>51</v>
      </c>
      <c r="G80" s="2" t="s">
        <v>224</v>
      </c>
      <c r="H80" s="2"/>
      <c r="I80" s="2"/>
      <c r="J80" s="2"/>
      <c r="K80" s="2"/>
      <c r="L80" s="2"/>
      <c r="M80" s="2" t="s">
        <v>78</v>
      </c>
    </row>
    <row r="81" spans="1:13" hidden="1" x14ac:dyDescent="0.25">
      <c r="A81" s="2" t="s">
        <v>611</v>
      </c>
      <c r="B81" s="1" t="s">
        <v>192</v>
      </c>
      <c r="C81" s="2"/>
      <c r="D81" s="2"/>
      <c r="E81" s="2" t="s">
        <v>61</v>
      </c>
      <c r="F81" s="2" t="s">
        <v>172</v>
      </c>
      <c r="G81" s="2" t="s">
        <v>78</v>
      </c>
      <c r="H81" s="2"/>
      <c r="I81" s="2"/>
      <c r="J81" s="2" t="s">
        <v>78</v>
      </c>
      <c r="K81" s="2" t="s">
        <v>78</v>
      </c>
      <c r="L81" s="2"/>
      <c r="M81" s="2"/>
    </row>
    <row r="82" spans="1:13" hidden="1" x14ac:dyDescent="0.25">
      <c r="A82" s="3" t="s">
        <v>105</v>
      </c>
      <c r="B82" s="1" t="s">
        <v>192</v>
      </c>
      <c r="C82" s="1"/>
      <c r="D82" s="1"/>
      <c r="E82" s="3" t="s">
        <v>61</v>
      </c>
      <c r="F82" s="3" t="s">
        <v>106</v>
      </c>
      <c r="G82" s="2" t="s">
        <v>78</v>
      </c>
      <c r="H82" s="2"/>
      <c r="I82" s="2"/>
      <c r="J82" s="2" t="s">
        <v>78</v>
      </c>
      <c r="K82" s="2"/>
      <c r="L82" s="2"/>
      <c r="M82" s="2"/>
    </row>
    <row r="83" spans="1:13" hidden="1" x14ac:dyDescent="0.25">
      <c r="A83" s="3" t="s">
        <v>108</v>
      </c>
      <c r="B83" s="1" t="s">
        <v>192</v>
      </c>
      <c r="C83" s="1"/>
      <c r="D83" s="1"/>
      <c r="E83" s="3" t="s">
        <v>61</v>
      </c>
      <c r="F83" s="3" t="s">
        <v>106</v>
      </c>
      <c r="G83" s="2" t="s">
        <v>78</v>
      </c>
      <c r="H83" s="2"/>
      <c r="I83" s="2"/>
      <c r="J83" s="2"/>
      <c r="K83" s="2" t="s">
        <v>78</v>
      </c>
      <c r="L83" s="2"/>
      <c r="M83" s="2"/>
    </row>
    <row r="84" spans="1:13" hidden="1" x14ac:dyDescent="0.25">
      <c r="A84" s="3" t="s">
        <v>114</v>
      </c>
      <c r="B84" s="3" t="s">
        <v>113</v>
      </c>
      <c r="C84" s="3"/>
      <c r="D84" s="3"/>
      <c r="E84" s="3" t="s">
        <v>62</v>
      </c>
      <c r="F84" s="3" t="s">
        <v>51</v>
      </c>
      <c r="G84" s="2" t="s">
        <v>78</v>
      </c>
      <c r="H84" s="2"/>
      <c r="I84" s="2"/>
      <c r="J84" s="2"/>
      <c r="K84" s="2"/>
      <c r="L84" s="2"/>
      <c r="M84" s="2" t="s">
        <v>78</v>
      </c>
    </row>
    <row r="85" spans="1:13" hidden="1" x14ac:dyDescent="0.25">
      <c r="A85" s="2" t="s">
        <v>203</v>
      </c>
      <c r="B85" s="21" t="s">
        <v>470</v>
      </c>
      <c r="C85" s="2"/>
      <c r="D85" s="2"/>
      <c r="E85" s="2" t="s">
        <v>61</v>
      </c>
      <c r="F85" s="2" t="s">
        <v>70</v>
      </c>
      <c r="G85" s="2" t="s">
        <v>78</v>
      </c>
      <c r="H85" s="2"/>
      <c r="I85" s="2"/>
      <c r="J85" s="2" t="s">
        <v>78</v>
      </c>
      <c r="K85" s="2"/>
      <c r="L85" s="2"/>
      <c r="M85" s="2"/>
    </row>
    <row r="86" spans="1:13" hidden="1" x14ac:dyDescent="0.25">
      <c r="A86" s="2" t="s">
        <v>206</v>
      </c>
      <c r="B86" s="21" t="s">
        <v>470</v>
      </c>
      <c r="C86" s="2"/>
      <c r="D86" s="2"/>
      <c r="E86" s="2" t="s">
        <v>61</v>
      </c>
      <c r="F86" s="2" t="s">
        <v>70</v>
      </c>
      <c r="G86" s="2" t="s">
        <v>78</v>
      </c>
      <c r="H86" s="2"/>
      <c r="I86" s="2"/>
      <c r="J86" s="2"/>
      <c r="K86" s="2" t="s">
        <v>78</v>
      </c>
      <c r="L86" s="2"/>
      <c r="M86" s="2"/>
    </row>
    <row r="87" spans="1:13" hidden="1" x14ac:dyDescent="0.25">
      <c r="A87" s="17" t="s">
        <v>504</v>
      </c>
      <c r="B87" s="17" t="s">
        <v>503</v>
      </c>
      <c r="C87" s="2"/>
      <c r="D87" s="2"/>
      <c r="E87" s="2" t="s">
        <v>62</v>
      </c>
      <c r="F87" s="2" t="s">
        <v>104</v>
      </c>
      <c r="G87" s="2" t="s">
        <v>78</v>
      </c>
      <c r="H87" s="2"/>
      <c r="I87" s="2" t="s">
        <v>78</v>
      </c>
      <c r="J87" s="2" t="s">
        <v>78</v>
      </c>
      <c r="K87" s="2" t="s">
        <v>78</v>
      </c>
      <c r="L87" s="2" t="s">
        <v>78</v>
      </c>
      <c r="M87" s="2"/>
    </row>
    <row r="88" spans="1:13" hidden="1" x14ac:dyDescent="0.25">
      <c r="A88" s="17" t="s">
        <v>474</v>
      </c>
      <c r="B88" s="17" t="s">
        <v>472</v>
      </c>
      <c r="C88" s="2"/>
      <c r="D88" s="2"/>
      <c r="E88" s="2" t="s">
        <v>62</v>
      </c>
      <c r="F88" s="2" t="s">
        <v>104</v>
      </c>
      <c r="G88" s="2" t="s">
        <v>78</v>
      </c>
      <c r="H88" s="2"/>
      <c r="I88" s="2" t="s">
        <v>78</v>
      </c>
      <c r="J88" s="2" t="s">
        <v>78</v>
      </c>
      <c r="K88" s="2" t="s">
        <v>78</v>
      </c>
      <c r="L88" s="2" t="s">
        <v>78</v>
      </c>
      <c r="M88" s="2"/>
    </row>
    <row r="89" spans="1:13" hidden="1" x14ac:dyDescent="0.25">
      <c r="A89" s="17" t="s">
        <v>473</v>
      </c>
      <c r="B89" s="17" t="s">
        <v>471</v>
      </c>
      <c r="C89" s="2"/>
      <c r="D89" s="2"/>
      <c r="E89" s="2" t="s">
        <v>62</v>
      </c>
      <c r="F89" s="2" t="s">
        <v>104</v>
      </c>
      <c r="G89" s="2" t="s">
        <v>78</v>
      </c>
      <c r="H89" s="2"/>
      <c r="I89" s="2" t="s">
        <v>78</v>
      </c>
      <c r="J89" s="2" t="s">
        <v>78</v>
      </c>
      <c r="K89" s="2" t="s">
        <v>78</v>
      </c>
      <c r="L89" s="2" t="s">
        <v>78</v>
      </c>
      <c r="M89" s="2"/>
    </row>
    <row r="90" spans="1:13" hidden="1" x14ac:dyDescent="0.25">
      <c r="A90" s="13" t="s">
        <v>237</v>
      </c>
      <c r="B90" s="13" t="s">
        <v>236</v>
      </c>
      <c r="C90" s="2"/>
      <c r="D90" s="2"/>
      <c r="E90" s="2" t="s">
        <v>62</v>
      </c>
      <c r="F90" s="2" t="s">
        <v>51</v>
      </c>
      <c r="G90" s="2" t="s">
        <v>78</v>
      </c>
      <c r="H90" s="2"/>
      <c r="I90" s="2"/>
      <c r="J90" s="2" t="s">
        <v>78</v>
      </c>
      <c r="K90" s="2" t="s">
        <v>78</v>
      </c>
      <c r="L90" s="2"/>
      <c r="M90" s="2"/>
    </row>
    <row r="91" spans="1:13" hidden="1" x14ac:dyDescent="0.25">
      <c r="A91" s="3" t="s">
        <v>72</v>
      </c>
      <c r="B91" s="3" t="s">
        <v>71</v>
      </c>
      <c r="C91" s="3" t="s">
        <v>151</v>
      </c>
      <c r="D91" s="3"/>
      <c r="E91" s="3" t="s">
        <v>69</v>
      </c>
      <c r="F91" s="3" t="s">
        <v>70</v>
      </c>
      <c r="G91" s="2" t="s">
        <v>78</v>
      </c>
      <c r="H91" s="2"/>
      <c r="I91" s="2" t="s">
        <v>78</v>
      </c>
      <c r="J91" s="2" t="s">
        <v>78</v>
      </c>
      <c r="K91" s="2" t="s">
        <v>78</v>
      </c>
      <c r="L91" s="2" t="s">
        <v>78</v>
      </c>
      <c r="M91" s="2"/>
    </row>
    <row r="92" spans="1:13" hidden="1" x14ac:dyDescent="0.25">
      <c r="A92" s="3" t="s">
        <v>103</v>
      </c>
      <c r="B92" s="3" t="s">
        <v>102</v>
      </c>
      <c r="C92" s="3"/>
      <c r="D92" s="3"/>
      <c r="E92" s="3" t="s">
        <v>62</v>
      </c>
      <c r="F92" s="3" t="s">
        <v>104</v>
      </c>
      <c r="G92" s="2" t="s">
        <v>78</v>
      </c>
      <c r="H92" s="2"/>
      <c r="I92" s="2" t="s">
        <v>78</v>
      </c>
      <c r="J92" s="2" t="s">
        <v>78</v>
      </c>
      <c r="K92" s="2" t="s">
        <v>78</v>
      </c>
      <c r="L92" s="2" t="s">
        <v>78</v>
      </c>
      <c r="M92" s="2"/>
    </row>
    <row r="93" spans="1:13" hidden="1" x14ac:dyDescent="0.25">
      <c r="A93" s="2" t="s">
        <v>159</v>
      </c>
      <c r="B93" s="7" t="s">
        <v>158</v>
      </c>
      <c r="C93" s="2" t="s">
        <v>154</v>
      </c>
      <c r="D93" s="2">
        <f>142.4593/104.1706</f>
        <v>1.3675576410234751</v>
      </c>
      <c r="E93" s="3" t="s">
        <v>61</v>
      </c>
      <c r="F93" s="2" t="s">
        <v>146</v>
      </c>
      <c r="G93" s="2" t="s">
        <v>78</v>
      </c>
      <c r="H93" s="2"/>
      <c r="I93" s="2"/>
      <c r="J93" s="2" t="s">
        <v>78</v>
      </c>
      <c r="K93" s="2"/>
      <c r="L93" s="2"/>
      <c r="M93" s="2"/>
    </row>
    <row r="94" spans="1:13" hidden="1" x14ac:dyDescent="0.25">
      <c r="A94" s="2" t="s">
        <v>160</v>
      </c>
      <c r="B94" s="7" t="s">
        <v>158</v>
      </c>
      <c r="C94" s="2" t="s">
        <v>155</v>
      </c>
      <c r="D94" s="2">
        <f>142.4593/104.1706</f>
        <v>1.3675576410234751</v>
      </c>
      <c r="E94" s="3" t="s">
        <v>61</v>
      </c>
      <c r="F94" s="2" t="s">
        <v>146</v>
      </c>
      <c r="G94" s="2" t="s">
        <v>78</v>
      </c>
      <c r="H94" s="2"/>
      <c r="I94" s="2"/>
      <c r="J94" s="2"/>
      <c r="K94" s="2" t="s">
        <v>78</v>
      </c>
      <c r="L94" s="2"/>
      <c r="M94" s="2"/>
    </row>
    <row r="95" spans="1:13" hidden="1" x14ac:dyDescent="0.25">
      <c r="A95" s="2" t="s">
        <v>142</v>
      </c>
      <c r="B95" s="2" t="s">
        <v>604</v>
      </c>
      <c r="C95" s="2" t="s">
        <v>154</v>
      </c>
      <c r="D95" s="2">
        <v>0.971356</v>
      </c>
      <c r="E95" s="3" t="s">
        <v>61</v>
      </c>
      <c r="F95" s="2" t="s">
        <v>146</v>
      </c>
      <c r="G95" s="2" t="s">
        <v>78</v>
      </c>
      <c r="H95" s="2"/>
      <c r="I95" s="2"/>
      <c r="J95" s="2" t="s">
        <v>78</v>
      </c>
      <c r="K95" s="2"/>
      <c r="L95" s="2"/>
      <c r="M95" s="2"/>
    </row>
    <row r="96" spans="1:13" hidden="1" x14ac:dyDescent="0.25">
      <c r="A96" s="2" t="s">
        <v>143</v>
      </c>
      <c r="B96" s="2" t="s">
        <v>604</v>
      </c>
      <c r="C96" s="2" t="s">
        <v>155</v>
      </c>
      <c r="D96" s="3">
        <v>0.971356</v>
      </c>
      <c r="E96" s="3" t="s">
        <v>61</v>
      </c>
      <c r="F96" s="2" t="s">
        <v>146</v>
      </c>
      <c r="G96" s="2" t="s">
        <v>78</v>
      </c>
      <c r="H96" s="2"/>
      <c r="I96" s="2"/>
      <c r="J96" s="2"/>
      <c r="K96" s="2" t="s">
        <v>78</v>
      </c>
      <c r="L96" s="2"/>
      <c r="M96" s="2"/>
    </row>
    <row r="97" spans="1:13" hidden="1" x14ac:dyDescent="0.25">
      <c r="A97" s="2" t="s">
        <v>616</v>
      </c>
      <c r="B97" s="2" t="s">
        <v>207</v>
      </c>
      <c r="C97" s="2"/>
      <c r="D97" s="2"/>
      <c r="E97" s="2" t="s">
        <v>89</v>
      </c>
      <c r="F97" s="2" t="s">
        <v>70</v>
      </c>
      <c r="G97" s="2" t="s">
        <v>78</v>
      </c>
      <c r="H97" s="2"/>
      <c r="I97" s="2" t="s">
        <v>78</v>
      </c>
      <c r="J97" s="2"/>
      <c r="K97" s="2"/>
      <c r="L97" s="2"/>
      <c r="M97" s="2"/>
    </row>
    <row r="98" spans="1:13" hidden="1" x14ac:dyDescent="0.25">
      <c r="A98" s="17" t="s">
        <v>617</v>
      </c>
      <c r="B98" s="21" t="s">
        <v>470</v>
      </c>
      <c r="C98" s="2"/>
      <c r="D98" s="2"/>
      <c r="E98" s="2" t="s">
        <v>62</v>
      </c>
      <c r="F98" s="2" t="s">
        <v>104</v>
      </c>
      <c r="G98" s="2" t="s">
        <v>78</v>
      </c>
      <c r="H98" s="2"/>
      <c r="I98" s="2" t="s">
        <v>78</v>
      </c>
      <c r="J98" s="2"/>
      <c r="K98" s="2"/>
      <c r="L98" s="2"/>
      <c r="M98" s="2"/>
    </row>
  </sheetData>
  <hyperlinks>
    <hyperlink ref="F43" r:id="rId1"/>
    <hyperlink ref="F39" r:id="rId2" tooltip="Persistent link using digital object identifier"/>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5"/>
  <sheetViews>
    <sheetView topLeftCell="A7" zoomScale="96" zoomScaleNormal="96" workbookViewId="0">
      <selection activeCell="C615" sqref="C615"/>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615</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615</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615</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615</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613</v>
      </c>
      <c r="B93" s="3" t="s">
        <v>497</v>
      </c>
      <c r="C93" s="3" t="s">
        <v>36</v>
      </c>
      <c r="D93" s="3">
        <v>1</v>
      </c>
      <c r="E93" s="3" t="s">
        <v>14</v>
      </c>
      <c r="F93" s="3"/>
      <c r="G93" s="3"/>
    </row>
    <row r="94" spans="1:7" ht="14.45" customHeight="1" x14ac:dyDescent="0.25">
      <c r="A94" s="3" t="s">
        <v>613</v>
      </c>
      <c r="B94" s="3" t="s">
        <v>498</v>
      </c>
      <c r="C94" s="3" t="s">
        <v>0</v>
      </c>
      <c r="D94" s="3">
        <v>-0.25762600000000002</v>
      </c>
      <c r="E94" s="3" t="s">
        <v>15</v>
      </c>
      <c r="F94" s="3"/>
      <c r="G94" s="3"/>
    </row>
    <row r="95" spans="1:7" ht="14.45" customHeight="1" x14ac:dyDescent="0.25">
      <c r="A95" s="3" t="s">
        <v>613</v>
      </c>
      <c r="B95" s="3" t="s">
        <v>499</v>
      </c>
      <c r="C95" s="1" t="s">
        <v>615</v>
      </c>
      <c r="D95" s="3">
        <v>-1.4573199999999999</v>
      </c>
      <c r="E95" s="3" t="s">
        <v>14</v>
      </c>
      <c r="F95" s="3"/>
      <c r="G95" s="3"/>
    </row>
    <row r="96" spans="1:7" ht="14.45" customHeight="1" x14ac:dyDescent="0.25">
      <c r="A96" s="3" t="s">
        <v>613</v>
      </c>
      <c r="B96" s="3" t="s">
        <v>500</v>
      </c>
      <c r="C96" s="3" t="s">
        <v>614</v>
      </c>
      <c r="D96" s="3">
        <v>8.0897999999999998E-2</v>
      </c>
      <c r="E96" s="3" t="s">
        <v>14</v>
      </c>
      <c r="F96" s="3"/>
      <c r="G96" s="3"/>
    </row>
    <row r="97" spans="1:7" ht="14.45" customHeight="1" x14ac:dyDescent="0.25">
      <c r="A97" s="3" t="s">
        <v>613</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615</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615</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615</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615</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615</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615</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615</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615</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615</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615</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605</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605</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606</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606</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604</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604</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615</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615</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606</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606</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608</v>
      </c>
      <c r="B411" s="3" t="s">
        <v>497</v>
      </c>
      <c r="C411" s="3" t="s">
        <v>112</v>
      </c>
      <c r="D411" s="2">
        <v>1</v>
      </c>
      <c r="E411" s="2" t="s">
        <v>14</v>
      </c>
      <c r="F411" s="2"/>
      <c r="G411" s="2"/>
    </row>
    <row r="412" spans="1:7" ht="14.45" customHeight="1" x14ac:dyDescent="0.25">
      <c r="A412" s="2" t="s">
        <v>608</v>
      </c>
      <c r="B412" s="3" t="s">
        <v>499</v>
      </c>
      <c r="C412" s="2" t="s">
        <v>121</v>
      </c>
      <c r="D412">
        <v>-2.4818142918271287E-2</v>
      </c>
      <c r="E412" t="s">
        <v>14</v>
      </c>
      <c r="F412" s="2"/>
      <c r="G412" s="2"/>
    </row>
    <row r="413" spans="1:7" ht="14.45" customHeight="1" x14ac:dyDescent="0.25">
      <c r="A413" s="2" t="s">
        <v>608</v>
      </c>
      <c r="B413" s="3" t="s">
        <v>499</v>
      </c>
      <c r="C413" s="2" t="s">
        <v>117</v>
      </c>
      <c r="D413">
        <v>-1.0269576379974325E-2</v>
      </c>
      <c r="E413" t="s">
        <v>14</v>
      </c>
      <c r="F413" s="2"/>
      <c r="G413" s="2"/>
    </row>
    <row r="414" spans="1:7" ht="14.45" customHeight="1" x14ac:dyDescent="0.25">
      <c r="A414" s="2" t="s">
        <v>608</v>
      </c>
      <c r="B414" s="3" t="s">
        <v>499</v>
      </c>
      <c r="C414" s="2" t="s">
        <v>79</v>
      </c>
      <c r="D414">
        <v>-2.1151586368977675</v>
      </c>
      <c r="E414" t="s">
        <v>14</v>
      </c>
      <c r="F414" s="2"/>
      <c r="G414" s="2"/>
    </row>
    <row r="415" spans="1:7" ht="14.45" customHeight="1" x14ac:dyDescent="0.25">
      <c r="A415" s="2" t="s">
        <v>608</v>
      </c>
      <c r="B415" s="3" t="s">
        <v>499</v>
      </c>
      <c r="C415" s="2" t="s">
        <v>10</v>
      </c>
      <c r="D415">
        <v>-1.0183996576807872</v>
      </c>
      <c r="E415" t="s">
        <v>14</v>
      </c>
      <c r="F415" s="2"/>
      <c r="G415" s="2"/>
    </row>
    <row r="416" spans="1:7" ht="14.45" customHeight="1" x14ac:dyDescent="0.25">
      <c r="A416" s="2" t="s">
        <v>608</v>
      </c>
      <c r="B416" s="3" t="s">
        <v>498</v>
      </c>
      <c r="C416" s="2" t="s">
        <v>0</v>
      </c>
      <c r="D416" s="2">
        <v>-0.16346378672024708</v>
      </c>
      <c r="E416" s="2" t="s">
        <v>15</v>
      </c>
      <c r="F416" s="2"/>
      <c r="G416" s="2"/>
    </row>
    <row r="417" spans="1:7" ht="14.45" customHeight="1" x14ac:dyDescent="0.25">
      <c r="A417" s="2" t="s">
        <v>608</v>
      </c>
      <c r="B417" s="3" t="s">
        <v>498</v>
      </c>
      <c r="C417" s="2" t="s">
        <v>65</v>
      </c>
      <c r="D417" s="2">
        <v>-4.6521181001283702</v>
      </c>
      <c r="E417" s="2" t="s">
        <v>25</v>
      </c>
      <c r="F417" s="2"/>
      <c r="G417" s="2"/>
    </row>
    <row r="418" spans="1:7" ht="14.45" customHeight="1" x14ac:dyDescent="0.25">
      <c r="A418" s="2" t="s">
        <v>608</v>
      </c>
      <c r="B418" s="3" t="s">
        <v>498</v>
      </c>
      <c r="C418" s="2" t="s">
        <v>48</v>
      </c>
      <c r="D418" s="2">
        <v>-5.9152759948652118</v>
      </c>
      <c r="E418" s="2" t="s">
        <v>25</v>
      </c>
      <c r="F418" s="2"/>
      <c r="G418" s="2"/>
    </row>
    <row r="419" spans="1:7" ht="14.45" customHeight="1" x14ac:dyDescent="0.25">
      <c r="A419" s="2" t="s">
        <v>608</v>
      </c>
      <c r="B419" s="4" t="s">
        <v>501</v>
      </c>
      <c r="C419" s="1" t="s">
        <v>615</v>
      </c>
      <c r="D419" s="2">
        <v>0.86086956521739133</v>
      </c>
      <c r="E419" s="2" t="s">
        <v>14</v>
      </c>
      <c r="F419" s="2"/>
      <c r="G419" s="2"/>
    </row>
    <row r="420" spans="1:7" ht="14.45" customHeight="1" x14ac:dyDescent="0.25">
      <c r="A420" s="2" t="s">
        <v>608</v>
      </c>
      <c r="B420" s="3" t="s">
        <v>500</v>
      </c>
      <c r="C420" s="3" t="s">
        <v>614</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609</v>
      </c>
      <c r="B430" s="3" t="s">
        <v>497</v>
      </c>
      <c r="C430" s="4" t="s">
        <v>493</v>
      </c>
      <c r="D430" s="2">
        <v>1</v>
      </c>
      <c r="E430" s="2" t="s">
        <v>14</v>
      </c>
      <c r="F430" s="2"/>
      <c r="G430" s="2"/>
    </row>
    <row r="431" spans="1:7" ht="14.45" customHeight="1" x14ac:dyDescent="0.25">
      <c r="A431" s="2" t="s">
        <v>609</v>
      </c>
      <c r="B431" s="3" t="s">
        <v>499</v>
      </c>
      <c r="C431" t="s">
        <v>79</v>
      </c>
      <c r="D431">
        <v>-2.77</v>
      </c>
      <c r="E431" t="s">
        <v>14</v>
      </c>
      <c r="F431" s="2"/>
      <c r="G431" s="2"/>
    </row>
    <row r="432" spans="1:7" ht="14.45" customHeight="1" x14ac:dyDescent="0.25">
      <c r="A432" s="2" t="s">
        <v>609</v>
      </c>
      <c r="B432" s="3" t="s">
        <v>499</v>
      </c>
      <c r="C432" t="s">
        <v>10</v>
      </c>
      <c r="D432">
        <v>-2.93</v>
      </c>
      <c r="E432" t="s">
        <v>14</v>
      </c>
      <c r="F432" s="2"/>
      <c r="G432" s="2"/>
    </row>
    <row r="433" spans="1:7" ht="14.45" customHeight="1" x14ac:dyDescent="0.25">
      <c r="A433" s="2" t="s">
        <v>609</v>
      </c>
      <c r="B433" s="3" t="s">
        <v>499</v>
      </c>
      <c r="C433" s="2" t="s">
        <v>115</v>
      </c>
      <c r="D433">
        <v>-0.06</v>
      </c>
      <c r="E433" t="s">
        <v>14</v>
      </c>
      <c r="F433" s="2"/>
      <c r="G433" s="2"/>
    </row>
    <row r="434" spans="1:7" ht="14.45" customHeight="1" x14ac:dyDescent="0.25">
      <c r="A434" s="2" t="s">
        <v>609</v>
      </c>
      <c r="B434" s="3" t="s">
        <v>499</v>
      </c>
      <c r="C434" s="7" t="s">
        <v>173</v>
      </c>
      <c r="D434">
        <v>-0.08</v>
      </c>
      <c r="E434" t="s">
        <v>14</v>
      </c>
      <c r="F434" s="2"/>
      <c r="G434" s="2"/>
    </row>
    <row r="435" spans="1:7" ht="14.45" customHeight="1" x14ac:dyDescent="0.25">
      <c r="A435" s="2" t="s">
        <v>609</v>
      </c>
      <c r="B435" s="3" t="s">
        <v>499</v>
      </c>
      <c r="C435" t="s">
        <v>121</v>
      </c>
      <c r="D435">
        <v>-0.02</v>
      </c>
      <c r="E435" t="s">
        <v>14</v>
      </c>
      <c r="F435" s="2"/>
      <c r="G435" s="2"/>
    </row>
    <row r="436" spans="1:7" ht="14.45" customHeight="1" x14ac:dyDescent="0.25">
      <c r="A436" s="2" t="s">
        <v>609</v>
      </c>
      <c r="B436" s="3" t="s">
        <v>498</v>
      </c>
      <c r="C436" t="s">
        <v>0</v>
      </c>
      <c r="D436">
        <v>-0.3</v>
      </c>
      <c r="E436" t="s">
        <v>15</v>
      </c>
      <c r="F436" s="2"/>
      <c r="G436" s="2"/>
    </row>
    <row r="437" spans="1:7" ht="14.45" customHeight="1" x14ac:dyDescent="0.25">
      <c r="A437" s="2" t="s">
        <v>609</v>
      </c>
      <c r="B437" s="3" t="s">
        <v>498</v>
      </c>
      <c r="C437" s="2" t="s">
        <v>48</v>
      </c>
      <c r="D437">
        <f>2.75*-0.04</f>
        <v>-0.11</v>
      </c>
      <c r="E437" s="2" t="s">
        <v>25</v>
      </c>
      <c r="F437" s="2"/>
      <c r="G437" s="2"/>
    </row>
    <row r="438" spans="1:7" ht="14.45" customHeight="1" x14ac:dyDescent="0.25">
      <c r="A438" s="2" t="s">
        <v>609</v>
      </c>
      <c r="B438" s="3" t="s">
        <v>498</v>
      </c>
      <c r="C438" t="s">
        <v>48</v>
      </c>
      <c r="D438">
        <f>2.75*-0.59</f>
        <v>-1.6224999999999998</v>
      </c>
      <c r="E438" s="2" t="s">
        <v>25</v>
      </c>
      <c r="F438" s="2"/>
      <c r="G438" s="2"/>
    </row>
    <row r="439" spans="1:7" ht="14.45" customHeight="1" x14ac:dyDescent="0.25">
      <c r="A439" s="2" t="s">
        <v>609</v>
      </c>
      <c r="B439" s="4" t="s">
        <v>501</v>
      </c>
      <c r="C439" s="1" t="s">
        <v>615</v>
      </c>
      <c r="D439">
        <v>0.88</v>
      </c>
      <c r="E439" t="s">
        <v>14</v>
      </c>
      <c r="F439" s="2"/>
      <c r="G439" s="2"/>
    </row>
    <row r="440" spans="1:7" ht="14.45" customHeight="1" x14ac:dyDescent="0.25">
      <c r="A440" s="2" t="s">
        <v>609</v>
      </c>
      <c r="B440" s="3" t="s">
        <v>500</v>
      </c>
      <c r="C440" s="3" t="s">
        <v>614</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610</v>
      </c>
      <c r="B450" s="3" t="s">
        <v>497</v>
      </c>
      <c r="C450" s="2" t="s">
        <v>491</v>
      </c>
      <c r="D450" s="2">
        <v>1</v>
      </c>
      <c r="E450" s="2" t="s">
        <v>14</v>
      </c>
      <c r="F450" s="2"/>
      <c r="G450" s="2"/>
    </row>
    <row r="451" spans="1:7" ht="14.45" customHeight="1" x14ac:dyDescent="0.25">
      <c r="A451" s="4" t="s">
        <v>610</v>
      </c>
      <c r="B451" s="3" t="s">
        <v>499</v>
      </c>
      <c r="C451" s="2" t="s">
        <v>79</v>
      </c>
      <c r="D451" s="2">
        <v>-2.8556701030927836</v>
      </c>
      <c r="E451" s="2" t="s">
        <v>14</v>
      </c>
      <c r="F451" s="2"/>
      <c r="G451" s="2"/>
    </row>
    <row r="452" spans="1:7" ht="14.45" customHeight="1" x14ac:dyDescent="0.25">
      <c r="A452" s="4" t="s">
        <v>610</v>
      </c>
      <c r="B452" s="3" t="s">
        <v>499</v>
      </c>
      <c r="C452" s="2" t="s">
        <v>91</v>
      </c>
      <c r="D452" s="2">
        <v>-4.7619047619047623E-2</v>
      </c>
      <c r="E452" s="2" t="s">
        <v>14</v>
      </c>
      <c r="F452" s="2"/>
      <c r="G452" s="2"/>
    </row>
    <row r="453" spans="1:7" ht="14.45" customHeight="1" x14ac:dyDescent="0.25">
      <c r="A453" s="4" t="s">
        <v>610</v>
      </c>
      <c r="B453" s="3" t="s">
        <v>499</v>
      </c>
      <c r="C453" s="2" t="s">
        <v>10</v>
      </c>
      <c r="D453" s="2">
        <v>-2.6315789473684212</v>
      </c>
      <c r="E453" s="2" t="s">
        <v>14</v>
      </c>
      <c r="F453" s="2"/>
      <c r="G453" s="2"/>
    </row>
    <row r="454" spans="1:7" ht="14.45" customHeight="1" x14ac:dyDescent="0.25">
      <c r="A454" s="4" t="s">
        <v>610</v>
      </c>
      <c r="B454" s="3" t="s">
        <v>498</v>
      </c>
      <c r="C454" s="2" t="s">
        <v>76</v>
      </c>
      <c r="D454" s="2">
        <v>-712.49999999999989</v>
      </c>
      <c r="E454" s="2" t="s">
        <v>14</v>
      </c>
      <c r="F454" s="2"/>
      <c r="G454" s="2"/>
    </row>
    <row r="455" spans="1:7" ht="14.45" customHeight="1" x14ac:dyDescent="0.25">
      <c r="A455" s="4" t="s">
        <v>610</v>
      </c>
      <c r="B455" s="4" t="s">
        <v>501</v>
      </c>
      <c r="C455" s="1" t="s">
        <v>615</v>
      </c>
      <c r="D455" s="2">
        <f>1/86*88*0.9</f>
        <v>0.92093023255813955</v>
      </c>
      <c r="E455" s="2" t="s">
        <v>14</v>
      </c>
      <c r="F455" s="2"/>
      <c r="G455" s="2"/>
    </row>
    <row r="456" spans="1:7" ht="14.45" customHeight="1" x14ac:dyDescent="0.25">
      <c r="A456" s="4" t="s">
        <v>610</v>
      </c>
      <c r="B456" s="3" t="s">
        <v>499</v>
      </c>
      <c r="C456" s="2" t="s">
        <v>492</v>
      </c>
      <c r="D456" s="2">
        <v>-0.2857142857142857</v>
      </c>
      <c r="E456" s="2" t="s">
        <v>14</v>
      </c>
      <c r="F456" s="2"/>
      <c r="G456" s="2"/>
    </row>
    <row r="457" spans="1:7" ht="14.45" customHeight="1" x14ac:dyDescent="0.25">
      <c r="A457" s="4" t="s">
        <v>610</v>
      </c>
      <c r="B457" s="3" t="s">
        <v>499</v>
      </c>
      <c r="C457" s="4" t="s">
        <v>183</v>
      </c>
      <c r="D457" s="2">
        <v>-0.13750000000000001</v>
      </c>
      <c r="E457" s="2" t="s">
        <v>14</v>
      </c>
      <c r="F457" s="2"/>
      <c r="G457" s="2"/>
    </row>
    <row r="458" spans="1:7" ht="14.45" customHeight="1" x14ac:dyDescent="0.25">
      <c r="A458" s="4" t="s">
        <v>610</v>
      </c>
      <c r="B458" s="3" t="s">
        <v>498</v>
      </c>
      <c r="C458" s="2" t="s">
        <v>0</v>
      </c>
      <c r="D458" s="2">
        <f>-0.17*D455-1.23636363636364</f>
        <v>-1.392921775898524</v>
      </c>
      <c r="E458" s="2" t="s">
        <v>15</v>
      </c>
      <c r="F458" s="2"/>
      <c r="G458" s="2"/>
    </row>
    <row r="459" spans="1:7" ht="14.45" customHeight="1" x14ac:dyDescent="0.25">
      <c r="A459" s="4" t="s">
        <v>610</v>
      </c>
      <c r="B459" s="3" t="s">
        <v>498</v>
      </c>
      <c r="C459" s="2" t="s">
        <v>48</v>
      </c>
      <c r="D459" s="2">
        <v>-10.89</v>
      </c>
      <c r="E459" s="2" t="s">
        <v>25</v>
      </c>
      <c r="F459" s="2"/>
      <c r="G459" s="2"/>
    </row>
    <row r="460" spans="1:7" ht="14.45" customHeight="1" x14ac:dyDescent="0.25">
      <c r="A460" s="4" t="s">
        <v>610</v>
      </c>
      <c r="B460" s="3" t="s">
        <v>500</v>
      </c>
      <c r="C460" s="3" t="s">
        <v>614</v>
      </c>
      <c r="D460" s="2">
        <f>(-D451*0.4-D450*0.55814)/12*44-D455</f>
        <v>1.2208725853112767</v>
      </c>
      <c r="E460" s="2" t="s">
        <v>14</v>
      </c>
      <c r="F460" s="2"/>
      <c r="G460" s="2"/>
    </row>
    <row r="461" spans="1:7" ht="14.45" customHeight="1" x14ac:dyDescent="0.25">
      <c r="A461" s="4" t="s">
        <v>610</v>
      </c>
      <c r="B461" s="3" t="s">
        <v>499</v>
      </c>
      <c r="C461" s="2" t="s">
        <v>101</v>
      </c>
      <c r="D461" s="2">
        <v>-1.4800000000000001E-2</v>
      </c>
      <c r="E461" s="2" t="s">
        <v>14</v>
      </c>
      <c r="F461" s="2"/>
      <c r="G461" s="2"/>
    </row>
    <row r="462" spans="1:7" ht="14.45" customHeight="1" x14ac:dyDescent="0.25">
      <c r="A462" s="4" t="s">
        <v>610</v>
      </c>
      <c r="B462" s="3" t="s">
        <v>499</v>
      </c>
      <c r="C462" s="4" t="s">
        <v>184</v>
      </c>
      <c r="D462" s="2">
        <v>-1.8599999999999998E-2</v>
      </c>
      <c r="E462" s="2" t="s">
        <v>14</v>
      </c>
      <c r="F462" s="2"/>
      <c r="G462" s="2"/>
    </row>
    <row r="463" spans="1:7" ht="14.45" customHeight="1" x14ac:dyDescent="0.25">
      <c r="A463" s="4" t="s">
        <v>610</v>
      </c>
      <c r="B463" s="3" t="s">
        <v>499</v>
      </c>
      <c r="C463" s="4" t="s">
        <v>185</v>
      </c>
      <c r="D463" s="2">
        <v>-2.0899999999999998E-2</v>
      </c>
      <c r="E463" s="2" t="s">
        <v>14</v>
      </c>
      <c r="F463" s="2"/>
      <c r="G463" s="2"/>
    </row>
    <row r="464" spans="1:7" ht="14.45" customHeight="1" x14ac:dyDescent="0.25">
      <c r="A464" s="2" t="s">
        <v>611</v>
      </c>
      <c r="B464" s="3" t="s">
        <v>497</v>
      </c>
      <c r="C464" s="1" t="s">
        <v>192</v>
      </c>
      <c r="D464" s="2">
        <v>1</v>
      </c>
      <c r="E464" s="2" t="s">
        <v>14</v>
      </c>
      <c r="F464" s="2"/>
      <c r="G464" s="2"/>
    </row>
    <row r="465" spans="1:7" ht="14.45" customHeight="1" x14ac:dyDescent="0.25">
      <c r="A465" s="2" t="s">
        <v>611</v>
      </c>
      <c r="B465" s="3" t="s">
        <v>499</v>
      </c>
      <c r="C465" s="2" t="s">
        <v>79</v>
      </c>
      <c r="D465" s="2">
        <v>-1.28</v>
      </c>
      <c r="E465" s="2" t="s">
        <v>14</v>
      </c>
      <c r="F465" s="2"/>
      <c r="G465" s="2"/>
    </row>
    <row r="466" spans="1:7" ht="14.45" customHeight="1" x14ac:dyDescent="0.25">
      <c r="A466" s="2" t="s">
        <v>611</v>
      </c>
      <c r="B466" s="3" t="s">
        <v>499</v>
      </c>
      <c r="C466" s="2" t="s">
        <v>121</v>
      </c>
      <c r="D466" s="2">
        <v>-0.09</v>
      </c>
      <c r="E466" s="2" t="s">
        <v>14</v>
      </c>
      <c r="F466" s="2"/>
      <c r="G466" s="2"/>
    </row>
    <row r="467" spans="1:7" ht="14.45" customHeight="1" x14ac:dyDescent="0.25">
      <c r="A467" s="2" t="s">
        <v>611</v>
      </c>
      <c r="B467" s="3" t="s">
        <v>499</v>
      </c>
      <c r="C467" s="2" t="s">
        <v>10</v>
      </c>
      <c r="D467" s="2">
        <v>-3.49</v>
      </c>
      <c r="E467" s="2" t="s">
        <v>14</v>
      </c>
      <c r="F467" s="2"/>
      <c r="G467" s="2"/>
    </row>
    <row r="468" spans="1:7" ht="14.45" customHeight="1" x14ac:dyDescent="0.25">
      <c r="A468" s="2" t="s">
        <v>611</v>
      </c>
      <c r="B468" s="3" t="s">
        <v>499</v>
      </c>
      <c r="C468" s="2" t="s">
        <v>115</v>
      </c>
      <c r="D468" s="2">
        <v>-0.2</v>
      </c>
      <c r="E468" s="2" t="s">
        <v>14</v>
      </c>
      <c r="F468" s="2"/>
      <c r="G468" s="2"/>
    </row>
    <row r="469" spans="1:7" ht="14.45" customHeight="1" x14ac:dyDescent="0.25">
      <c r="A469" s="2" t="s">
        <v>611</v>
      </c>
      <c r="B469" s="3" t="s">
        <v>499</v>
      </c>
      <c r="C469" s="2" t="s">
        <v>187</v>
      </c>
      <c r="D469" s="2">
        <f>-0.5/84*40</f>
        <v>-0.23809523809523808</v>
      </c>
      <c r="E469" s="2" t="s">
        <v>14</v>
      </c>
      <c r="F469" s="2"/>
      <c r="G469" s="2" t="s">
        <v>188</v>
      </c>
    </row>
    <row r="470" spans="1:7" ht="14.45" customHeight="1" x14ac:dyDescent="0.25">
      <c r="A470" s="2" t="s">
        <v>611</v>
      </c>
      <c r="B470" s="3" t="s">
        <v>499</v>
      </c>
      <c r="C470" s="1" t="s">
        <v>615</v>
      </c>
      <c r="D470" s="2">
        <v>-0.26</v>
      </c>
      <c r="E470" s="2" t="s">
        <v>14</v>
      </c>
      <c r="F470" s="2"/>
      <c r="G470" s="2" t="s">
        <v>190</v>
      </c>
    </row>
    <row r="471" spans="1:7" ht="14.45" customHeight="1" x14ac:dyDescent="0.25">
      <c r="A471" s="2" t="s">
        <v>611</v>
      </c>
      <c r="B471" s="3" t="s">
        <v>499</v>
      </c>
      <c r="C471" s="2" t="s">
        <v>189</v>
      </c>
      <c r="D471" s="2">
        <f>-1.34*0.3</f>
        <v>-0.40200000000000002</v>
      </c>
      <c r="E471" s="2" t="s">
        <v>14</v>
      </c>
      <c r="F471" s="2"/>
      <c r="G471" s="11">
        <v>0.3</v>
      </c>
    </row>
    <row r="472" spans="1:7" ht="14.45" customHeight="1" x14ac:dyDescent="0.25">
      <c r="A472" s="2" t="s">
        <v>611</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612</v>
      </c>
      <c r="B481" s="20" t="s">
        <v>497</v>
      </c>
      <c r="C481" s="2" t="s">
        <v>494</v>
      </c>
      <c r="D481" s="2">
        <v>1</v>
      </c>
      <c r="E481" s="2" t="s">
        <v>14</v>
      </c>
      <c r="F481" s="2"/>
      <c r="G481" s="2"/>
    </row>
    <row r="482" spans="1:7" ht="14.45" customHeight="1" x14ac:dyDescent="0.25">
      <c r="A482" s="2" t="s">
        <v>612</v>
      </c>
      <c r="B482" s="3" t="s">
        <v>499</v>
      </c>
      <c r="C482" s="2" t="s">
        <v>10</v>
      </c>
      <c r="D482" s="2">
        <v>-24.6813</v>
      </c>
      <c r="E482" s="2" t="s">
        <v>14</v>
      </c>
      <c r="F482" s="2"/>
      <c r="G482" s="2"/>
    </row>
    <row r="483" spans="1:7" ht="14.45" customHeight="1" x14ac:dyDescent="0.25">
      <c r="A483" s="2" t="s">
        <v>612</v>
      </c>
      <c r="B483" s="3" t="s">
        <v>499</v>
      </c>
      <c r="C483" s="1" t="s">
        <v>615</v>
      </c>
      <c r="D483" s="2">
        <v>-0.17879999999999999</v>
      </c>
      <c r="E483" s="2" t="s">
        <v>14</v>
      </c>
      <c r="F483" s="2"/>
      <c r="G483" s="2"/>
    </row>
    <row r="484" spans="1:7" ht="14.45" customHeight="1" x14ac:dyDescent="0.25">
      <c r="A484" s="2" t="s">
        <v>612</v>
      </c>
      <c r="B484" s="3" t="s">
        <v>499</v>
      </c>
      <c r="C484" s="2" t="s">
        <v>115</v>
      </c>
      <c r="D484" s="2">
        <v>-0.22040000000000001</v>
      </c>
      <c r="E484" s="2" t="s">
        <v>14</v>
      </c>
      <c r="F484" s="2"/>
      <c r="G484" s="2"/>
    </row>
    <row r="485" spans="1:7" ht="14.45" customHeight="1" x14ac:dyDescent="0.25">
      <c r="A485" s="2" t="s">
        <v>612</v>
      </c>
      <c r="B485" s="3" t="s">
        <v>499</v>
      </c>
      <c r="C485" s="2" t="s">
        <v>187</v>
      </c>
      <c r="D485" s="2">
        <f>-0.3439/84*40</f>
        <v>-0.16376190476190475</v>
      </c>
      <c r="E485" s="2" t="s">
        <v>14</v>
      </c>
      <c r="F485" s="2"/>
      <c r="G485" s="2" t="s">
        <v>188</v>
      </c>
    </row>
    <row r="486" spans="1:7" ht="14.45" customHeight="1" x14ac:dyDescent="0.25">
      <c r="A486" s="2" t="s">
        <v>612</v>
      </c>
      <c r="B486" s="3" t="s">
        <v>499</v>
      </c>
      <c r="C486" s="2" t="s">
        <v>189</v>
      </c>
      <c r="D486" s="2">
        <f>-0.5216*0.3</f>
        <v>-0.15647999999999998</v>
      </c>
      <c r="E486" s="2" t="s">
        <v>14</v>
      </c>
      <c r="F486" s="2"/>
      <c r="G486" s="11">
        <v>0.3</v>
      </c>
    </row>
    <row r="487" spans="1:7" ht="14.45" customHeight="1" x14ac:dyDescent="0.25">
      <c r="A487" s="2" t="s">
        <v>612</v>
      </c>
      <c r="B487" s="3" t="s">
        <v>499</v>
      </c>
      <c r="C487" s="4" t="s">
        <v>196</v>
      </c>
      <c r="D487" s="2">
        <f>-0.0573-0.0708-0.0545</f>
        <v>-0.18259999999999998</v>
      </c>
      <c r="E487" s="2" t="s">
        <v>14</v>
      </c>
      <c r="F487" s="2"/>
      <c r="G487" s="2" t="s">
        <v>197</v>
      </c>
    </row>
    <row r="488" spans="1:7" ht="14.45" customHeight="1" x14ac:dyDescent="0.25">
      <c r="A488" s="2" t="s">
        <v>612</v>
      </c>
      <c r="B488" s="3" t="s">
        <v>499</v>
      </c>
      <c r="C488" s="2" t="s">
        <v>101</v>
      </c>
      <c r="D488" s="2">
        <v>-0.108</v>
      </c>
      <c r="E488" s="2" t="s">
        <v>14</v>
      </c>
      <c r="F488" s="2"/>
      <c r="G488" s="2"/>
    </row>
    <row r="489" spans="1:7" ht="14.45" customHeight="1" x14ac:dyDescent="0.25">
      <c r="A489" s="2" t="s">
        <v>612</v>
      </c>
      <c r="B489" s="3" t="s">
        <v>498</v>
      </c>
      <c r="C489" s="2" t="s">
        <v>0</v>
      </c>
      <c r="D489" s="2">
        <v>-1.3832</v>
      </c>
      <c r="E489" s="2" t="s">
        <v>15</v>
      </c>
      <c r="F489" s="2"/>
      <c r="G489" s="2"/>
    </row>
    <row r="490" spans="1:7" ht="14.45" customHeight="1" x14ac:dyDescent="0.25">
      <c r="A490" s="2" t="s">
        <v>612</v>
      </c>
      <c r="B490" s="3" t="s">
        <v>498</v>
      </c>
      <c r="C490" s="2" t="s">
        <v>76</v>
      </c>
      <c r="D490" s="2">
        <v>-213.4</v>
      </c>
      <c r="E490" s="2" t="s">
        <v>14</v>
      </c>
      <c r="F490" s="2"/>
      <c r="G490" s="2"/>
    </row>
    <row r="491" spans="1:7" ht="14.45" customHeight="1" x14ac:dyDescent="0.25">
      <c r="A491" s="2" t="s">
        <v>612</v>
      </c>
      <c r="B491" s="3" t="s">
        <v>498</v>
      </c>
      <c r="C491" s="2" t="s">
        <v>48</v>
      </c>
      <c r="D491" s="2">
        <f>-0.1406*2.75</f>
        <v>-0.38664999999999999</v>
      </c>
      <c r="E491" s="2" t="s">
        <v>25</v>
      </c>
      <c r="F491" s="2"/>
      <c r="G491" s="2"/>
    </row>
    <row r="492" spans="1:7" ht="14.45" customHeight="1" x14ac:dyDescent="0.25">
      <c r="A492" s="2" t="s">
        <v>612</v>
      </c>
      <c r="B492" s="3" t="s">
        <v>498</v>
      </c>
      <c r="C492" s="2" t="s">
        <v>48</v>
      </c>
      <c r="D492" s="2">
        <f>-4.3288*2.75</f>
        <v>-11.904200000000001</v>
      </c>
      <c r="E492" s="2" t="s">
        <v>25</v>
      </c>
      <c r="F492" s="2"/>
      <c r="G492" s="2"/>
    </row>
    <row r="493" spans="1:7" ht="14.45" customHeight="1" x14ac:dyDescent="0.25">
      <c r="A493" s="2" t="s">
        <v>612</v>
      </c>
      <c r="B493" s="3" t="s">
        <v>500</v>
      </c>
      <c r="C493" s="3" t="s">
        <v>614</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1"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1"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607</v>
      </c>
      <c r="B515" s="3" t="s">
        <v>497</v>
      </c>
      <c r="C515" s="4" t="s">
        <v>220</v>
      </c>
      <c r="D515" s="2">
        <v>1</v>
      </c>
      <c r="E515" s="2" t="s">
        <v>14</v>
      </c>
      <c r="F515" s="2"/>
      <c r="G515" s="2"/>
    </row>
    <row r="516" spans="1:7" ht="14.45" customHeight="1" x14ac:dyDescent="0.25">
      <c r="A516" s="4" t="s">
        <v>607</v>
      </c>
      <c r="B516" s="3" t="s">
        <v>499</v>
      </c>
      <c r="C516" s="2" t="s">
        <v>112</v>
      </c>
      <c r="D516" s="2">
        <v>-1.9679730000000002</v>
      </c>
      <c r="E516" s="2" t="s">
        <v>14</v>
      </c>
      <c r="F516" s="2"/>
      <c r="G516" s="2"/>
    </row>
    <row r="517" spans="1:7" ht="14.45" customHeight="1" x14ac:dyDescent="0.25">
      <c r="A517" s="4" t="s">
        <v>607</v>
      </c>
      <c r="B517" s="3" t="s">
        <v>498</v>
      </c>
      <c r="C517" s="2" t="s">
        <v>53</v>
      </c>
      <c r="D517" s="2">
        <v>-11.970027</v>
      </c>
      <c r="E517" s="2" t="s">
        <v>25</v>
      </c>
      <c r="F517" s="2"/>
      <c r="G517" s="2"/>
    </row>
    <row r="518" spans="1:7" ht="14.45" customHeight="1" x14ac:dyDescent="0.25">
      <c r="A518" s="4" t="s">
        <v>607</v>
      </c>
      <c r="B518" s="3" t="s">
        <v>499</v>
      </c>
      <c r="C518" s="4" t="s">
        <v>219</v>
      </c>
      <c r="D518" s="2">
        <v>-4.335E-2</v>
      </c>
      <c r="E518" s="2" t="s">
        <v>14</v>
      </c>
      <c r="F518" s="2"/>
      <c r="G518" s="2"/>
    </row>
    <row r="519" spans="1:7" ht="14.45" customHeight="1" x14ac:dyDescent="0.25">
      <c r="A519" s="4" t="s">
        <v>607</v>
      </c>
      <c r="B519" s="3" t="s">
        <v>498</v>
      </c>
      <c r="C519" s="2" t="s">
        <v>0</v>
      </c>
      <c r="D519" s="2">
        <v>-0.84107399999999999</v>
      </c>
      <c r="E519" s="2" t="s">
        <v>15</v>
      </c>
      <c r="F519" s="2"/>
      <c r="G519" s="2"/>
    </row>
    <row r="520" spans="1:7" ht="14.45" customHeight="1" x14ac:dyDescent="0.25">
      <c r="A520" s="4" t="s">
        <v>607</v>
      </c>
      <c r="B520" s="3" t="s">
        <v>498</v>
      </c>
      <c r="C520" s="2" t="s">
        <v>48</v>
      </c>
      <c r="D520" s="2">
        <v>-22.932249999999996</v>
      </c>
      <c r="E520" s="2" t="s">
        <v>25</v>
      </c>
      <c r="F520" s="2"/>
      <c r="G520" s="2"/>
    </row>
    <row r="521" spans="1:7" ht="14.45" customHeight="1" x14ac:dyDescent="0.25">
      <c r="A521" s="4" t="s">
        <v>607</v>
      </c>
      <c r="B521" s="3" t="s">
        <v>499</v>
      </c>
      <c r="C521" s="2" t="s">
        <v>10</v>
      </c>
      <c r="D521" s="2">
        <v>-19.21</v>
      </c>
      <c r="E521" s="2" t="s">
        <v>14</v>
      </c>
      <c r="F521" s="2"/>
      <c r="G521" s="2"/>
    </row>
    <row r="522" spans="1:7" ht="14.45" customHeight="1" x14ac:dyDescent="0.25">
      <c r="A522" s="4" t="s">
        <v>607</v>
      </c>
      <c r="B522" s="3" t="s">
        <v>500</v>
      </c>
      <c r="C522" s="3" t="s">
        <v>614</v>
      </c>
      <c r="D522" s="2">
        <v>0.31990000000000002</v>
      </c>
      <c r="E522" s="2" t="s">
        <v>14</v>
      </c>
      <c r="F522" s="2"/>
      <c r="G522" s="2"/>
    </row>
    <row r="523" spans="1:7" ht="14.45" customHeight="1" x14ac:dyDescent="0.25">
      <c r="A523" s="4" t="s">
        <v>607</v>
      </c>
      <c r="B523" s="4" t="s">
        <v>501</v>
      </c>
      <c r="C523" s="2" t="s">
        <v>53</v>
      </c>
      <c r="D523" s="2">
        <v>1.9747490400000005</v>
      </c>
      <c r="E523" s="2" t="s">
        <v>25</v>
      </c>
      <c r="F523" s="2"/>
      <c r="G523" s="2"/>
    </row>
    <row r="524" spans="1:7" ht="14.45" customHeight="1" x14ac:dyDescent="0.25">
      <c r="A524" s="4" t="s">
        <v>607</v>
      </c>
      <c r="B524" s="4" t="s">
        <v>501</v>
      </c>
      <c r="C524" s="2" t="s">
        <v>34</v>
      </c>
      <c r="D524" s="2">
        <v>2.9399999999999999E-2</v>
      </c>
      <c r="E524" s="2" t="s">
        <v>14</v>
      </c>
      <c r="F524" s="2"/>
      <c r="G524" s="2"/>
    </row>
    <row r="525" spans="1:7" ht="14.45" customHeight="1" x14ac:dyDescent="0.25">
      <c r="A525" s="4" t="s">
        <v>607</v>
      </c>
      <c r="B525" s="4" t="s">
        <v>501</v>
      </c>
      <c r="C525" s="2" t="s">
        <v>44</v>
      </c>
      <c r="D525" s="2">
        <v>2.92E-2</v>
      </c>
      <c r="E525" s="2" t="s">
        <v>14</v>
      </c>
      <c r="F525" s="2"/>
      <c r="G525" s="2"/>
    </row>
    <row r="526" spans="1:7" ht="14.45" customHeight="1" x14ac:dyDescent="0.25">
      <c r="A526" s="4" t="s">
        <v>607</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20" t="s">
        <v>499</v>
      </c>
      <c r="C547" s="2" t="s">
        <v>34</v>
      </c>
      <c r="D547" s="2">
        <v>-6.6281999999999994E-2</v>
      </c>
      <c r="E547" s="2" t="s">
        <v>14</v>
      </c>
      <c r="F547" s="2"/>
      <c r="G547" s="2"/>
    </row>
    <row r="548" spans="1:7" ht="14.45" customHeight="1" x14ac:dyDescent="0.25">
      <c r="A548" s="17" t="s">
        <v>504</v>
      </c>
      <c r="B548" s="20"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20"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20"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20"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20"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20"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20"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20" t="s">
        <v>32</v>
      </c>
      <c r="D571" s="2">
        <v>1.2489081357163199</v>
      </c>
      <c r="E571" s="2" t="s">
        <v>14</v>
      </c>
      <c r="F571" s="2"/>
      <c r="G571" s="2"/>
    </row>
    <row r="572" spans="1:7" ht="14.45" customHeight="1" x14ac:dyDescent="0.25">
      <c r="A572" s="2" t="s">
        <v>513</v>
      </c>
      <c r="B572" s="3" t="s">
        <v>497</v>
      </c>
      <c r="C572" s="20" t="s">
        <v>198</v>
      </c>
      <c r="D572" s="2">
        <v>1</v>
      </c>
      <c r="E572" s="2" t="s">
        <v>14</v>
      </c>
      <c r="F572" s="2"/>
      <c r="G572" s="2"/>
    </row>
    <row r="573" spans="1:7" ht="14.45" customHeight="1" x14ac:dyDescent="0.25">
      <c r="A573" s="2" t="s">
        <v>513</v>
      </c>
      <c r="B573" s="3" t="s">
        <v>499</v>
      </c>
      <c r="C573" s="20"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20"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20"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20"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20"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20" t="s">
        <v>32</v>
      </c>
      <c r="D591" s="2">
        <v>1.015495647934503</v>
      </c>
      <c r="E591" s="2" t="s">
        <v>14</v>
      </c>
      <c r="F591" s="2"/>
      <c r="G591" s="2"/>
    </row>
    <row r="592" spans="1:7" x14ac:dyDescent="0.25">
      <c r="A592" s="4" t="s">
        <v>596</v>
      </c>
      <c r="B592" s="3" t="s">
        <v>497</v>
      </c>
      <c r="C592" s="17" t="s">
        <v>225</v>
      </c>
      <c r="D592" s="2">
        <v>1</v>
      </c>
      <c r="E592" s="2" t="s">
        <v>14</v>
      </c>
      <c r="F592" s="2"/>
      <c r="G592" s="2"/>
    </row>
    <row r="593" spans="1:7" x14ac:dyDescent="0.25">
      <c r="A593" s="4" t="s">
        <v>596</v>
      </c>
      <c r="B593" s="3" t="s">
        <v>499</v>
      </c>
      <c r="C593" s="2" t="s">
        <v>91</v>
      </c>
      <c r="D593" s="2">
        <v>-0.26915</v>
      </c>
      <c r="E593" s="2" t="s">
        <v>14</v>
      </c>
      <c r="F593" s="2"/>
      <c r="G593" s="2"/>
    </row>
    <row r="594" spans="1:7" x14ac:dyDescent="0.25">
      <c r="A594" s="4" t="s">
        <v>596</v>
      </c>
      <c r="B594" s="3" t="s">
        <v>498</v>
      </c>
      <c r="C594" s="2" t="s">
        <v>0</v>
      </c>
      <c r="D594" s="2">
        <v>-7.8977000000000006E-3</v>
      </c>
      <c r="E594" s="2" t="s">
        <v>15</v>
      </c>
      <c r="F594" s="2"/>
      <c r="G594" s="2"/>
    </row>
    <row r="595" spans="1:7" x14ac:dyDescent="0.25">
      <c r="A595" s="4" t="s">
        <v>596</v>
      </c>
      <c r="B595" s="3" t="s">
        <v>499</v>
      </c>
      <c r="C595" s="2" t="s">
        <v>10</v>
      </c>
      <c r="D595" s="2">
        <v>-0.41415000000000002</v>
      </c>
      <c r="E595" s="2" t="s">
        <v>14</v>
      </c>
      <c r="F595" s="2"/>
      <c r="G595" s="2"/>
    </row>
    <row r="596" spans="1:7" x14ac:dyDescent="0.25">
      <c r="A596" s="4" t="s">
        <v>596</v>
      </c>
      <c r="B596" s="20" t="s">
        <v>500</v>
      </c>
      <c r="C596" s="17" t="s">
        <v>597</v>
      </c>
      <c r="D596" s="2">
        <v>2E-3</v>
      </c>
      <c r="E596" s="2" t="s">
        <v>14</v>
      </c>
      <c r="F596" s="2"/>
      <c r="G596" s="2" t="s">
        <v>598</v>
      </c>
    </row>
    <row r="597" spans="1:7" x14ac:dyDescent="0.25">
      <c r="A597" s="2" t="s">
        <v>616</v>
      </c>
      <c r="B597" s="3" t="s">
        <v>497</v>
      </c>
      <c r="C597" s="2" t="s">
        <v>207</v>
      </c>
      <c r="D597" s="2">
        <v>1</v>
      </c>
      <c r="E597" s="2" t="s">
        <v>14</v>
      </c>
      <c r="F597" s="2"/>
      <c r="G597" s="2"/>
    </row>
    <row r="598" spans="1:7" x14ac:dyDescent="0.25">
      <c r="A598" s="2" t="s">
        <v>616</v>
      </c>
      <c r="B598" s="20" t="s">
        <v>499</v>
      </c>
      <c r="C598" s="2" t="s">
        <v>615</v>
      </c>
      <c r="D598" s="2">
        <v>-1.6539999999999999</v>
      </c>
      <c r="E598" s="2" t="s">
        <v>14</v>
      </c>
      <c r="F598" s="2"/>
      <c r="G598" s="2"/>
    </row>
    <row r="599" spans="1:7" x14ac:dyDescent="0.25">
      <c r="A599" s="2" t="s">
        <v>616</v>
      </c>
      <c r="B599" s="20" t="s">
        <v>499</v>
      </c>
      <c r="C599" s="2" t="s">
        <v>34</v>
      </c>
      <c r="D599" s="2">
        <v>-7.5190000000000007E-2</v>
      </c>
      <c r="E599" s="2" t="s">
        <v>14</v>
      </c>
      <c r="F599" s="2"/>
      <c r="G599" s="2"/>
    </row>
    <row r="600" spans="1:7" x14ac:dyDescent="0.25">
      <c r="A600" s="2" t="s">
        <v>616</v>
      </c>
      <c r="B600" s="17" t="s">
        <v>498</v>
      </c>
      <c r="C600" s="2" t="s">
        <v>10</v>
      </c>
      <c r="D600" s="2">
        <v>-0.64285999999999999</v>
      </c>
      <c r="E600" s="2" t="s">
        <v>14</v>
      </c>
      <c r="F600" s="2"/>
      <c r="G600" s="2"/>
    </row>
    <row r="601" spans="1:7" x14ac:dyDescent="0.25">
      <c r="A601" s="2" t="s">
        <v>616</v>
      </c>
      <c r="B601" s="17" t="s">
        <v>498</v>
      </c>
      <c r="C601" s="2" t="s">
        <v>53</v>
      </c>
      <c r="D601" s="2">
        <v>-2</v>
      </c>
      <c r="E601" s="2" t="s">
        <v>25</v>
      </c>
      <c r="F601" s="2"/>
      <c r="G601" s="2"/>
    </row>
    <row r="602" spans="1:7" x14ac:dyDescent="0.25">
      <c r="A602" s="2" t="s">
        <v>616</v>
      </c>
      <c r="B602" s="17" t="s">
        <v>498</v>
      </c>
      <c r="C602" s="2" t="s">
        <v>0</v>
      </c>
      <c r="D602" s="2">
        <f>-1/3.6</f>
        <v>-0.27777777777777779</v>
      </c>
      <c r="E602" s="2" t="s">
        <v>15</v>
      </c>
      <c r="F602" s="2"/>
      <c r="G602" s="2"/>
    </row>
    <row r="603" spans="1:7" x14ac:dyDescent="0.25">
      <c r="A603" s="17" t="s">
        <v>617</v>
      </c>
      <c r="B603" s="3" t="s">
        <v>497</v>
      </c>
      <c r="C603" s="21" t="s">
        <v>470</v>
      </c>
      <c r="D603" s="2">
        <v>1</v>
      </c>
      <c r="E603" s="2" t="s">
        <v>14</v>
      </c>
      <c r="F603" s="2"/>
      <c r="G603" s="2"/>
    </row>
    <row r="604" spans="1:7" x14ac:dyDescent="0.25">
      <c r="A604" s="17" t="s">
        <v>617</v>
      </c>
      <c r="B604" s="20" t="s">
        <v>499</v>
      </c>
      <c r="C604" s="2" t="s">
        <v>34</v>
      </c>
      <c r="D604" s="25">
        <v>-0.124324</v>
      </c>
      <c r="E604" s="2" t="s">
        <v>14</v>
      </c>
      <c r="F604" s="2"/>
      <c r="G604" s="2"/>
    </row>
    <row r="605" spans="1:7" x14ac:dyDescent="0.25">
      <c r="A605" s="17" t="s">
        <v>617</v>
      </c>
      <c r="B605" s="20" t="s">
        <v>499</v>
      </c>
      <c r="C605" s="2" t="s">
        <v>207</v>
      </c>
      <c r="D605" s="25">
        <v>-0.87567600000000001</v>
      </c>
      <c r="E605" s="2" t="s">
        <v>14</v>
      </c>
      <c r="F605" s="2"/>
      <c r="G605"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tabSelected="1"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595</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584</v>
      </c>
      <c r="B7" t="s">
        <v>174</v>
      </c>
      <c r="C7" t="s">
        <v>585</v>
      </c>
      <c r="D7">
        <f>9.03/4.9</f>
        <v>1.8428571428571425</v>
      </c>
      <c r="E7" s="15" t="s">
        <v>587</v>
      </c>
      <c r="F7" t="s">
        <v>586</v>
      </c>
    </row>
    <row r="8" spans="1:6" x14ac:dyDescent="0.25">
      <c r="A8" t="s">
        <v>584</v>
      </c>
      <c r="B8" t="s">
        <v>588</v>
      </c>
      <c r="C8" t="s">
        <v>589</v>
      </c>
      <c r="D8">
        <f>1.159*0.9</f>
        <v>1.0431000000000001</v>
      </c>
      <c r="E8" t="s">
        <v>590</v>
      </c>
      <c r="F8" t="s">
        <v>593</v>
      </c>
    </row>
    <row r="9" spans="1:6" x14ac:dyDescent="0.25">
      <c r="A9" t="s">
        <v>584</v>
      </c>
      <c r="B9" t="s">
        <v>215</v>
      </c>
      <c r="C9" t="s">
        <v>591</v>
      </c>
      <c r="D9">
        <f>0.9*24.7/0.63/20</f>
        <v>1.7642857142857142</v>
      </c>
      <c r="E9" t="s">
        <v>590</v>
      </c>
      <c r="F9" t="s">
        <v>592</v>
      </c>
    </row>
    <row r="10" spans="1:6" x14ac:dyDescent="0.25">
      <c r="A10" t="s">
        <v>191</v>
      </c>
      <c r="C10" t="s">
        <v>594</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O99" sqref="O99"/>
    </sheetView>
  </sheetViews>
  <sheetFormatPr defaultRowHeight="15" x14ac:dyDescent="0.25"/>
  <cols>
    <col min="1" max="1" width="16" customWidth="1"/>
    <col min="2" max="2" width="48.42578125" customWidth="1"/>
    <col min="3" max="3" width="11.140625" customWidth="1"/>
    <col min="4" max="4" width="21"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9" x14ac:dyDescent="0.25">
      <c r="A1" t="s">
        <v>59</v>
      </c>
      <c r="B1" t="s">
        <v>12</v>
      </c>
      <c r="C1" t="s">
        <v>249</v>
      </c>
      <c r="D1" t="s">
        <v>580</v>
      </c>
      <c r="E1" t="s">
        <v>517</v>
      </c>
      <c r="F1" t="s">
        <v>518</v>
      </c>
      <c r="G1" t="s">
        <v>255</v>
      </c>
      <c r="H1" t="s">
        <v>269</v>
      </c>
      <c r="I1" t="s">
        <v>251</v>
      </c>
      <c r="J1" t="s">
        <v>259</v>
      </c>
      <c r="K1" t="s">
        <v>270</v>
      </c>
      <c r="L1" t="s">
        <v>388</v>
      </c>
      <c r="M1" t="s">
        <v>389</v>
      </c>
      <c r="N1" t="s">
        <v>390</v>
      </c>
      <c r="O1" t="s">
        <v>599</v>
      </c>
      <c r="P1" t="s">
        <v>601</v>
      </c>
      <c r="Q1" t="s">
        <v>602</v>
      </c>
      <c r="R1" t="s">
        <v>600</v>
      </c>
      <c r="S1" t="s">
        <v>603</v>
      </c>
    </row>
    <row r="2" spans="1:19" x14ac:dyDescent="0.25">
      <c r="A2" t="s">
        <v>201</v>
      </c>
      <c r="B2" t="s">
        <v>250</v>
      </c>
      <c r="C2" t="s">
        <v>78</v>
      </c>
      <c r="D2" t="s">
        <v>78</v>
      </c>
      <c r="G2">
        <v>1</v>
      </c>
      <c r="J2" t="s">
        <v>224</v>
      </c>
      <c r="O2" t="s">
        <v>78</v>
      </c>
      <c r="P2" t="s">
        <v>78</v>
      </c>
      <c r="Q2" t="s">
        <v>78</v>
      </c>
      <c r="R2" t="s">
        <v>78</v>
      </c>
    </row>
    <row r="3" spans="1:19" x14ac:dyDescent="0.25">
      <c r="A3" t="s">
        <v>208</v>
      </c>
      <c r="B3" t="s">
        <v>252</v>
      </c>
      <c r="C3" t="s">
        <v>78</v>
      </c>
      <c r="D3" t="s">
        <v>78</v>
      </c>
      <c r="G3">
        <v>9</v>
      </c>
      <c r="H3" t="s">
        <v>258</v>
      </c>
      <c r="I3" s="15" t="s">
        <v>257</v>
      </c>
      <c r="J3" t="s">
        <v>224</v>
      </c>
      <c r="O3" t="s">
        <v>78</v>
      </c>
      <c r="P3" t="s">
        <v>78</v>
      </c>
      <c r="Q3" t="s">
        <v>78</v>
      </c>
      <c r="R3" t="s">
        <v>78</v>
      </c>
    </row>
    <row r="4" spans="1:19" x14ac:dyDescent="0.25">
      <c r="A4" t="s">
        <v>208</v>
      </c>
      <c r="B4" t="s">
        <v>272</v>
      </c>
      <c r="C4" t="s">
        <v>224</v>
      </c>
      <c r="D4" s="22" t="s">
        <v>78</v>
      </c>
      <c r="E4" t="s">
        <v>519</v>
      </c>
      <c r="G4">
        <v>2</v>
      </c>
      <c r="H4" t="s">
        <v>253</v>
      </c>
      <c r="I4" t="s">
        <v>257</v>
      </c>
      <c r="J4" t="s">
        <v>224</v>
      </c>
      <c r="O4" t="s">
        <v>78</v>
      </c>
      <c r="P4" t="s">
        <v>78</v>
      </c>
      <c r="Q4" t="s">
        <v>78</v>
      </c>
      <c r="R4" t="s">
        <v>78</v>
      </c>
    </row>
    <row r="5" spans="1:19" x14ac:dyDescent="0.25">
      <c r="A5" t="s">
        <v>208</v>
      </c>
      <c r="B5" t="s">
        <v>273</v>
      </c>
      <c r="C5" t="s">
        <v>224</v>
      </c>
      <c r="D5" s="23" t="s">
        <v>224</v>
      </c>
      <c r="E5" t="s">
        <v>520</v>
      </c>
      <c r="F5" t="s">
        <v>521</v>
      </c>
      <c r="G5">
        <v>1</v>
      </c>
      <c r="H5" t="s">
        <v>275</v>
      </c>
      <c r="I5" s="15" t="s">
        <v>257</v>
      </c>
      <c r="J5" t="s">
        <v>274</v>
      </c>
      <c r="K5" t="s">
        <v>276</v>
      </c>
      <c r="O5" t="s">
        <v>78</v>
      </c>
      <c r="P5" t="s">
        <v>78</v>
      </c>
      <c r="Q5" t="s">
        <v>78</v>
      </c>
      <c r="R5" t="s">
        <v>78</v>
      </c>
    </row>
    <row r="6" spans="1:19" x14ac:dyDescent="0.25">
      <c r="A6" t="s">
        <v>208</v>
      </c>
      <c r="B6" t="s">
        <v>254</v>
      </c>
      <c r="C6" t="s">
        <v>224</v>
      </c>
      <c r="D6" s="22" t="s">
        <v>78</v>
      </c>
      <c r="E6" t="s">
        <v>522</v>
      </c>
      <c r="G6">
        <v>1</v>
      </c>
      <c r="J6" t="s">
        <v>224</v>
      </c>
      <c r="P6" t="s">
        <v>78</v>
      </c>
      <c r="Q6" t="s">
        <v>78</v>
      </c>
    </row>
    <row r="7" spans="1:19" x14ac:dyDescent="0.25">
      <c r="A7" t="s">
        <v>208</v>
      </c>
      <c r="B7" t="s">
        <v>310</v>
      </c>
      <c r="C7" t="s">
        <v>78</v>
      </c>
      <c r="D7" s="23" t="s">
        <v>224</v>
      </c>
      <c r="E7" t="s">
        <v>523</v>
      </c>
      <c r="F7" t="s">
        <v>524</v>
      </c>
      <c r="G7">
        <v>1</v>
      </c>
      <c r="H7" t="s">
        <v>256</v>
      </c>
      <c r="J7" t="s">
        <v>224</v>
      </c>
      <c r="O7" t="s">
        <v>78</v>
      </c>
      <c r="P7" t="s">
        <v>78</v>
      </c>
      <c r="Q7" t="s">
        <v>78</v>
      </c>
      <c r="R7" t="s">
        <v>78</v>
      </c>
    </row>
    <row r="8" spans="1:19" x14ac:dyDescent="0.25">
      <c r="A8" t="s">
        <v>202</v>
      </c>
      <c r="B8" t="s">
        <v>260</v>
      </c>
      <c r="C8" t="s">
        <v>78</v>
      </c>
      <c r="D8" t="s">
        <v>78</v>
      </c>
      <c r="G8">
        <v>1</v>
      </c>
      <c r="H8" t="s">
        <v>264</v>
      </c>
      <c r="I8" t="s">
        <v>282</v>
      </c>
      <c r="J8" t="s">
        <v>224</v>
      </c>
      <c r="O8" t="s">
        <v>78</v>
      </c>
      <c r="P8" t="s">
        <v>78</v>
      </c>
      <c r="Q8" t="s">
        <v>78</v>
      </c>
      <c r="R8" t="s">
        <v>78</v>
      </c>
    </row>
    <row r="9" spans="1:19" x14ac:dyDescent="0.25">
      <c r="A9" t="s">
        <v>202</v>
      </c>
      <c r="B9" t="s">
        <v>261</v>
      </c>
      <c r="C9" t="s">
        <v>224</v>
      </c>
      <c r="D9" t="s">
        <v>224</v>
      </c>
      <c r="G9">
        <v>1</v>
      </c>
      <c r="H9" t="s">
        <v>262</v>
      </c>
      <c r="I9" t="s">
        <v>282</v>
      </c>
      <c r="J9" t="s">
        <v>224</v>
      </c>
      <c r="O9" t="s">
        <v>78</v>
      </c>
      <c r="P9" t="s">
        <v>78</v>
      </c>
      <c r="Q9" t="s">
        <v>78</v>
      </c>
      <c r="R9" t="s">
        <v>78</v>
      </c>
    </row>
    <row r="10" spans="1:19" x14ac:dyDescent="0.25">
      <c r="A10" t="s">
        <v>202</v>
      </c>
      <c r="B10" t="s">
        <v>263</v>
      </c>
      <c r="C10" t="s">
        <v>431</v>
      </c>
      <c r="D10" s="22" t="s">
        <v>78</v>
      </c>
      <c r="E10" t="s">
        <v>525</v>
      </c>
      <c r="G10">
        <v>1</v>
      </c>
      <c r="H10" t="s">
        <v>265</v>
      </c>
      <c r="I10" t="s">
        <v>282</v>
      </c>
      <c r="J10" t="s">
        <v>224</v>
      </c>
      <c r="O10" t="s">
        <v>78</v>
      </c>
      <c r="P10" t="s">
        <v>78</v>
      </c>
      <c r="Q10" t="s">
        <v>78</v>
      </c>
      <c r="R10" t="s">
        <v>78</v>
      </c>
    </row>
    <row r="11" spans="1:19" x14ac:dyDescent="0.25">
      <c r="A11" t="s">
        <v>202</v>
      </c>
      <c r="B11" t="s">
        <v>266</v>
      </c>
      <c r="C11" t="s">
        <v>431</v>
      </c>
      <c r="D11" s="22" t="s">
        <v>78</v>
      </c>
      <c r="E11" t="s">
        <v>526</v>
      </c>
      <c r="G11">
        <v>1</v>
      </c>
      <c r="H11" t="s">
        <v>267</v>
      </c>
      <c r="I11" t="s">
        <v>282</v>
      </c>
      <c r="J11" t="s">
        <v>268</v>
      </c>
      <c r="K11" t="s">
        <v>271</v>
      </c>
      <c r="O11" t="s">
        <v>78</v>
      </c>
      <c r="P11" t="s">
        <v>78</v>
      </c>
      <c r="Q11" t="s">
        <v>78</v>
      </c>
      <c r="R11" t="s">
        <v>78</v>
      </c>
    </row>
    <row r="12" spans="1:19" x14ac:dyDescent="0.25">
      <c r="A12" t="s">
        <v>235</v>
      </c>
      <c r="B12" t="s">
        <v>277</v>
      </c>
      <c r="C12" t="s">
        <v>224</v>
      </c>
      <c r="D12" s="22" t="s">
        <v>224</v>
      </c>
      <c r="E12" t="s">
        <v>527</v>
      </c>
      <c r="G12">
        <v>2</v>
      </c>
      <c r="H12" t="s">
        <v>279</v>
      </c>
      <c r="I12" t="s">
        <v>294</v>
      </c>
      <c r="J12" t="s">
        <v>285</v>
      </c>
    </row>
    <row r="13" spans="1:19" x14ac:dyDescent="0.25">
      <c r="A13" t="s">
        <v>235</v>
      </c>
      <c r="B13" t="s">
        <v>280</v>
      </c>
      <c r="C13" t="s">
        <v>78</v>
      </c>
      <c r="D13" t="s">
        <v>78</v>
      </c>
      <c r="G13">
        <v>2</v>
      </c>
      <c r="H13" t="s">
        <v>281</v>
      </c>
      <c r="I13" t="s">
        <v>294</v>
      </c>
      <c r="J13" t="s">
        <v>286</v>
      </c>
      <c r="K13" t="s">
        <v>284</v>
      </c>
      <c r="L13" t="s">
        <v>391</v>
      </c>
      <c r="M13">
        <v>1.191E-2</v>
      </c>
      <c r="N13" t="s">
        <v>392</v>
      </c>
      <c r="O13" t="s">
        <v>78</v>
      </c>
      <c r="P13" t="s">
        <v>78</v>
      </c>
      <c r="Q13" t="s">
        <v>78</v>
      </c>
      <c r="R13" t="s">
        <v>78</v>
      </c>
    </row>
    <row r="14" spans="1:19" x14ac:dyDescent="0.25">
      <c r="A14" t="s">
        <v>235</v>
      </c>
      <c r="B14" t="s">
        <v>289</v>
      </c>
      <c r="C14" t="s">
        <v>78</v>
      </c>
      <c r="D14" t="s">
        <v>78</v>
      </c>
      <c r="G14">
        <v>2</v>
      </c>
      <c r="H14" t="s">
        <v>295</v>
      </c>
      <c r="I14" t="s">
        <v>294</v>
      </c>
      <c r="J14" t="s">
        <v>287</v>
      </c>
      <c r="L14" t="s">
        <v>391</v>
      </c>
      <c r="M14">
        <v>1.191E-2</v>
      </c>
      <c r="N14" t="s">
        <v>392</v>
      </c>
      <c r="O14" t="s">
        <v>78</v>
      </c>
      <c r="P14" t="s">
        <v>78</v>
      </c>
      <c r="Q14" t="s">
        <v>78</v>
      </c>
      <c r="R14" t="s">
        <v>78</v>
      </c>
    </row>
    <row r="15" spans="1:19" x14ac:dyDescent="0.25">
      <c r="A15" t="s">
        <v>235</v>
      </c>
      <c r="B15" t="s">
        <v>290</v>
      </c>
      <c r="C15" t="s">
        <v>78</v>
      </c>
      <c r="D15" t="s">
        <v>78</v>
      </c>
      <c r="G15">
        <v>1</v>
      </c>
      <c r="H15" t="s">
        <v>288</v>
      </c>
      <c r="J15" t="s">
        <v>287</v>
      </c>
      <c r="L15" t="s">
        <v>391</v>
      </c>
      <c r="M15">
        <v>1.191E-2</v>
      </c>
      <c r="N15" t="s">
        <v>392</v>
      </c>
      <c r="O15" t="s">
        <v>78</v>
      </c>
      <c r="P15" t="s">
        <v>78</v>
      </c>
      <c r="Q15" t="s">
        <v>78</v>
      </c>
      <c r="R15" t="s">
        <v>78</v>
      </c>
    </row>
    <row r="16" spans="1:19" x14ac:dyDescent="0.25">
      <c r="A16" t="s">
        <v>235</v>
      </c>
      <c r="B16" t="s">
        <v>291</v>
      </c>
      <c r="C16" t="s">
        <v>78</v>
      </c>
      <c r="D16" t="s">
        <v>78</v>
      </c>
      <c r="G16">
        <v>1</v>
      </c>
      <c r="H16" t="s">
        <v>292</v>
      </c>
      <c r="J16" t="s">
        <v>293</v>
      </c>
      <c r="L16" t="s">
        <v>391</v>
      </c>
      <c r="M16">
        <v>1.191E-2</v>
      </c>
      <c r="N16" t="s">
        <v>392</v>
      </c>
      <c r="O16" t="s">
        <v>78</v>
      </c>
      <c r="P16" t="s">
        <v>78</v>
      </c>
      <c r="Q16" t="s">
        <v>78</v>
      </c>
      <c r="R16" t="s">
        <v>78</v>
      </c>
    </row>
    <row r="17" spans="1:18" x14ac:dyDescent="0.25">
      <c r="A17" t="s">
        <v>235</v>
      </c>
      <c r="B17" t="s">
        <v>296</v>
      </c>
      <c r="C17" t="s">
        <v>78</v>
      </c>
      <c r="D17" t="s">
        <v>78</v>
      </c>
      <c r="G17">
        <v>1</v>
      </c>
      <c r="H17" t="s">
        <v>297</v>
      </c>
      <c r="I17" t="s">
        <v>294</v>
      </c>
      <c r="J17" t="s">
        <v>287</v>
      </c>
      <c r="O17" t="s">
        <v>78</v>
      </c>
      <c r="P17" t="s">
        <v>78</v>
      </c>
      <c r="Q17" t="s">
        <v>78</v>
      </c>
      <c r="R17" t="s">
        <v>78</v>
      </c>
    </row>
    <row r="18" spans="1:18" x14ac:dyDescent="0.25">
      <c r="A18" t="s">
        <v>235</v>
      </c>
      <c r="B18" t="s">
        <v>298</v>
      </c>
      <c r="C18" t="s">
        <v>224</v>
      </c>
      <c r="D18" s="22" t="s">
        <v>78</v>
      </c>
      <c r="E18" t="s">
        <v>528</v>
      </c>
      <c r="G18">
        <v>1</v>
      </c>
      <c r="H18" t="s">
        <v>300</v>
      </c>
      <c r="I18" t="s">
        <v>301</v>
      </c>
      <c r="J18" t="s">
        <v>293</v>
      </c>
      <c r="P18" t="s">
        <v>78</v>
      </c>
      <c r="Q18" t="s">
        <v>78</v>
      </c>
    </row>
    <row r="19" spans="1:18" x14ac:dyDescent="0.25">
      <c r="A19" t="s">
        <v>235</v>
      </c>
      <c r="B19" t="s">
        <v>299</v>
      </c>
      <c r="C19" t="s">
        <v>224</v>
      </c>
      <c r="D19" s="22" t="s">
        <v>78</v>
      </c>
      <c r="E19" t="s">
        <v>528</v>
      </c>
      <c r="G19">
        <v>1</v>
      </c>
      <c r="H19" t="s">
        <v>300</v>
      </c>
      <c r="J19" t="s">
        <v>293</v>
      </c>
      <c r="P19" t="s">
        <v>78</v>
      </c>
      <c r="Q19" t="s">
        <v>78</v>
      </c>
    </row>
    <row r="20" spans="1:18" x14ac:dyDescent="0.25">
      <c r="A20" t="s">
        <v>229</v>
      </c>
      <c r="B20" t="s">
        <v>302</v>
      </c>
      <c r="C20" t="s">
        <v>78</v>
      </c>
      <c r="D20" t="s">
        <v>78</v>
      </c>
      <c r="G20">
        <v>1</v>
      </c>
      <c r="H20" t="s">
        <v>305</v>
      </c>
      <c r="I20" t="s">
        <v>304</v>
      </c>
      <c r="J20" t="s">
        <v>224</v>
      </c>
      <c r="O20" t="s">
        <v>78</v>
      </c>
      <c r="P20" t="s">
        <v>78</v>
      </c>
      <c r="Q20" t="s">
        <v>78</v>
      </c>
      <c r="R20" t="s">
        <v>78</v>
      </c>
    </row>
    <row r="21" spans="1:18" x14ac:dyDescent="0.25">
      <c r="A21" t="s">
        <v>229</v>
      </c>
      <c r="B21" t="s">
        <v>303</v>
      </c>
      <c r="C21" s="22" t="s">
        <v>224</v>
      </c>
      <c r="D21" t="s">
        <v>78</v>
      </c>
      <c r="G21">
        <v>1</v>
      </c>
      <c r="H21" t="s">
        <v>306</v>
      </c>
      <c r="I21" t="s">
        <v>304</v>
      </c>
      <c r="J21" t="s">
        <v>224</v>
      </c>
      <c r="O21" t="s">
        <v>78</v>
      </c>
      <c r="P21" t="s">
        <v>78</v>
      </c>
      <c r="Q21" t="s">
        <v>78</v>
      </c>
      <c r="R21" t="s">
        <v>78</v>
      </c>
    </row>
    <row r="22" spans="1:18" x14ac:dyDescent="0.25">
      <c r="A22" t="s">
        <v>307</v>
      </c>
      <c r="B22" t="s">
        <v>308</v>
      </c>
      <c r="C22" t="s">
        <v>78</v>
      </c>
      <c r="D22" t="s">
        <v>78</v>
      </c>
      <c r="G22">
        <v>1</v>
      </c>
      <c r="J22" t="s">
        <v>309</v>
      </c>
      <c r="K22" t="s">
        <v>529</v>
      </c>
      <c r="P22" t="s">
        <v>78</v>
      </c>
      <c r="Q22" t="s">
        <v>78</v>
      </c>
    </row>
    <row r="23" spans="1:18" x14ac:dyDescent="0.25">
      <c r="A23" t="s">
        <v>227</v>
      </c>
      <c r="B23" t="s">
        <v>311</v>
      </c>
      <c r="C23" t="s">
        <v>78</v>
      </c>
      <c r="D23" t="s">
        <v>78</v>
      </c>
      <c r="F23" t="s">
        <v>581</v>
      </c>
      <c r="G23">
        <v>1</v>
      </c>
      <c r="J23" t="s">
        <v>312</v>
      </c>
      <c r="K23" t="s">
        <v>313</v>
      </c>
      <c r="O23" t="s">
        <v>78</v>
      </c>
      <c r="P23" t="s">
        <v>78</v>
      </c>
      <c r="Q23" t="s">
        <v>78</v>
      </c>
      <c r="R23" t="s">
        <v>78</v>
      </c>
    </row>
    <row r="24" spans="1:18" x14ac:dyDescent="0.25">
      <c r="A24" t="s">
        <v>314</v>
      </c>
      <c r="B24" t="s">
        <v>315</v>
      </c>
      <c r="C24" t="s">
        <v>78</v>
      </c>
      <c r="D24" t="s">
        <v>78</v>
      </c>
      <c r="G24">
        <v>2</v>
      </c>
      <c r="H24" t="s">
        <v>316</v>
      </c>
      <c r="J24" t="s">
        <v>224</v>
      </c>
      <c r="O24" t="s">
        <v>78</v>
      </c>
      <c r="P24" t="s">
        <v>78</v>
      </c>
      <c r="Q24" t="s">
        <v>78</v>
      </c>
      <c r="R24" t="s">
        <v>78</v>
      </c>
    </row>
    <row r="25" spans="1:18" x14ac:dyDescent="0.25">
      <c r="A25" t="s">
        <v>283</v>
      </c>
      <c r="B25" t="s">
        <v>317</v>
      </c>
      <c r="C25" t="s">
        <v>78</v>
      </c>
      <c r="D25" t="s">
        <v>78</v>
      </c>
      <c r="G25">
        <v>1</v>
      </c>
      <c r="J25" t="s">
        <v>318</v>
      </c>
      <c r="O25" t="s">
        <v>78</v>
      </c>
      <c r="P25" t="s">
        <v>78</v>
      </c>
      <c r="Q25" t="s">
        <v>78</v>
      </c>
      <c r="R25" t="s">
        <v>78</v>
      </c>
    </row>
    <row r="26" spans="1:18" x14ac:dyDescent="0.25">
      <c r="A26" t="s">
        <v>218</v>
      </c>
      <c r="B26" t="s">
        <v>319</v>
      </c>
      <c r="C26" t="s">
        <v>224</v>
      </c>
      <c r="D26" s="22" t="s">
        <v>78</v>
      </c>
      <c r="E26" t="s">
        <v>530</v>
      </c>
      <c r="G26">
        <v>1</v>
      </c>
      <c r="H26" t="s">
        <v>321</v>
      </c>
      <c r="I26" t="s">
        <v>322</v>
      </c>
      <c r="J26" t="s">
        <v>34</v>
      </c>
      <c r="P26" t="s">
        <v>78</v>
      </c>
      <c r="Q26" t="s">
        <v>78</v>
      </c>
      <c r="R26" t="s">
        <v>78</v>
      </c>
    </row>
    <row r="27" spans="1:18" x14ac:dyDescent="0.25">
      <c r="A27" t="s">
        <v>218</v>
      </c>
      <c r="B27" t="s">
        <v>323</v>
      </c>
      <c r="C27" t="s">
        <v>78</v>
      </c>
      <c r="D27" t="s">
        <v>78</v>
      </c>
      <c r="G27">
        <v>3</v>
      </c>
      <c r="H27" t="s">
        <v>326</v>
      </c>
      <c r="I27" s="15" t="s">
        <v>320</v>
      </c>
      <c r="J27" t="s">
        <v>318</v>
      </c>
      <c r="O27" t="s">
        <v>78</v>
      </c>
      <c r="P27" t="s">
        <v>78</v>
      </c>
      <c r="Q27" t="s">
        <v>78</v>
      </c>
      <c r="R27" t="s">
        <v>78</v>
      </c>
    </row>
    <row r="28" spans="1:18" x14ac:dyDescent="0.25">
      <c r="A28" t="s">
        <v>218</v>
      </c>
      <c r="B28" t="s">
        <v>324</v>
      </c>
      <c r="C28" t="s">
        <v>78</v>
      </c>
      <c r="D28" s="22" t="s">
        <v>531</v>
      </c>
      <c r="E28" t="s">
        <v>532</v>
      </c>
      <c r="F28" t="s">
        <v>533</v>
      </c>
      <c r="G28">
        <v>1</v>
      </c>
      <c r="H28" t="s">
        <v>325</v>
      </c>
      <c r="I28" s="15" t="s">
        <v>320</v>
      </c>
      <c r="J28" t="s">
        <v>318</v>
      </c>
      <c r="O28" t="s">
        <v>78</v>
      </c>
      <c r="P28" t="s">
        <v>78</v>
      </c>
      <c r="Q28" t="s">
        <v>78</v>
      </c>
      <c r="R28" t="s">
        <v>78</v>
      </c>
    </row>
    <row r="29" spans="1:18" x14ac:dyDescent="0.25">
      <c r="A29" t="s">
        <v>327</v>
      </c>
      <c r="B29" t="s">
        <v>328</v>
      </c>
      <c r="C29" s="22" t="s">
        <v>78</v>
      </c>
      <c r="D29" s="22" t="s">
        <v>224</v>
      </c>
      <c r="E29" t="s">
        <v>534</v>
      </c>
      <c r="F29" t="s">
        <v>581</v>
      </c>
      <c r="G29">
        <v>2</v>
      </c>
      <c r="H29" t="s">
        <v>535</v>
      </c>
      <c r="I29" t="s">
        <v>536</v>
      </c>
      <c r="J29" t="s">
        <v>224</v>
      </c>
      <c r="O29" t="s">
        <v>78</v>
      </c>
      <c r="P29" t="s">
        <v>78</v>
      </c>
      <c r="Q29" t="s">
        <v>78</v>
      </c>
      <c r="R29" t="s">
        <v>78</v>
      </c>
    </row>
    <row r="30" spans="1:18" x14ac:dyDescent="0.25">
      <c r="A30" t="s">
        <v>327</v>
      </c>
      <c r="B30" t="s">
        <v>329</v>
      </c>
      <c r="C30" s="22" t="s">
        <v>78</v>
      </c>
      <c r="D30" s="22" t="s">
        <v>224</v>
      </c>
      <c r="E30" t="s">
        <v>534</v>
      </c>
      <c r="F30" t="s">
        <v>581</v>
      </c>
      <c r="G30">
        <v>2</v>
      </c>
      <c r="H30" t="s">
        <v>535</v>
      </c>
      <c r="I30" t="s">
        <v>536</v>
      </c>
      <c r="J30" t="s">
        <v>224</v>
      </c>
      <c r="O30" t="s">
        <v>78</v>
      </c>
      <c r="P30" t="s">
        <v>78</v>
      </c>
      <c r="Q30" t="s">
        <v>78</v>
      </c>
      <c r="R30" t="s">
        <v>78</v>
      </c>
    </row>
    <row r="31" spans="1:18" x14ac:dyDescent="0.25">
      <c r="A31" t="s">
        <v>214</v>
      </c>
      <c r="B31" t="s">
        <v>330</v>
      </c>
      <c r="C31" t="s">
        <v>78</v>
      </c>
      <c r="D31" t="s">
        <v>78</v>
      </c>
      <c r="G31">
        <v>1</v>
      </c>
      <c r="H31" t="s">
        <v>338</v>
      </c>
      <c r="I31" t="s">
        <v>337</v>
      </c>
      <c r="J31" t="s">
        <v>233</v>
      </c>
      <c r="O31" t="s">
        <v>78</v>
      </c>
      <c r="P31" t="s">
        <v>78</v>
      </c>
      <c r="Q31" t="s">
        <v>78</v>
      </c>
      <c r="R31" t="s">
        <v>78</v>
      </c>
    </row>
    <row r="32" spans="1:18" x14ac:dyDescent="0.25">
      <c r="A32" t="s">
        <v>214</v>
      </c>
      <c r="B32" t="s">
        <v>331</v>
      </c>
      <c r="C32" t="s">
        <v>224</v>
      </c>
      <c r="D32" t="s">
        <v>224</v>
      </c>
      <c r="G32">
        <v>1</v>
      </c>
      <c r="H32" t="s">
        <v>332</v>
      </c>
      <c r="I32" t="s">
        <v>337</v>
      </c>
      <c r="J32" t="s">
        <v>36</v>
      </c>
      <c r="O32" t="s">
        <v>78</v>
      </c>
      <c r="P32" t="s">
        <v>78</v>
      </c>
      <c r="Q32" t="s">
        <v>78</v>
      </c>
      <c r="R32" t="s">
        <v>78</v>
      </c>
    </row>
    <row r="33" spans="1:19" x14ac:dyDescent="0.25">
      <c r="A33" t="s">
        <v>214</v>
      </c>
      <c r="B33" t="s">
        <v>333</v>
      </c>
      <c r="C33" t="s">
        <v>224</v>
      </c>
      <c r="D33" s="23" t="s">
        <v>224</v>
      </c>
      <c r="E33" t="s">
        <v>537</v>
      </c>
      <c r="F33" t="s">
        <v>538</v>
      </c>
      <c r="G33">
        <v>1</v>
      </c>
      <c r="H33" t="s">
        <v>335</v>
      </c>
      <c r="I33" s="15" t="s">
        <v>337</v>
      </c>
      <c r="J33" t="s">
        <v>224</v>
      </c>
      <c r="O33" t="s">
        <v>78</v>
      </c>
      <c r="P33" t="s">
        <v>78</v>
      </c>
      <c r="Q33" t="s">
        <v>78</v>
      </c>
      <c r="R33" t="s">
        <v>78</v>
      </c>
    </row>
    <row r="34" spans="1:19" x14ac:dyDescent="0.25">
      <c r="A34" t="s">
        <v>214</v>
      </c>
      <c r="B34" t="s">
        <v>334</v>
      </c>
      <c r="C34" t="s">
        <v>224</v>
      </c>
      <c r="D34" s="23" t="s">
        <v>224</v>
      </c>
      <c r="E34" t="s">
        <v>537</v>
      </c>
      <c r="F34" t="s">
        <v>538</v>
      </c>
      <c r="G34">
        <v>2</v>
      </c>
      <c r="H34" t="s">
        <v>336</v>
      </c>
      <c r="I34" t="s">
        <v>337</v>
      </c>
      <c r="J34" t="s">
        <v>224</v>
      </c>
      <c r="O34" t="s">
        <v>78</v>
      </c>
      <c r="P34" t="s">
        <v>78</v>
      </c>
      <c r="Q34" t="s">
        <v>78</v>
      </c>
      <c r="R34" t="s">
        <v>78</v>
      </c>
    </row>
    <row r="35" spans="1:19" x14ac:dyDescent="0.25">
      <c r="A35" t="s">
        <v>232</v>
      </c>
      <c r="B35" t="s">
        <v>339</v>
      </c>
      <c r="C35" t="s">
        <v>78</v>
      </c>
      <c r="D35" t="s">
        <v>78</v>
      </c>
      <c r="G35">
        <v>2</v>
      </c>
      <c r="H35" t="s">
        <v>341</v>
      </c>
      <c r="I35" t="s">
        <v>342</v>
      </c>
      <c r="J35" t="s">
        <v>224</v>
      </c>
      <c r="O35" t="s">
        <v>78</v>
      </c>
      <c r="P35" t="s">
        <v>78</v>
      </c>
      <c r="Q35" t="s">
        <v>78</v>
      </c>
      <c r="R35" t="s">
        <v>78</v>
      </c>
    </row>
    <row r="36" spans="1:19" x14ac:dyDescent="0.25">
      <c r="A36" t="s">
        <v>232</v>
      </c>
      <c r="B36" t="s">
        <v>340</v>
      </c>
      <c r="C36" s="22" t="s">
        <v>224</v>
      </c>
      <c r="D36" s="22" t="s">
        <v>224</v>
      </c>
      <c r="E36" s="2" t="s">
        <v>539</v>
      </c>
      <c r="F36" s="2"/>
      <c r="G36">
        <v>3</v>
      </c>
      <c r="H36" t="s">
        <v>341</v>
      </c>
      <c r="I36" s="15" t="s">
        <v>342</v>
      </c>
      <c r="J36" t="s">
        <v>224</v>
      </c>
      <c r="L36" t="s">
        <v>540</v>
      </c>
      <c r="O36" t="s">
        <v>78</v>
      </c>
      <c r="P36" t="s">
        <v>78</v>
      </c>
      <c r="Q36" t="s">
        <v>78</v>
      </c>
      <c r="R36" t="s">
        <v>78</v>
      </c>
    </row>
    <row r="37" spans="1:19" x14ac:dyDescent="0.25">
      <c r="A37" t="s">
        <v>74</v>
      </c>
      <c r="B37" t="s">
        <v>343</v>
      </c>
      <c r="C37" t="s">
        <v>78</v>
      </c>
      <c r="D37" t="s">
        <v>78</v>
      </c>
      <c r="G37">
        <v>7</v>
      </c>
      <c r="H37" t="s">
        <v>344</v>
      </c>
      <c r="I37" s="15" t="s">
        <v>345</v>
      </c>
      <c r="J37" t="s">
        <v>224</v>
      </c>
      <c r="O37" t="s">
        <v>78</v>
      </c>
      <c r="P37" t="s">
        <v>78</v>
      </c>
      <c r="Q37" t="s">
        <v>78</v>
      </c>
      <c r="R37" t="s">
        <v>78</v>
      </c>
    </row>
    <row r="38" spans="1:19" x14ac:dyDescent="0.25">
      <c r="A38" t="s">
        <v>347</v>
      </c>
      <c r="B38" t="s">
        <v>346</v>
      </c>
      <c r="C38" t="s">
        <v>224</v>
      </c>
      <c r="D38" s="22" t="s">
        <v>224</v>
      </c>
      <c r="E38" t="s">
        <v>541</v>
      </c>
      <c r="G38">
        <v>1</v>
      </c>
      <c r="H38" t="s">
        <v>348</v>
      </c>
      <c r="J38" t="s">
        <v>224</v>
      </c>
      <c r="O38" t="s">
        <v>78</v>
      </c>
      <c r="P38" t="s">
        <v>78</v>
      </c>
      <c r="Q38" t="s">
        <v>78</v>
      </c>
      <c r="R38" t="s">
        <v>78</v>
      </c>
    </row>
    <row r="39" spans="1:19" x14ac:dyDescent="0.25">
      <c r="A39" t="s">
        <v>347</v>
      </c>
      <c r="B39" t="s">
        <v>349</v>
      </c>
      <c r="C39" s="22" t="s">
        <v>78</v>
      </c>
      <c r="D39" s="22" t="s">
        <v>78</v>
      </c>
      <c r="E39" t="s">
        <v>542</v>
      </c>
      <c r="G39">
        <v>2</v>
      </c>
      <c r="J39" t="s">
        <v>224</v>
      </c>
      <c r="O39" t="s">
        <v>78</v>
      </c>
      <c r="P39" t="s">
        <v>78</v>
      </c>
      <c r="Q39" t="s">
        <v>78</v>
      </c>
      <c r="R39" t="s">
        <v>78</v>
      </c>
    </row>
    <row r="40" spans="1:19" x14ac:dyDescent="0.25">
      <c r="A40" t="s">
        <v>347</v>
      </c>
      <c r="B40" t="s">
        <v>350</v>
      </c>
      <c r="C40" t="s">
        <v>278</v>
      </c>
      <c r="D40" s="22" t="s">
        <v>224</v>
      </c>
      <c r="E40" t="s">
        <v>543</v>
      </c>
      <c r="G40">
        <v>1</v>
      </c>
      <c r="J40" t="s">
        <v>224</v>
      </c>
      <c r="O40" t="s">
        <v>78</v>
      </c>
      <c r="P40" t="s">
        <v>78</v>
      </c>
      <c r="Q40" t="s">
        <v>78</v>
      </c>
      <c r="R40" t="s">
        <v>78</v>
      </c>
    </row>
    <row r="41" spans="1:19" x14ac:dyDescent="0.25">
      <c r="A41" t="s">
        <v>351</v>
      </c>
      <c r="B41" t="s">
        <v>352</v>
      </c>
      <c r="C41" t="s">
        <v>278</v>
      </c>
      <c r="D41" s="22" t="s">
        <v>78</v>
      </c>
      <c r="E41" t="s">
        <v>544</v>
      </c>
      <c r="G41">
        <v>4</v>
      </c>
      <c r="J41" t="s">
        <v>224</v>
      </c>
      <c r="O41" t="s">
        <v>78</v>
      </c>
      <c r="P41" t="s">
        <v>78</v>
      </c>
      <c r="Q41" t="s">
        <v>78</v>
      </c>
      <c r="R41" t="s">
        <v>78</v>
      </c>
    </row>
    <row r="42" spans="1:19" x14ac:dyDescent="0.25">
      <c r="A42" t="s">
        <v>351</v>
      </c>
      <c r="B42" t="s">
        <v>353</v>
      </c>
      <c r="C42" t="s">
        <v>278</v>
      </c>
      <c r="D42" s="22" t="s">
        <v>78</v>
      </c>
      <c r="E42" t="s">
        <v>544</v>
      </c>
      <c r="G42">
        <v>8</v>
      </c>
      <c r="J42" t="s">
        <v>224</v>
      </c>
      <c r="O42" t="s">
        <v>78</v>
      </c>
      <c r="P42" t="s">
        <v>78</v>
      </c>
      <c r="Q42" t="s">
        <v>78</v>
      </c>
      <c r="R42" t="s">
        <v>78</v>
      </c>
    </row>
    <row r="43" spans="1:19" x14ac:dyDescent="0.25">
      <c r="A43" t="s">
        <v>351</v>
      </c>
      <c r="B43" t="s">
        <v>354</v>
      </c>
      <c r="C43" t="s">
        <v>278</v>
      </c>
      <c r="D43" s="22" t="s">
        <v>78</v>
      </c>
      <c r="E43" t="s">
        <v>544</v>
      </c>
      <c r="G43">
        <v>2</v>
      </c>
      <c r="J43" t="s">
        <v>224</v>
      </c>
      <c r="O43" t="s">
        <v>78</v>
      </c>
      <c r="P43" t="s">
        <v>78</v>
      </c>
      <c r="Q43" t="s">
        <v>78</v>
      </c>
      <c r="R43" t="s">
        <v>78</v>
      </c>
    </row>
    <row r="44" spans="1:19" x14ac:dyDescent="0.25">
      <c r="A44" t="s">
        <v>175</v>
      </c>
      <c r="B44" t="s">
        <v>355</v>
      </c>
      <c r="C44" t="s">
        <v>78</v>
      </c>
      <c r="D44" s="23" t="s">
        <v>224</v>
      </c>
      <c r="E44" t="s">
        <v>545</v>
      </c>
      <c r="F44" t="s">
        <v>546</v>
      </c>
      <c r="G44">
        <v>3</v>
      </c>
      <c r="J44" t="s">
        <v>356</v>
      </c>
      <c r="O44" t="s">
        <v>78</v>
      </c>
      <c r="P44" t="s">
        <v>78</v>
      </c>
      <c r="Q44" t="s">
        <v>78</v>
      </c>
      <c r="R44" t="s">
        <v>78</v>
      </c>
    </row>
    <row r="45" spans="1:19" x14ac:dyDescent="0.25">
      <c r="A45" s="23" t="s">
        <v>547</v>
      </c>
      <c r="B45" s="23" t="s">
        <v>548</v>
      </c>
      <c r="C45" s="23" t="s">
        <v>224</v>
      </c>
      <c r="D45" s="23" t="s">
        <v>78</v>
      </c>
      <c r="G45">
        <v>1</v>
      </c>
      <c r="H45" t="s">
        <v>549</v>
      </c>
      <c r="I45" t="s">
        <v>550</v>
      </c>
      <c r="J45" t="s">
        <v>224</v>
      </c>
      <c r="O45" t="s">
        <v>78</v>
      </c>
      <c r="P45" t="s">
        <v>78</v>
      </c>
      <c r="Q45" t="s">
        <v>78</v>
      </c>
      <c r="R45" t="s">
        <v>78</v>
      </c>
    </row>
    <row r="46" spans="1:19" x14ac:dyDescent="0.25">
      <c r="A46" t="s">
        <v>357</v>
      </c>
      <c r="B46" t="s">
        <v>349</v>
      </c>
      <c r="C46" s="22" t="s">
        <v>78</v>
      </c>
      <c r="D46" s="22" t="s">
        <v>78</v>
      </c>
      <c r="E46" t="s">
        <v>551</v>
      </c>
      <c r="G46">
        <v>2</v>
      </c>
      <c r="J46" t="s">
        <v>224</v>
      </c>
      <c r="P46" t="s">
        <v>78</v>
      </c>
      <c r="Q46" t="s">
        <v>78</v>
      </c>
      <c r="R46" t="s">
        <v>78</v>
      </c>
    </row>
    <row r="47" spans="1:19" x14ac:dyDescent="0.25">
      <c r="A47" t="s">
        <v>357</v>
      </c>
      <c r="B47" t="s">
        <v>350</v>
      </c>
      <c r="C47" t="s">
        <v>278</v>
      </c>
      <c r="D47" s="22" t="s">
        <v>224</v>
      </c>
      <c r="E47" t="s">
        <v>543</v>
      </c>
      <c r="G47">
        <v>1</v>
      </c>
      <c r="J47" t="s">
        <v>224</v>
      </c>
      <c r="P47" t="s">
        <v>78</v>
      </c>
      <c r="Q47" t="s">
        <v>78</v>
      </c>
      <c r="R47" t="s">
        <v>78</v>
      </c>
    </row>
    <row r="48" spans="1:19" x14ac:dyDescent="0.25">
      <c r="A48" t="s">
        <v>219</v>
      </c>
      <c r="B48" t="s">
        <v>358</v>
      </c>
      <c r="C48" t="s">
        <v>78</v>
      </c>
      <c r="D48" t="s">
        <v>78</v>
      </c>
      <c r="G48">
        <v>1</v>
      </c>
      <c r="J48" t="s">
        <v>224</v>
      </c>
      <c r="S48" s="14" t="s">
        <v>78</v>
      </c>
    </row>
    <row r="49" spans="1:19" x14ac:dyDescent="0.25">
      <c r="A49" t="s">
        <v>219</v>
      </c>
      <c r="B49" t="s">
        <v>359</v>
      </c>
      <c r="C49" t="s">
        <v>224</v>
      </c>
      <c r="D49" s="22" t="s">
        <v>78</v>
      </c>
      <c r="E49" t="s">
        <v>552</v>
      </c>
      <c r="G49">
        <v>1</v>
      </c>
      <c r="H49" t="s">
        <v>360</v>
      </c>
      <c r="J49" t="s">
        <v>224</v>
      </c>
      <c r="S49" s="14" t="s">
        <v>78</v>
      </c>
    </row>
    <row r="50" spans="1:19" x14ac:dyDescent="0.25">
      <c r="A50" t="s">
        <v>219</v>
      </c>
      <c r="B50" t="s">
        <v>362</v>
      </c>
      <c r="C50" t="s">
        <v>224</v>
      </c>
      <c r="D50" s="22" t="s">
        <v>224</v>
      </c>
      <c r="E50" t="s">
        <v>553</v>
      </c>
      <c r="G50">
        <v>2</v>
      </c>
      <c r="H50" t="s">
        <v>361</v>
      </c>
      <c r="J50" t="s">
        <v>224</v>
      </c>
      <c r="S50" s="14" t="s">
        <v>78</v>
      </c>
    </row>
    <row r="51" spans="1:19" x14ac:dyDescent="0.25">
      <c r="A51" t="s">
        <v>363</v>
      </c>
      <c r="B51" t="s">
        <v>364</v>
      </c>
      <c r="C51" t="s">
        <v>278</v>
      </c>
      <c r="D51" s="22" t="s">
        <v>78</v>
      </c>
      <c r="E51" t="s">
        <v>554</v>
      </c>
      <c r="G51">
        <v>2</v>
      </c>
      <c r="J51" t="s">
        <v>224</v>
      </c>
      <c r="O51" t="s">
        <v>78</v>
      </c>
      <c r="P51" t="s">
        <v>78</v>
      </c>
      <c r="Q51" t="s">
        <v>78</v>
      </c>
      <c r="R51" t="s">
        <v>78</v>
      </c>
    </row>
    <row r="52" spans="1:19" x14ac:dyDescent="0.25">
      <c r="A52" t="s">
        <v>363</v>
      </c>
      <c r="B52" t="s">
        <v>353</v>
      </c>
      <c r="C52" t="s">
        <v>278</v>
      </c>
      <c r="D52" s="22" t="s">
        <v>224</v>
      </c>
      <c r="E52" t="s">
        <v>555</v>
      </c>
      <c r="G52">
        <v>2</v>
      </c>
      <c r="J52" t="s">
        <v>224</v>
      </c>
      <c r="O52" t="s">
        <v>78</v>
      </c>
      <c r="P52" t="s">
        <v>78</v>
      </c>
      <c r="Q52" t="s">
        <v>78</v>
      </c>
      <c r="R52" t="s">
        <v>78</v>
      </c>
    </row>
    <row r="53" spans="1:19" x14ac:dyDescent="0.25">
      <c r="A53" t="s">
        <v>363</v>
      </c>
      <c r="B53" t="s">
        <v>365</v>
      </c>
      <c r="C53" s="22" t="s">
        <v>78</v>
      </c>
      <c r="D53" s="22" t="s">
        <v>78</v>
      </c>
      <c r="E53" t="s">
        <v>556</v>
      </c>
      <c r="G53">
        <v>3</v>
      </c>
      <c r="J53" t="s">
        <v>224</v>
      </c>
      <c r="O53" t="s">
        <v>78</v>
      </c>
      <c r="P53" t="s">
        <v>78</v>
      </c>
      <c r="Q53" t="s">
        <v>78</v>
      </c>
      <c r="R53" t="s">
        <v>78</v>
      </c>
    </row>
    <row r="54" spans="1:19" x14ac:dyDescent="0.25">
      <c r="A54" t="s">
        <v>366</v>
      </c>
      <c r="B54" t="s">
        <v>352</v>
      </c>
      <c r="C54" s="22" t="s">
        <v>78</v>
      </c>
      <c r="D54" s="22" t="s">
        <v>78</v>
      </c>
      <c r="E54" t="s">
        <v>557</v>
      </c>
      <c r="F54" t="s">
        <v>558</v>
      </c>
      <c r="G54">
        <v>3</v>
      </c>
      <c r="J54" t="s">
        <v>224</v>
      </c>
      <c r="O54" t="s">
        <v>78</v>
      </c>
      <c r="P54" t="s">
        <v>78</v>
      </c>
      <c r="Q54" t="s">
        <v>78</v>
      </c>
      <c r="R54" t="s">
        <v>78</v>
      </c>
    </row>
    <row r="55" spans="1:19" x14ac:dyDescent="0.25">
      <c r="A55" t="s">
        <v>366</v>
      </c>
      <c r="B55" t="s">
        <v>354</v>
      </c>
      <c r="C55" t="s">
        <v>278</v>
      </c>
      <c r="D55" s="22" t="s">
        <v>78</v>
      </c>
      <c r="E55" t="s">
        <v>559</v>
      </c>
      <c r="F55" t="s">
        <v>558</v>
      </c>
      <c r="G55">
        <v>1</v>
      </c>
      <c r="J55" t="s">
        <v>224</v>
      </c>
      <c r="O55" t="s">
        <v>78</v>
      </c>
      <c r="P55" t="s">
        <v>78</v>
      </c>
      <c r="Q55" t="s">
        <v>78</v>
      </c>
      <c r="R55" t="s">
        <v>78</v>
      </c>
    </row>
    <row r="56" spans="1:19" x14ac:dyDescent="0.25">
      <c r="A56" t="s">
        <v>505</v>
      </c>
      <c r="B56" t="s">
        <v>367</v>
      </c>
      <c r="C56" s="22" t="s">
        <v>78</v>
      </c>
      <c r="D56" s="22" t="s">
        <v>78</v>
      </c>
      <c r="E56" t="s">
        <v>560</v>
      </c>
      <c r="G56">
        <v>1</v>
      </c>
      <c r="J56" t="s">
        <v>369</v>
      </c>
      <c r="O56" t="s">
        <v>78</v>
      </c>
      <c r="P56" t="s">
        <v>78</v>
      </c>
      <c r="Q56" t="s">
        <v>78</v>
      </c>
      <c r="R56" t="s">
        <v>78</v>
      </c>
    </row>
    <row r="57" spans="1:19" x14ac:dyDescent="0.25">
      <c r="A57" t="s">
        <v>505</v>
      </c>
      <c r="B57" t="s">
        <v>368</v>
      </c>
      <c r="C57" s="22" t="s">
        <v>224</v>
      </c>
      <c r="D57" s="22" t="s">
        <v>78</v>
      </c>
      <c r="E57" t="s">
        <v>561</v>
      </c>
      <c r="G57">
        <v>1</v>
      </c>
      <c r="J57" t="s">
        <v>224</v>
      </c>
      <c r="P57" t="s">
        <v>78</v>
      </c>
      <c r="Q57" t="s">
        <v>78</v>
      </c>
    </row>
    <row r="58" spans="1:19" x14ac:dyDescent="0.25">
      <c r="A58" t="s">
        <v>228</v>
      </c>
      <c r="B58" t="s">
        <v>370</v>
      </c>
      <c r="C58" t="s">
        <v>78</v>
      </c>
      <c r="D58" t="s">
        <v>78</v>
      </c>
      <c r="G58">
        <v>2</v>
      </c>
      <c r="J58" t="s">
        <v>224</v>
      </c>
      <c r="O58" t="s">
        <v>78</v>
      </c>
      <c r="P58" t="s">
        <v>78</v>
      </c>
      <c r="Q58" t="s">
        <v>78</v>
      </c>
      <c r="R58" t="s">
        <v>78</v>
      </c>
    </row>
    <row r="59" spans="1:19" x14ac:dyDescent="0.25">
      <c r="A59" t="s">
        <v>371</v>
      </c>
      <c r="B59" t="s">
        <v>488</v>
      </c>
      <c r="C59" t="s">
        <v>78</v>
      </c>
      <c r="D59" t="s">
        <v>78</v>
      </c>
      <c r="G59">
        <v>1</v>
      </c>
      <c r="J59" t="s">
        <v>36</v>
      </c>
      <c r="P59" t="s">
        <v>78</v>
      </c>
      <c r="Q59" t="s">
        <v>78</v>
      </c>
    </row>
    <row r="60" spans="1:19" x14ac:dyDescent="0.25">
      <c r="A60" t="s">
        <v>372</v>
      </c>
      <c r="B60" t="s">
        <v>373</v>
      </c>
      <c r="C60" t="s">
        <v>224</v>
      </c>
      <c r="D60" s="22" t="s">
        <v>78</v>
      </c>
      <c r="E60" t="s">
        <v>562</v>
      </c>
      <c r="G60">
        <v>1</v>
      </c>
      <c r="J60" t="s">
        <v>36</v>
      </c>
      <c r="O60" t="s">
        <v>78</v>
      </c>
      <c r="P60" t="s">
        <v>78</v>
      </c>
      <c r="Q60" t="s">
        <v>78</v>
      </c>
      <c r="R60" t="s">
        <v>78</v>
      </c>
    </row>
    <row r="61" spans="1:19" x14ac:dyDescent="0.25">
      <c r="A61" t="s">
        <v>372</v>
      </c>
      <c r="B61" t="s">
        <v>469</v>
      </c>
      <c r="C61" t="s">
        <v>78</v>
      </c>
      <c r="D61" t="s">
        <v>78</v>
      </c>
      <c r="G61">
        <v>2</v>
      </c>
      <c r="J61" t="s">
        <v>224</v>
      </c>
      <c r="O61" t="s">
        <v>78</v>
      </c>
      <c r="P61" t="s">
        <v>78</v>
      </c>
      <c r="Q61" t="s">
        <v>78</v>
      </c>
      <c r="R61" t="s">
        <v>78</v>
      </c>
    </row>
    <row r="62" spans="1:19" x14ac:dyDescent="0.25">
      <c r="A62" t="s">
        <v>372</v>
      </c>
      <c r="B62" t="s">
        <v>374</v>
      </c>
      <c r="C62" t="s">
        <v>78</v>
      </c>
      <c r="D62" t="s">
        <v>224</v>
      </c>
      <c r="G62">
        <v>1</v>
      </c>
      <c r="H62" t="s">
        <v>375</v>
      </c>
      <c r="J62" t="s">
        <v>224</v>
      </c>
      <c r="O62" t="s">
        <v>78</v>
      </c>
      <c r="P62" t="s">
        <v>78</v>
      </c>
      <c r="Q62" t="s">
        <v>78</v>
      </c>
      <c r="R62" t="s">
        <v>78</v>
      </c>
    </row>
    <row r="63" spans="1:19" ht="17.25" x14ac:dyDescent="0.25">
      <c r="A63" t="s">
        <v>376</v>
      </c>
      <c r="B63" t="s">
        <v>399</v>
      </c>
      <c r="C63" t="s">
        <v>78</v>
      </c>
      <c r="D63" t="s">
        <v>78</v>
      </c>
      <c r="G63">
        <v>4</v>
      </c>
      <c r="H63" t="s">
        <v>379</v>
      </c>
      <c r="I63" t="s">
        <v>378</v>
      </c>
      <c r="J63" t="s">
        <v>382</v>
      </c>
      <c r="O63" t="s">
        <v>78</v>
      </c>
      <c r="P63" t="s">
        <v>78</v>
      </c>
      <c r="Q63" t="s">
        <v>78</v>
      </c>
      <c r="R63" t="s">
        <v>78</v>
      </c>
    </row>
    <row r="64" spans="1:19" x14ac:dyDescent="0.25">
      <c r="A64" t="s">
        <v>376</v>
      </c>
      <c r="B64" t="s">
        <v>377</v>
      </c>
      <c r="C64" t="s">
        <v>224</v>
      </c>
      <c r="D64" s="22" t="s">
        <v>224</v>
      </c>
      <c r="E64" t="s">
        <v>563</v>
      </c>
      <c r="G64">
        <v>1</v>
      </c>
      <c r="H64" t="s">
        <v>380</v>
      </c>
      <c r="I64" t="s">
        <v>378</v>
      </c>
      <c r="J64" t="s">
        <v>68</v>
      </c>
      <c r="O64" t="s">
        <v>78</v>
      </c>
      <c r="P64" t="s">
        <v>78</v>
      </c>
      <c r="Q64" t="s">
        <v>78</v>
      </c>
      <c r="R64" t="s">
        <v>78</v>
      </c>
    </row>
    <row r="65" spans="1:18" x14ac:dyDescent="0.25">
      <c r="A65" t="s">
        <v>376</v>
      </c>
      <c r="B65" t="s">
        <v>402</v>
      </c>
      <c r="C65" t="s">
        <v>224</v>
      </c>
      <c r="D65" s="22" t="s">
        <v>224</v>
      </c>
      <c r="E65" t="s">
        <v>564</v>
      </c>
      <c r="G65">
        <v>1</v>
      </c>
      <c r="H65" t="s">
        <v>381</v>
      </c>
      <c r="I65" t="s">
        <v>386</v>
      </c>
      <c r="J65" t="s">
        <v>383</v>
      </c>
      <c r="O65" t="s">
        <v>78</v>
      </c>
      <c r="P65" t="s">
        <v>78</v>
      </c>
      <c r="Q65" t="s">
        <v>78</v>
      </c>
      <c r="R65" t="s">
        <v>78</v>
      </c>
    </row>
    <row r="66" spans="1:18" x14ac:dyDescent="0.25">
      <c r="A66" t="s">
        <v>376</v>
      </c>
      <c r="B66" t="s">
        <v>384</v>
      </c>
      <c r="C66" t="s">
        <v>224</v>
      </c>
      <c r="D66" s="22" t="s">
        <v>78</v>
      </c>
      <c r="E66" t="s">
        <v>565</v>
      </c>
      <c r="G66">
        <v>1</v>
      </c>
      <c r="H66" t="s">
        <v>385</v>
      </c>
      <c r="I66" t="s">
        <v>387</v>
      </c>
      <c r="J66" t="s">
        <v>224</v>
      </c>
      <c r="O66" t="s">
        <v>78</v>
      </c>
      <c r="P66" t="s">
        <v>78</v>
      </c>
      <c r="Q66" t="s">
        <v>78</v>
      </c>
      <c r="R66" t="s">
        <v>78</v>
      </c>
    </row>
    <row r="67" spans="1:18" x14ac:dyDescent="0.25">
      <c r="A67" t="s">
        <v>376</v>
      </c>
      <c r="B67" t="s">
        <v>397</v>
      </c>
      <c r="C67" t="s">
        <v>224</v>
      </c>
      <c r="D67" s="22" t="s">
        <v>78</v>
      </c>
      <c r="E67" t="s">
        <v>566</v>
      </c>
      <c r="G67">
        <v>2</v>
      </c>
      <c r="H67" t="s">
        <v>394</v>
      </c>
      <c r="I67" t="s">
        <v>395</v>
      </c>
      <c r="J67" t="s">
        <v>224</v>
      </c>
      <c r="O67" t="s">
        <v>78</v>
      </c>
      <c r="P67" t="s">
        <v>78</v>
      </c>
      <c r="Q67" t="s">
        <v>78</v>
      </c>
      <c r="R67" t="s">
        <v>78</v>
      </c>
    </row>
    <row r="68" spans="1:18" x14ac:dyDescent="0.25">
      <c r="A68" t="s">
        <v>376</v>
      </c>
      <c r="B68" t="s">
        <v>398</v>
      </c>
      <c r="C68" t="s">
        <v>224</v>
      </c>
      <c r="D68" s="22" t="s">
        <v>78</v>
      </c>
      <c r="E68" t="s">
        <v>567</v>
      </c>
      <c r="G68">
        <v>1</v>
      </c>
      <c r="H68" t="s">
        <v>393</v>
      </c>
      <c r="I68" t="s">
        <v>395</v>
      </c>
      <c r="J68" t="s">
        <v>224</v>
      </c>
      <c r="O68" t="s">
        <v>78</v>
      </c>
      <c r="P68" t="s">
        <v>78</v>
      </c>
      <c r="Q68" t="s">
        <v>78</v>
      </c>
      <c r="R68" t="s">
        <v>78</v>
      </c>
    </row>
    <row r="69" spans="1:18" x14ac:dyDescent="0.25">
      <c r="A69" t="s">
        <v>376</v>
      </c>
      <c r="B69" t="s">
        <v>396</v>
      </c>
      <c r="C69" t="s">
        <v>224</v>
      </c>
      <c r="D69" s="22" t="s">
        <v>224</v>
      </c>
      <c r="E69" t="s">
        <v>568</v>
      </c>
      <c r="G69">
        <v>1</v>
      </c>
      <c r="J69" t="s">
        <v>318</v>
      </c>
      <c r="O69" t="s">
        <v>78</v>
      </c>
      <c r="P69" t="s">
        <v>78</v>
      </c>
      <c r="Q69" t="s">
        <v>78</v>
      </c>
      <c r="R69" t="s">
        <v>78</v>
      </c>
    </row>
    <row r="70" spans="1:18" x14ac:dyDescent="0.25">
      <c r="A70" t="s">
        <v>376</v>
      </c>
      <c r="B70" t="s">
        <v>400</v>
      </c>
      <c r="C70" t="s">
        <v>78</v>
      </c>
      <c r="D70" s="23" t="s">
        <v>224</v>
      </c>
      <c r="E70" t="s">
        <v>569</v>
      </c>
      <c r="F70" t="s">
        <v>524</v>
      </c>
      <c r="G70">
        <v>1</v>
      </c>
      <c r="H70" t="s">
        <v>401</v>
      </c>
      <c r="J70" t="s">
        <v>382</v>
      </c>
      <c r="O70" t="s">
        <v>78</v>
      </c>
      <c r="P70" t="s">
        <v>78</v>
      </c>
      <c r="Q70" t="s">
        <v>78</v>
      </c>
      <c r="R70" t="s">
        <v>78</v>
      </c>
    </row>
    <row r="71" spans="1:18" x14ac:dyDescent="0.25">
      <c r="A71" t="s">
        <v>403</v>
      </c>
      <c r="B71" t="s">
        <v>404</v>
      </c>
      <c r="C71" t="s">
        <v>78</v>
      </c>
      <c r="D71" t="s">
        <v>78</v>
      </c>
      <c r="G71">
        <v>2</v>
      </c>
      <c r="J71" t="s">
        <v>224</v>
      </c>
      <c r="P71" t="s">
        <v>78</v>
      </c>
      <c r="Q71" t="s">
        <v>78</v>
      </c>
    </row>
    <row r="72" spans="1:18" x14ac:dyDescent="0.25">
      <c r="A72" t="s">
        <v>223</v>
      </c>
      <c r="B72" t="s">
        <v>354</v>
      </c>
      <c r="C72" t="s">
        <v>78</v>
      </c>
      <c r="D72" t="s">
        <v>78</v>
      </c>
      <c r="G72">
        <v>5</v>
      </c>
      <c r="H72" t="s">
        <v>344</v>
      </c>
      <c r="P72" t="s">
        <v>78</v>
      </c>
      <c r="Q72" t="s">
        <v>78</v>
      </c>
      <c r="R72" t="s">
        <v>78</v>
      </c>
    </row>
    <row r="73" spans="1:18" x14ac:dyDescent="0.25">
      <c r="A73" t="s">
        <v>234</v>
      </c>
      <c r="B73" t="s">
        <v>405</v>
      </c>
      <c r="C73" t="s">
        <v>78</v>
      </c>
      <c r="D73" t="s">
        <v>78</v>
      </c>
      <c r="G73">
        <v>1</v>
      </c>
      <c r="J73" t="s">
        <v>224</v>
      </c>
      <c r="O73" t="s">
        <v>78</v>
      </c>
      <c r="P73" t="s">
        <v>78</v>
      </c>
      <c r="Q73" t="s">
        <v>78</v>
      </c>
      <c r="R73" t="s">
        <v>78</v>
      </c>
    </row>
    <row r="74" spans="1:18" x14ac:dyDescent="0.25">
      <c r="A74" t="s">
        <v>231</v>
      </c>
      <c r="B74" t="s">
        <v>406</v>
      </c>
      <c r="C74" t="s">
        <v>78</v>
      </c>
      <c r="D74" t="s">
        <v>78</v>
      </c>
      <c r="G74">
        <v>1</v>
      </c>
      <c r="J74" t="s">
        <v>224</v>
      </c>
      <c r="O74" t="s">
        <v>78</v>
      </c>
      <c r="P74" t="s">
        <v>78</v>
      </c>
      <c r="Q74" t="s">
        <v>78</v>
      </c>
      <c r="R74" t="s">
        <v>78</v>
      </c>
    </row>
    <row r="75" spans="1:18" x14ac:dyDescent="0.25">
      <c r="A75" t="s">
        <v>407</v>
      </c>
      <c r="B75" t="s">
        <v>352</v>
      </c>
      <c r="C75" s="22" t="s">
        <v>78</v>
      </c>
      <c r="D75" s="22" t="s">
        <v>78</v>
      </c>
      <c r="E75" t="s">
        <v>570</v>
      </c>
      <c r="G75">
        <v>6</v>
      </c>
      <c r="H75" t="s">
        <v>411</v>
      </c>
      <c r="I75" t="s">
        <v>412</v>
      </c>
      <c r="J75" t="s">
        <v>224</v>
      </c>
      <c r="O75" t="s">
        <v>78</v>
      </c>
      <c r="P75" t="s">
        <v>78</v>
      </c>
      <c r="Q75" t="s">
        <v>78</v>
      </c>
      <c r="R75" t="s">
        <v>78</v>
      </c>
    </row>
    <row r="76" spans="1:18" x14ac:dyDescent="0.25">
      <c r="A76" t="s">
        <v>407</v>
      </c>
      <c r="B76" t="s">
        <v>353</v>
      </c>
      <c r="C76" s="22" t="s">
        <v>78</v>
      </c>
      <c r="D76" s="22" t="s">
        <v>78</v>
      </c>
      <c r="E76" t="s">
        <v>570</v>
      </c>
      <c r="G76">
        <v>5</v>
      </c>
      <c r="H76" t="s">
        <v>410</v>
      </c>
      <c r="I76" t="s">
        <v>412</v>
      </c>
      <c r="J76" t="s">
        <v>224</v>
      </c>
      <c r="O76" t="s">
        <v>78</v>
      </c>
      <c r="P76" t="s">
        <v>78</v>
      </c>
      <c r="Q76" t="s">
        <v>78</v>
      </c>
      <c r="R76" t="s">
        <v>78</v>
      </c>
    </row>
    <row r="77" spans="1:18" x14ac:dyDescent="0.25">
      <c r="A77" t="s">
        <v>46</v>
      </c>
      <c r="B77" t="s">
        <v>408</v>
      </c>
      <c r="C77" t="s">
        <v>224</v>
      </c>
      <c r="D77" s="22" t="s">
        <v>78</v>
      </c>
      <c r="E77" t="s">
        <v>571</v>
      </c>
      <c r="G77">
        <v>2</v>
      </c>
      <c r="I77" t="s">
        <v>409</v>
      </c>
      <c r="J77" t="s">
        <v>224</v>
      </c>
      <c r="O77" t="s">
        <v>78</v>
      </c>
      <c r="P77" t="s">
        <v>78</v>
      </c>
      <c r="Q77" t="s">
        <v>78</v>
      </c>
      <c r="R77" t="s">
        <v>78</v>
      </c>
    </row>
    <row r="78" spans="1:18" x14ac:dyDescent="0.25">
      <c r="A78" t="s">
        <v>230</v>
      </c>
      <c r="B78" t="s">
        <v>413</v>
      </c>
      <c r="C78" t="s">
        <v>278</v>
      </c>
      <c r="D78" s="22" t="s">
        <v>224</v>
      </c>
      <c r="E78" t="s">
        <v>572</v>
      </c>
      <c r="G78">
        <v>2</v>
      </c>
      <c r="H78" t="s">
        <v>421</v>
      </c>
      <c r="I78" t="s">
        <v>423</v>
      </c>
      <c r="J78" t="s">
        <v>429</v>
      </c>
      <c r="O78" t="s">
        <v>78</v>
      </c>
      <c r="P78" t="s">
        <v>78</v>
      </c>
      <c r="Q78" t="s">
        <v>78</v>
      </c>
      <c r="R78" t="s">
        <v>78</v>
      </c>
    </row>
    <row r="79" spans="1:18" x14ac:dyDescent="0.25">
      <c r="A79" t="s">
        <v>230</v>
      </c>
      <c r="B79" t="s">
        <v>414</v>
      </c>
      <c r="C79" t="s">
        <v>278</v>
      </c>
      <c r="D79" s="22" t="s">
        <v>78</v>
      </c>
      <c r="E79" t="s">
        <v>573</v>
      </c>
      <c r="G79">
        <v>2</v>
      </c>
      <c r="H79" t="s">
        <v>422</v>
      </c>
      <c r="I79" t="s">
        <v>424</v>
      </c>
      <c r="J79" t="s">
        <v>428</v>
      </c>
      <c r="O79" t="s">
        <v>78</v>
      </c>
      <c r="P79" t="s">
        <v>78</v>
      </c>
      <c r="Q79" t="s">
        <v>78</v>
      </c>
      <c r="R79" t="s">
        <v>78</v>
      </c>
    </row>
    <row r="80" spans="1:18" x14ac:dyDescent="0.25">
      <c r="A80" t="s">
        <v>230</v>
      </c>
      <c r="B80" t="s">
        <v>415</v>
      </c>
      <c r="C80" t="s">
        <v>278</v>
      </c>
      <c r="D80" t="s">
        <v>78</v>
      </c>
      <c r="G80">
        <v>3</v>
      </c>
      <c r="H80" t="s">
        <v>418</v>
      </c>
      <c r="I80" t="s">
        <v>425</v>
      </c>
      <c r="J80" t="s">
        <v>318</v>
      </c>
      <c r="O80" t="s">
        <v>78</v>
      </c>
      <c r="P80" t="s">
        <v>78</v>
      </c>
      <c r="Q80" t="s">
        <v>78</v>
      </c>
      <c r="R80" t="s">
        <v>78</v>
      </c>
    </row>
    <row r="81" spans="1:18" ht="17.25" x14ac:dyDescent="0.25">
      <c r="A81" t="s">
        <v>230</v>
      </c>
      <c r="B81" t="s">
        <v>416</v>
      </c>
      <c r="C81" t="s">
        <v>278</v>
      </c>
      <c r="D81" t="s">
        <v>78</v>
      </c>
      <c r="G81">
        <v>1</v>
      </c>
      <c r="H81" t="s">
        <v>417</v>
      </c>
      <c r="I81" t="s">
        <v>426</v>
      </c>
      <c r="J81" t="s">
        <v>430</v>
      </c>
      <c r="O81" t="s">
        <v>78</v>
      </c>
      <c r="P81" t="s">
        <v>78</v>
      </c>
      <c r="Q81" t="s">
        <v>78</v>
      </c>
      <c r="R81" t="s">
        <v>78</v>
      </c>
    </row>
    <row r="82" spans="1:18" x14ac:dyDescent="0.25">
      <c r="A82" t="s">
        <v>230</v>
      </c>
      <c r="B82" t="s">
        <v>419</v>
      </c>
      <c r="C82" t="s">
        <v>224</v>
      </c>
      <c r="D82" s="22" t="s">
        <v>224</v>
      </c>
      <c r="E82" t="s">
        <v>574</v>
      </c>
      <c r="G82">
        <v>2</v>
      </c>
      <c r="H82" t="s">
        <v>420</v>
      </c>
      <c r="I82" t="s">
        <v>427</v>
      </c>
      <c r="J82" t="s">
        <v>318</v>
      </c>
      <c r="O82" t="s">
        <v>78</v>
      </c>
      <c r="P82" t="s">
        <v>78</v>
      </c>
      <c r="Q82" t="s">
        <v>78</v>
      </c>
      <c r="R82" t="s">
        <v>78</v>
      </c>
    </row>
    <row r="83" spans="1:18" x14ac:dyDescent="0.25">
      <c r="A83" t="s">
        <v>433</v>
      </c>
      <c r="B83" t="s">
        <v>432</v>
      </c>
      <c r="C83" t="s">
        <v>78</v>
      </c>
      <c r="D83" t="s">
        <v>78</v>
      </c>
      <c r="G83">
        <v>2</v>
      </c>
      <c r="I83" s="15" t="s">
        <v>443</v>
      </c>
      <c r="J83" t="s">
        <v>224</v>
      </c>
      <c r="O83" t="s">
        <v>78</v>
      </c>
      <c r="P83" t="s">
        <v>78</v>
      </c>
      <c r="Q83" t="s">
        <v>78</v>
      </c>
      <c r="R83" t="s">
        <v>78</v>
      </c>
    </row>
    <row r="84" spans="1:18" x14ac:dyDescent="0.25">
      <c r="A84" t="s">
        <v>435</v>
      </c>
      <c r="B84" t="s">
        <v>434</v>
      </c>
      <c r="C84" t="s">
        <v>78</v>
      </c>
      <c r="D84" t="s">
        <v>78</v>
      </c>
      <c r="G84">
        <v>1</v>
      </c>
      <c r="I84" t="s">
        <v>443</v>
      </c>
      <c r="J84" t="s">
        <v>224</v>
      </c>
      <c r="O84" t="s">
        <v>78</v>
      </c>
      <c r="P84" t="s">
        <v>78</v>
      </c>
      <c r="Q84" t="s">
        <v>78</v>
      </c>
      <c r="R84" t="s">
        <v>78</v>
      </c>
    </row>
    <row r="85" spans="1:18" x14ac:dyDescent="0.25">
      <c r="A85" t="s">
        <v>436</v>
      </c>
      <c r="B85" t="s">
        <v>437</v>
      </c>
      <c r="C85" t="s">
        <v>78</v>
      </c>
      <c r="D85" t="s">
        <v>78</v>
      </c>
      <c r="G85">
        <v>3</v>
      </c>
      <c r="H85" t="s">
        <v>438</v>
      </c>
      <c r="I85" t="s">
        <v>442</v>
      </c>
      <c r="J85" t="s">
        <v>224</v>
      </c>
      <c r="O85" t="s">
        <v>78</v>
      </c>
      <c r="P85" t="s">
        <v>78</v>
      </c>
      <c r="Q85" t="s">
        <v>78</v>
      </c>
      <c r="R85" t="s">
        <v>78</v>
      </c>
    </row>
    <row r="86" spans="1:18" x14ac:dyDescent="0.25">
      <c r="A86" t="s">
        <v>436</v>
      </c>
      <c r="B86" t="s">
        <v>439</v>
      </c>
      <c r="C86" t="s">
        <v>431</v>
      </c>
      <c r="D86" s="22" t="s">
        <v>224</v>
      </c>
      <c r="E86" t="s">
        <v>575</v>
      </c>
      <c r="G86">
        <v>2</v>
      </c>
      <c r="H86" t="s">
        <v>440</v>
      </c>
      <c r="I86" t="s">
        <v>442</v>
      </c>
      <c r="J86" t="s">
        <v>224</v>
      </c>
      <c r="O86" t="s">
        <v>78</v>
      </c>
      <c r="P86" t="s">
        <v>78</v>
      </c>
      <c r="Q86" t="s">
        <v>78</v>
      </c>
      <c r="R86" t="s">
        <v>78</v>
      </c>
    </row>
    <row r="87" spans="1:18" x14ac:dyDescent="0.25">
      <c r="A87" t="s">
        <v>436</v>
      </c>
      <c r="B87" t="s">
        <v>441</v>
      </c>
      <c r="C87" t="s">
        <v>431</v>
      </c>
      <c r="D87" s="22" t="s">
        <v>78</v>
      </c>
      <c r="E87" t="s">
        <v>576</v>
      </c>
      <c r="G87">
        <v>1</v>
      </c>
      <c r="H87" s="16">
        <v>0.12</v>
      </c>
      <c r="I87" t="s">
        <v>442</v>
      </c>
      <c r="J87" t="s">
        <v>224</v>
      </c>
      <c r="O87" t="s">
        <v>78</v>
      </c>
      <c r="P87" t="s">
        <v>78</v>
      </c>
      <c r="Q87" t="s">
        <v>78</v>
      </c>
      <c r="R87" t="s">
        <v>78</v>
      </c>
    </row>
    <row r="88" spans="1:18" x14ac:dyDescent="0.25">
      <c r="A88" t="s">
        <v>222</v>
      </c>
      <c r="B88" t="s">
        <v>444</v>
      </c>
      <c r="C88" t="s">
        <v>224</v>
      </c>
      <c r="D88" s="22" t="s">
        <v>78</v>
      </c>
      <c r="E88" t="s">
        <v>577</v>
      </c>
      <c r="G88">
        <v>1</v>
      </c>
      <c r="H88" t="s">
        <v>445</v>
      </c>
      <c r="I88" t="s">
        <v>454</v>
      </c>
      <c r="J88" t="s">
        <v>224</v>
      </c>
      <c r="P88" t="s">
        <v>78</v>
      </c>
      <c r="Q88" t="s">
        <v>78</v>
      </c>
      <c r="R88" t="s">
        <v>78</v>
      </c>
    </row>
    <row r="89" spans="1:18" x14ac:dyDescent="0.25">
      <c r="A89" t="s">
        <v>222</v>
      </c>
      <c r="B89" t="s">
        <v>446</v>
      </c>
      <c r="C89" t="s">
        <v>224</v>
      </c>
      <c r="D89" s="22" t="s">
        <v>78</v>
      </c>
      <c r="E89" t="s">
        <v>578</v>
      </c>
      <c r="G89">
        <v>1</v>
      </c>
      <c r="H89" t="s">
        <v>447</v>
      </c>
      <c r="I89" t="s">
        <v>454</v>
      </c>
      <c r="J89" t="s">
        <v>453</v>
      </c>
      <c r="O89" t="s">
        <v>78</v>
      </c>
      <c r="P89" t="s">
        <v>78</v>
      </c>
      <c r="Q89" t="s">
        <v>78</v>
      </c>
      <c r="R89" t="s">
        <v>78</v>
      </c>
    </row>
    <row r="90" spans="1:18" x14ac:dyDescent="0.25">
      <c r="A90" t="s">
        <v>222</v>
      </c>
      <c r="B90" t="s">
        <v>448</v>
      </c>
      <c r="C90" t="s">
        <v>78</v>
      </c>
      <c r="D90" t="s">
        <v>78</v>
      </c>
      <c r="G90">
        <v>4</v>
      </c>
      <c r="H90" t="s">
        <v>449</v>
      </c>
      <c r="I90" t="s">
        <v>454</v>
      </c>
      <c r="J90" t="s">
        <v>452</v>
      </c>
      <c r="O90" t="s">
        <v>78</v>
      </c>
      <c r="P90" t="s">
        <v>78</v>
      </c>
      <c r="Q90" t="s">
        <v>78</v>
      </c>
      <c r="R90" t="s">
        <v>78</v>
      </c>
    </row>
    <row r="91" spans="1:18" x14ac:dyDescent="0.25">
      <c r="A91" t="s">
        <v>222</v>
      </c>
      <c r="B91" t="s">
        <v>450</v>
      </c>
      <c r="C91" t="s">
        <v>78</v>
      </c>
      <c r="D91" t="s">
        <v>78</v>
      </c>
      <c r="G91">
        <v>6</v>
      </c>
      <c r="H91" t="s">
        <v>451</v>
      </c>
      <c r="I91" t="s">
        <v>454</v>
      </c>
      <c r="J91" t="s">
        <v>318</v>
      </c>
      <c r="O91" t="s">
        <v>78</v>
      </c>
      <c r="P91" t="s">
        <v>78</v>
      </c>
      <c r="Q91" t="s">
        <v>78</v>
      </c>
      <c r="R91" t="s">
        <v>78</v>
      </c>
    </row>
    <row r="92" spans="1:18" x14ac:dyDescent="0.25">
      <c r="A92" t="s">
        <v>216</v>
      </c>
      <c r="B92" t="s">
        <v>455</v>
      </c>
      <c r="C92" t="s">
        <v>78</v>
      </c>
      <c r="D92" t="s">
        <v>78</v>
      </c>
      <c r="G92">
        <v>13</v>
      </c>
      <c r="H92" t="s">
        <v>457</v>
      </c>
      <c r="I92" t="s">
        <v>458</v>
      </c>
      <c r="J92" t="s">
        <v>224</v>
      </c>
      <c r="O92" t="s">
        <v>78</v>
      </c>
      <c r="P92" t="s">
        <v>78</v>
      </c>
      <c r="Q92" t="s">
        <v>78</v>
      </c>
      <c r="R92" t="s">
        <v>78</v>
      </c>
    </row>
    <row r="93" spans="1:18" x14ac:dyDescent="0.25">
      <c r="A93" t="s">
        <v>216</v>
      </c>
      <c r="B93" t="s">
        <v>456</v>
      </c>
      <c r="C93" t="s">
        <v>78</v>
      </c>
      <c r="D93" t="s">
        <v>78</v>
      </c>
      <c r="G93">
        <v>1</v>
      </c>
      <c r="H93" t="s">
        <v>457</v>
      </c>
      <c r="I93" t="s">
        <v>458</v>
      </c>
      <c r="J93" t="s">
        <v>224</v>
      </c>
      <c r="O93" t="s">
        <v>78</v>
      </c>
      <c r="P93" t="s">
        <v>78</v>
      </c>
      <c r="Q93" t="s">
        <v>78</v>
      </c>
      <c r="R93" t="s">
        <v>78</v>
      </c>
    </row>
    <row r="94" spans="1:18" x14ac:dyDescent="0.25">
      <c r="A94" t="s">
        <v>508</v>
      </c>
      <c r="B94" t="s">
        <v>459</v>
      </c>
      <c r="C94" t="s">
        <v>78</v>
      </c>
      <c r="D94" t="s">
        <v>78</v>
      </c>
      <c r="G94">
        <v>1</v>
      </c>
      <c r="J94" t="s">
        <v>224</v>
      </c>
      <c r="O94" t="s">
        <v>78</v>
      </c>
      <c r="P94" t="s">
        <v>78</v>
      </c>
      <c r="Q94" t="s">
        <v>78</v>
      </c>
      <c r="R94" t="s">
        <v>78</v>
      </c>
    </row>
    <row r="95" spans="1:18" x14ac:dyDescent="0.25">
      <c r="A95" t="s">
        <v>226</v>
      </c>
      <c r="B95" t="s">
        <v>460</v>
      </c>
      <c r="C95" t="s">
        <v>78</v>
      </c>
      <c r="D95" t="s">
        <v>78</v>
      </c>
      <c r="G95">
        <v>1</v>
      </c>
      <c r="H95" t="s">
        <v>465</v>
      </c>
      <c r="I95" t="s">
        <v>466</v>
      </c>
      <c r="J95" t="s">
        <v>463</v>
      </c>
      <c r="K95" t="s">
        <v>464</v>
      </c>
      <c r="O95" t="s">
        <v>78</v>
      </c>
      <c r="P95" t="s">
        <v>78</v>
      </c>
      <c r="Q95" t="s">
        <v>78</v>
      </c>
      <c r="R95" t="s">
        <v>78</v>
      </c>
    </row>
    <row r="96" spans="1:18" x14ac:dyDescent="0.25">
      <c r="A96" t="s">
        <v>226</v>
      </c>
      <c r="B96" t="s">
        <v>461</v>
      </c>
      <c r="C96" t="s">
        <v>78</v>
      </c>
      <c r="D96" t="s">
        <v>78</v>
      </c>
      <c r="G96">
        <v>1</v>
      </c>
      <c r="H96" t="s">
        <v>462</v>
      </c>
      <c r="I96" t="s">
        <v>466</v>
      </c>
      <c r="J96" t="s">
        <v>369</v>
      </c>
      <c r="K96" t="s">
        <v>464</v>
      </c>
      <c r="O96" t="s">
        <v>78</v>
      </c>
      <c r="P96" t="s">
        <v>78</v>
      </c>
      <c r="Q96" t="s">
        <v>78</v>
      </c>
      <c r="R96" t="s">
        <v>78</v>
      </c>
    </row>
    <row r="97" spans="1:18" x14ac:dyDescent="0.25">
      <c r="A97" t="s">
        <v>213</v>
      </c>
      <c r="B97" t="s">
        <v>468</v>
      </c>
      <c r="C97" t="s">
        <v>78</v>
      </c>
      <c r="D97" t="s">
        <v>78</v>
      </c>
      <c r="E97" t="s">
        <v>579</v>
      </c>
      <c r="G97">
        <v>1</v>
      </c>
      <c r="H97" t="s">
        <v>467</v>
      </c>
      <c r="J97" t="s">
        <v>224</v>
      </c>
      <c r="O97" t="s">
        <v>78</v>
      </c>
      <c r="P97" t="s">
        <v>78</v>
      </c>
      <c r="Q97" t="s">
        <v>78</v>
      </c>
      <c r="R97" t="s">
        <v>78</v>
      </c>
    </row>
    <row r="98" spans="1:18" x14ac:dyDescent="0.25">
      <c r="A98" t="s">
        <v>510</v>
      </c>
      <c r="B98" t="s">
        <v>509</v>
      </c>
      <c r="C98" t="s">
        <v>78</v>
      </c>
      <c r="D98" t="s">
        <v>78</v>
      </c>
      <c r="G98">
        <v>2</v>
      </c>
      <c r="O98" t="s">
        <v>78</v>
      </c>
      <c r="P98" t="s">
        <v>78</v>
      </c>
      <c r="Q98" t="s">
        <v>78</v>
      </c>
      <c r="R98" t="s">
        <v>78</v>
      </c>
    </row>
    <row r="99" spans="1:18" x14ac:dyDescent="0.25">
      <c r="A99" t="s">
        <v>487</v>
      </c>
      <c r="B99" t="s">
        <v>489</v>
      </c>
      <c r="C99" t="s">
        <v>78</v>
      </c>
      <c r="D99" t="s">
        <v>78</v>
      </c>
      <c r="G99">
        <v>1</v>
      </c>
      <c r="I99" t="s">
        <v>490</v>
      </c>
      <c r="J99" t="s">
        <v>224</v>
      </c>
      <c r="P99" t="s">
        <v>78</v>
      </c>
      <c r="Q99" t="s">
        <v>78</v>
      </c>
      <c r="R99" t="s">
        <v>78</v>
      </c>
    </row>
    <row r="100" spans="1:18" x14ac:dyDescent="0.25">
      <c r="A100" t="s">
        <v>44</v>
      </c>
      <c r="B100" t="s">
        <v>582</v>
      </c>
      <c r="D100" t="s">
        <v>78</v>
      </c>
      <c r="G100">
        <v>2</v>
      </c>
      <c r="J100" t="s">
        <v>583</v>
      </c>
      <c r="P100" t="s">
        <v>78</v>
      </c>
      <c r="Q100" t="s">
        <v>78</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substitution</vt:lpstr>
      <vt:lpstr>process_ihs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2024-03-06T15:52:07Z</dcterms:modified>
</cp:coreProperties>
</file>