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L Guest\Documents\GitHub\nereosisters\ANOVA_CHI2 csv files\"/>
    </mc:Choice>
  </mc:AlternateContent>
  <xr:revisionPtr revIDLastSave="0" documentId="8_{80E4BF4F-F98C-4396-8700-93672FC54B10}" xr6:coauthVersionLast="47" xr6:coauthVersionMax="47" xr10:uidLastSave="{00000000-0000-0000-0000-000000000000}"/>
  <bookViews>
    <workbookView xWindow="285" yWindow="690" windowWidth="14715" windowHeight="14453" xr2:uid="{D302E963-64CB-4637-B45B-92E1AC7535E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E21" i="2"/>
  <c r="D21" i="2"/>
  <c r="E10" i="2" l="1"/>
  <c r="E11" i="2" s="1"/>
  <c r="G4" i="2"/>
  <c r="G21" i="2" s="1"/>
  <c r="G22" i="2" s="1"/>
  <c r="G23" i="2" s="1"/>
  <c r="F4" i="2"/>
  <c r="F21" i="2" s="1"/>
  <c r="F22" i="2" s="1"/>
  <c r="F23" i="2" s="1"/>
  <c r="E4" i="2"/>
  <c r="E22" i="2" s="1"/>
  <c r="E23" i="2" s="1"/>
  <c r="D4" i="2"/>
  <c r="H4" i="2" s="1"/>
  <c r="G3" i="2"/>
  <c r="G9" i="2" s="1"/>
  <c r="G10" i="2" s="1"/>
  <c r="G11" i="2" s="1"/>
  <c r="F3" i="2"/>
  <c r="F9" i="2" s="1"/>
  <c r="F10" i="2" s="1"/>
  <c r="F11" i="2" s="1"/>
  <c r="E3" i="2"/>
  <c r="E5" i="2" s="1"/>
  <c r="D3" i="2"/>
  <c r="D10" i="2" s="1"/>
  <c r="D11" i="2" s="1"/>
  <c r="D6" i="1"/>
  <c r="D25" i="1" s="1"/>
  <c r="D5" i="1"/>
  <c r="D4" i="1"/>
  <c r="D23" i="1" s="1"/>
  <c r="D3" i="1"/>
  <c r="C6" i="1"/>
  <c r="C25" i="1" s="1"/>
  <c r="C5" i="1"/>
  <c r="C24" i="1" s="1"/>
  <c r="C4" i="1"/>
  <c r="C23" i="1" s="1"/>
  <c r="C3" i="1"/>
  <c r="F5" i="2" l="1"/>
  <c r="G5" i="2"/>
  <c r="E3" i="1"/>
  <c r="H11" i="2"/>
  <c r="D22" i="2"/>
  <c r="D23" i="2" s="1"/>
  <c r="H23" i="2" s="1"/>
  <c r="C7" i="1"/>
  <c r="E5" i="1"/>
  <c r="C32" i="1"/>
  <c r="E4" i="1"/>
  <c r="D32" i="1"/>
  <c r="D7" i="1"/>
  <c r="D22" i="1"/>
  <c r="F31" i="1"/>
  <c r="C22" i="1"/>
  <c r="E6" i="1"/>
  <c r="D24" i="1"/>
  <c r="H3" i="2"/>
  <c r="H5" i="2" s="1"/>
  <c r="D5" i="2"/>
  <c r="E7" i="1" l="1"/>
  <c r="C29" i="1"/>
</calcChain>
</file>

<file path=xl/sharedStrings.xml><?xml version="1.0" encoding="utf-8"?>
<sst xmlns="http://schemas.openxmlformats.org/spreadsheetml/2006/main" count="57" uniqueCount="29">
  <si>
    <t>Observed</t>
  </si>
  <si>
    <t>Expected</t>
  </si>
  <si>
    <t>T10</t>
  </si>
  <si>
    <t>T13</t>
  </si>
  <si>
    <t>T15</t>
  </si>
  <si>
    <t>T18</t>
  </si>
  <si>
    <t>Males</t>
  </si>
  <si>
    <t>Females</t>
  </si>
  <si>
    <t>Female</t>
  </si>
  <si>
    <t>Male</t>
  </si>
  <si>
    <t>Total</t>
  </si>
  <si>
    <t>Category</t>
  </si>
  <si>
    <t>Observed Female</t>
  </si>
  <si>
    <t>Observed Male</t>
  </si>
  <si>
    <t>Column Total</t>
  </si>
  <si>
    <t>(Observed - Expected)^2/Expected</t>
  </si>
  <si>
    <t>chi-square statistic</t>
  </si>
  <si>
    <t>p-value</t>
  </si>
  <si>
    <t>Male (observed)</t>
  </si>
  <si>
    <t>Female (Observed</t>
  </si>
  <si>
    <t>Row Total</t>
  </si>
  <si>
    <t>Males (Expected)</t>
  </si>
  <si>
    <t>Females (Expected)</t>
  </si>
  <si>
    <t>O-E</t>
  </si>
  <si>
    <t>(O-E)^2</t>
  </si>
  <si>
    <t>(O-E)^2/E</t>
  </si>
  <si>
    <t>chi</t>
  </si>
  <si>
    <t>df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</si>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</sst>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HL%20Guest/Documents/GitHub/nereosisters/ANOVA%20csv%20files/summed-original-7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male abundance ANOVA"/>
      <sheetName val="male abundance ANOVA"/>
      <sheetName val="summed-original-72"/>
    </sheetNames>
    <sheetDataSet>
      <sheetData sheetId="0" refreshError="1"/>
      <sheetData sheetId="1" refreshError="1"/>
      <sheetData sheetId="2">
        <row r="2">
          <cell r="C2">
            <v>12</v>
          </cell>
          <cell r="D2">
            <v>28</v>
          </cell>
        </row>
        <row r="3">
          <cell r="C3">
            <v>13</v>
          </cell>
          <cell r="D3">
            <v>30</v>
          </cell>
        </row>
        <row r="4">
          <cell r="C4">
            <v>11</v>
          </cell>
          <cell r="D4">
            <v>12</v>
          </cell>
        </row>
        <row r="5">
          <cell r="C5">
            <v>22</v>
          </cell>
          <cell r="D5">
            <v>31</v>
          </cell>
        </row>
        <row r="6">
          <cell r="C6">
            <v>23</v>
          </cell>
          <cell r="D6">
            <v>43</v>
          </cell>
        </row>
        <row r="7">
          <cell r="C7">
            <v>29</v>
          </cell>
          <cell r="D7">
            <v>39</v>
          </cell>
        </row>
        <row r="8">
          <cell r="C8">
            <v>16</v>
          </cell>
          <cell r="D8">
            <v>28</v>
          </cell>
        </row>
        <row r="9">
          <cell r="C9">
            <v>16</v>
          </cell>
          <cell r="D9">
            <v>17</v>
          </cell>
        </row>
        <row r="10">
          <cell r="C10">
            <v>18</v>
          </cell>
          <cell r="D10">
            <v>25</v>
          </cell>
        </row>
        <row r="11">
          <cell r="C11">
            <v>21</v>
          </cell>
          <cell r="D11">
            <v>45</v>
          </cell>
        </row>
        <row r="12">
          <cell r="C12">
            <v>27</v>
          </cell>
          <cell r="D12">
            <v>38</v>
          </cell>
        </row>
        <row r="13">
          <cell r="C13">
            <v>21</v>
          </cell>
          <cell r="D13">
            <v>5</v>
          </cell>
        </row>
        <row r="14">
          <cell r="C14">
            <v>20</v>
          </cell>
          <cell r="D14">
            <v>24</v>
          </cell>
        </row>
        <row r="15">
          <cell r="C15">
            <v>21</v>
          </cell>
          <cell r="D15">
            <v>12</v>
          </cell>
        </row>
        <row r="16">
          <cell r="C16">
            <v>24</v>
          </cell>
          <cell r="D16">
            <v>24</v>
          </cell>
        </row>
        <row r="17">
          <cell r="C17">
            <v>21</v>
          </cell>
          <cell r="D17">
            <v>23</v>
          </cell>
        </row>
        <row r="18">
          <cell r="C18">
            <v>6</v>
          </cell>
          <cell r="D18">
            <v>3</v>
          </cell>
        </row>
        <row r="19">
          <cell r="C19">
            <v>26</v>
          </cell>
          <cell r="D19">
            <v>23</v>
          </cell>
        </row>
        <row r="20">
          <cell r="C20">
            <v>32</v>
          </cell>
          <cell r="D20">
            <v>42</v>
          </cell>
        </row>
        <row r="21">
          <cell r="C21">
            <v>35</v>
          </cell>
          <cell r="D21">
            <v>21</v>
          </cell>
        </row>
        <row r="22">
          <cell r="C22">
            <v>23</v>
          </cell>
          <cell r="D22">
            <v>44</v>
          </cell>
        </row>
        <row r="23">
          <cell r="C23">
            <v>21</v>
          </cell>
          <cell r="D23">
            <v>41</v>
          </cell>
        </row>
        <row r="24">
          <cell r="C24">
            <v>24</v>
          </cell>
          <cell r="D24">
            <v>37</v>
          </cell>
        </row>
        <row r="25">
          <cell r="C25">
            <v>26</v>
          </cell>
          <cell r="D25">
            <v>44</v>
          </cell>
        </row>
        <row r="26">
          <cell r="C26">
            <v>29</v>
          </cell>
          <cell r="D26">
            <v>19</v>
          </cell>
        </row>
        <row r="27">
          <cell r="C27">
            <v>22</v>
          </cell>
          <cell r="D27">
            <v>43</v>
          </cell>
        </row>
        <row r="28">
          <cell r="C28">
            <v>29</v>
          </cell>
          <cell r="D28">
            <v>47</v>
          </cell>
        </row>
        <row r="29">
          <cell r="C29">
            <v>33</v>
          </cell>
          <cell r="D29">
            <v>37</v>
          </cell>
        </row>
        <row r="30">
          <cell r="C30">
            <v>31</v>
          </cell>
          <cell r="D30">
            <v>32</v>
          </cell>
        </row>
        <row r="31">
          <cell r="C31">
            <v>26</v>
          </cell>
          <cell r="D31">
            <v>43</v>
          </cell>
        </row>
        <row r="32">
          <cell r="C32">
            <v>1</v>
          </cell>
          <cell r="D32">
            <v>0</v>
          </cell>
        </row>
        <row r="33">
          <cell r="C33">
            <v>19</v>
          </cell>
          <cell r="D33">
            <v>50</v>
          </cell>
        </row>
        <row r="34">
          <cell r="C34">
            <v>27</v>
          </cell>
          <cell r="D34">
            <v>42</v>
          </cell>
        </row>
        <row r="35">
          <cell r="C35">
            <v>33</v>
          </cell>
          <cell r="D35">
            <v>51</v>
          </cell>
        </row>
        <row r="36">
          <cell r="C36">
            <v>21</v>
          </cell>
          <cell r="D36">
            <v>51</v>
          </cell>
        </row>
        <row r="37">
          <cell r="C37">
            <v>24</v>
          </cell>
          <cell r="D37">
            <v>49</v>
          </cell>
        </row>
        <row r="38">
          <cell r="C38">
            <v>24</v>
          </cell>
          <cell r="D38">
            <v>34</v>
          </cell>
        </row>
        <row r="39">
          <cell r="C39">
            <v>15</v>
          </cell>
          <cell r="D39">
            <v>29</v>
          </cell>
        </row>
        <row r="40">
          <cell r="C40">
            <v>15</v>
          </cell>
          <cell r="D40">
            <v>34</v>
          </cell>
        </row>
        <row r="41">
          <cell r="C41">
            <v>25</v>
          </cell>
          <cell r="D41">
            <v>36</v>
          </cell>
        </row>
        <row r="42">
          <cell r="C42">
            <v>21</v>
          </cell>
          <cell r="D42">
            <v>34</v>
          </cell>
        </row>
        <row r="43">
          <cell r="C43">
            <v>15</v>
          </cell>
          <cell r="D43">
            <v>35</v>
          </cell>
        </row>
        <row r="44">
          <cell r="C44">
            <v>31</v>
          </cell>
          <cell r="D44">
            <v>37</v>
          </cell>
        </row>
        <row r="45">
          <cell r="C45">
            <v>31</v>
          </cell>
          <cell r="D45">
            <v>46</v>
          </cell>
        </row>
        <row r="46">
          <cell r="C46">
            <v>39</v>
          </cell>
          <cell r="D46">
            <v>62</v>
          </cell>
        </row>
        <row r="47">
          <cell r="C47">
            <v>45</v>
          </cell>
          <cell r="D47">
            <v>40</v>
          </cell>
        </row>
        <row r="48">
          <cell r="C48">
            <v>35</v>
          </cell>
          <cell r="D48">
            <v>36</v>
          </cell>
        </row>
        <row r="49">
          <cell r="C49">
            <v>43</v>
          </cell>
          <cell r="D49">
            <v>47</v>
          </cell>
        </row>
        <row r="50">
          <cell r="C50">
            <v>27</v>
          </cell>
          <cell r="D50">
            <v>37</v>
          </cell>
        </row>
        <row r="51">
          <cell r="C51">
            <v>40</v>
          </cell>
          <cell r="D51">
            <v>41</v>
          </cell>
        </row>
        <row r="52">
          <cell r="C52">
            <v>34</v>
          </cell>
          <cell r="D52">
            <v>46</v>
          </cell>
        </row>
        <row r="53">
          <cell r="C53">
            <v>38</v>
          </cell>
          <cell r="D53">
            <v>39</v>
          </cell>
        </row>
        <row r="54">
          <cell r="C54">
            <v>33</v>
          </cell>
          <cell r="D54">
            <v>54</v>
          </cell>
        </row>
        <row r="55">
          <cell r="C55">
            <v>41</v>
          </cell>
          <cell r="D55">
            <v>52</v>
          </cell>
        </row>
        <row r="56">
          <cell r="C56">
            <v>17</v>
          </cell>
          <cell r="D56">
            <v>38</v>
          </cell>
        </row>
        <row r="57">
          <cell r="C57">
            <v>37</v>
          </cell>
          <cell r="D57">
            <v>38</v>
          </cell>
        </row>
        <row r="58">
          <cell r="C58">
            <v>38</v>
          </cell>
          <cell r="D58">
            <v>34</v>
          </cell>
        </row>
        <row r="59">
          <cell r="C59">
            <v>34</v>
          </cell>
          <cell r="D59">
            <v>39</v>
          </cell>
        </row>
        <row r="60">
          <cell r="C60">
            <v>33</v>
          </cell>
          <cell r="D60">
            <v>36</v>
          </cell>
        </row>
        <row r="61">
          <cell r="C61">
            <v>54</v>
          </cell>
          <cell r="D61">
            <v>29</v>
          </cell>
        </row>
        <row r="62">
          <cell r="C62">
            <v>0</v>
          </cell>
          <cell r="D62">
            <v>0</v>
          </cell>
        </row>
        <row r="63">
          <cell r="C63">
            <v>37</v>
          </cell>
          <cell r="D63">
            <v>36</v>
          </cell>
        </row>
        <row r="64">
          <cell r="C64">
            <v>46</v>
          </cell>
          <cell r="D64">
            <v>31</v>
          </cell>
        </row>
        <row r="65">
          <cell r="C65">
            <v>39</v>
          </cell>
          <cell r="D65">
            <v>53</v>
          </cell>
        </row>
        <row r="66">
          <cell r="C66">
            <v>36</v>
          </cell>
          <cell r="D66">
            <v>34</v>
          </cell>
        </row>
        <row r="67">
          <cell r="C67">
            <v>34</v>
          </cell>
          <cell r="D67">
            <v>49</v>
          </cell>
        </row>
        <row r="68">
          <cell r="C68">
            <v>28</v>
          </cell>
          <cell r="D68">
            <v>48</v>
          </cell>
        </row>
        <row r="69">
          <cell r="C69">
            <v>41</v>
          </cell>
          <cell r="D69">
            <v>36</v>
          </cell>
        </row>
        <row r="70">
          <cell r="C70">
            <v>37</v>
          </cell>
          <cell r="D70">
            <v>39</v>
          </cell>
        </row>
        <row r="71">
          <cell r="C71">
            <v>39</v>
          </cell>
          <cell r="D71">
            <v>33</v>
          </cell>
        </row>
        <row r="72">
          <cell r="C72">
            <v>41</v>
          </cell>
          <cell r="D72">
            <v>44</v>
          </cell>
        </row>
        <row r="73">
          <cell r="C73">
            <v>41</v>
          </cell>
          <cell r="D73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5C9C-5036-49DB-B98D-03CF42C80675}">
  <dimension ref="A1:I32"/>
  <sheetViews>
    <sheetView tabSelected="1" workbookViewId="0">
      <selection activeCell="H32" sqref="H32"/>
    </sheetView>
  </sheetViews>
  <sheetFormatPr defaultRowHeight="14.25" x14ac:dyDescent="0.45"/>
  <cols>
    <col min="2" max="2" width="14.796875" customWidth="1"/>
    <col min="3" max="3" width="15.73046875" customWidth="1"/>
    <col min="4" max="4" width="19.265625" customWidth="1"/>
    <col min="6" max="6" width="11.59765625" bestFit="1" customWidth="1"/>
  </cols>
  <sheetData>
    <row r="1" spans="1:9" x14ac:dyDescent="0.45">
      <c r="A1" t="s">
        <v>0</v>
      </c>
    </row>
    <row r="2" spans="1:9" x14ac:dyDescent="0.45">
      <c r="B2" t="s">
        <v>11</v>
      </c>
      <c r="C2" t="s">
        <v>12</v>
      </c>
      <c r="D2" t="s">
        <v>13</v>
      </c>
      <c r="E2" t="s">
        <v>10</v>
      </c>
    </row>
    <row r="3" spans="1:9" x14ac:dyDescent="0.45">
      <c r="B3" t="s">
        <v>2</v>
      </c>
      <c r="C3">
        <f>SUM('[1]summed-original-72'!$C$2:$C$19)</f>
        <v>347</v>
      </c>
      <c r="D3">
        <f>SUM('[1]summed-original-72'!$D$2:$D$19)</f>
        <v>450</v>
      </c>
      <c r="E3">
        <f>D3+C3</f>
        <v>797</v>
      </c>
    </row>
    <row r="4" spans="1:9" x14ac:dyDescent="0.45">
      <c r="B4" t="s">
        <v>3</v>
      </c>
      <c r="C4">
        <f>SUM('[1]summed-original-72'!$C$20:$C$37)</f>
        <v>456</v>
      </c>
      <c r="D4">
        <f>SUM('[1]summed-original-72'!$D$20:$D$37)</f>
        <v>693</v>
      </c>
      <c r="E4">
        <f t="shared" ref="E4:E6" si="0">D4+C4</f>
        <v>1149</v>
      </c>
    </row>
    <row r="5" spans="1:9" x14ac:dyDescent="0.45">
      <c r="B5" t="s">
        <v>4</v>
      </c>
      <c r="C5">
        <f>SUM('[1]summed-original-72'!$C$38:$C$55)</f>
        <v>552</v>
      </c>
      <c r="D5">
        <f>SUM('[1]summed-original-72'!$D$38:$D$55)</f>
        <v>739</v>
      </c>
      <c r="E5">
        <f t="shared" si="0"/>
        <v>1291</v>
      </c>
    </row>
    <row r="6" spans="1:9" x14ac:dyDescent="0.45">
      <c r="B6" t="s">
        <v>5</v>
      </c>
      <c r="C6">
        <f>SUM('[1]summed-original-72'!$C$56:$C$73)</f>
        <v>632</v>
      </c>
      <c r="D6">
        <f>SUM('[1]summed-original-72'!$D$56:$D$73)</f>
        <v>649</v>
      </c>
      <c r="E6">
        <f t="shared" si="0"/>
        <v>1281</v>
      </c>
      <c r="I6">
        <v>0.5</v>
      </c>
    </row>
    <row r="7" spans="1:9" x14ac:dyDescent="0.45">
      <c r="B7" t="s">
        <v>14</v>
      </c>
      <c r="C7">
        <f>SUM(C3:C6)</f>
        <v>1987</v>
      </c>
      <c r="D7">
        <f>SUM(D3:D6)</f>
        <v>2531</v>
      </c>
      <c r="E7">
        <f>SUM(E3:E6)</f>
        <v>4518</v>
      </c>
    </row>
    <row r="11" spans="1:9" x14ac:dyDescent="0.45">
      <c r="A11" t="s">
        <v>1</v>
      </c>
    </row>
    <row r="12" spans="1:9" x14ac:dyDescent="0.45">
      <c r="B12" t="s">
        <v>11</v>
      </c>
      <c r="C12" t="s">
        <v>8</v>
      </c>
      <c r="D12" t="s">
        <v>9</v>
      </c>
    </row>
    <row r="13" spans="1:9" x14ac:dyDescent="0.45">
      <c r="B13" t="s">
        <v>2</v>
      </c>
      <c r="C13">
        <v>398.5</v>
      </c>
      <c r="D13">
        <v>398.5</v>
      </c>
    </row>
    <row r="14" spans="1:9" x14ac:dyDescent="0.45">
      <c r="B14" t="s">
        <v>3</v>
      </c>
      <c r="C14">
        <v>574.5</v>
      </c>
      <c r="D14">
        <v>574.5</v>
      </c>
    </row>
    <row r="15" spans="1:9" x14ac:dyDescent="0.45">
      <c r="B15" t="s">
        <v>4</v>
      </c>
      <c r="C15">
        <v>645.5</v>
      </c>
      <c r="D15">
        <v>645.5</v>
      </c>
    </row>
    <row r="16" spans="1:9" x14ac:dyDescent="0.45">
      <c r="B16" t="s">
        <v>5</v>
      </c>
      <c r="C16">
        <v>640.5</v>
      </c>
      <c r="D16">
        <v>640.5</v>
      </c>
    </row>
    <row r="20" spans="1:6" x14ac:dyDescent="0.45">
      <c r="A20" t="s">
        <v>15</v>
      </c>
    </row>
    <row r="21" spans="1:6" x14ac:dyDescent="0.45">
      <c r="B21" t="s">
        <v>11</v>
      </c>
      <c r="C21" t="s">
        <v>8</v>
      </c>
      <c r="D21" t="s">
        <v>9</v>
      </c>
    </row>
    <row r="22" spans="1:6" x14ac:dyDescent="0.45">
      <c r="B22" t="s">
        <v>2</v>
      </c>
      <c r="C22">
        <f>(C3-C13)^2/C13</f>
        <v>6.6555834378920951</v>
      </c>
      <c r="D22">
        <f>(D3-D13)^2/D13</f>
        <v>6.6555834378920951</v>
      </c>
    </row>
    <row r="23" spans="1:6" x14ac:dyDescent="0.45">
      <c r="B23" t="s">
        <v>3</v>
      </c>
      <c r="C23">
        <f>(C4-C14)^2/C14</f>
        <v>24.442558746736292</v>
      </c>
      <c r="D23">
        <f>(D4-D14)^2/D14</f>
        <v>24.442558746736292</v>
      </c>
    </row>
    <row r="24" spans="1:6" x14ac:dyDescent="0.45">
      <c r="B24" t="s">
        <v>4</v>
      </c>
      <c r="C24">
        <f>(C5-C15)^2/C15</f>
        <v>13.543377226955847</v>
      </c>
      <c r="D24">
        <f>(D5-D15)^2/D15</f>
        <v>13.543377226955847</v>
      </c>
    </row>
    <row r="25" spans="1:6" x14ac:dyDescent="0.45">
      <c r="B25" t="s">
        <v>5</v>
      </c>
      <c r="C25">
        <f>(C6-C16)^2/C16</f>
        <v>0.11280249804839969</v>
      </c>
      <c r="D25">
        <f>(D6-D16)^2/D16</f>
        <v>0.11280249804839969</v>
      </c>
    </row>
    <row r="29" spans="1:6" x14ac:dyDescent="0.45">
      <c r="B29" t="s">
        <v>16</v>
      </c>
      <c r="C29">
        <f>SUM(C22:D25)</f>
        <v>89.508643819265245</v>
      </c>
    </row>
    <row r="31" spans="1:6" x14ac:dyDescent="0.45">
      <c r="C31" t="s">
        <v>7</v>
      </c>
      <c r="D31" t="s">
        <v>6</v>
      </c>
      <c r="F31">
        <f>_xlfn.CHISQ.TEST(C3:D6,C13:D16)</f>
        <v>2.7931269566666812E-19</v>
      </c>
    </row>
    <row r="32" spans="1:6" x14ac:dyDescent="0.45">
      <c r="B32" t="s">
        <v>17</v>
      </c>
      <c r="C32">
        <f>_xlfn.CHISQ.TEST(C3:C6,C13:C16)</f>
        <v>1.0434649679973722E-9</v>
      </c>
      <c r="D32">
        <f>_xlfn.CHISQ.TEST(D3:D6,D13:D16)</f>
        <v>1.0434649679973722E-9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3106-D795-4F40-8466-6B7558B6CFCD}">
  <dimension ref="B2:H27"/>
  <sheetViews>
    <sheetView workbookViewId="0">
      <selection activeCell="I32" sqref="I32"/>
    </sheetView>
  </sheetViews>
  <sheetFormatPr defaultRowHeight="14.25" x14ac:dyDescent="0.45"/>
  <sheetData>
    <row r="2" spans="2:8" x14ac:dyDescent="0.45">
      <c r="D2" t="s">
        <v>2</v>
      </c>
      <c r="E2" t="s">
        <v>3</v>
      </c>
      <c r="F2" t="s">
        <v>4</v>
      </c>
      <c r="G2" t="s">
        <v>5</v>
      </c>
      <c r="H2" t="s">
        <v>20</v>
      </c>
    </row>
    <row r="3" spans="2:8" x14ac:dyDescent="0.45">
      <c r="B3" t="s">
        <v>18</v>
      </c>
      <c r="D3">
        <f>SUM('[1]summed-original-72'!$D$2:$D$19)</f>
        <v>450</v>
      </c>
      <c r="E3">
        <f>SUM('[1]summed-original-72'!$D$20:$D$37)</f>
        <v>693</v>
      </c>
      <c r="F3">
        <f>SUM('[1]summed-original-72'!$D$38:$D$55)</f>
        <v>739</v>
      </c>
      <c r="G3">
        <f>SUM('[1]summed-original-72'!$D$56:$D$73)</f>
        <v>649</v>
      </c>
      <c r="H3">
        <f>SUM(D3:G3)</f>
        <v>2531</v>
      </c>
    </row>
    <row r="4" spans="2:8" x14ac:dyDescent="0.45">
      <c r="B4" t="s">
        <v>19</v>
      </c>
      <c r="D4">
        <f>SUM('[1]summed-original-72'!$C$2:$C$19)</f>
        <v>347</v>
      </c>
      <c r="E4">
        <f>SUM('[1]summed-original-72'!$C$20:$C$37)</f>
        <v>456</v>
      </c>
      <c r="F4">
        <f>SUM('[1]summed-original-72'!$C$38:$C$55)</f>
        <v>552</v>
      </c>
      <c r="G4">
        <f>SUM('[1]summed-original-72'!$C$56:$C$73)</f>
        <v>632</v>
      </c>
      <c r="H4">
        <f>SUM(D4:G4)</f>
        <v>1987</v>
      </c>
    </row>
    <row r="5" spans="2:8" x14ac:dyDescent="0.45">
      <c r="B5" t="s">
        <v>14</v>
      </c>
      <c r="D5">
        <f>SUM(D3:D4)</f>
        <v>797</v>
      </c>
      <c r="E5">
        <f>SUM(E3:E4)</f>
        <v>1149</v>
      </c>
      <c r="F5">
        <f>SUM(F3:F4)</f>
        <v>1291</v>
      </c>
      <c r="G5">
        <f>SUM(G3:G4)</f>
        <v>1281</v>
      </c>
      <c r="H5">
        <f>SUM(H3:H4)</f>
        <v>4518</v>
      </c>
    </row>
    <row r="7" spans="2:8" x14ac:dyDescent="0.45">
      <c r="D7" t="s">
        <v>2</v>
      </c>
      <c r="E7" t="s">
        <v>3</v>
      </c>
      <c r="F7" t="s">
        <v>4</v>
      </c>
      <c r="G7" t="s">
        <v>5</v>
      </c>
    </row>
    <row r="8" spans="2:8" x14ac:dyDescent="0.45">
      <c r="B8" t="s">
        <v>21</v>
      </c>
      <c r="D8">
        <v>398.5</v>
      </c>
      <c r="E8">
        <v>574.5</v>
      </c>
      <c r="F8">
        <v>645.5</v>
      </c>
      <c r="G8">
        <v>640.5</v>
      </c>
    </row>
    <row r="9" spans="2:8" x14ac:dyDescent="0.45">
      <c r="B9" t="s">
        <v>23</v>
      </c>
      <c r="D9">
        <f>D3-D8</f>
        <v>51.5</v>
      </c>
      <c r="E9">
        <f>E3-E8</f>
        <v>118.5</v>
      </c>
      <c r="F9">
        <f>F3-F8</f>
        <v>93.5</v>
      </c>
      <c r="G9">
        <f>G3-G8</f>
        <v>8.5</v>
      </c>
    </row>
    <row r="10" spans="2:8" x14ac:dyDescent="0.45">
      <c r="B10" t="s">
        <v>24</v>
      </c>
      <c r="D10">
        <f>(D3-D8)^2</f>
        <v>2652.25</v>
      </c>
      <c r="E10">
        <f>E9^2</f>
        <v>14042.25</v>
      </c>
      <c r="F10">
        <f>F9^2</f>
        <v>8742.25</v>
      </c>
      <c r="G10">
        <f>G9^2</f>
        <v>72.25</v>
      </c>
    </row>
    <row r="11" spans="2:8" x14ac:dyDescent="0.45">
      <c r="B11" t="s">
        <v>25</v>
      </c>
      <c r="D11">
        <f>D10/D8</f>
        <v>6.6555834378920951</v>
      </c>
      <c r="E11">
        <f>E10/E8</f>
        <v>24.442558746736292</v>
      </c>
      <c r="F11">
        <f>F10/F8</f>
        <v>13.543377226955847</v>
      </c>
      <c r="G11">
        <f>G10/G8</f>
        <v>0.11280249804839969</v>
      </c>
      <c r="H11">
        <f>SUM(D11:G11)</f>
        <v>44.754321909632637</v>
      </c>
    </row>
    <row r="19" spans="2:8" x14ac:dyDescent="0.45">
      <c r="D19" t="s">
        <v>2</v>
      </c>
      <c r="E19" t="s">
        <v>3</v>
      </c>
      <c r="F19" t="s">
        <v>4</v>
      </c>
      <c r="G19" t="s">
        <v>5</v>
      </c>
    </row>
    <row r="20" spans="2:8" x14ac:dyDescent="0.45">
      <c r="B20" t="s">
        <v>22</v>
      </c>
      <c r="D20">
        <v>398.5</v>
      </c>
      <c r="E20">
        <v>574.5</v>
      </c>
      <c r="F20">
        <v>645.5</v>
      </c>
      <c r="G20">
        <v>640.5</v>
      </c>
    </row>
    <row r="21" spans="2:8" x14ac:dyDescent="0.45">
      <c r="B21" t="s">
        <v>23</v>
      </c>
      <c r="D21">
        <f>D4-D20</f>
        <v>-51.5</v>
      </c>
      <c r="E21">
        <f>E4-E20</f>
        <v>-118.5</v>
      </c>
      <c r="F21">
        <f>F4-F20</f>
        <v>-93.5</v>
      </c>
      <c r="G21">
        <f>G4-G20</f>
        <v>-8.5</v>
      </c>
    </row>
    <row r="22" spans="2:8" x14ac:dyDescent="0.45">
      <c r="B22" t="s">
        <v>24</v>
      </c>
      <c r="D22">
        <f>D21^2</f>
        <v>2652.25</v>
      </c>
      <c r="E22">
        <f>E21^2</f>
        <v>14042.25</v>
      </c>
      <c r="F22">
        <f>F21^2</f>
        <v>8742.25</v>
      </c>
      <c r="G22">
        <f>G21^2</f>
        <v>72.25</v>
      </c>
    </row>
    <row r="23" spans="2:8" x14ac:dyDescent="0.45">
      <c r="B23" t="s">
        <v>25</v>
      </c>
      <c r="D23">
        <f>D22/D20</f>
        <v>6.6555834378920951</v>
      </c>
      <c r="E23">
        <f>E22/E20</f>
        <v>24.442558746736292</v>
      </c>
      <c r="F23">
        <f>F22/F20</f>
        <v>13.543377226955847</v>
      </c>
      <c r="G23">
        <f>G22/G20</f>
        <v>0.11280249804839969</v>
      </c>
      <c r="H23">
        <f>SUM(D23:G23)</f>
        <v>44.754321909632637</v>
      </c>
    </row>
    <row r="25" spans="2:8" x14ac:dyDescent="0.45">
      <c r="E25" t="s">
        <v>26</v>
      </c>
      <c r="F25">
        <v>44.75432</v>
      </c>
    </row>
    <row r="26" spans="2:8" x14ac:dyDescent="0.45">
      <c r="E26" t="s">
        <v>27</v>
      </c>
      <c r="F26">
        <v>3</v>
      </c>
    </row>
    <row r="27" spans="2:8" x14ac:dyDescent="0.45">
      <c r="E27" t="s">
        <v>28</v>
      </c>
      <c r="F27">
        <v>7.8150000000000004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F3D7-0D00-4B06-AD68-6BFF9671CD5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FHL Guest</dc:creator>
  <cp:lastModifiedBy>FHL Guest</cp:lastModifiedBy>
  <dcterms:created xsi:type="dcterms:W3CDTF">2023-07-10T17:25:34Z</dcterms:created>
  <dcterms:modified xsi:type="dcterms:W3CDTF">2023-07-10T23:02:08Z</dcterms:modified>
</cp:coreProperties>
</file>