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bin/Documents/PhD Thesis/Heritability meta/Effect size calculations/"/>
    </mc:Choice>
  </mc:AlternateContent>
  <xr:revisionPtr revIDLastSave="0" documentId="13_ncr:1_{24ED7E6D-A573-F949-9AE4-29EF832861B3}" xr6:coauthVersionLast="40" xr6:coauthVersionMax="40" xr10:uidLastSave="{00000000-0000-0000-0000-000000000000}"/>
  <bookViews>
    <workbookView xWindow="1560" yWindow="1360" windowWidth="27240" windowHeight="16040" xr2:uid="{00000000-000D-0000-FFFF-FFFF00000000}"/>
  </bookViews>
  <sheets>
    <sheet name="overall_mod_est_addst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5" i="1" l="1"/>
  <c r="M15" i="1"/>
  <c r="K8" i="1"/>
  <c r="N8" i="1" s="1"/>
  <c r="J8" i="1"/>
  <c r="I8" i="1"/>
  <c r="M8" i="1"/>
  <c r="L8" i="1"/>
  <c r="M7" i="1"/>
  <c r="R16" i="1" l="1"/>
  <c r="Q16" i="1"/>
  <c r="Q15" i="1"/>
  <c r="R15" i="1"/>
  <c r="K10" i="1"/>
  <c r="K3" i="1"/>
  <c r="K4" i="1"/>
  <c r="K5" i="1"/>
  <c r="K6" i="1"/>
  <c r="K7" i="1"/>
  <c r="K9" i="1"/>
  <c r="K2" i="1"/>
  <c r="I2" i="1"/>
  <c r="J2" i="1"/>
  <c r="J10" i="1" l="1"/>
  <c r="I3" i="1"/>
  <c r="J3" i="1"/>
  <c r="I4" i="1"/>
  <c r="J4" i="1"/>
  <c r="N4" i="1" s="1"/>
  <c r="I5" i="1"/>
  <c r="M5" i="1" s="1"/>
  <c r="J5" i="1"/>
  <c r="I6" i="1"/>
  <c r="J6" i="1"/>
  <c r="I7" i="1"/>
  <c r="J7" i="1"/>
  <c r="I9" i="1"/>
  <c r="J9" i="1"/>
  <c r="I10" i="1"/>
  <c r="M10" i="1" s="1"/>
  <c r="M6" i="1" l="1"/>
  <c r="L6" i="1"/>
  <c r="M2" i="1"/>
  <c r="L10" i="1"/>
  <c r="N10" i="1"/>
  <c r="N7" i="1"/>
  <c r="L7" i="1"/>
  <c r="N6" i="1"/>
  <c r="N16" i="1" l="1"/>
  <c r="L15" i="1"/>
  <c r="M16" i="1"/>
  <c r="N15" i="1"/>
  <c r="L16" i="1"/>
  <c r="P16" i="1" l="1"/>
</calcChain>
</file>

<file path=xl/sharedStrings.xml><?xml version="1.0" encoding="utf-8"?>
<sst xmlns="http://schemas.openxmlformats.org/spreadsheetml/2006/main" count="42" uniqueCount="33">
  <si>
    <t>trait</t>
  </si>
  <si>
    <t>est</t>
  </si>
  <si>
    <t>se</t>
  </si>
  <si>
    <t>tval</t>
  </si>
  <si>
    <t>pval</t>
  </si>
  <si>
    <t>ci.lb</t>
  </si>
  <si>
    <t>ci.ub</t>
  </si>
  <si>
    <t>gene expression</t>
  </si>
  <si>
    <t>photochemistry</t>
  </si>
  <si>
    <t>growth</t>
  </si>
  <si>
    <t>nutrient content</t>
  </si>
  <si>
    <t>bleaching</t>
  </si>
  <si>
    <t>symbiont community</t>
  </si>
  <si>
    <t>morphology</t>
  </si>
  <si>
    <t>immune response</t>
  </si>
  <si>
    <t>survival</t>
  </si>
  <si>
    <t>stagejuvenile</t>
  </si>
  <si>
    <t>stageadult</t>
  </si>
  <si>
    <t>est+juvenile btf</t>
  </si>
  <si>
    <t>est+adult btf</t>
  </si>
  <si>
    <t>effect of life stage:</t>
  </si>
  <si>
    <t>est(larvae) btf</t>
  </si>
  <si>
    <t>L/J ratio</t>
  </si>
  <si>
    <t>A/L</t>
  </si>
  <si>
    <t>min</t>
  </si>
  <si>
    <t>max</t>
  </si>
  <si>
    <t>A/J</t>
  </si>
  <si>
    <t>no juv</t>
  </si>
  <si>
    <t>no juv or adults</t>
  </si>
  <si>
    <t>no larvae</t>
  </si>
  <si>
    <t>Paste the new values above for new effect size calculations!</t>
  </si>
  <si>
    <t>ratios</t>
  </si>
  <si>
    <t>from 1.21 to 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</si>
</sst>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4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/>
    <xf numFmtId="0" fontId="14" fillId="0" borderId="0" xfId="0" applyFont="1" applyFill="1"/>
    <xf numFmtId="0" fontId="0" fillId="0" borderId="11" xfId="0" applyBorder="1" applyAlignment="1">
      <alignment horizontal="right"/>
    </xf>
    <xf numFmtId="0" fontId="0" fillId="33" borderId="11" xfId="0" applyFill="1" applyBorder="1"/>
    <xf numFmtId="0" fontId="0" fillId="0" borderId="0" xfId="0" applyBorder="1" applyAlignment="1">
      <alignment horizontal="right"/>
    </xf>
    <xf numFmtId="0" fontId="0" fillId="33" borderId="0" xfId="0" applyFill="1" applyBorder="1"/>
    <xf numFmtId="0" fontId="0" fillId="0" borderId="16" xfId="0" applyBorder="1" applyAlignment="1">
      <alignment horizontal="right"/>
    </xf>
    <xf numFmtId="11" fontId="0" fillId="0" borderId="0" xfId="0" applyNumberFormat="1" applyBorder="1"/>
    <xf numFmtId="164" fontId="0" fillId="33" borderId="11" xfId="0" applyNumberFormat="1" applyFill="1" applyBorder="1"/>
    <xf numFmtId="164" fontId="0" fillId="33" borderId="0" xfId="0" applyNumberFormat="1" applyFill="1" applyBorder="1"/>
    <xf numFmtId="0" fontId="0" fillId="0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sqref="A1:G12"/>
    </sheetView>
  </sheetViews>
  <sheetFormatPr baseColWidth="10" defaultRowHeight="16" x14ac:dyDescent="0.2"/>
  <cols>
    <col min="1" max="1" width="15.83203125" customWidth="1"/>
    <col min="9" max="9" width="12.83203125" bestFit="1" customWidth="1"/>
    <col min="10" max="10" width="13.83203125" bestFit="1" customWidth="1"/>
    <col min="11" max="11" width="17" bestFit="1" customWidth="1"/>
    <col min="12" max="12" width="13.6640625" bestFit="1" customWidth="1"/>
    <col min="14" max="14" width="13.6640625" bestFit="1" customWidth="1"/>
    <col min="16" max="16" width="7.1640625" customWidth="1"/>
  </cols>
  <sheetData>
    <row r="1" spans="1:1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I1" t="s">
        <v>21</v>
      </c>
      <c r="J1" t="s">
        <v>18</v>
      </c>
      <c r="K1" t="s">
        <v>19</v>
      </c>
      <c r="L1" t="s">
        <v>22</v>
      </c>
      <c r="M1" t="s">
        <v>23</v>
      </c>
      <c r="N1" t="s">
        <v>26</v>
      </c>
    </row>
    <row r="2" spans="1:18" x14ac:dyDescent="0.2">
      <c r="A2" s="5" t="s">
        <v>7</v>
      </c>
      <c r="B2" s="6">
        <v>-1.1527252651159099</v>
      </c>
      <c r="C2" s="6">
        <v>0.25513354946721101</v>
      </c>
      <c r="D2" s="6">
        <v>-4.5181249879646304</v>
      </c>
      <c r="E2" s="18">
        <v>2.0485253129854501E-5</v>
      </c>
      <c r="F2" s="6">
        <v>-1.6601756335795299</v>
      </c>
      <c r="G2" s="7">
        <v>-0.64527489665230298</v>
      </c>
      <c r="I2">
        <f>EXP(B2)-0.2</f>
        <v>0.11577502501133508</v>
      </c>
      <c r="J2">
        <f>EXP(B2+$B$11)-0.2</f>
        <v>3.8085287411029317E-2</v>
      </c>
      <c r="K2">
        <f>EXP(B2+$B$12)-0.2</f>
        <v>0.14905000715316924</v>
      </c>
      <c r="L2" s="1" t="s">
        <v>27</v>
      </c>
      <c r="M2" s="11">
        <f>K2/I2</f>
        <v>1.2874107100264185</v>
      </c>
      <c r="N2" s="12" t="s">
        <v>27</v>
      </c>
    </row>
    <row r="3" spans="1:18" x14ac:dyDescent="0.2">
      <c r="A3" s="5" t="s">
        <v>8</v>
      </c>
      <c r="B3" s="6">
        <v>-0.79104710278820101</v>
      </c>
      <c r="C3" s="6">
        <v>0.20694579578297101</v>
      </c>
      <c r="D3" s="6">
        <v>-3.8224845293198899</v>
      </c>
      <c r="E3" s="6">
        <v>2.5445608576975801E-4</v>
      </c>
      <c r="F3" s="6">
        <v>-1.2026539672768699</v>
      </c>
      <c r="G3" s="7">
        <v>-0.379440238299529</v>
      </c>
      <c r="I3">
        <f t="shared" ref="I3:I10" si="0">EXP(B3)-0.2</f>
        <v>0.25336982184820644</v>
      </c>
      <c r="J3">
        <f t="shared" ref="J3:J10" si="1">EXP(B3+$B$11)-0.2</f>
        <v>0.14182780710520959</v>
      </c>
      <c r="K3">
        <f t="shared" ref="K3:K9" si="2">EXP(B3+$B$12)-0.2</f>
        <v>0.30114393800924261</v>
      </c>
      <c r="L3" s="1" t="s">
        <v>28</v>
      </c>
      <c r="M3" s="12" t="s">
        <v>28</v>
      </c>
      <c r="N3" s="12" t="s">
        <v>28</v>
      </c>
    </row>
    <row r="4" spans="1:18" x14ac:dyDescent="0.2">
      <c r="A4" s="5" t="s">
        <v>9</v>
      </c>
      <c r="B4" s="6">
        <v>-0.74317145337869805</v>
      </c>
      <c r="C4" s="6">
        <v>0.19569723759030599</v>
      </c>
      <c r="D4" s="6">
        <v>-3.79755719870984</v>
      </c>
      <c r="E4" s="6">
        <v>2.7723151568127201E-4</v>
      </c>
      <c r="F4" s="6">
        <v>-1.1324053880372</v>
      </c>
      <c r="G4" s="7">
        <v>-0.35393751872019602</v>
      </c>
      <c r="I4">
        <f t="shared" si="0"/>
        <v>0.27560316788075817</v>
      </c>
      <c r="J4">
        <f t="shared" si="1"/>
        <v>0.15859111059977488</v>
      </c>
      <c r="K4">
        <f t="shared" si="2"/>
        <v>0.3257201361788809</v>
      </c>
      <c r="L4" s="1" t="s">
        <v>29</v>
      </c>
      <c r="M4" s="12" t="s">
        <v>29</v>
      </c>
      <c r="N4" s="11">
        <f>K4/J4</f>
        <v>2.0538360249010279</v>
      </c>
    </row>
    <row r="5" spans="1:18" x14ac:dyDescent="0.2">
      <c r="A5" s="5" t="s">
        <v>10</v>
      </c>
      <c r="B5" s="6">
        <v>-0.61466720629544802</v>
      </c>
      <c r="C5" s="6">
        <v>0.202938973660234</v>
      </c>
      <c r="D5" s="6">
        <v>-3.0288278057646099</v>
      </c>
      <c r="E5" s="6">
        <v>3.27146013308464E-3</v>
      </c>
      <c r="F5" s="6">
        <v>-1.01830466273568</v>
      </c>
      <c r="G5" s="7">
        <v>-0.211029749855216</v>
      </c>
      <c r="I5">
        <f t="shared" si="0"/>
        <v>0.34082084713745581</v>
      </c>
      <c r="J5">
        <f t="shared" si="1"/>
        <v>0.20776336514889199</v>
      </c>
      <c r="K5">
        <f t="shared" si="2"/>
        <v>0.39781016739729741</v>
      </c>
      <c r="L5" s="1" t="s">
        <v>27</v>
      </c>
      <c r="M5">
        <f>K5/I5</f>
        <v>1.167211955308759</v>
      </c>
      <c r="N5" s="1" t="s">
        <v>27</v>
      </c>
    </row>
    <row r="6" spans="1:18" x14ac:dyDescent="0.2">
      <c r="A6" s="5" t="s">
        <v>11</v>
      </c>
      <c r="B6" s="6">
        <v>-0.57052759239474204</v>
      </c>
      <c r="C6" s="6">
        <v>0.20167749747705099</v>
      </c>
      <c r="D6" s="6">
        <v>-2.8289105107507799</v>
      </c>
      <c r="E6" s="6">
        <v>5.8545630770822704E-3</v>
      </c>
      <c r="F6" s="6">
        <v>-0.97165602344297397</v>
      </c>
      <c r="G6" s="7">
        <v>-0.16939916134651101</v>
      </c>
      <c r="I6">
        <f t="shared" si="0"/>
        <v>0.36522715047326498</v>
      </c>
      <c r="J6">
        <f t="shared" si="1"/>
        <v>0.22616501595752803</v>
      </c>
      <c r="K6">
        <f t="shared" si="2"/>
        <v>0.42478829954578129</v>
      </c>
      <c r="L6">
        <f>I6/J6</f>
        <v>1.6148702261796835</v>
      </c>
      <c r="M6">
        <f>K6/I6</f>
        <v>1.1630797409101059</v>
      </c>
      <c r="N6">
        <f t="shared" ref="N6:N10" si="3">K6/J6</f>
        <v>1.8782228442685103</v>
      </c>
    </row>
    <row r="7" spans="1:18" x14ac:dyDescent="0.2">
      <c r="A7" s="5" t="s">
        <v>12</v>
      </c>
      <c r="B7" s="6">
        <v>-0.45118959150551402</v>
      </c>
      <c r="C7" s="6">
        <v>0.23677483449768399</v>
      </c>
      <c r="D7" s="6">
        <v>-1.9055639610632999</v>
      </c>
      <c r="E7" s="6">
        <v>6.0169053633052701E-2</v>
      </c>
      <c r="F7" s="6">
        <v>-0.92212521427903804</v>
      </c>
      <c r="G7" s="7">
        <v>1.9746031268009601E-2</v>
      </c>
      <c r="I7">
        <f t="shared" si="0"/>
        <v>0.43687008557279033</v>
      </c>
      <c r="J7">
        <f t="shared" si="1"/>
        <v>0.28018172862670743</v>
      </c>
      <c r="K7">
        <f t="shared" si="2"/>
        <v>0.50398065178473916</v>
      </c>
      <c r="L7">
        <f t="shared" ref="L7:L10" si="4">I7/J7</f>
        <v>1.5592383119130599</v>
      </c>
      <c r="M7">
        <f>K7/I7</f>
        <v>1.1536167579978809</v>
      </c>
      <c r="N7">
        <f t="shared" si="3"/>
        <v>1.7987634463352327</v>
      </c>
    </row>
    <row r="8" spans="1:18" x14ac:dyDescent="0.2">
      <c r="A8" s="21" t="s">
        <v>13</v>
      </c>
      <c r="B8" s="6">
        <v>-0.312727856897632</v>
      </c>
      <c r="C8" s="6">
        <v>0.265387672998536</v>
      </c>
      <c r="D8" s="6">
        <v>-1.17838124643927</v>
      </c>
      <c r="E8" s="6">
        <v>0.24201202150854201</v>
      </c>
      <c r="F8" s="6">
        <v>-0.84057326464599802</v>
      </c>
      <c r="G8" s="7">
        <v>0.215117550850735</v>
      </c>
      <c r="I8">
        <f>EXP(B8)-0.2</f>
        <v>0.53144894427001876</v>
      </c>
      <c r="J8">
        <f>EXP(B8+$B$11)-0.2</f>
        <v>0.35149146806898418</v>
      </c>
      <c r="K8">
        <f>EXP(B8+$B$12)-0.2</f>
        <v>0.60852581428966213</v>
      </c>
      <c r="L8">
        <f>I8/J8</f>
        <v>1.5119824876253209</v>
      </c>
      <c r="M8">
        <f>K8/I8</f>
        <v>1.1450315610759443</v>
      </c>
      <c r="N8">
        <f>K8/J8</f>
        <v>1.7312676681251109</v>
      </c>
    </row>
    <row r="9" spans="1:18" x14ac:dyDescent="0.2">
      <c r="A9" s="5" t="s">
        <v>14</v>
      </c>
      <c r="B9" s="6">
        <v>-0.214238690539789</v>
      </c>
      <c r="C9" s="6">
        <v>0.23288880328971201</v>
      </c>
      <c r="D9" s="6">
        <v>-0.91991837955935196</v>
      </c>
      <c r="E9" s="6">
        <v>0.36028131703691901</v>
      </c>
      <c r="F9" s="6">
        <v>-0.67744515353615198</v>
      </c>
      <c r="G9" s="7">
        <v>0.248967772456574</v>
      </c>
      <c r="I9">
        <f t="shared" si="0"/>
        <v>0.60715570159763277</v>
      </c>
      <c r="J9">
        <f t="shared" si="1"/>
        <v>0.40857218582573213</v>
      </c>
      <c r="K9">
        <f t="shared" si="2"/>
        <v>0.69221021645477432</v>
      </c>
      <c r="L9" s="1" t="s">
        <v>28</v>
      </c>
      <c r="M9" s="1" t="s">
        <v>28</v>
      </c>
      <c r="N9" s="1" t="s">
        <v>28</v>
      </c>
    </row>
    <row r="10" spans="1:18" x14ac:dyDescent="0.2">
      <c r="A10" s="5" t="s">
        <v>15</v>
      </c>
      <c r="B10" s="6">
        <v>-4.98258401779902E-3</v>
      </c>
      <c r="C10" s="6">
        <v>0.16689992248756699</v>
      </c>
      <c r="D10" s="6">
        <v>-2.98537227791114E-2</v>
      </c>
      <c r="E10" s="6">
        <v>0.97625538187870398</v>
      </c>
      <c r="F10" s="6">
        <v>-0.33693981715992199</v>
      </c>
      <c r="G10" s="7">
        <v>0.326974649124324</v>
      </c>
      <c r="I10">
        <f t="shared" si="0"/>
        <v>0.79502980846321236</v>
      </c>
      <c r="J10">
        <f t="shared" si="1"/>
        <v>0.55022385928716666</v>
      </c>
      <c r="K10">
        <f>EXP(B10+$B$12)-0.2</f>
        <v>0.8998816697084695</v>
      </c>
      <c r="L10">
        <f t="shared" si="4"/>
        <v>1.4449206355631323</v>
      </c>
      <c r="M10">
        <f>K10/I10</f>
        <v>1.1318841886544293</v>
      </c>
      <c r="N10">
        <f t="shared" si="3"/>
        <v>1.6354828212544186</v>
      </c>
    </row>
    <row r="11" spans="1:18" x14ac:dyDescent="0.2">
      <c r="A11" s="5" t="s">
        <v>16</v>
      </c>
      <c r="B11" s="6">
        <v>-0.28240105392043602</v>
      </c>
      <c r="C11" s="6">
        <v>0.23299740916263101</v>
      </c>
      <c r="D11" s="6">
        <v>-1.2120351678387999</v>
      </c>
      <c r="E11" s="6">
        <v>0.22893795071817599</v>
      </c>
      <c r="F11" s="6">
        <v>-0.74582352962992504</v>
      </c>
      <c r="G11" s="7">
        <v>0.18102142178905301</v>
      </c>
    </row>
    <row r="12" spans="1:18" x14ac:dyDescent="0.2">
      <c r="A12" s="8" t="s">
        <v>17</v>
      </c>
      <c r="B12" s="9">
        <v>0.100185185043434</v>
      </c>
      <c r="C12" s="9">
        <v>0.200828561709886</v>
      </c>
      <c r="D12" s="9">
        <v>0.498859246864301</v>
      </c>
      <c r="E12" s="9">
        <v>0.61919813037964899</v>
      </c>
      <c r="F12" s="9">
        <v>-0.29925474690795401</v>
      </c>
      <c r="G12" s="10">
        <v>0.49962511699482298</v>
      </c>
    </row>
    <row r="14" spans="1:18" x14ac:dyDescent="0.2">
      <c r="C14" t="s">
        <v>30</v>
      </c>
      <c r="K14" t="s">
        <v>31</v>
      </c>
      <c r="M14" s="17" t="s">
        <v>20</v>
      </c>
      <c r="N14" s="17"/>
      <c r="O14" t="s">
        <v>32</v>
      </c>
    </row>
    <row r="15" spans="1:18" x14ac:dyDescent="0.2">
      <c r="K15" s="13" t="s">
        <v>24</v>
      </c>
      <c r="L15" s="3">
        <f>MIN(L2:L10)</f>
        <v>1.4449206355631323</v>
      </c>
      <c r="M15" s="14">
        <f>MIN(M2:M10)</f>
        <v>1.1318841886544293</v>
      </c>
      <c r="N15" s="3">
        <f t="shared" ref="N15" si="5">MIN(N2:N10)</f>
        <v>1.6354828212544186</v>
      </c>
      <c r="O15" s="3"/>
      <c r="P15" s="19">
        <f>MIN(L15:N15)</f>
        <v>1.1318841886544293</v>
      </c>
      <c r="Q15" s="14" t="str">
        <f>A10</f>
        <v>survival</v>
      </c>
      <c r="R15" s="14" t="str">
        <f>M1</f>
        <v>A/L</v>
      </c>
    </row>
    <row r="16" spans="1:18" x14ac:dyDescent="0.2">
      <c r="K16" s="15" t="s">
        <v>25</v>
      </c>
      <c r="L16" s="6">
        <f>MAX(L2:L10)</f>
        <v>1.6148702261796835</v>
      </c>
      <c r="M16" s="6">
        <f>MAX(M2:M10)</f>
        <v>1.2874107100264185</v>
      </c>
      <c r="N16" s="16">
        <f t="shared" ref="N16" si="6">MAX(N2:N10)</f>
        <v>2.0538360249010279</v>
      </c>
      <c r="O16" s="6"/>
      <c r="P16" s="20">
        <f>MAX(L16:N16)</f>
        <v>2.0538360249010279</v>
      </c>
      <c r="Q16" s="16" t="str">
        <f>A4</f>
        <v>growth</v>
      </c>
      <c r="R16" s="16" t="str">
        <f>N1</f>
        <v>A/J</v>
      </c>
    </row>
  </sheetData>
  <mergeCells count="1">
    <mergeCell ref="M14:N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overall_mod_est_addstage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2021-03-16T11:12:10Z</dcterms:created>
  <dcterms:modified xsi:type="dcterms:W3CDTF">2021-07-02T07:08:37Z</dcterms:modified>
</cp:coreProperties>
</file>