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bin/Documents/PhD Thesis/Heritability meta/Effect size calculations/"/>
    </mc:Choice>
  </mc:AlternateContent>
  <xr:revisionPtr revIDLastSave="0" documentId="13_ncr:1_{1F2A71F4-1F3C-774A-87E8-A74585A57C3A}" xr6:coauthVersionLast="40" xr6:coauthVersionMax="40" xr10:uidLastSave="{00000000-0000-0000-0000-000000000000}"/>
  <bookViews>
    <workbookView xWindow="660" yWindow="960" windowWidth="28040" windowHeight="17040" xr2:uid="{00000000-000D-0000-FFFF-FFFF00000000}"/>
  </bookViews>
  <sheets>
    <sheet name="subA_mod_est_effsiz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62" i="1" l="1"/>
  <c r="N62" i="1"/>
  <c r="O62" i="1"/>
  <c r="Q62" i="1"/>
  <c r="R62" i="1" s="1"/>
  <c r="P62" i="1"/>
  <c r="P49" i="1"/>
  <c r="P58" i="1"/>
  <c r="P59" i="1"/>
  <c r="P61" i="1"/>
  <c r="O61" i="1"/>
  <c r="N61" i="1"/>
  <c r="M61" i="1"/>
  <c r="P60" i="1"/>
  <c r="O60" i="1"/>
  <c r="N60" i="1"/>
  <c r="M60" i="1"/>
  <c r="O59" i="1"/>
  <c r="N59" i="1"/>
  <c r="M59" i="1"/>
  <c r="O58" i="1"/>
  <c r="N58" i="1"/>
  <c r="M58" i="1"/>
  <c r="P57" i="1"/>
  <c r="O57" i="1"/>
  <c r="N57" i="1"/>
  <c r="M57" i="1"/>
  <c r="P56" i="1"/>
  <c r="O56" i="1"/>
  <c r="N56" i="1"/>
  <c r="M56" i="1"/>
  <c r="P55" i="1"/>
  <c r="O55" i="1"/>
  <c r="N55" i="1"/>
  <c r="M55" i="1"/>
  <c r="P54" i="1"/>
  <c r="O54" i="1"/>
  <c r="N54" i="1"/>
  <c r="M54" i="1"/>
  <c r="P53" i="1"/>
  <c r="O53" i="1"/>
  <c r="N53" i="1"/>
  <c r="M53" i="1"/>
  <c r="P52" i="1"/>
  <c r="O52" i="1"/>
  <c r="N52" i="1"/>
  <c r="M52" i="1"/>
  <c r="P51" i="1"/>
  <c r="O51" i="1"/>
  <c r="N51" i="1"/>
  <c r="M51" i="1"/>
  <c r="P50" i="1"/>
  <c r="O50" i="1"/>
  <c r="N50" i="1"/>
  <c r="M50" i="1"/>
  <c r="O49" i="1"/>
  <c r="N49" i="1"/>
  <c r="M49" i="1"/>
  <c r="P48" i="1"/>
  <c r="O48" i="1"/>
  <c r="N48" i="1"/>
  <c r="M48" i="1"/>
  <c r="P47" i="1"/>
  <c r="O47" i="1"/>
  <c r="N47" i="1"/>
  <c r="M47" i="1"/>
  <c r="P46" i="1"/>
  <c r="O46" i="1"/>
  <c r="N46" i="1"/>
  <c r="M46" i="1"/>
  <c r="P45" i="1"/>
  <c r="O45" i="1"/>
  <c r="N45" i="1"/>
  <c r="M45" i="1"/>
  <c r="P44" i="1"/>
  <c r="O44" i="1"/>
  <c r="N44" i="1"/>
  <c r="M44" i="1"/>
  <c r="P43" i="1"/>
  <c r="O43" i="1"/>
  <c r="N43" i="1"/>
  <c r="M43" i="1"/>
  <c r="P42" i="1"/>
  <c r="O42" i="1"/>
  <c r="N42" i="1"/>
  <c r="M42" i="1"/>
  <c r="P41" i="1"/>
  <c r="O41" i="1"/>
  <c r="N41" i="1"/>
  <c r="M41" i="1"/>
  <c r="P40" i="1"/>
  <c r="O40" i="1"/>
  <c r="N40" i="1"/>
  <c r="M40" i="1"/>
  <c r="P39" i="1"/>
  <c r="O39" i="1"/>
  <c r="N39" i="1"/>
  <c r="M39" i="1"/>
  <c r="R51" i="1"/>
  <c r="Q51" i="1"/>
  <c r="O35" i="1"/>
  <c r="N35" i="1"/>
  <c r="M35" i="1"/>
  <c r="O34" i="1"/>
  <c r="N34" i="1"/>
  <c r="M34" i="1"/>
  <c r="O33" i="1"/>
  <c r="N33" i="1"/>
  <c r="M33" i="1"/>
  <c r="O32" i="1"/>
  <c r="N32" i="1"/>
  <c r="M32" i="1"/>
  <c r="O31" i="1"/>
  <c r="N31" i="1"/>
  <c r="M31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20" i="1"/>
  <c r="N20" i="1"/>
  <c r="M20" i="1"/>
  <c r="O19" i="1"/>
  <c r="N19" i="1"/>
  <c r="M19" i="1"/>
  <c r="O18" i="1"/>
  <c r="N18" i="1"/>
  <c r="M18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3" i="1"/>
  <c r="N3" i="1"/>
  <c r="O3" i="1"/>
  <c r="Q59" i="1"/>
  <c r="Q61" i="1"/>
  <c r="Q24" i="1"/>
  <c r="R24" i="1" s="1"/>
  <c r="P24" i="1"/>
  <c r="J14" i="1"/>
  <c r="J25" i="1"/>
  <c r="P9" i="1"/>
  <c r="P10" i="1"/>
  <c r="R9" i="1"/>
  <c r="Q10" i="1"/>
  <c r="R10" i="1" s="1"/>
  <c r="Q9" i="1"/>
  <c r="Q14" i="1"/>
  <c r="Q13" i="1"/>
  <c r="Q7" i="1"/>
  <c r="S9" i="1" l="1"/>
  <c r="J3" i="1"/>
  <c r="J4" i="1"/>
  <c r="J5" i="1"/>
  <c r="J6" i="1"/>
  <c r="J7" i="1"/>
  <c r="J8" i="1"/>
  <c r="J9" i="1"/>
  <c r="J10" i="1"/>
  <c r="J11" i="1"/>
  <c r="J12" i="1"/>
  <c r="J13" i="1"/>
  <c r="J15" i="1"/>
  <c r="J16" i="1"/>
  <c r="J17" i="1"/>
  <c r="J18" i="1"/>
  <c r="J19" i="1"/>
  <c r="J20" i="1"/>
  <c r="J21" i="1"/>
  <c r="J22" i="1"/>
  <c r="J23" i="1"/>
  <c r="J24" i="1"/>
  <c r="J2" i="1"/>
  <c r="P18" i="1" l="1"/>
  <c r="P19" i="1"/>
  <c r="P20" i="1"/>
  <c r="P21" i="1"/>
  <c r="P22" i="1"/>
  <c r="P23" i="1"/>
  <c r="P25" i="1"/>
  <c r="P26" i="1"/>
  <c r="P27" i="1"/>
  <c r="P28" i="1"/>
  <c r="P29" i="1"/>
  <c r="P30" i="1"/>
  <c r="P31" i="1"/>
  <c r="P32" i="1"/>
  <c r="P33" i="1"/>
  <c r="P34" i="1"/>
  <c r="P35" i="1"/>
  <c r="Q32" i="1"/>
  <c r="R32" i="1" s="1"/>
  <c r="Q35" i="1"/>
  <c r="R35" i="1" s="1"/>
  <c r="Q34" i="1"/>
  <c r="R34" i="1" s="1"/>
  <c r="Q33" i="1"/>
  <c r="R33" i="1" s="1"/>
  <c r="Q31" i="1"/>
  <c r="R31" i="1" s="1"/>
  <c r="Q30" i="1"/>
  <c r="R30" i="1" s="1"/>
  <c r="Q29" i="1"/>
  <c r="R29" i="1" s="1"/>
  <c r="Q28" i="1"/>
  <c r="R28" i="1" s="1"/>
  <c r="Q27" i="1"/>
  <c r="R27" i="1" s="1"/>
  <c r="Q26" i="1"/>
  <c r="R26" i="1" s="1"/>
  <c r="Q25" i="1"/>
  <c r="R25" i="1" s="1"/>
  <c r="Q23" i="1"/>
  <c r="R23" i="1" s="1"/>
  <c r="Q22" i="1"/>
  <c r="R22" i="1" s="1"/>
  <c r="Q21" i="1"/>
  <c r="R21" i="1" s="1"/>
  <c r="Q20" i="1"/>
  <c r="R20" i="1" s="1"/>
  <c r="Q19" i="1"/>
  <c r="R19" i="1" s="1"/>
  <c r="Q18" i="1"/>
  <c r="R18" i="1" s="1"/>
  <c r="P3" i="1"/>
  <c r="P4" i="1"/>
  <c r="P5" i="1"/>
  <c r="P6" i="1"/>
  <c r="P7" i="1"/>
  <c r="P8" i="1"/>
  <c r="P11" i="1"/>
  <c r="P12" i="1"/>
  <c r="P13" i="1"/>
  <c r="P14" i="1"/>
  <c r="Q12" i="1"/>
  <c r="Q11" i="1"/>
  <c r="Q8" i="1"/>
  <c r="R7" i="1"/>
  <c r="Q6" i="1"/>
  <c r="Q5" i="1"/>
  <c r="R5" i="1" s="1"/>
  <c r="Q4" i="1"/>
  <c r="Q3" i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R59" i="1"/>
  <c r="Q60" i="1"/>
  <c r="R60" i="1" s="1"/>
  <c r="R61" i="1"/>
  <c r="Q39" i="1"/>
  <c r="R39" i="1" s="1"/>
  <c r="T61" i="1" l="1"/>
  <c r="U61" i="1" s="1"/>
  <c r="S61" i="1"/>
  <c r="T24" i="1"/>
  <c r="S24" i="1"/>
  <c r="S18" i="1"/>
  <c r="S22" i="1"/>
  <c r="S27" i="1"/>
  <c r="T32" i="1"/>
  <c r="T18" i="1"/>
  <c r="U18" i="1" s="1"/>
  <c r="T22" i="1"/>
  <c r="T34" i="1"/>
  <c r="S34" i="1"/>
  <c r="T20" i="1"/>
  <c r="S20" i="1"/>
  <c r="T29" i="1"/>
  <c r="S29" i="1"/>
  <c r="T27" i="1"/>
  <c r="U27" i="1" s="1"/>
  <c r="S32" i="1"/>
  <c r="R8" i="1"/>
  <c r="S7" i="1" s="1"/>
  <c r="R4" i="1"/>
  <c r="R12" i="1"/>
  <c r="R3" i="1"/>
  <c r="R14" i="1"/>
  <c r="R6" i="1"/>
  <c r="S5" i="1" s="1"/>
  <c r="R13" i="1"/>
  <c r="R11" i="1"/>
  <c r="T39" i="1"/>
  <c r="T46" i="1"/>
  <c r="T56" i="1"/>
  <c r="S43" i="1"/>
  <c r="T43" i="1"/>
  <c r="T53" i="1"/>
  <c r="S56" i="1"/>
  <c r="S39" i="1"/>
  <c r="S46" i="1"/>
  <c r="S53" i="1"/>
  <c r="U24" i="1" l="1"/>
  <c r="U22" i="1"/>
  <c r="U53" i="1"/>
  <c r="U34" i="1"/>
  <c r="S3" i="1"/>
  <c r="U32" i="1"/>
  <c r="U20" i="1"/>
  <c r="U29" i="1"/>
  <c r="U46" i="1"/>
  <c r="U39" i="1"/>
  <c r="S13" i="1"/>
  <c r="S11" i="1"/>
  <c r="U56" i="1"/>
  <c r="V39" i="1" s="1"/>
  <c r="V40" i="1" s="1"/>
  <c r="U43" i="1"/>
  <c r="V3" i="1" l="1"/>
  <c r="V4" i="1" s="1"/>
  <c r="W3" i="1"/>
  <c r="W4" i="1" s="1"/>
  <c r="W18" i="1"/>
  <c r="W19" i="1" s="1"/>
  <c r="V18" i="1"/>
  <c r="V19" i="1" s="1"/>
  <c r="W39" i="1"/>
  <c r="W40" i="1" s="1"/>
</calcChain>
</file>

<file path=xl/sharedStrings.xml><?xml version="1.0" encoding="utf-8"?>
<sst xmlns="http://schemas.openxmlformats.org/spreadsheetml/2006/main" count="119" uniqueCount="37">
  <si>
    <t>trait</t>
  </si>
  <si>
    <t>h2</t>
  </si>
  <si>
    <t>stage</t>
  </si>
  <si>
    <t>n</t>
  </si>
  <si>
    <t>est</t>
  </si>
  <si>
    <t>se</t>
  </si>
  <si>
    <t>h2 scale</t>
  </si>
  <si>
    <t>nutrient content</t>
  </si>
  <si>
    <t>broad</t>
  </si>
  <si>
    <t>larvae</t>
  </si>
  <si>
    <t>survival</t>
  </si>
  <si>
    <t>bleaching</t>
  </si>
  <si>
    <t>growth</t>
  </si>
  <si>
    <t>juvenile</t>
  </si>
  <si>
    <t>morphology</t>
  </si>
  <si>
    <t>adult</t>
  </si>
  <si>
    <t>narrow</t>
  </si>
  <si>
    <t>gene expression</t>
  </si>
  <si>
    <t>symbiont community</t>
  </si>
  <si>
    <t>ci.lb</t>
  </si>
  <si>
    <t>ci.ub</t>
  </si>
  <si>
    <t>h2 type effect sizes within each trait x life stage combination:</t>
  </si>
  <si>
    <t>trait effect sizes within each h2 type x life stage combination:</t>
  </si>
  <si>
    <t>life stage effect sizes within each trait x h2 type combination:</t>
  </si>
  <si>
    <t>h2 rel diff</t>
  </si>
  <si>
    <t xml:space="preserve">min h2 rel dif </t>
  </si>
  <si>
    <t xml:space="preserve">max h2 rel dif </t>
  </si>
  <si>
    <t xml:space="preserve">min trait rel dif </t>
  </si>
  <si>
    <t xml:space="preserve">max trait rel dif </t>
  </si>
  <si>
    <t>min trait h2</t>
  </si>
  <si>
    <t>max trait h2</t>
  </si>
  <si>
    <t>trait rel diff</t>
  </si>
  <si>
    <t>Used for effect size paragraph</t>
  </si>
  <si>
    <t>Paste the new values above for new effect size calculations!</t>
  </si>
  <si>
    <t>est_btf</t>
  </si>
  <si>
    <t>value:</t>
  </si>
  <si>
    <t>rounded: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</si>
</sst>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8" fillId="0" borderId="10" xfId="0" applyFont="1" applyBorder="1"/>
    <xf numFmtId="0" fontId="0" fillId="0" borderId="10" xfId="0" applyBorder="1"/>
    <xf numFmtId="0" fontId="18" fillId="0" borderId="0" xfId="0" applyFont="1" applyBorder="1"/>
    <xf numFmtId="0" fontId="16" fillId="0" borderId="0" xfId="0" applyFont="1"/>
    <xf numFmtId="0" fontId="18" fillId="0" borderId="11" xfId="0" applyFont="1" applyBorder="1"/>
    <xf numFmtId="0" fontId="0" fillId="0" borderId="11" xfId="0" applyBorder="1"/>
    <xf numFmtId="0" fontId="0" fillId="0" borderId="0" xfId="0" applyBorder="1"/>
    <xf numFmtId="164" fontId="16" fillId="0" borderId="0" xfId="0" applyNumberFormat="1" applyFont="1" applyAlignment="1">
      <alignment horizontal="center"/>
    </xf>
    <xf numFmtId="0" fontId="16" fillId="0" borderId="10" xfId="0" applyFont="1" applyBorder="1"/>
    <xf numFmtId="0" fontId="0" fillId="0" borderId="0" xfId="0" applyAlignment="1">
      <alignment horizontal="center"/>
    </xf>
    <xf numFmtId="0" fontId="0" fillId="0" borderId="10" xfId="0" applyFont="1" applyBorder="1"/>
    <xf numFmtId="0" fontId="16" fillId="0" borderId="11" xfId="0" applyFont="1" applyBorder="1" applyAlignment="1">
      <alignment horizontal="center"/>
    </xf>
    <xf numFmtId="0" fontId="16" fillId="0" borderId="0" xfId="0" applyFont="1" applyBorder="1"/>
    <xf numFmtId="0" fontId="16" fillId="33" borderId="10" xfId="0" applyFont="1" applyFill="1" applyBorder="1"/>
    <xf numFmtId="0" fontId="16" fillId="33" borderId="0" xfId="0" applyFont="1" applyFill="1"/>
    <xf numFmtId="164" fontId="16" fillId="33" borderId="0" xfId="0" applyNumberFormat="1" applyFont="1" applyFill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2" fontId="0" fillId="0" borderId="0" xfId="0" applyNumberFormat="1"/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19" fillId="0" borderId="10" xfId="0" applyFont="1" applyBorder="1"/>
    <xf numFmtId="0" fontId="19" fillId="0" borderId="0" xfId="0" applyFont="1" applyBorder="1"/>
    <xf numFmtId="0" fontId="19" fillId="0" borderId="11" xfId="0" applyFont="1" applyBorder="1"/>
    <xf numFmtId="0" fontId="0" fillId="33" borderId="10" xfId="0" applyFill="1" applyBorder="1"/>
    <xf numFmtId="0" fontId="19" fillId="0" borderId="0" xfId="0" applyFont="1"/>
    <xf numFmtId="0" fontId="0" fillId="0" borderId="14" xfId="0" applyFill="1" applyBorder="1"/>
    <xf numFmtId="0" fontId="0" fillId="0" borderId="1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workbookViewId="0">
      <selection sqref="A1:H25"/>
    </sheetView>
  </sheetViews>
  <sheetFormatPr baseColWidth="10" defaultRowHeight="16" x14ac:dyDescent="0.2"/>
  <cols>
    <col min="1" max="1" width="18.5" bestFit="1" customWidth="1"/>
    <col min="13" max="13" width="18.5" bestFit="1" customWidth="1"/>
    <col min="16" max="16" width="3.1640625" bestFit="1" customWidth="1"/>
    <col min="19" max="19" width="13.6640625" bestFit="1" customWidth="1"/>
    <col min="21" max="21" width="14.33203125" customWidth="1"/>
    <col min="22" max="22" width="18.6640625" bestFit="1" customWidth="1"/>
    <col min="23" max="23" width="19.1640625" bestFit="1" customWidth="1"/>
  </cols>
  <sheetData>
    <row r="1" spans="1:25" x14ac:dyDescent="0.2">
      <c r="A1" s="20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19</v>
      </c>
      <c r="H1" s="21" t="s">
        <v>20</v>
      </c>
      <c r="J1" t="s">
        <v>34</v>
      </c>
      <c r="L1" s="3" t="s">
        <v>21</v>
      </c>
    </row>
    <row r="2" spans="1:25" x14ac:dyDescent="0.2">
      <c r="A2" s="22" t="s">
        <v>7</v>
      </c>
      <c r="B2" s="10" t="s">
        <v>8</v>
      </c>
      <c r="C2" s="10" t="s">
        <v>9</v>
      </c>
      <c r="D2" s="10">
        <v>2</v>
      </c>
      <c r="E2" s="10">
        <v>-0.216975618285354</v>
      </c>
      <c r="F2" s="10">
        <v>0.175070947108104</v>
      </c>
      <c r="G2" s="10">
        <v>-0.56431139106877604</v>
      </c>
      <c r="H2" s="23">
        <v>0.13036015449806701</v>
      </c>
      <c r="J2" s="25">
        <f>EXP(E2)-0.2</f>
        <v>0.60494959511707758</v>
      </c>
      <c r="L2" s="7"/>
      <c r="M2" s="13" t="s">
        <v>0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6</v>
      </c>
      <c r="S2" s="13" t="s">
        <v>24</v>
      </c>
      <c r="V2" s="15" t="s">
        <v>25</v>
      </c>
      <c r="W2" s="15" t="s">
        <v>26</v>
      </c>
      <c r="Y2" s="18" t="s">
        <v>32</v>
      </c>
    </row>
    <row r="3" spans="1:25" x14ac:dyDescent="0.2">
      <c r="A3" s="22" t="s">
        <v>11</v>
      </c>
      <c r="B3" s="10" t="s">
        <v>8</v>
      </c>
      <c r="C3" s="10" t="s">
        <v>9</v>
      </c>
      <c r="D3" s="10">
        <v>2</v>
      </c>
      <c r="E3" s="10">
        <v>-0.59058574851128498</v>
      </c>
      <c r="F3" s="10">
        <v>0.22993158527400701</v>
      </c>
      <c r="G3" s="10">
        <v>-1.0467634649038799</v>
      </c>
      <c r="H3" s="23">
        <v>-0.13440803211868599</v>
      </c>
      <c r="J3" s="25">
        <f t="shared" ref="J3:J25" si="0">EXP(E3)-0.2</f>
        <v>0.35400268342935565</v>
      </c>
      <c r="L3" s="7"/>
      <c r="M3" s="4" t="str">
        <f t="shared" ref="M3:O3" si="1">A12</f>
        <v>bleaching</v>
      </c>
      <c r="N3" s="4" t="str">
        <f t="shared" si="1"/>
        <v>broad</v>
      </c>
      <c r="O3" s="4" t="str">
        <f t="shared" si="1"/>
        <v>adult</v>
      </c>
      <c r="P3" s="4">
        <f>D12</f>
        <v>2</v>
      </c>
      <c r="Q3" s="4">
        <f>E12</f>
        <v>-9.2855543839491697E-2</v>
      </c>
      <c r="R3" s="5">
        <f>EXP(Q3)-0.2</f>
        <v>0.71132513731833402</v>
      </c>
      <c r="S3" s="5">
        <f>R3/R4</f>
        <v>1.4382619644192598</v>
      </c>
      <c r="T3" s="5"/>
      <c r="U3" s="26" t="s">
        <v>35</v>
      </c>
      <c r="V3">
        <f>MIN(S3:S14)</f>
        <v>1.403553613272214</v>
      </c>
      <c r="W3">
        <f>MAX(S3:S14)</f>
        <v>2.5166196947524471</v>
      </c>
    </row>
    <row r="4" spans="1:25" x14ac:dyDescent="0.2">
      <c r="A4" s="22" t="s">
        <v>14</v>
      </c>
      <c r="B4" s="10" t="s">
        <v>8</v>
      </c>
      <c r="C4" s="10" t="s">
        <v>9</v>
      </c>
      <c r="D4" s="10">
        <v>1</v>
      </c>
      <c r="E4" s="10">
        <v>-0.101337808453239</v>
      </c>
      <c r="F4" s="10">
        <v>0.217922715657559</v>
      </c>
      <c r="G4" s="10">
        <v>-0.53369026955714305</v>
      </c>
      <c r="H4" s="23">
        <v>0.33101465265066499</v>
      </c>
      <c r="J4" s="25">
        <f t="shared" si="0"/>
        <v>0.70362772823634234</v>
      </c>
      <c r="L4" s="7"/>
      <c r="M4" s="6" t="str">
        <f t="shared" ref="M4:O4" si="2">A24</f>
        <v>bleaching</v>
      </c>
      <c r="N4" s="6" t="str">
        <f t="shared" si="2"/>
        <v>narrow</v>
      </c>
      <c r="O4" s="6" t="str">
        <f t="shared" si="2"/>
        <v>adult</v>
      </c>
      <c r="P4" s="6">
        <f>D24</f>
        <v>2</v>
      </c>
      <c r="Q4" s="6">
        <f>E24</f>
        <v>-0.36445840833736698</v>
      </c>
      <c r="R4">
        <f>EXP(Q4)-0.2</f>
        <v>0.49457272382611622</v>
      </c>
      <c r="U4" s="27" t="s">
        <v>36</v>
      </c>
      <c r="V4" s="19">
        <f>V3</f>
        <v>1.403553613272214</v>
      </c>
      <c r="W4" s="19">
        <f>W3</f>
        <v>2.5166196947524471</v>
      </c>
    </row>
    <row r="5" spans="1:25" x14ac:dyDescent="0.2">
      <c r="A5" s="22" t="s">
        <v>10</v>
      </c>
      <c r="B5" s="10" t="s">
        <v>8</v>
      </c>
      <c r="C5" s="10" t="s">
        <v>9</v>
      </c>
      <c r="D5" s="10">
        <v>2</v>
      </c>
      <c r="E5" s="10">
        <v>-1.5769130229565199E-2</v>
      </c>
      <c r="F5" s="10">
        <v>0.13084017852604299</v>
      </c>
      <c r="G5" s="10">
        <v>-0.27535231790377201</v>
      </c>
      <c r="H5" s="23">
        <v>0.24381405744464099</v>
      </c>
      <c r="J5" s="25">
        <f t="shared" si="0"/>
        <v>0.78435455153317513</v>
      </c>
      <c r="L5" s="7"/>
      <c r="M5" s="28" t="str">
        <f t="shared" ref="M5:O5" si="3">A6</f>
        <v>growth</v>
      </c>
      <c r="N5" s="28" t="str">
        <f t="shared" si="3"/>
        <v>broad</v>
      </c>
      <c r="O5" s="28" t="str">
        <f t="shared" si="3"/>
        <v>juvenile</v>
      </c>
      <c r="P5" s="4">
        <f>D6</f>
        <v>2</v>
      </c>
      <c r="Q5" s="4">
        <f>E6</f>
        <v>-1.10746033635852</v>
      </c>
      <c r="R5" s="5">
        <f t="shared" ref="R5:R14" si="4">EXP(Q5)-0.2</f>
        <v>0.13039699369640995</v>
      </c>
      <c r="S5" s="31">
        <f>R5/R6</f>
        <v>2.5166196947524471</v>
      </c>
    </row>
    <row r="6" spans="1:25" x14ac:dyDescent="0.2">
      <c r="A6" s="22" t="s">
        <v>12</v>
      </c>
      <c r="B6" s="10" t="s">
        <v>8</v>
      </c>
      <c r="C6" s="10" t="s">
        <v>13</v>
      </c>
      <c r="D6" s="10">
        <v>2</v>
      </c>
      <c r="E6" s="10">
        <v>-1.10746033635852</v>
      </c>
      <c r="F6" s="10">
        <v>0.13551998843743299</v>
      </c>
      <c r="G6" s="10">
        <v>-1.3763281336090301</v>
      </c>
      <c r="H6" s="23">
        <v>-0.83859253910801501</v>
      </c>
      <c r="J6" s="25">
        <f t="shared" si="0"/>
        <v>0.13039699369640995</v>
      </c>
      <c r="L6" s="7"/>
      <c r="M6" s="29" t="str">
        <f t="shared" ref="M6:O6" si="5">A19</f>
        <v>growth</v>
      </c>
      <c r="N6" s="29" t="str">
        <f t="shared" si="5"/>
        <v>narrow</v>
      </c>
      <c r="O6" s="29" t="str">
        <f t="shared" si="5"/>
        <v>juvenile</v>
      </c>
      <c r="P6" s="6">
        <f>D19</f>
        <v>6</v>
      </c>
      <c r="Q6" s="6">
        <f>E19</f>
        <v>-1.3790632008563899</v>
      </c>
      <c r="R6">
        <f>EXP(Q6)-0.2</f>
        <v>5.1814342059035956E-2</v>
      </c>
    </row>
    <row r="7" spans="1:25" x14ac:dyDescent="0.2">
      <c r="A7" s="22" t="s">
        <v>14</v>
      </c>
      <c r="B7" s="10" t="s">
        <v>8</v>
      </c>
      <c r="C7" s="10" t="s">
        <v>13</v>
      </c>
      <c r="D7" s="10">
        <v>1</v>
      </c>
      <c r="E7" s="10">
        <v>-0.41199602707393401</v>
      </c>
      <c r="F7" s="10">
        <v>0.21201605243181901</v>
      </c>
      <c r="G7" s="10">
        <v>-0.83262983656845801</v>
      </c>
      <c r="H7" s="23">
        <v>8.6377824205902693E-3</v>
      </c>
      <c r="J7" s="25">
        <f t="shared" si="0"/>
        <v>0.4623269074227298</v>
      </c>
      <c r="L7" s="7"/>
      <c r="M7" s="4" t="str">
        <f t="shared" ref="M7:O7" si="6">A7</f>
        <v>morphology</v>
      </c>
      <c r="N7" s="4" t="str">
        <f t="shared" si="6"/>
        <v>broad</v>
      </c>
      <c r="O7" s="4" t="str">
        <f t="shared" si="6"/>
        <v>juvenile</v>
      </c>
      <c r="P7" s="4">
        <f>D7</f>
        <v>1</v>
      </c>
      <c r="Q7" s="4">
        <f>E7</f>
        <v>-0.41199602707393401</v>
      </c>
      <c r="R7" s="5">
        <f t="shared" si="4"/>
        <v>0.4623269074227298</v>
      </c>
      <c r="S7" s="5">
        <f>R7/R8</f>
        <v>1.5168354437894771</v>
      </c>
    </row>
    <row r="8" spans="1:25" x14ac:dyDescent="0.2">
      <c r="A8" s="22" t="s">
        <v>10</v>
      </c>
      <c r="B8" s="10" t="s">
        <v>8</v>
      </c>
      <c r="C8" s="10" t="s">
        <v>13</v>
      </c>
      <c r="D8" s="10">
        <v>1</v>
      </c>
      <c r="E8" s="10">
        <v>0.14626885328739</v>
      </c>
      <c r="F8" s="10">
        <v>0.14138209080880401</v>
      </c>
      <c r="G8" s="10">
        <v>-0.13422918810658799</v>
      </c>
      <c r="H8" s="23">
        <v>0.42676689468136902</v>
      </c>
      <c r="J8" s="25">
        <f t="shared" si="0"/>
        <v>0.95750734587613673</v>
      </c>
      <c r="L8" s="7"/>
      <c r="M8" s="6" t="str">
        <f t="shared" ref="M8:O8" si="7">A22</f>
        <v>morphology</v>
      </c>
      <c r="N8" s="6" t="str">
        <f t="shared" si="7"/>
        <v>narrow</v>
      </c>
      <c r="O8" s="6" t="str">
        <f t="shared" si="7"/>
        <v>juvenile</v>
      </c>
      <c r="P8" s="6">
        <f>D22</f>
        <v>1</v>
      </c>
      <c r="Q8" s="6">
        <f>E22</f>
        <v>-0.68359889157181597</v>
      </c>
      <c r="R8">
        <f t="shared" si="4"/>
        <v>0.30479700966619588</v>
      </c>
    </row>
    <row r="9" spans="1:25" x14ac:dyDescent="0.2">
      <c r="A9" s="22" t="s">
        <v>17</v>
      </c>
      <c r="B9" s="10" t="s">
        <v>8</v>
      </c>
      <c r="C9" s="10" t="s">
        <v>15</v>
      </c>
      <c r="D9" s="10">
        <v>8</v>
      </c>
      <c r="E9" s="10">
        <v>-0.93381123628387297</v>
      </c>
      <c r="F9" s="10">
        <v>0.15308987985925099</v>
      </c>
      <c r="G9" s="10">
        <v>-1.2375371976988201</v>
      </c>
      <c r="H9" s="23">
        <v>-0.63008527486892596</v>
      </c>
      <c r="J9" s="25">
        <f t="shared" si="0"/>
        <v>0.19305283486703601</v>
      </c>
      <c r="L9" s="7"/>
      <c r="M9" s="4" t="str">
        <f t="shared" ref="M9:O9" si="8">A14</f>
        <v>morphology</v>
      </c>
      <c r="N9" s="4" t="str">
        <f t="shared" si="8"/>
        <v>broad</v>
      </c>
      <c r="O9" s="4" t="str">
        <f t="shared" si="8"/>
        <v>adult</v>
      </c>
      <c r="P9" s="4">
        <f>D14</f>
        <v>2</v>
      </c>
      <c r="Q9" s="4">
        <f>E14</f>
        <v>-0.39751584560228898</v>
      </c>
      <c r="R9" s="5">
        <f>EXP(Q9)-0.2</f>
        <v>0.47198729451981397</v>
      </c>
      <c r="S9" s="5">
        <f>R9/R10</f>
        <v>1.5120056618330779</v>
      </c>
    </row>
    <row r="10" spans="1:25" x14ac:dyDescent="0.2">
      <c r="A10" s="22" t="s">
        <v>12</v>
      </c>
      <c r="B10" s="10" t="s">
        <v>8</v>
      </c>
      <c r="C10" s="10" t="s">
        <v>15</v>
      </c>
      <c r="D10" s="10">
        <v>15</v>
      </c>
      <c r="E10" s="10">
        <v>-0.49428612860175702</v>
      </c>
      <c r="F10" s="10">
        <v>7.1508961462037599E-2</v>
      </c>
      <c r="G10" s="10">
        <v>-0.63615787146163805</v>
      </c>
      <c r="H10" s="23">
        <v>-0.352414385741876</v>
      </c>
      <c r="J10" s="25">
        <f t="shared" si="0"/>
        <v>0.41000621789163422</v>
      </c>
      <c r="L10" s="7"/>
      <c r="M10" s="6" t="str">
        <f t="shared" ref="M10:O10" si="9">A25</f>
        <v>morphology</v>
      </c>
      <c r="N10" s="6" t="str">
        <f t="shared" si="9"/>
        <v>narrow</v>
      </c>
      <c r="O10" s="6" t="str">
        <f t="shared" si="9"/>
        <v>adult</v>
      </c>
      <c r="P10" s="6">
        <f>D25</f>
        <v>2</v>
      </c>
      <c r="Q10" s="6">
        <f>E25</f>
        <v>-0.66911871010016499</v>
      </c>
      <c r="R10">
        <f>EXP(Q10)-0.2</f>
        <v>0.31215974016102616</v>
      </c>
    </row>
    <row r="11" spans="1:25" x14ac:dyDescent="0.2">
      <c r="A11" s="22" t="s">
        <v>7</v>
      </c>
      <c r="B11" s="10" t="s">
        <v>8</v>
      </c>
      <c r="C11" s="10" t="s">
        <v>15</v>
      </c>
      <c r="D11" s="10">
        <v>5</v>
      </c>
      <c r="E11" s="10">
        <v>-1.0364918882051399</v>
      </c>
      <c r="F11" s="10">
        <v>0.117660805674746</v>
      </c>
      <c r="G11" s="10">
        <v>-1.26992757551038</v>
      </c>
      <c r="H11" s="23">
        <v>-0.80305620089991403</v>
      </c>
      <c r="J11" s="25">
        <f t="shared" si="0"/>
        <v>0.15469681799965812</v>
      </c>
      <c r="L11" s="7"/>
      <c r="M11" s="28" t="str">
        <f t="shared" ref="M11:O11" si="10">A8</f>
        <v>survival</v>
      </c>
      <c r="N11" s="28" t="str">
        <f t="shared" si="10"/>
        <v>broad</v>
      </c>
      <c r="O11" s="28" t="str">
        <f t="shared" si="10"/>
        <v>juvenile</v>
      </c>
      <c r="P11" s="4">
        <f>D8</f>
        <v>1</v>
      </c>
      <c r="Q11" s="4">
        <f>E8</f>
        <v>0.14626885328739</v>
      </c>
      <c r="R11" s="5">
        <f>EXP(Q11)-0.2</f>
        <v>0.95750734587613673</v>
      </c>
      <c r="S11" s="31">
        <f>R11/R12</f>
        <v>1.403553613272214</v>
      </c>
    </row>
    <row r="12" spans="1:25" x14ac:dyDescent="0.2">
      <c r="A12" s="22" t="s">
        <v>11</v>
      </c>
      <c r="B12" s="10" t="s">
        <v>8</v>
      </c>
      <c r="C12" s="10" t="s">
        <v>15</v>
      </c>
      <c r="D12" s="10">
        <v>2</v>
      </c>
      <c r="E12" s="10">
        <v>-9.2855543839491697E-2</v>
      </c>
      <c r="F12" s="10">
        <v>0.13881149725233199</v>
      </c>
      <c r="G12" s="10">
        <v>-0.36825360083172798</v>
      </c>
      <c r="H12" s="23">
        <v>0.182542513152745</v>
      </c>
      <c r="J12" s="25">
        <f t="shared" si="0"/>
        <v>0.71132513731833402</v>
      </c>
      <c r="L12" s="7"/>
      <c r="M12" s="30" t="str">
        <f t="shared" ref="M12:O12" si="11">A23</f>
        <v>survival</v>
      </c>
      <c r="N12" s="30" t="str">
        <f t="shared" si="11"/>
        <v>narrow</v>
      </c>
      <c r="O12" s="30" t="str">
        <f t="shared" si="11"/>
        <v>juvenile</v>
      </c>
      <c r="P12" s="8">
        <f>D23</f>
        <v>3</v>
      </c>
      <c r="Q12" s="8">
        <f>E23</f>
        <v>-0.12533401121048299</v>
      </c>
      <c r="R12" s="9">
        <f t="shared" si="4"/>
        <v>0.68220218794765186</v>
      </c>
      <c r="S12" s="9"/>
    </row>
    <row r="13" spans="1:25" x14ac:dyDescent="0.2">
      <c r="A13" s="22" t="s">
        <v>18</v>
      </c>
      <c r="B13" s="10" t="s">
        <v>8</v>
      </c>
      <c r="C13" s="10" t="s">
        <v>15</v>
      </c>
      <c r="D13" s="10">
        <v>1</v>
      </c>
      <c r="E13" s="10">
        <v>-7.2570692834834E-2</v>
      </c>
      <c r="F13" s="10">
        <v>0.19356406602336601</v>
      </c>
      <c r="G13" s="10">
        <v>-0.45659628683480402</v>
      </c>
      <c r="H13" s="23">
        <v>0.31145490116513602</v>
      </c>
      <c r="J13" s="25">
        <f t="shared" si="0"/>
        <v>0.73000000000000131</v>
      </c>
      <c r="L13" s="7"/>
      <c r="M13" s="6" t="str">
        <f t="shared" ref="M13:O13" si="12">A5</f>
        <v>survival</v>
      </c>
      <c r="N13" s="6" t="str">
        <f t="shared" si="12"/>
        <v>broad</v>
      </c>
      <c r="O13" s="6" t="str">
        <f t="shared" si="12"/>
        <v>larvae</v>
      </c>
      <c r="P13" s="6">
        <f>D5</f>
        <v>2</v>
      </c>
      <c r="Q13" s="6">
        <f>E5</f>
        <v>-1.5769130229565199E-2</v>
      </c>
      <c r="R13">
        <f t="shared" si="4"/>
        <v>0.78435455153317513</v>
      </c>
      <c r="S13" s="5">
        <f>R13/R14</f>
        <v>1.4254963438799624</v>
      </c>
    </row>
    <row r="14" spans="1:25" x14ac:dyDescent="0.2">
      <c r="A14" s="33" t="s">
        <v>14</v>
      </c>
      <c r="B14" s="10" t="s">
        <v>8</v>
      </c>
      <c r="C14" s="10" t="s">
        <v>15</v>
      </c>
      <c r="D14" s="10">
        <v>2</v>
      </c>
      <c r="E14" s="10">
        <v>-0.39751584560228898</v>
      </c>
      <c r="F14" s="10">
        <v>0.240513933879937</v>
      </c>
      <c r="G14" s="10">
        <v>-0.87468864022814097</v>
      </c>
      <c r="H14" s="23">
        <v>7.9656949023562906E-2</v>
      </c>
      <c r="J14" s="25">
        <f>EXP(E14)-0.2</f>
        <v>0.47198729451981397</v>
      </c>
      <c r="L14" s="7"/>
      <c r="M14" s="8" t="str">
        <f t="shared" ref="M14:O14" si="13">A18</f>
        <v>survival</v>
      </c>
      <c r="N14" s="8" t="str">
        <f t="shared" si="13"/>
        <v>narrow</v>
      </c>
      <c r="O14" s="8" t="str">
        <f t="shared" si="13"/>
        <v>larvae</v>
      </c>
      <c r="P14" s="8">
        <f>D18</f>
        <v>3</v>
      </c>
      <c r="Q14" s="8">
        <f>E18</f>
        <v>-0.28737199472742098</v>
      </c>
      <c r="R14" s="9">
        <f t="shared" si="4"/>
        <v>0.5502325943525701</v>
      </c>
      <c r="S14" s="9"/>
    </row>
    <row r="15" spans="1:25" x14ac:dyDescent="0.2">
      <c r="A15" s="22" t="s">
        <v>10</v>
      </c>
      <c r="B15" s="10" t="s">
        <v>8</v>
      </c>
      <c r="C15" s="10" t="s">
        <v>15</v>
      </c>
      <c r="D15" s="10">
        <v>6</v>
      </c>
      <c r="E15" s="10">
        <v>-0.34988169906368599</v>
      </c>
      <c r="F15" s="10">
        <v>0.106108180695206</v>
      </c>
      <c r="G15" s="10">
        <v>-0.56039730744532501</v>
      </c>
      <c r="H15" s="23">
        <v>-0.139366090682047</v>
      </c>
      <c r="J15" s="25">
        <f t="shared" si="0"/>
        <v>0.50477145991082506</v>
      </c>
      <c r="L15" s="7"/>
    </row>
    <row r="16" spans="1:25" x14ac:dyDescent="0.2">
      <c r="A16" s="22" t="s">
        <v>17</v>
      </c>
      <c r="B16" s="10" t="s">
        <v>16</v>
      </c>
      <c r="C16" s="10" t="s">
        <v>9</v>
      </c>
      <c r="D16" s="10">
        <v>1</v>
      </c>
      <c r="E16" s="10">
        <v>-0.54472717544171301</v>
      </c>
      <c r="F16" s="10">
        <v>0.51927366914210604</v>
      </c>
      <c r="G16" s="10">
        <v>-1.5749513453388699</v>
      </c>
      <c r="H16" s="23">
        <v>0.48549699445544697</v>
      </c>
      <c r="J16" s="25">
        <f t="shared" si="0"/>
        <v>0.37999999999997619</v>
      </c>
      <c r="L16" s="3" t="s">
        <v>23</v>
      </c>
    </row>
    <row r="17" spans="1:23" x14ac:dyDescent="0.2">
      <c r="A17" s="22" t="s">
        <v>18</v>
      </c>
      <c r="B17" s="10" t="s">
        <v>16</v>
      </c>
      <c r="C17" s="10" t="s">
        <v>9</v>
      </c>
      <c r="D17" s="10">
        <v>2</v>
      </c>
      <c r="E17" s="10">
        <v>-0.36521150880061998</v>
      </c>
      <c r="F17" s="10">
        <v>0.21206628534217001</v>
      </c>
      <c r="G17" s="10">
        <v>-0.78594497895857496</v>
      </c>
      <c r="H17" s="23">
        <v>5.55219613573344E-2</v>
      </c>
      <c r="J17" s="25">
        <f t="shared" si="0"/>
        <v>0.49404983770364369</v>
      </c>
      <c r="M17" s="13" t="s">
        <v>0</v>
      </c>
      <c r="N17" s="13" t="s">
        <v>1</v>
      </c>
      <c r="O17" s="13" t="s">
        <v>2</v>
      </c>
      <c r="P17" s="13" t="s">
        <v>3</v>
      </c>
      <c r="Q17" s="13" t="s">
        <v>4</v>
      </c>
      <c r="R17" s="13" t="s">
        <v>6</v>
      </c>
      <c r="S17" s="13" t="s">
        <v>29</v>
      </c>
      <c r="T17" s="13" t="s">
        <v>30</v>
      </c>
      <c r="U17" s="13" t="s">
        <v>31</v>
      </c>
      <c r="V17" s="2" t="s">
        <v>27</v>
      </c>
      <c r="W17" s="2" t="s">
        <v>28</v>
      </c>
    </row>
    <row r="18" spans="1:23" x14ac:dyDescent="0.2">
      <c r="A18" s="22" t="s">
        <v>10</v>
      </c>
      <c r="B18" s="10" t="s">
        <v>16</v>
      </c>
      <c r="C18" s="10" t="s">
        <v>9</v>
      </c>
      <c r="D18" s="10">
        <v>3</v>
      </c>
      <c r="E18" s="10">
        <v>-0.28737199472742098</v>
      </c>
      <c r="F18" s="10">
        <v>0.13601823172586999</v>
      </c>
      <c r="G18" s="10">
        <v>-0.55722829247148498</v>
      </c>
      <c r="H18" s="23">
        <v>-1.7515696983358298E-2</v>
      </c>
      <c r="J18" s="25">
        <f t="shared" si="0"/>
        <v>0.5502325943525701</v>
      </c>
      <c r="M18" s="12" t="str">
        <f t="shared" ref="M18:O18" si="14">A12</f>
        <v>bleaching</v>
      </c>
      <c r="N18" s="12" t="str">
        <f t="shared" si="14"/>
        <v>broad</v>
      </c>
      <c r="O18" s="12" t="str">
        <f t="shared" si="14"/>
        <v>adult</v>
      </c>
      <c r="P18" s="4">
        <f>D12</f>
        <v>2</v>
      </c>
      <c r="Q18" s="4">
        <f>E12</f>
        <v>-9.2855543839491697E-2</v>
      </c>
      <c r="R18" s="5">
        <f>EXP(Q18)-0.2</f>
        <v>0.71132513731833402</v>
      </c>
      <c r="S18" s="5">
        <f>MIN($R$18:$R$19)</f>
        <v>0.35400268342935565</v>
      </c>
      <c r="T18" s="5">
        <f>MAX($R$18:$R$19)</f>
        <v>0.71132513731833402</v>
      </c>
      <c r="U18" s="17">
        <f>T18/S18</f>
        <v>2.0093778115675929</v>
      </c>
      <c r="V18" s="5">
        <f>MIN($U$18:$U$35)</f>
        <v>1.2398432861840245</v>
      </c>
      <c r="W18" s="5">
        <f>MAX($U$18:$U$35)</f>
        <v>9.1270430778202059</v>
      </c>
    </row>
    <row r="19" spans="1:23" x14ac:dyDescent="0.2">
      <c r="A19" s="22" t="s">
        <v>12</v>
      </c>
      <c r="B19" s="10" t="s">
        <v>16</v>
      </c>
      <c r="C19" s="10" t="s">
        <v>13</v>
      </c>
      <c r="D19" s="10">
        <v>6</v>
      </c>
      <c r="E19" s="10">
        <v>-1.3790632008563899</v>
      </c>
      <c r="F19" s="10">
        <v>0.13334819217465699</v>
      </c>
      <c r="G19" s="10">
        <v>-1.64362221617751</v>
      </c>
      <c r="H19" s="23">
        <v>-1.11450418553526</v>
      </c>
      <c r="J19" s="25">
        <f t="shared" si="0"/>
        <v>5.1814342059035956E-2</v>
      </c>
      <c r="M19" s="16" t="str">
        <f t="shared" ref="M19:O19" si="15">A3</f>
        <v>bleaching</v>
      </c>
      <c r="N19" s="16" t="str">
        <f t="shared" si="15"/>
        <v>broad</v>
      </c>
      <c r="O19" s="16" t="str">
        <f t="shared" si="15"/>
        <v>larvae</v>
      </c>
      <c r="P19" s="6">
        <f>D3</f>
        <v>2</v>
      </c>
      <c r="Q19" s="6">
        <f>E3</f>
        <v>-0.59058574851128498</v>
      </c>
      <c r="R19" s="10">
        <f t="shared" ref="R19:R35" si="16">EXP(Q19)-0.2</f>
        <v>0.35400268342935565</v>
      </c>
      <c r="V19" s="11">
        <f>V18</f>
        <v>1.2398432861840245</v>
      </c>
      <c r="W19" s="11">
        <f>W18</f>
        <v>9.1270430778202059</v>
      </c>
    </row>
    <row r="20" spans="1:23" x14ac:dyDescent="0.2">
      <c r="A20" s="22" t="s">
        <v>11</v>
      </c>
      <c r="B20" s="10" t="s">
        <v>16</v>
      </c>
      <c r="C20" s="10" t="s">
        <v>13</v>
      </c>
      <c r="D20" s="10">
        <v>3</v>
      </c>
      <c r="E20" s="10">
        <v>-1.36968263106657</v>
      </c>
      <c r="F20" s="10">
        <v>0.175737112688891</v>
      </c>
      <c r="G20" s="10">
        <v>-1.7183400573888901</v>
      </c>
      <c r="H20" s="23">
        <v>-1.0210252047442501</v>
      </c>
      <c r="J20" s="25">
        <f t="shared" si="0"/>
        <v>5.4187618006097338E-2</v>
      </c>
      <c r="M20" s="12" t="str">
        <f t="shared" ref="M20:O20" si="17">A24</f>
        <v>bleaching</v>
      </c>
      <c r="N20" s="12" t="str">
        <f t="shared" si="17"/>
        <v>narrow</v>
      </c>
      <c r="O20" s="12" t="str">
        <f t="shared" si="17"/>
        <v>adult</v>
      </c>
      <c r="P20" s="4">
        <f>D24</f>
        <v>2</v>
      </c>
      <c r="Q20" s="4">
        <f>E24</f>
        <v>-0.36445840833736698</v>
      </c>
      <c r="R20" s="5">
        <f t="shared" si="16"/>
        <v>0.49457272382611622</v>
      </c>
      <c r="S20" s="5">
        <f>MIN($R$20:$R$21)</f>
        <v>5.4187618006097338E-2</v>
      </c>
      <c r="T20" s="5">
        <f>MAX($R$20:$R$21)</f>
        <v>0.49457272382611622</v>
      </c>
      <c r="U20" s="17">
        <f>T20/S20</f>
        <v>9.1270430778202059</v>
      </c>
    </row>
    <row r="21" spans="1:23" x14ac:dyDescent="0.2">
      <c r="A21" s="22" t="s">
        <v>18</v>
      </c>
      <c r="B21" s="10" t="s">
        <v>16</v>
      </c>
      <c r="C21" s="10" t="s">
        <v>13</v>
      </c>
      <c r="D21" s="10">
        <v>1</v>
      </c>
      <c r="E21" s="10">
        <v>-0.713349887877477</v>
      </c>
      <c r="F21" s="10">
        <v>0.63038288194446501</v>
      </c>
      <c r="G21" s="10">
        <v>-1.9640115714200901</v>
      </c>
      <c r="H21" s="23">
        <v>0.53731179566513598</v>
      </c>
      <c r="J21" s="25">
        <f t="shared" si="0"/>
        <v>0.28999999999999398</v>
      </c>
      <c r="M21" s="16" t="str">
        <f t="shared" ref="M21:O21" si="18">A20</f>
        <v>bleaching</v>
      </c>
      <c r="N21" s="16" t="str">
        <f t="shared" si="18"/>
        <v>narrow</v>
      </c>
      <c r="O21" s="16" t="str">
        <f t="shared" si="18"/>
        <v>juvenile</v>
      </c>
      <c r="P21" s="6">
        <f>D20</f>
        <v>3</v>
      </c>
      <c r="Q21" s="6">
        <f>E20</f>
        <v>-1.36968263106657</v>
      </c>
      <c r="R21" s="10">
        <f t="shared" si="16"/>
        <v>5.4187618006097338E-2</v>
      </c>
    </row>
    <row r="22" spans="1:23" x14ac:dyDescent="0.2">
      <c r="A22" s="22" t="s">
        <v>14</v>
      </c>
      <c r="B22" s="10" t="s">
        <v>16</v>
      </c>
      <c r="C22" s="10" t="s">
        <v>13</v>
      </c>
      <c r="D22" s="10">
        <v>1</v>
      </c>
      <c r="E22" s="10">
        <v>-0.68359889157181597</v>
      </c>
      <c r="F22" s="10">
        <v>0.19694849036033099</v>
      </c>
      <c r="G22" s="10">
        <v>-1.0743390870629199</v>
      </c>
      <c r="H22" s="23">
        <v>-0.29285869608070902</v>
      </c>
      <c r="J22" s="25">
        <f t="shared" si="0"/>
        <v>0.30479700966619588</v>
      </c>
      <c r="M22" s="12" t="str">
        <f t="shared" ref="M22:O22" si="19">A10</f>
        <v>growth</v>
      </c>
      <c r="N22" s="12" t="str">
        <f t="shared" si="19"/>
        <v>broad</v>
      </c>
      <c r="O22" s="12" t="str">
        <f t="shared" si="19"/>
        <v>adult</v>
      </c>
      <c r="P22" s="4">
        <f>D10</f>
        <v>15</v>
      </c>
      <c r="Q22" s="4">
        <f>E10</f>
        <v>-0.49428612860175702</v>
      </c>
      <c r="R22" s="5">
        <f t="shared" si="16"/>
        <v>0.41000621789163422</v>
      </c>
      <c r="S22" s="5">
        <f>MIN($R$22:$R$23)</f>
        <v>0.13039699369640995</v>
      </c>
      <c r="T22" s="5">
        <f>MAX($R$22:$R$23)</f>
        <v>0.41000621789163422</v>
      </c>
      <c r="U22" s="17">
        <f>T22/S22</f>
        <v>3.1442919523605735</v>
      </c>
    </row>
    <row r="23" spans="1:23" x14ac:dyDescent="0.2">
      <c r="A23" s="22" t="s">
        <v>10</v>
      </c>
      <c r="B23" s="10" t="s">
        <v>16</v>
      </c>
      <c r="C23" s="10" t="s">
        <v>13</v>
      </c>
      <c r="D23" s="10">
        <v>3</v>
      </c>
      <c r="E23" s="10">
        <v>-0.12533401121048299</v>
      </c>
      <c r="F23" s="10">
        <v>0.13516534730159199</v>
      </c>
      <c r="G23" s="10">
        <v>-0.39349821054818501</v>
      </c>
      <c r="H23" s="23">
        <v>0.14283018812721901</v>
      </c>
      <c r="J23" s="25">
        <f t="shared" si="0"/>
        <v>0.68220218794765186</v>
      </c>
      <c r="M23" s="16" t="str">
        <f t="shared" ref="M23:O23" si="20">A6</f>
        <v>growth</v>
      </c>
      <c r="N23" s="16" t="str">
        <f t="shared" si="20"/>
        <v>broad</v>
      </c>
      <c r="O23" s="16" t="str">
        <f t="shared" si="20"/>
        <v>juvenile</v>
      </c>
      <c r="P23" s="6">
        <f>D6</f>
        <v>2</v>
      </c>
      <c r="Q23" s="6">
        <f>E6</f>
        <v>-1.10746033635852</v>
      </c>
      <c r="R23" s="10">
        <f t="shared" si="16"/>
        <v>0.13039699369640995</v>
      </c>
    </row>
    <row r="24" spans="1:23" x14ac:dyDescent="0.2">
      <c r="A24" s="22" t="s">
        <v>11</v>
      </c>
      <c r="B24" s="10" t="s">
        <v>16</v>
      </c>
      <c r="C24" s="10" t="s">
        <v>15</v>
      </c>
      <c r="D24" s="10">
        <v>2</v>
      </c>
      <c r="E24" s="10">
        <v>-0.36445840833736698</v>
      </c>
      <c r="F24" s="10">
        <v>0.16329712161711499</v>
      </c>
      <c r="G24" s="10">
        <v>-0.68843524668259903</v>
      </c>
      <c r="H24" s="23">
        <v>-4.04815699921343E-2</v>
      </c>
      <c r="J24" s="25">
        <f t="shared" si="0"/>
        <v>0.49457272382611622</v>
      </c>
      <c r="M24" s="5" t="str">
        <f t="shared" ref="M24:O24" si="21">A14</f>
        <v>morphology</v>
      </c>
      <c r="N24" s="14" t="str">
        <f t="shared" si="21"/>
        <v>broad</v>
      </c>
      <c r="O24" s="14" t="str">
        <f t="shared" si="21"/>
        <v>adult</v>
      </c>
      <c r="P24" s="4">
        <f>D14</f>
        <v>2</v>
      </c>
      <c r="Q24" s="4">
        <f>E14</f>
        <v>-0.39751584560228898</v>
      </c>
      <c r="R24" s="5">
        <f>EXP(Q24)-0.2</f>
        <v>0.47198729451981397</v>
      </c>
      <c r="S24" s="5">
        <f>MIN($R$24:$R$26)</f>
        <v>0.4623269074227298</v>
      </c>
      <c r="T24" s="5">
        <f>MAX($R$24:$R$26)</f>
        <v>0.70362772823634234</v>
      </c>
      <c r="U24" s="5">
        <f>T24/S24</f>
        <v>1.5219268377840238</v>
      </c>
    </row>
    <row r="25" spans="1:23" x14ac:dyDescent="0.2">
      <c r="A25" s="34" t="s">
        <v>14</v>
      </c>
      <c r="B25" s="9" t="s">
        <v>16</v>
      </c>
      <c r="C25" s="9" t="s">
        <v>15</v>
      </c>
      <c r="D25" s="9">
        <v>2</v>
      </c>
      <c r="E25" s="9">
        <v>-0.66911871010016499</v>
      </c>
      <c r="F25" s="9">
        <v>0.24885721251178999</v>
      </c>
      <c r="G25" s="9">
        <v>-1.16284433190272</v>
      </c>
      <c r="H25" s="24">
        <v>-0.17539308829761099</v>
      </c>
      <c r="J25" s="25">
        <f t="shared" si="0"/>
        <v>0.31215974016102616</v>
      </c>
      <c r="M25" s="10" t="str">
        <f t="shared" ref="M25:O25" si="22">A7</f>
        <v>morphology</v>
      </c>
      <c r="N25" s="10" t="str">
        <f t="shared" si="22"/>
        <v>broad</v>
      </c>
      <c r="O25" s="10" t="str">
        <f t="shared" si="22"/>
        <v>juvenile</v>
      </c>
      <c r="P25" s="6">
        <f>D7</f>
        <v>1</v>
      </c>
      <c r="Q25" s="6">
        <f>E7</f>
        <v>-0.41199602707393401</v>
      </c>
      <c r="R25" s="10">
        <f t="shared" si="16"/>
        <v>0.4623269074227298</v>
      </c>
    </row>
    <row r="26" spans="1:23" x14ac:dyDescent="0.2">
      <c r="M26" s="10" t="str">
        <f t="shared" ref="M26:O26" si="23">A4</f>
        <v>morphology</v>
      </c>
      <c r="N26" s="10" t="str">
        <f t="shared" si="23"/>
        <v>broad</v>
      </c>
      <c r="O26" s="10" t="str">
        <f t="shared" si="23"/>
        <v>larvae</v>
      </c>
      <c r="P26" s="6">
        <f>D4</f>
        <v>1</v>
      </c>
      <c r="Q26" s="6">
        <f>E4</f>
        <v>-0.101337808453239</v>
      </c>
      <c r="R26" s="10">
        <f t="shared" si="16"/>
        <v>0.70362772823634234</v>
      </c>
    </row>
    <row r="27" spans="1:23" x14ac:dyDescent="0.2">
      <c r="B27" t="s">
        <v>33</v>
      </c>
      <c r="M27" s="12" t="str">
        <f t="shared" ref="M27:O27" si="24">A11</f>
        <v>nutrient content</v>
      </c>
      <c r="N27" s="12" t="str">
        <f t="shared" si="24"/>
        <v>broad</v>
      </c>
      <c r="O27" s="12" t="str">
        <f t="shared" si="24"/>
        <v>adult</v>
      </c>
      <c r="P27" s="4">
        <f>D11</f>
        <v>5</v>
      </c>
      <c r="Q27" s="4">
        <f>E11</f>
        <v>-1.0364918882051399</v>
      </c>
      <c r="R27" s="5">
        <f t="shared" si="16"/>
        <v>0.15469681799965812</v>
      </c>
      <c r="S27" s="5">
        <f>MIN($R$27:$R$28)</f>
        <v>0.15469681799965812</v>
      </c>
      <c r="T27" s="5">
        <f>MAX($R$27:$R$28)</f>
        <v>0.60494959511707758</v>
      </c>
      <c r="U27" s="17">
        <f>T27/S27</f>
        <v>3.9105496993378011</v>
      </c>
    </row>
    <row r="28" spans="1:23" x14ac:dyDescent="0.2">
      <c r="M28" s="16" t="str">
        <f t="shared" ref="M28:O28" si="25">A2</f>
        <v>nutrient content</v>
      </c>
      <c r="N28" s="16" t="str">
        <f t="shared" si="25"/>
        <v>broad</v>
      </c>
      <c r="O28" s="16" t="str">
        <f t="shared" si="25"/>
        <v>larvae</v>
      </c>
      <c r="P28" s="6">
        <f>D2</f>
        <v>2</v>
      </c>
      <c r="Q28" s="6">
        <f>E2</f>
        <v>-0.216975618285354</v>
      </c>
      <c r="R28" s="10">
        <f t="shared" si="16"/>
        <v>0.60494959511707758</v>
      </c>
    </row>
    <row r="29" spans="1:23" x14ac:dyDescent="0.2">
      <c r="M29" s="5" t="str">
        <f t="shared" ref="M29:O29" si="26">A15</f>
        <v>survival</v>
      </c>
      <c r="N29" s="5" t="str">
        <f t="shared" si="26"/>
        <v>broad</v>
      </c>
      <c r="O29" s="5" t="str">
        <f t="shared" si="26"/>
        <v>adult</v>
      </c>
      <c r="P29" s="4">
        <f>D15</f>
        <v>6</v>
      </c>
      <c r="Q29" s="4">
        <f>E15</f>
        <v>-0.34988169906368599</v>
      </c>
      <c r="R29" s="5">
        <f t="shared" si="16"/>
        <v>0.50477145991082506</v>
      </c>
      <c r="S29" s="5">
        <f>MIN($R$29:$R$31)</f>
        <v>0.50477145991082506</v>
      </c>
      <c r="T29" s="5">
        <f>MAX($R$29:$R$31)</f>
        <v>0.95750734587613673</v>
      </c>
      <c r="U29" s="5">
        <f>T29/S29</f>
        <v>1.8969126068365549</v>
      </c>
    </row>
    <row r="30" spans="1:23" x14ac:dyDescent="0.2">
      <c r="M30" s="10" t="str">
        <f t="shared" ref="M30:O30" si="27">A8</f>
        <v>survival</v>
      </c>
      <c r="N30" s="10" t="str">
        <f t="shared" si="27"/>
        <v>broad</v>
      </c>
      <c r="O30" s="10" t="str">
        <f t="shared" si="27"/>
        <v>juvenile</v>
      </c>
      <c r="P30" s="6">
        <f>D8</f>
        <v>1</v>
      </c>
      <c r="Q30" s="6">
        <f>E8</f>
        <v>0.14626885328739</v>
      </c>
      <c r="R30" s="10">
        <f t="shared" si="16"/>
        <v>0.95750734587613673</v>
      </c>
    </row>
    <row r="31" spans="1:23" x14ac:dyDescent="0.2">
      <c r="M31" s="10" t="str">
        <f t="shared" ref="M31:O31" si="28">A5</f>
        <v>survival</v>
      </c>
      <c r="N31" s="10" t="str">
        <f t="shared" si="28"/>
        <v>broad</v>
      </c>
      <c r="O31" s="10" t="str">
        <f t="shared" si="28"/>
        <v>larvae</v>
      </c>
      <c r="P31" s="6">
        <f>D5</f>
        <v>2</v>
      </c>
      <c r="Q31" s="6">
        <f>E5</f>
        <v>-1.5769130229565199E-2</v>
      </c>
      <c r="R31" s="10">
        <f t="shared" si="16"/>
        <v>0.78435455153317513</v>
      </c>
    </row>
    <row r="32" spans="1:23" x14ac:dyDescent="0.2">
      <c r="M32" s="14" t="str">
        <f t="shared" ref="M32:O32" si="29">A23</f>
        <v>survival</v>
      </c>
      <c r="N32" s="5" t="str">
        <f t="shared" si="29"/>
        <v>narrow</v>
      </c>
      <c r="O32" s="5" t="str">
        <f t="shared" si="29"/>
        <v>juvenile</v>
      </c>
      <c r="P32" s="4">
        <f>D23</f>
        <v>3</v>
      </c>
      <c r="Q32" s="4">
        <f>E23</f>
        <v>-0.12533401121048299</v>
      </c>
      <c r="R32" s="5">
        <f t="shared" si="16"/>
        <v>0.68220218794765186</v>
      </c>
      <c r="S32" s="5">
        <f>MIN($R$32:$R$33)</f>
        <v>0.5502325943525701</v>
      </c>
      <c r="T32" s="5">
        <f>MAX($R$32:$R$33)</f>
        <v>0.68220218794765186</v>
      </c>
      <c r="U32" s="5">
        <f>T32/S32</f>
        <v>1.2398432861840245</v>
      </c>
    </row>
    <row r="33" spans="12:23" x14ac:dyDescent="0.2">
      <c r="M33" s="10" t="str">
        <f t="shared" ref="M33:O33" si="30">A18</f>
        <v>survival</v>
      </c>
      <c r="N33" s="10" t="str">
        <f t="shared" si="30"/>
        <v>narrow</v>
      </c>
      <c r="O33" s="10" t="str">
        <f t="shared" si="30"/>
        <v>larvae</v>
      </c>
      <c r="P33" s="6">
        <f>D18</f>
        <v>3</v>
      </c>
      <c r="Q33" s="6">
        <f>E18</f>
        <v>-0.28737199472742098</v>
      </c>
      <c r="R33" s="10">
        <f t="shared" si="16"/>
        <v>0.5502325943525701</v>
      </c>
    </row>
    <row r="34" spans="12:23" x14ac:dyDescent="0.2">
      <c r="M34" s="14" t="str">
        <f t="shared" ref="M34:O34" si="31">A21</f>
        <v>symbiont community</v>
      </c>
      <c r="N34" s="5" t="str">
        <f t="shared" si="31"/>
        <v>narrow</v>
      </c>
      <c r="O34" s="5" t="str">
        <f t="shared" si="31"/>
        <v>juvenile</v>
      </c>
      <c r="P34" s="4">
        <f>D21</f>
        <v>1</v>
      </c>
      <c r="Q34" s="4">
        <f>E21</f>
        <v>-0.713349887877477</v>
      </c>
      <c r="R34" s="5">
        <f t="shared" si="16"/>
        <v>0.28999999999999398</v>
      </c>
      <c r="S34" s="5">
        <f>MIN($R$34:$R$35)</f>
        <v>0.28999999999999398</v>
      </c>
      <c r="T34" s="5">
        <f>MAX($R$34:$R$35)</f>
        <v>0.49404983770364369</v>
      </c>
      <c r="U34" s="5">
        <f>T34/S34</f>
        <v>1.7036201300125997</v>
      </c>
    </row>
    <row r="35" spans="12:23" x14ac:dyDescent="0.2">
      <c r="M35" s="9" t="str">
        <f t="shared" ref="M35:O35" si="32">A17</f>
        <v>symbiont community</v>
      </c>
      <c r="N35" s="9" t="str">
        <f t="shared" si="32"/>
        <v>narrow</v>
      </c>
      <c r="O35" s="9" t="str">
        <f t="shared" si="32"/>
        <v>larvae</v>
      </c>
      <c r="P35" s="8">
        <f>D17</f>
        <v>2</v>
      </c>
      <c r="Q35" s="8">
        <f>E17</f>
        <v>-0.36521150880061998</v>
      </c>
      <c r="R35" s="9">
        <f t="shared" si="16"/>
        <v>0.49404983770364369</v>
      </c>
      <c r="S35" s="9"/>
      <c r="T35" s="9"/>
      <c r="U35" s="9"/>
    </row>
    <row r="37" spans="12:23" x14ac:dyDescent="0.2">
      <c r="L37" s="3" t="s">
        <v>22</v>
      </c>
    </row>
    <row r="38" spans="12:23" x14ac:dyDescent="0.2">
      <c r="M38" s="13" t="s">
        <v>0</v>
      </c>
      <c r="N38" s="13" t="s">
        <v>1</v>
      </c>
      <c r="O38" s="13" t="s">
        <v>2</v>
      </c>
      <c r="P38" s="13" t="s">
        <v>3</v>
      </c>
      <c r="Q38" s="13" t="s">
        <v>4</v>
      </c>
      <c r="R38" s="13" t="s">
        <v>6</v>
      </c>
      <c r="S38" s="13" t="s">
        <v>29</v>
      </c>
      <c r="T38" s="13" t="s">
        <v>30</v>
      </c>
      <c r="U38" s="13" t="s">
        <v>31</v>
      </c>
      <c r="V38" s="2" t="s">
        <v>27</v>
      </c>
      <c r="W38" s="2" t="s">
        <v>28</v>
      </c>
    </row>
    <row r="39" spans="12:23" x14ac:dyDescent="0.2">
      <c r="M39" s="5" t="str">
        <f t="shared" ref="M39:P39" si="33">A2</f>
        <v>nutrient content</v>
      </c>
      <c r="N39" s="5" t="str">
        <f t="shared" si="33"/>
        <v>broad</v>
      </c>
      <c r="O39" s="5" t="str">
        <f t="shared" si="33"/>
        <v>larvae</v>
      </c>
      <c r="P39" s="5">
        <f t="shared" si="33"/>
        <v>2</v>
      </c>
      <c r="Q39" s="4">
        <f>E2</f>
        <v>-0.216975618285354</v>
      </c>
      <c r="R39" s="5">
        <f>EXP(Q39)-0.2</f>
        <v>0.60494959511707758</v>
      </c>
      <c r="S39" s="5">
        <f>MIN($R$39:$R$42)</f>
        <v>0.35400268342935565</v>
      </c>
      <c r="T39" s="5">
        <f>MAX($R$39:$R$42)</f>
        <v>0.78435455153317513</v>
      </c>
      <c r="U39" s="5">
        <f>T39/S39</f>
        <v>2.2156740280464566</v>
      </c>
      <c r="V39">
        <f>MIN($U$39:$U$61)</f>
        <v>1.4479805114542226</v>
      </c>
      <c r="W39">
        <f>MAX($U$39:$U$61)</f>
        <v>13.166281010967348</v>
      </c>
    </row>
    <row r="40" spans="12:23" x14ac:dyDescent="0.2">
      <c r="M40" t="str">
        <f t="shared" ref="M40:P40" si="34">A3</f>
        <v>bleaching</v>
      </c>
      <c r="N40" t="str">
        <f t="shared" si="34"/>
        <v>broad</v>
      </c>
      <c r="O40" t="str">
        <f t="shared" si="34"/>
        <v>larvae</v>
      </c>
      <c r="P40">
        <f t="shared" si="34"/>
        <v>2</v>
      </c>
      <c r="Q40" s="1">
        <f>E3</f>
        <v>-0.59058574851128498</v>
      </c>
      <c r="R40">
        <f t="shared" ref="R40:R62" si="35">EXP(Q40)-0.2</f>
        <v>0.35400268342935565</v>
      </c>
      <c r="V40" s="11">
        <f>V39</f>
        <v>1.4479805114542226</v>
      </c>
      <c r="W40" s="19">
        <f>W39</f>
        <v>13.166281010967348</v>
      </c>
    </row>
    <row r="41" spans="12:23" x14ac:dyDescent="0.2">
      <c r="M41" t="str">
        <f t="shared" ref="M41:P41" si="36">A4</f>
        <v>morphology</v>
      </c>
      <c r="N41" t="str">
        <f t="shared" si="36"/>
        <v>broad</v>
      </c>
      <c r="O41" t="str">
        <f t="shared" si="36"/>
        <v>larvae</v>
      </c>
      <c r="P41">
        <f t="shared" si="36"/>
        <v>1</v>
      </c>
      <c r="Q41" s="1">
        <f>E4</f>
        <v>-0.101337808453239</v>
      </c>
      <c r="R41">
        <f t="shared" si="35"/>
        <v>0.70362772823634234</v>
      </c>
    </row>
    <row r="42" spans="12:23" x14ac:dyDescent="0.2">
      <c r="M42" t="str">
        <f t="shared" ref="M42:P42" si="37">A5</f>
        <v>survival</v>
      </c>
      <c r="N42" t="str">
        <f t="shared" si="37"/>
        <v>broad</v>
      </c>
      <c r="O42" t="str">
        <f t="shared" si="37"/>
        <v>larvae</v>
      </c>
      <c r="P42">
        <f t="shared" si="37"/>
        <v>2</v>
      </c>
      <c r="Q42" s="1">
        <f>E5</f>
        <v>-1.5769130229565199E-2</v>
      </c>
      <c r="R42">
        <f t="shared" si="35"/>
        <v>0.78435455153317513</v>
      </c>
    </row>
    <row r="43" spans="12:23" x14ac:dyDescent="0.2">
      <c r="M43" s="5" t="str">
        <f t="shared" ref="M43:P43" si="38">A6</f>
        <v>growth</v>
      </c>
      <c r="N43" s="5" t="str">
        <f t="shared" si="38"/>
        <v>broad</v>
      </c>
      <c r="O43" s="5" t="str">
        <f t="shared" si="38"/>
        <v>juvenile</v>
      </c>
      <c r="P43" s="5">
        <f t="shared" si="38"/>
        <v>2</v>
      </c>
      <c r="Q43" s="4">
        <f>E6</f>
        <v>-1.10746033635852</v>
      </c>
      <c r="R43" s="5">
        <f t="shared" si="35"/>
        <v>0.13039699369640995</v>
      </c>
      <c r="S43" s="5">
        <f>MIN($R$43:$R$45)</f>
        <v>0.13039699369640995</v>
      </c>
      <c r="T43" s="5">
        <f>MAX($R$43:$R$45)</f>
        <v>0.95750734587613673</v>
      </c>
      <c r="U43" s="5">
        <f>T43/S43</f>
        <v>7.3430170338543519</v>
      </c>
    </row>
    <row r="44" spans="12:23" x14ac:dyDescent="0.2">
      <c r="M44" t="str">
        <f t="shared" ref="M44:P44" si="39">A7</f>
        <v>morphology</v>
      </c>
      <c r="N44" t="str">
        <f t="shared" si="39"/>
        <v>broad</v>
      </c>
      <c r="O44" t="str">
        <f t="shared" si="39"/>
        <v>juvenile</v>
      </c>
      <c r="P44">
        <f t="shared" si="39"/>
        <v>1</v>
      </c>
      <c r="Q44" s="1">
        <f>E7</f>
        <v>-0.41199602707393401</v>
      </c>
      <c r="R44">
        <f t="shared" si="35"/>
        <v>0.4623269074227298</v>
      </c>
    </row>
    <row r="45" spans="12:23" x14ac:dyDescent="0.2">
      <c r="M45" t="str">
        <f t="shared" ref="M45:P45" si="40">A8</f>
        <v>survival</v>
      </c>
      <c r="N45" t="str">
        <f t="shared" si="40"/>
        <v>broad</v>
      </c>
      <c r="O45" t="str">
        <f t="shared" si="40"/>
        <v>juvenile</v>
      </c>
      <c r="P45">
        <f t="shared" si="40"/>
        <v>1</v>
      </c>
      <c r="Q45" s="1">
        <f>E8</f>
        <v>0.14626885328739</v>
      </c>
      <c r="R45">
        <f t="shared" si="35"/>
        <v>0.95750734587613673</v>
      </c>
    </row>
    <row r="46" spans="12:23" x14ac:dyDescent="0.2">
      <c r="M46" s="5" t="str">
        <f t="shared" ref="M46:P46" si="41">A9</f>
        <v>gene expression</v>
      </c>
      <c r="N46" s="5" t="str">
        <f t="shared" si="41"/>
        <v>broad</v>
      </c>
      <c r="O46" s="5" t="str">
        <f t="shared" si="41"/>
        <v>adult</v>
      </c>
      <c r="P46" s="5">
        <f t="shared" si="41"/>
        <v>8</v>
      </c>
      <c r="Q46" s="4">
        <f>E9</f>
        <v>-0.93381123628387297</v>
      </c>
      <c r="R46" s="5">
        <f t="shared" si="35"/>
        <v>0.19305283486703601</v>
      </c>
      <c r="S46" s="5">
        <f>MIN($R$46:$R$52)</f>
        <v>0.15469681799965812</v>
      </c>
      <c r="T46" s="5">
        <f>MAX($R$46:$R$52)</f>
        <v>0.73000000000000131</v>
      </c>
      <c r="U46" s="5">
        <f>T46/S46</f>
        <v>4.7189076636444751</v>
      </c>
    </row>
    <row r="47" spans="12:23" x14ac:dyDescent="0.2">
      <c r="M47" t="str">
        <f t="shared" ref="M47:P47" si="42">A10</f>
        <v>growth</v>
      </c>
      <c r="N47" t="str">
        <f t="shared" si="42"/>
        <v>broad</v>
      </c>
      <c r="O47" t="str">
        <f t="shared" si="42"/>
        <v>adult</v>
      </c>
      <c r="P47">
        <f t="shared" si="42"/>
        <v>15</v>
      </c>
      <c r="Q47" s="1">
        <f>E10</f>
        <v>-0.49428612860175702</v>
      </c>
      <c r="R47">
        <f t="shared" si="35"/>
        <v>0.41000621789163422</v>
      </c>
    </row>
    <row r="48" spans="12:23" x14ac:dyDescent="0.2">
      <c r="M48" t="str">
        <f t="shared" ref="M48:P48" si="43">A11</f>
        <v>nutrient content</v>
      </c>
      <c r="N48" t="str">
        <f t="shared" si="43"/>
        <v>broad</v>
      </c>
      <c r="O48" t="str">
        <f t="shared" si="43"/>
        <v>adult</v>
      </c>
      <c r="P48">
        <f t="shared" si="43"/>
        <v>5</v>
      </c>
      <c r="Q48" s="1">
        <f>E11</f>
        <v>-1.0364918882051399</v>
      </c>
      <c r="R48">
        <f t="shared" si="35"/>
        <v>0.15469681799965812</v>
      </c>
    </row>
    <row r="49" spans="13:21" x14ac:dyDescent="0.2">
      <c r="M49" t="str">
        <f t="shared" ref="M49:O49" si="44">A12</f>
        <v>bleaching</v>
      </c>
      <c r="N49" t="str">
        <f t="shared" si="44"/>
        <v>broad</v>
      </c>
      <c r="O49" t="str">
        <f t="shared" si="44"/>
        <v>adult</v>
      </c>
      <c r="P49">
        <f>D12</f>
        <v>2</v>
      </c>
      <c r="Q49" s="1">
        <f>E12</f>
        <v>-9.2855543839491697E-2</v>
      </c>
      <c r="R49">
        <f t="shared" si="35"/>
        <v>0.71132513731833402</v>
      </c>
    </row>
    <row r="50" spans="13:21" x14ac:dyDescent="0.2">
      <c r="M50" t="str">
        <f t="shared" ref="M50:P50" si="45">A13</f>
        <v>symbiont community</v>
      </c>
      <c r="N50" t="str">
        <f t="shared" si="45"/>
        <v>broad</v>
      </c>
      <c r="O50" t="str">
        <f t="shared" si="45"/>
        <v>adult</v>
      </c>
      <c r="P50">
        <f t="shared" si="45"/>
        <v>1</v>
      </c>
      <c r="Q50" s="1">
        <f>E13</f>
        <v>-7.2570692834834E-2</v>
      </c>
      <c r="R50">
        <f t="shared" si="35"/>
        <v>0.73000000000000131</v>
      </c>
    </row>
    <row r="51" spans="13:21" x14ac:dyDescent="0.2">
      <c r="M51" t="str">
        <f t="shared" ref="M51:P51" si="46">A14</f>
        <v>morphology</v>
      </c>
      <c r="N51" t="str">
        <f t="shared" si="46"/>
        <v>broad</v>
      </c>
      <c r="O51" t="str">
        <f t="shared" si="46"/>
        <v>adult</v>
      </c>
      <c r="P51">
        <f t="shared" si="46"/>
        <v>2</v>
      </c>
      <c r="Q51">
        <f>E14</f>
        <v>-0.39751584560228898</v>
      </c>
      <c r="R51">
        <f t="shared" si="35"/>
        <v>0.47198729451981397</v>
      </c>
    </row>
    <row r="52" spans="13:21" x14ac:dyDescent="0.2">
      <c r="M52" t="str">
        <f t="shared" ref="M52:P52" si="47">A15</f>
        <v>survival</v>
      </c>
      <c r="N52" t="str">
        <f t="shared" si="47"/>
        <v>broad</v>
      </c>
      <c r="O52" t="str">
        <f t="shared" si="47"/>
        <v>adult</v>
      </c>
      <c r="P52">
        <f t="shared" si="47"/>
        <v>6</v>
      </c>
      <c r="Q52" s="1">
        <f>E15</f>
        <v>-0.34988169906368599</v>
      </c>
      <c r="R52">
        <f t="shared" si="35"/>
        <v>0.50477145991082506</v>
      </c>
    </row>
    <row r="53" spans="13:21" x14ac:dyDescent="0.2">
      <c r="M53" s="12" t="str">
        <f t="shared" ref="M53:P53" si="48">A16</f>
        <v>gene expression</v>
      </c>
      <c r="N53" s="12" t="str">
        <f t="shared" si="48"/>
        <v>narrow</v>
      </c>
      <c r="O53" s="12" t="str">
        <f t="shared" si="48"/>
        <v>larvae</v>
      </c>
      <c r="P53" s="12">
        <f t="shared" si="48"/>
        <v>1</v>
      </c>
      <c r="Q53" s="28">
        <f>E16</f>
        <v>-0.54472717544171301</v>
      </c>
      <c r="R53" s="12">
        <f>EXP(Q53)-0.2</f>
        <v>0.37999999999997619</v>
      </c>
      <c r="S53" s="5">
        <f>MIN($R$53:$R$55)</f>
        <v>0.37999999999997619</v>
      </c>
      <c r="T53" s="5">
        <f>MAX($R$53:$R$55)</f>
        <v>0.5502325943525701</v>
      </c>
      <c r="U53" s="5">
        <f>T53/S53</f>
        <v>1.4479805114542226</v>
      </c>
    </row>
    <row r="54" spans="13:21" x14ac:dyDescent="0.2">
      <c r="M54" t="str">
        <f t="shared" ref="M54:P54" si="49">A17</f>
        <v>symbiont community</v>
      </c>
      <c r="N54" t="str">
        <f t="shared" si="49"/>
        <v>narrow</v>
      </c>
      <c r="O54" t="str">
        <f t="shared" si="49"/>
        <v>larvae</v>
      </c>
      <c r="P54">
        <f t="shared" si="49"/>
        <v>2</v>
      </c>
      <c r="Q54" s="1">
        <f>E17</f>
        <v>-0.36521150880061998</v>
      </c>
      <c r="R54">
        <f t="shared" si="35"/>
        <v>0.49404983770364369</v>
      </c>
    </row>
    <row r="55" spans="13:21" x14ac:dyDescent="0.2">
      <c r="M55" s="7" t="str">
        <f t="shared" ref="M55:P55" si="50">A18</f>
        <v>survival</v>
      </c>
      <c r="N55" s="7" t="str">
        <f t="shared" si="50"/>
        <v>narrow</v>
      </c>
      <c r="O55" s="7" t="str">
        <f t="shared" si="50"/>
        <v>larvae</v>
      </c>
      <c r="P55" s="7">
        <f t="shared" si="50"/>
        <v>3</v>
      </c>
      <c r="Q55" s="32">
        <f>E18</f>
        <v>-0.28737199472742098</v>
      </c>
      <c r="R55" s="7">
        <f t="shared" si="35"/>
        <v>0.5502325943525701</v>
      </c>
    </row>
    <row r="56" spans="13:21" x14ac:dyDescent="0.2">
      <c r="M56" s="5" t="str">
        <f t="shared" ref="M56:P56" si="51">A19</f>
        <v>growth</v>
      </c>
      <c r="N56" s="5" t="str">
        <f t="shared" si="51"/>
        <v>narrow</v>
      </c>
      <c r="O56" s="5" t="str">
        <f t="shared" si="51"/>
        <v>juvenile</v>
      </c>
      <c r="P56" s="5">
        <f t="shared" si="51"/>
        <v>6</v>
      </c>
      <c r="Q56" s="4">
        <f>E19</f>
        <v>-1.3790632008563899</v>
      </c>
      <c r="R56" s="5">
        <f t="shared" si="35"/>
        <v>5.1814342059035956E-2</v>
      </c>
      <c r="S56" s="5">
        <f>MIN($R$56:$R$61)</f>
        <v>5.1814342059035956E-2</v>
      </c>
      <c r="T56" s="5">
        <f>MAX($R$56:$R$61)</f>
        <v>0.68220218794765186</v>
      </c>
      <c r="U56" s="5">
        <f>T56/S56</f>
        <v>13.166281010967348</v>
      </c>
    </row>
    <row r="57" spans="13:21" x14ac:dyDescent="0.2">
      <c r="M57" s="7" t="str">
        <f t="shared" ref="M57:P57" si="52">A20</f>
        <v>bleaching</v>
      </c>
      <c r="N57" s="7" t="str">
        <f t="shared" si="52"/>
        <v>narrow</v>
      </c>
      <c r="O57" s="7" t="str">
        <f t="shared" si="52"/>
        <v>juvenile</v>
      </c>
      <c r="P57" s="7">
        <f t="shared" si="52"/>
        <v>3</v>
      </c>
      <c r="Q57" s="32">
        <f>E20</f>
        <v>-1.36968263106657</v>
      </c>
      <c r="R57" s="7">
        <f>EXP(Q57)-0.2</f>
        <v>5.4187618006097338E-2</v>
      </c>
    </row>
    <row r="58" spans="13:21" x14ac:dyDescent="0.2">
      <c r="M58" t="str">
        <f t="shared" ref="M58:O58" si="53">A21</f>
        <v>symbiont community</v>
      </c>
      <c r="N58" t="str">
        <f t="shared" si="53"/>
        <v>narrow</v>
      </c>
      <c r="O58" t="str">
        <f t="shared" si="53"/>
        <v>juvenile</v>
      </c>
      <c r="P58">
        <f>D21</f>
        <v>1</v>
      </c>
      <c r="Q58" s="1">
        <f>E21</f>
        <v>-0.713349887877477</v>
      </c>
      <c r="R58">
        <f>EXP(Q58)-0.2</f>
        <v>0.28999999999999398</v>
      </c>
    </row>
    <row r="59" spans="13:21" x14ac:dyDescent="0.2">
      <c r="M59" t="str">
        <f t="shared" ref="M59:O59" si="54">A22</f>
        <v>morphology</v>
      </c>
      <c r="N59" t="str">
        <f t="shared" si="54"/>
        <v>narrow</v>
      </c>
      <c r="O59" t="str">
        <f t="shared" si="54"/>
        <v>juvenile</v>
      </c>
      <c r="P59">
        <f>D22</f>
        <v>1</v>
      </c>
      <c r="Q59" s="1">
        <f>E22</f>
        <v>-0.68359889157181597</v>
      </c>
      <c r="R59">
        <f t="shared" si="35"/>
        <v>0.30479700966619588</v>
      </c>
    </row>
    <row r="60" spans="13:21" x14ac:dyDescent="0.2">
      <c r="M60" s="7" t="str">
        <f t="shared" ref="M60:P60" si="55">A23</f>
        <v>survival</v>
      </c>
      <c r="N60" s="7" t="str">
        <f t="shared" si="55"/>
        <v>narrow</v>
      </c>
      <c r="O60" s="7" t="str">
        <f t="shared" si="55"/>
        <v>juvenile</v>
      </c>
      <c r="P60" s="7">
        <f t="shared" si="55"/>
        <v>3</v>
      </c>
      <c r="Q60" s="32">
        <f>E23</f>
        <v>-0.12533401121048299</v>
      </c>
      <c r="R60" s="7">
        <f t="shared" si="35"/>
        <v>0.68220218794765186</v>
      </c>
    </row>
    <row r="61" spans="13:21" x14ac:dyDescent="0.2">
      <c r="M61" s="4" t="str">
        <f t="shared" ref="M61:Q62" si="56">A24</f>
        <v>bleaching</v>
      </c>
      <c r="N61" s="4" t="str">
        <f t="shared" si="56"/>
        <v>narrow</v>
      </c>
      <c r="O61" s="4" t="str">
        <f t="shared" si="56"/>
        <v>adult</v>
      </c>
      <c r="P61" s="4">
        <f t="shared" si="56"/>
        <v>2</v>
      </c>
      <c r="Q61" s="4">
        <f>E24</f>
        <v>-0.36445840833736698</v>
      </c>
      <c r="R61" s="5">
        <f t="shared" si="35"/>
        <v>0.49457272382611622</v>
      </c>
      <c r="S61" s="5">
        <f>MIN($R$61:$R$62)</f>
        <v>0.31215974016102616</v>
      </c>
      <c r="T61" s="5">
        <f>MAX($R$61:$R$62)</f>
        <v>0.49457272382611622</v>
      </c>
      <c r="U61" s="5">
        <f>T61/S61</f>
        <v>1.5843578149155082</v>
      </c>
    </row>
    <row r="62" spans="13:21" x14ac:dyDescent="0.2">
      <c r="M62" s="9" t="str">
        <f t="shared" ref="M62" si="57">A25</f>
        <v>morphology</v>
      </c>
      <c r="N62" s="9" t="str">
        <f t="shared" ref="N62" si="58">B25</f>
        <v>narrow</v>
      </c>
      <c r="O62" s="9" t="str">
        <f t="shared" ref="O62" si="59">C25</f>
        <v>adult</v>
      </c>
      <c r="P62" s="9">
        <f t="shared" si="56"/>
        <v>2</v>
      </c>
      <c r="Q62" s="9">
        <f t="shared" si="56"/>
        <v>-0.66911871010016499</v>
      </c>
      <c r="R62" s="9">
        <f t="shared" si="35"/>
        <v>0.31215974016102616</v>
      </c>
      <c r="S62" s="9"/>
      <c r="T62" s="9"/>
      <c r="U62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subA_mod_est_effsizes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2021-03-19T04:36:15Z</dcterms:created>
  <dcterms:modified xsi:type="dcterms:W3CDTF">2021-07-02T07:04:46Z</dcterms:modified>
</cp:coreProperties>
</file>