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875" yWindow="-75" windowWidth="14040" windowHeight="1308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" i="2" l="1"/>
  <c r="G6" i="2"/>
  <c r="E7" i="2"/>
  <c r="E8" i="2"/>
  <c r="G8" i="2"/>
  <c r="G7" i="2"/>
  <c r="G5" i="2"/>
  <c r="G4" i="2"/>
  <c r="G3" i="2"/>
  <c r="F8" i="2"/>
  <c r="F7" i="2"/>
  <c r="F5" i="2"/>
  <c r="F4" i="2"/>
  <c r="F3" i="2"/>
  <c r="D8" i="2"/>
  <c r="D7" i="2"/>
  <c r="D6" i="2"/>
  <c r="D5" i="2"/>
  <c r="D4" i="2"/>
  <c r="D3" i="2"/>
  <c r="H34" i="1" l="1"/>
  <c r="G34" i="1"/>
  <c r="F34" i="1"/>
  <c r="E34" i="1"/>
  <c r="D34" i="1"/>
  <c r="C34" i="1"/>
  <c r="H19" i="1"/>
  <c r="G19" i="1"/>
  <c r="F19" i="1"/>
  <c r="E19" i="1"/>
  <c r="D19" i="1"/>
  <c r="C19" i="1"/>
  <c r="H13" i="1"/>
  <c r="H26" i="1" s="1"/>
  <c r="H27" i="1" s="1"/>
  <c r="G13" i="1"/>
  <c r="G26" i="1" s="1"/>
  <c r="G27" i="1" s="1"/>
  <c r="F13" i="1"/>
  <c r="F26" i="1" s="1"/>
  <c r="F27" i="1" s="1"/>
  <c r="E13" i="1"/>
  <c r="E26" i="1" s="1"/>
  <c r="E27" i="1" s="1"/>
  <c r="D13" i="1"/>
  <c r="D26" i="1" s="1"/>
  <c r="D27" i="1" s="1"/>
  <c r="C13" i="1"/>
  <c r="C26" i="1" s="1"/>
  <c r="C27" i="1" s="1"/>
  <c r="F20" i="1"/>
  <c r="F21" i="1" s="1"/>
  <c r="H20" i="1"/>
  <c r="H21" i="1" s="1"/>
  <c r="G20" i="1"/>
  <c r="G21" i="1" s="1"/>
  <c r="E20" i="1"/>
  <c r="E21" i="1" s="1"/>
  <c r="D20" i="1"/>
  <c r="D21" i="1" s="1"/>
  <c r="C20" i="1"/>
  <c r="C21" i="1" s="1"/>
  <c r="E3" i="2" l="1"/>
  <c r="E4" i="2"/>
  <c r="E5" i="2"/>
  <c r="E6" i="2"/>
</calcChain>
</file>

<file path=xl/sharedStrings.xml><?xml version="1.0" encoding="utf-8"?>
<sst xmlns="http://schemas.openxmlformats.org/spreadsheetml/2006/main" count="59" uniqueCount="35">
  <si>
    <t>Jair Bolsonaro (PSL)</t>
  </si>
  <si>
    <t>Fernando Haddad (PT)</t>
  </si>
  <si>
    <t>Ciro Gomes (PDT)</t>
  </si>
  <si>
    <t>Geraldo Alckmin (PSDB)</t>
  </si>
  <si>
    <t>Marina Silva (REDE)</t>
  </si>
  <si>
    <t>Em branco/ nulo/ nenhum</t>
  </si>
  <si>
    <t>Não sabe</t>
  </si>
  <si>
    <t>Total</t>
  </si>
  <si>
    <t>LULA</t>
  </si>
  <si>
    <t>SE</t>
  </si>
  <si>
    <t>S</t>
  </si>
  <si>
    <t>NE</t>
  </si>
  <si>
    <t>CO</t>
  </si>
  <si>
    <t>N</t>
  </si>
  <si>
    <t>Votaria com certeza</t>
  </si>
  <si>
    <t>Talvez vote</t>
  </si>
  <si>
    <t>Não votaria</t>
  </si>
  <si>
    <t>Peso</t>
  </si>
  <si>
    <t>Branco e Nulo (Histórico)</t>
  </si>
  <si>
    <t>Outros</t>
  </si>
  <si>
    <t>PT 2014</t>
  </si>
  <si>
    <t>BRANCO/NULO/INDECISO</t>
  </si>
  <si>
    <t>Potencial Haddad</t>
  </si>
  <si>
    <t>Dif Atual</t>
  </si>
  <si>
    <t>Potencial 2 Haddad</t>
  </si>
  <si>
    <t>Potencial 3 Haddad</t>
  </si>
  <si>
    <t>Haddad</t>
  </si>
  <si>
    <t>Candidato indicado pelo Lula</t>
  </si>
  <si>
    <t>BTG</t>
  </si>
  <si>
    <t>BZ</t>
  </si>
  <si>
    <t xml:space="preserve">Com certeza </t>
  </si>
  <si>
    <t>Provavelmente irá</t>
  </si>
  <si>
    <t>Provavelmente não irá</t>
  </si>
  <si>
    <t>Com certeza não irá</t>
  </si>
  <si>
    <t>Válidos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</si>
</sst>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4" xfId="0" applyFill="1" applyBorder="1"/>
    <xf numFmtId="0" fontId="0" fillId="3" borderId="6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4" xfId="0" applyFill="1" applyBorder="1"/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3" borderId="4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1" xfId="0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4" borderId="6" xfId="0" applyFont="1" applyFill="1" applyBorder="1"/>
    <xf numFmtId="0" fontId="1" fillId="4" borderId="3" xfId="0" applyFont="1" applyFill="1" applyBorder="1" applyAlignment="1">
      <alignment horizontal="center"/>
    </xf>
    <xf numFmtId="9" fontId="0" fillId="4" borderId="5" xfId="0" applyNumberFormat="1" applyFill="1" applyBorder="1" applyAlignment="1">
      <alignment horizontal="center"/>
    </xf>
    <xf numFmtId="9" fontId="1" fillId="4" borderId="5" xfId="0" applyNumberFormat="1" applyFont="1" applyFill="1" applyBorder="1" applyAlignment="1">
      <alignment horizontal="center"/>
    </xf>
    <xf numFmtId="9" fontId="1" fillId="4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05028"/>
      <rgbColor rgb="00C0DCFE"/>
      <rgbColor rgb="00BEBEBE"/>
      <rgbColor rgb="00FFE4CC"/>
      <rgbColor rgb="00CCCCCC"/>
      <rgbColor rgb="00E6E6E6"/>
      <rgbColor rgb="00808080"/>
      <rgbColor rgb="004496FB"/>
      <rgbColor rgb="00F9D019"/>
      <rgbColor rgb="00FFAE66"/>
      <rgbColor rgb="00CFE0B6"/>
      <rgbColor rgb="00F05028"/>
      <rgbColor rgb="00E1D9EA"/>
      <rgbColor rgb="00A88DC2"/>
      <rgbColor rgb="00024989"/>
      <rgbColor rgb="00666666"/>
      <rgbColor rgb="00C00000"/>
      <rgbColor rgb="00FFAA00"/>
      <rgbColor rgb="0000B16A"/>
      <rgbColor rgb="002495FC"/>
      <rgbColor rgb="00B4DC00"/>
      <rgbColor rgb="00FFE600"/>
      <rgbColor rgb="00195A50"/>
      <rgbColor rgb="0064B400"/>
      <rgbColor rgb="00FFAA00"/>
      <rgbColor rgb="00780032"/>
      <rgbColor rgb="00828282"/>
      <rgbColor rgb="0000BEB4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024989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DATAFOLHA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93006993006993E-3"/>
          <c:y val="5.9553349875930521E-2"/>
          <c:w val="0.99300699300699302"/>
          <c:h val="0.880893300248138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Fernando Haddad (PT)</c:v>
                </c:pt>
              </c:strCache>
            </c:strRef>
          </c:tx>
          <c:spPr>
            <a:solidFill>
              <a:srgbClr val="024989"/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Sheet1!$C$4:$H$4</c:f>
              <c:strCache>
                <c:ptCount val="6"/>
                <c:pt idx="0">
                  <c:v>Total</c:v>
                </c:pt>
                <c:pt idx="1">
                  <c:v>SE</c:v>
                </c:pt>
                <c:pt idx="2">
                  <c:v>S</c:v>
                </c:pt>
                <c:pt idx="3">
                  <c:v>NE</c:v>
                </c:pt>
                <c:pt idx="4">
                  <c:v>CO</c:v>
                </c:pt>
                <c:pt idx="5">
                  <c:v>N</c:v>
                </c:pt>
              </c:strCache>
            </c:strRef>
          </c:cat>
          <c:val>
            <c:numRef>
              <c:f>Sheet1!$C$7:$H$7</c:f>
              <c:numCache>
                <c:formatCode>General</c:formatCode>
                <c:ptCount val="6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20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</c:ser>
        <c:ser>
          <c:idx val="3"/>
          <c:order val="1"/>
          <c:tx>
            <c:strRef>
              <c:f>Sheet1!$B$21</c:f>
              <c:strCache>
                <c:ptCount val="1"/>
                <c:pt idx="0">
                  <c:v>Potencial Haddad</c:v>
                </c:pt>
              </c:strCache>
            </c:strRef>
          </c:tx>
          <c:spPr>
            <a:solidFill>
              <a:srgbClr val="666666"/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Sheet1!$C$4:$H$4</c:f>
              <c:strCache>
                <c:ptCount val="6"/>
                <c:pt idx="0">
                  <c:v>Total</c:v>
                </c:pt>
                <c:pt idx="1">
                  <c:v>SE</c:v>
                </c:pt>
                <c:pt idx="2">
                  <c:v>S</c:v>
                </c:pt>
                <c:pt idx="3">
                  <c:v>NE</c:v>
                </c:pt>
                <c:pt idx="4">
                  <c:v>CO</c:v>
                </c:pt>
                <c:pt idx="5">
                  <c:v>N</c:v>
                </c:pt>
              </c:strCache>
            </c:strRef>
          </c:cat>
          <c:val>
            <c:numRef>
              <c:f>Sheet1!$C$21:$H$21</c:f>
              <c:numCache>
                <c:formatCode>0</c:formatCode>
                <c:ptCount val="6"/>
                <c:pt idx="0">
                  <c:v>18</c:v>
                </c:pt>
                <c:pt idx="1">
                  <c:v>14</c:v>
                </c:pt>
                <c:pt idx="2">
                  <c:v>8</c:v>
                </c:pt>
                <c:pt idx="3">
                  <c:v>32</c:v>
                </c:pt>
                <c:pt idx="4">
                  <c:v>12</c:v>
                </c:pt>
                <c:pt idx="5">
                  <c:v>22</c:v>
                </c:pt>
              </c:numCache>
            </c:numRef>
          </c:val>
        </c:ser>
        <c:ser>
          <c:idx val="4"/>
          <c:order val="2"/>
          <c:tx>
            <c:v>Votaria no candidato do Lula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Sheet1!$C$4:$H$4</c:f>
              <c:strCache>
                <c:ptCount val="6"/>
                <c:pt idx="0">
                  <c:v>Total</c:v>
                </c:pt>
                <c:pt idx="1">
                  <c:v>SE</c:v>
                </c:pt>
                <c:pt idx="2">
                  <c:v>S</c:v>
                </c:pt>
                <c:pt idx="3">
                  <c:v>NE</c:v>
                </c:pt>
                <c:pt idx="4">
                  <c:v>CO</c:v>
                </c:pt>
                <c:pt idx="5">
                  <c:v>N</c:v>
                </c:pt>
              </c:strCache>
            </c:strRef>
          </c:cat>
          <c:val>
            <c:numRef>
              <c:f>Sheet1!$C$30:$H$30</c:f>
              <c:numCache>
                <c:formatCode>General</c:formatCode>
                <c:ptCount val="6"/>
                <c:pt idx="0">
                  <c:v>32</c:v>
                </c:pt>
                <c:pt idx="1">
                  <c:v>24</c:v>
                </c:pt>
                <c:pt idx="2">
                  <c:v>25</c:v>
                </c:pt>
                <c:pt idx="3">
                  <c:v>49</c:v>
                </c:pt>
                <c:pt idx="4">
                  <c:v>27</c:v>
                </c:pt>
                <c:pt idx="5">
                  <c:v>42</c:v>
                </c:pt>
              </c:numCache>
            </c:numRef>
          </c:val>
        </c:ser>
        <c:ser>
          <c:idx val="1"/>
          <c:order val="3"/>
          <c:tx>
            <c:strRef>
              <c:f>Sheet1!$B$16</c:f>
              <c:strCache>
                <c:ptCount val="1"/>
                <c:pt idx="0">
                  <c:v>LULA</c:v>
                </c:pt>
              </c:strCache>
            </c:strRef>
          </c:tx>
          <c:spPr>
            <a:solidFill>
              <a:srgbClr val="FFAA00"/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Sheet1!$C$4:$H$4</c:f>
              <c:strCache>
                <c:ptCount val="6"/>
                <c:pt idx="0">
                  <c:v>Total</c:v>
                </c:pt>
                <c:pt idx="1">
                  <c:v>SE</c:v>
                </c:pt>
                <c:pt idx="2">
                  <c:v>S</c:v>
                </c:pt>
                <c:pt idx="3">
                  <c:v>NE</c:v>
                </c:pt>
                <c:pt idx="4">
                  <c:v>CO</c:v>
                </c:pt>
                <c:pt idx="5">
                  <c:v>N</c:v>
                </c:pt>
              </c:strCache>
            </c:strRef>
          </c:cat>
          <c:val>
            <c:numRef>
              <c:f>Sheet1!$C$16:$H$16</c:f>
              <c:numCache>
                <c:formatCode>General</c:formatCode>
                <c:ptCount val="6"/>
                <c:pt idx="0">
                  <c:v>39</c:v>
                </c:pt>
                <c:pt idx="1">
                  <c:v>31</c:v>
                </c:pt>
                <c:pt idx="2">
                  <c:v>25</c:v>
                </c:pt>
                <c:pt idx="3">
                  <c:v>59</c:v>
                </c:pt>
                <c:pt idx="4">
                  <c:v>30</c:v>
                </c:pt>
                <c:pt idx="5">
                  <c:v>45</c:v>
                </c:pt>
              </c:numCache>
            </c:numRef>
          </c:val>
        </c:ser>
        <c:ser>
          <c:idx val="2"/>
          <c:order val="4"/>
          <c:tx>
            <c:strRef>
              <c:f>Sheet1!$B$24</c:f>
              <c:strCache>
                <c:ptCount val="1"/>
                <c:pt idx="0">
                  <c:v>PT 2014</c:v>
                </c:pt>
              </c:strCache>
            </c:strRef>
          </c:tx>
          <c:spPr>
            <a:solidFill>
              <a:srgbClr val="00B16A"/>
            </a:solidFill>
            <a:ln w="25400"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Sheet1!$C$4:$H$4</c:f>
              <c:strCache>
                <c:ptCount val="6"/>
                <c:pt idx="0">
                  <c:v>Total</c:v>
                </c:pt>
                <c:pt idx="1">
                  <c:v>SE</c:v>
                </c:pt>
                <c:pt idx="2">
                  <c:v>S</c:v>
                </c:pt>
                <c:pt idx="3">
                  <c:v>NE</c:v>
                </c:pt>
                <c:pt idx="4">
                  <c:v>CO</c:v>
                </c:pt>
                <c:pt idx="5">
                  <c:v>N</c:v>
                </c:pt>
              </c:strCache>
            </c:strRef>
          </c:cat>
          <c:val>
            <c:numRef>
              <c:f>Sheet1!$C$24:$H$24</c:f>
              <c:numCache>
                <c:formatCode>General</c:formatCode>
                <c:ptCount val="6"/>
                <c:pt idx="0">
                  <c:v>38</c:v>
                </c:pt>
                <c:pt idx="1">
                  <c:v>29</c:v>
                </c:pt>
                <c:pt idx="2">
                  <c:v>33</c:v>
                </c:pt>
                <c:pt idx="3">
                  <c:v>54</c:v>
                </c:pt>
                <c:pt idx="4">
                  <c:v>30</c:v>
                </c:pt>
                <c:pt idx="5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64544"/>
        <c:axId val="99567488"/>
      </c:barChart>
      <c:catAx>
        <c:axId val="99564544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99567488"/>
        <c:crosses val="autoZero"/>
        <c:auto val="1"/>
        <c:lblAlgn val="ctr"/>
        <c:lblOffset val="100"/>
        <c:noMultiLvlLbl val="0"/>
      </c:catAx>
      <c:valAx>
        <c:axId val="995674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99564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4</xdr:row>
      <xdr:rowOff>161925</xdr:rowOff>
    </xdr:from>
    <xdr:to>
      <xdr:col>24</xdr:col>
      <xdr:colOff>508000</xdr:colOff>
      <xdr:row>35</xdr:row>
      <xdr:rowOff>136525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7"/>
  <sheetViews>
    <sheetView workbookViewId="0">
      <selection activeCell="B4" sqref="B4:C13"/>
    </sheetView>
  </sheetViews>
  <sheetFormatPr defaultRowHeight="15" x14ac:dyDescent="0.25"/>
  <cols>
    <col min="1" max="1" width="9.140625" style="1"/>
    <col min="2" max="2" width="24.5703125" style="1" bestFit="1" customWidth="1"/>
    <col min="3" max="8" width="8.42578125" style="2" customWidth="1"/>
    <col min="9" max="16384" width="9.140625" style="1"/>
  </cols>
  <sheetData>
    <row r="2" spans="2:8" x14ac:dyDescent="0.25">
      <c r="B2" s="1" t="s">
        <v>17</v>
      </c>
      <c r="C2" s="2">
        <v>100</v>
      </c>
      <c r="D2" s="2">
        <v>44</v>
      </c>
      <c r="E2" s="2">
        <v>15</v>
      </c>
      <c r="F2" s="2">
        <v>27</v>
      </c>
      <c r="G2" s="2">
        <v>7</v>
      </c>
      <c r="H2" s="2">
        <v>8</v>
      </c>
    </row>
    <row r="3" spans="2:8" ht="15.75" thickBot="1" x14ac:dyDescent="0.3"/>
    <row r="4" spans="2:8" x14ac:dyDescent="0.25">
      <c r="B4" s="15"/>
      <c r="C4" s="4" t="s">
        <v>7</v>
      </c>
      <c r="D4" s="4" t="s">
        <v>9</v>
      </c>
      <c r="E4" s="4" t="s">
        <v>10</v>
      </c>
      <c r="F4" s="4" t="s">
        <v>11</v>
      </c>
      <c r="G4" s="4" t="s">
        <v>12</v>
      </c>
      <c r="H4" s="5" t="s">
        <v>13</v>
      </c>
    </row>
    <row r="5" spans="2:8" x14ac:dyDescent="0.25">
      <c r="B5" s="16" t="s">
        <v>0</v>
      </c>
      <c r="C5" s="17">
        <v>26</v>
      </c>
      <c r="D5" s="17">
        <v>28</v>
      </c>
      <c r="E5" s="17">
        <v>33</v>
      </c>
      <c r="F5" s="17">
        <v>17</v>
      </c>
      <c r="G5" s="17">
        <v>36</v>
      </c>
      <c r="H5" s="18">
        <v>29</v>
      </c>
    </row>
    <row r="6" spans="2:8" x14ac:dyDescent="0.25">
      <c r="B6" s="16" t="s">
        <v>2</v>
      </c>
      <c r="C6" s="17">
        <v>13</v>
      </c>
      <c r="D6" s="17">
        <v>12</v>
      </c>
      <c r="E6" s="17">
        <v>9</v>
      </c>
      <c r="F6" s="17">
        <v>18</v>
      </c>
      <c r="G6" s="17">
        <v>10</v>
      </c>
      <c r="H6" s="18">
        <v>12</v>
      </c>
    </row>
    <row r="7" spans="2:8" x14ac:dyDescent="0.25">
      <c r="B7" s="16" t="s">
        <v>1</v>
      </c>
      <c r="C7" s="17">
        <v>13</v>
      </c>
      <c r="D7" s="17">
        <v>10</v>
      </c>
      <c r="E7" s="17">
        <v>9</v>
      </c>
      <c r="F7" s="17">
        <v>20</v>
      </c>
      <c r="G7" s="17">
        <v>11</v>
      </c>
      <c r="H7" s="18">
        <v>13</v>
      </c>
    </row>
    <row r="8" spans="2:8" x14ac:dyDescent="0.25">
      <c r="B8" s="16" t="s">
        <v>3</v>
      </c>
      <c r="C8" s="28">
        <v>9</v>
      </c>
      <c r="D8" s="28">
        <v>11</v>
      </c>
      <c r="E8" s="28">
        <v>11</v>
      </c>
      <c r="F8" s="28">
        <v>7</v>
      </c>
      <c r="G8" s="28">
        <v>7</v>
      </c>
      <c r="H8" s="29">
        <v>7</v>
      </c>
    </row>
    <row r="9" spans="2:8" x14ac:dyDescent="0.25">
      <c r="B9" s="16" t="s">
        <v>4</v>
      </c>
      <c r="C9" s="17">
        <v>8</v>
      </c>
      <c r="D9" s="17">
        <v>9</v>
      </c>
      <c r="E9" s="17">
        <v>5</v>
      </c>
      <c r="F9" s="17">
        <v>8</v>
      </c>
      <c r="G9" s="17">
        <v>8</v>
      </c>
      <c r="H9" s="18">
        <v>12</v>
      </c>
    </row>
    <row r="10" spans="2:8" x14ac:dyDescent="0.25">
      <c r="B10" s="16" t="s">
        <v>19</v>
      </c>
      <c r="C10" s="17">
        <v>12</v>
      </c>
      <c r="D10" s="17">
        <v>12</v>
      </c>
      <c r="E10" s="17">
        <v>19</v>
      </c>
      <c r="F10" s="17">
        <v>7</v>
      </c>
      <c r="G10" s="17">
        <v>12</v>
      </c>
      <c r="H10" s="18">
        <v>9</v>
      </c>
    </row>
    <row r="11" spans="2:8" x14ac:dyDescent="0.25">
      <c r="B11" s="6" t="s">
        <v>5</v>
      </c>
      <c r="C11" s="7">
        <v>13</v>
      </c>
      <c r="D11" s="7">
        <v>14</v>
      </c>
      <c r="E11" s="7">
        <v>10</v>
      </c>
      <c r="F11" s="7">
        <v>15</v>
      </c>
      <c r="G11" s="7">
        <v>11</v>
      </c>
      <c r="H11" s="8">
        <v>13</v>
      </c>
    </row>
    <row r="12" spans="2:8" x14ac:dyDescent="0.25">
      <c r="B12" s="6" t="s">
        <v>6</v>
      </c>
      <c r="C12" s="7">
        <v>6</v>
      </c>
      <c r="D12" s="7">
        <v>5</v>
      </c>
      <c r="E12" s="7">
        <v>6</v>
      </c>
      <c r="F12" s="7">
        <v>9</v>
      </c>
      <c r="G12" s="7">
        <v>4</v>
      </c>
      <c r="H12" s="8">
        <v>7</v>
      </c>
    </row>
    <row r="13" spans="2:8" ht="15.75" thickBot="1" x14ac:dyDescent="0.3">
      <c r="B13" s="19" t="s">
        <v>21</v>
      </c>
      <c r="C13" s="20">
        <f>SUM(C11:C12)</f>
        <v>19</v>
      </c>
      <c r="D13" s="20">
        <f t="shared" ref="D13:H13" si="0">SUM(D11:D12)</f>
        <v>19</v>
      </c>
      <c r="E13" s="20">
        <f t="shared" si="0"/>
        <v>16</v>
      </c>
      <c r="F13" s="20">
        <f t="shared" si="0"/>
        <v>24</v>
      </c>
      <c r="G13" s="20">
        <f t="shared" si="0"/>
        <v>15</v>
      </c>
      <c r="H13" s="21">
        <f t="shared" si="0"/>
        <v>20</v>
      </c>
    </row>
    <row r="15" spans="2:8" ht="15.75" thickBot="1" x14ac:dyDescent="0.3"/>
    <row r="16" spans="2:8" x14ac:dyDescent="0.25">
      <c r="B16" s="3" t="s">
        <v>8</v>
      </c>
      <c r="C16" s="4">
        <v>39</v>
      </c>
      <c r="D16" s="4">
        <v>31</v>
      </c>
      <c r="E16" s="4">
        <v>25</v>
      </c>
      <c r="F16" s="4">
        <v>59</v>
      </c>
      <c r="G16" s="4">
        <v>30</v>
      </c>
      <c r="H16" s="5">
        <v>45</v>
      </c>
    </row>
    <row r="17" spans="2:8" hidden="1" x14ac:dyDescent="0.25">
      <c r="B17" s="6" t="s">
        <v>5</v>
      </c>
      <c r="C17" s="7">
        <v>11</v>
      </c>
      <c r="D17" s="7">
        <v>12</v>
      </c>
      <c r="E17" s="7">
        <v>12</v>
      </c>
      <c r="F17" s="7">
        <v>9</v>
      </c>
      <c r="G17" s="7">
        <v>10</v>
      </c>
      <c r="H17" s="8">
        <v>8</v>
      </c>
    </row>
    <row r="18" spans="2:8" hidden="1" x14ac:dyDescent="0.25">
      <c r="B18" s="6" t="s">
        <v>6</v>
      </c>
      <c r="C18" s="7">
        <v>3</v>
      </c>
      <c r="D18" s="7">
        <v>3</v>
      </c>
      <c r="E18" s="7">
        <v>5</v>
      </c>
      <c r="F18" s="7">
        <v>3</v>
      </c>
      <c r="G18" s="7">
        <v>4</v>
      </c>
      <c r="H18" s="8">
        <v>3</v>
      </c>
    </row>
    <row r="19" spans="2:8" x14ac:dyDescent="0.25">
      <c r="B19" s="6" t="s">
        <v>21</v>
      </c>
      <c r="C19" s="7">
        <f>SUM(C17:C18)</f>
        <v>14</v>
      </c>
      <c r="D19" s="7">
        <f t="shared" ref="D19" si="1">SUM(D17:D18)</f>
        <v>15</v>
      </c>
      <c r="E19" s="7">
        <f t="shared" ref="E19" si="2">SUM(E17:E18)</f>
        <v>17</v>
      </c>
      <c r="F19" s="7">
        <f t="shared" ref="F19" si="3">SUM(F17:F18)</f>
        <v>12</v>
      </c>
      <c r="G19" s="7">
        <f t="shared" ref="G19" si="4">SUM(G17:G18)</f>
        <v>14</v>
      </c>
      <c r="H19" s="8">
        <f t="shared" ref="H19" si="5">SUM(H17:H18)</f>
        <v>11</v>
      </c>
    </row>
    <row r="20" spans="2:8" x14ac:dyDescent="0.25">
      <c r="B20" s="9" t="s">
        <v>23</v>
      </c>
      <c r="C20" s="7">
        <f>C11+C12-C17-C18</f>
        <v>5</v>
      </c>
      <c r="D20" s="7">
        <f>(D11+D12-D17-D18)</f>
        <v>4</v>
      </c>
      <c r="E20" s="7">
        <f>(E11+E12-E17-E18)</f>
        <v>-1</v>
      </c>
      <c r="F20" s="7">
        <f>(F11+F12-F17-F18)</f>
        <v>12</v>
      </c>
      <c r="G20" s="7">
        <f>(G11+G12-G17-G18)</f>
        <v>1</v>
      </c>
      <c r="H20" s="8">
        <f>(H11+H12-H17-H18)</f>
        <v>9</v>
      </c>
    </row>
    <row r="21" spans="2:8" ht="15.75" thickBot="1" x14ac:dyDescent="0.3">
      <c r="B21" s="10" t="s">
        <v>22</v>
      </c>
      <c r="C21" s="13">
        <f>C20+C7</f>
        <v>18</v>
      </c>
      <c r="D21" s="13">
        <f>D20+D7</f>
        <v>14</v>
      </c>
      <c r="E21" s="13">
        <f>E20+E7</f>
        <v>8</v>
      </c>
      <c r="F21" s="13">
        <f>F20+F7</f>
        <v>32</v>
      </c>
      <c r="G21" s="13">
        <f>G20+G7</f>
        <v>12</v>
      </c>
      <c r="H21" s="14">
        <f>H20+H7</f>
        <v>22</v>
      </c>
    </row>
    <row r="23" spans="2:8" ht="15.75" thickBot="1" x14ac:dyDescent="0.3"/>
    <row r="24" spans="2:8" x14ac:dyDescent="0.25">
      <c r="B24" s="3" t="s">
        <v>20</v>
      </c>
      <c r="C24" s="4">
        <v>38</v>
      </c>
      <c r="D24" s="4">
        <v>29</v>
      </c>
      <c r="E24" s="4">
        <v>33</v>
      </c>
      <c r="F24" s="4">
        <v>54</v>
      </c>
      <c r="G24" s="4">
        <v>30</v>
      </c>
      <c r="H24" s="5">
        <v>47</v>
      </c>
    </row>
    <row r="25" spans="2:8" x14ac:dyDescent="0.25">
      <c r="B25" s="6" t="s">
        <v>18</v>
      </c>
      <c r="C25" s="7">
        <v>10</v>
      </c>
      <c r="D25" s="7">
        <v>11</v>
      </c>
      <c r="E25" s="7">
        <v>8</v>
      </c>
      <c r="F25" s="7">
        <v>10</v>
      </c>
      <c r="G25" s="7">
        <v>8</v>
      </c>
      <c r="H25" s="8">
        <v>6</v>
      </c>
    </row>
    <row r="26" spans="2:8" x14ac:dyDescent="0.25">
      <c r="B26" s="9" t="s">
        <v>23</v>
      </c>
      <c r="C26" s="7">
        <f>C13-C25</f>
        <v>9</v>
      </c>
      <c r="D26" s="7">
        <f>D13-D25</f>
        <v>8</v>
      </c>
      <c r="E26" s="7">
        <f>E13-E25</f>
        <v>8</v>
      </c>
      <c r="F26" s="7">
        <f>F13-F25</f>
        <v>14</v>
      </c>
      <c r="G26" s="7">
        <f>G13-G25</f>
        <v>7</v>
      </c>
      <c r="H26" s="8">
        <f>H13-H25</f>
        <v>14</v>
      </c>
    </row>
    <row r="27" spans="2:8" ht="15.75" thickBot="1" x14ac:dyDescent="0.3">
      <c r="B27" s="10" t="s">
        <v>24</v>
      </c>
      <c r="C27" s="11">
        <f>C26+C7</f>
        <v>22</v>
      </c>
      <c r="D27" s="11">
        <f>D26+D7</f>
        <v>18</v>
      </c>
      <c r="E27" s="11">
        <f>E26+E7</f>
        <v>17</v>
      </c>
      <c r="F27" s="11">
        <f>F26+F7</f>
        <v>34</v>
      </c>
      <c r="G27" s="11">
        <f>G26+G7</f>
        <v>18</v>
      </c>
      <c r="H27" s="12">
        <f>H26+H7</f>
        <v>27</v>
      </c>
    </row>
    <row r="28" spans="2:8" ht="15.75" thickBot="1" x14ac:dyDescent="0.3"/>
    <row r="29" spans="2:8" x14ac:dyDescent="0.25">
      <c r="B29" s="15" t="s">
        <v>27</v>
      </c>
      <c r="C29" s="22"/>
      <c r="D29" s="22"/>
      <c r="E29" s="22"/>
      <c r="F29" s="22"/>
      <c r="G29" s="22"/>
      <c r="H29" s="23"/>
    </row>
    <row r="30" spans="2:8" x14ac:dyDescent="0.25">
      <c r="B30" s="24" t="s">
        <v>14</v>
      </c>
      <c r="C30" s="25">
        <v>32</v>
      </c>
      <c r="D30" s="25">
        <v>24</v>
      </c>
      <c r="E30" s="25">
        <v>25</v>
      </c>
      <c r="F30" s="25">
        <v>49</v>
      </c>
      <c r="G30" s="25">
        <v>27</v>
      </c>
      <c r="H30" s="26">
        <v>42</v>
      </c>
    </row>
    <row r="31" spans="2:8" x14ac:dyDescent="0.25">
      <c r="B31" s="16" t="s">
        <v>15</v>
      </c>
      <c r="C31" s="17">
        <v>16</v>
      </c>
      <c r="D31" s="17">
        <v>18</v>
      </c>
      <c r="E31" s="17">
        <v>16</v>
      </c>
      <c r="F31" s="17">
        <v>15</v>
      </c>
      <c r="G31" s="17">
        <v>14</v>
      </c>
      <c r="H31" s="18">
        <v>13</v>
      </c>
    </row>
    <row r="32" spans="2:8" x14ac:dyDescent="0.25">
      <c r="B32" s="16" t="s">
        <v>16</v>
      </c>
      <c r="C32" s="17">
        <v>49</v>
      </c>
      <c r="D32" s="17">
        <v>56</v>
      </c>
      <c r="E32" s="17">
        <v>57</v>
      </c>
      <c r="F32" s="17">
        <v>34</v>
      </c>
      <c r="G32" s="17">
        <v>57</v>
      </c>
      <c r="H32" s="18">
        <v>42</v>
      </c>
    </row>
    <row r="33" spans="2:8" x14ac:dyDescent="0.25">
      <c r="B33" s="16" t="s">
        <v>6</v>
      </c>
      <c r="C33" s="17">
        <v>2</v>
      </c>
      <c r="D33" s="17">
        <v>2</v>
      </c>
      <c r="E33" s="17">
        <v>2</v>
      </c>
      <c r="F33" s="17">
        <v>1</v>
      </c>
      <c r="G33" s="17">
        <v>1</v>
      </c>
      <c r="H33" s="18">
        <v>3</v>
      </c>
    </row>
    <row r="34" spans="2:8" ht="15.75" thickBot="1" x14ac:dyDescent="0.3">
      <c r="B34" s="10" t="s">
        <v>25</v>
      </c>
      <c r="C34" s="11">
        <f>C30</f>
        <v>32</v>
      </c>
      <c r="D34" s="11">
        <f t="shared" ref="D34:H34" si="6">D30</f>
        <v>24</v>
      </c>
      <c r="E34" s="11">
        <f t="shared" si="6"/>
        <v>25</v>
      </c>
      <c r="F34" s="11">
        <f t="shared" si="6"/>
        <v>49</v>
      </c>
      <c r="G34" s="11">
        <f t="shared" si="6"/>
        <v>27</v>
      </c>
      <c r="H34" s="12">
        <f t="shared" si="6"/>
        <v>42</v>
      </c>
    </row>
    <row r="36" spans="2:8" x14ac:dyDescent="0.25">
      <c r="B36" s="1" t="s">
        <v>26</v>
      </c>
    </row>
    <row r="37" spans="2:8" x14ac:dyDescent="0.25">
      <c r="B37" s="1" t="s">
        <v>22</v>
      </c>
    </row>
    <row r="38" spans="2:8" x14ac:dyDescent="0.25">
      <c r="B38" s="1" t="s">
        <v>24</v>
      </c>
    </row>
    <row r="39" spans="2:8" x14ac:dyDescent="0.25">
      <c r="B39" s="1" t="s">
        <v>25</v>
      </c>
    </row>
    <row r="43" spans="2:8" x14ac:dyDescent="0.25">
      <c r="B43" s="1" t="s">
        <v>28</v>
      </c>
      <c r="C43" s="2" t="s">
        <v>29</v>
      </c>
      <c r="D43" s="2" t="s">
        <v>9</v>
      </c>
      <c r="E43" s="2" t="s">
        <v>11</v>
      </c>
      <c r="F43" s="2" t="s">
        <v>12</v>
      </c>
      <c r="G43" s="2" t="s">
        <v>13</v>
      </c>
    </row>
    <row r="44" spans="2:8" x14ac:dyDescent="0.25">
      <c r="B44" s="1" t="s">
        <v>30</v>
      </c>
      <c r="C44" s="27"/>
    </row>
    <row r="45" spans="2:8" x14ac:dyDescent="0.25">
      <c r="B45" s="1" t="s">
        <v>31</v>
      </c>
      <c r="C45" s="27"/>
    </row>
    <row r="46" spans="2:8" x14ac:dyDescent="0.25">
      <c r="B46" s="1" t="s">
        <v>32</v>
      </c>
    </row>
    <row r="47" spans="2:8" x14ac:dyDescent="0.25">
      <c r="B47" s="1" t="s">
        <v>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tabSelected="1" workbookViewId="0">
      <selection activeCell="C5" sqref="C5"/>
    </sheetView>
  </sheetViews>
  <sheetFormatPr defaultRowHeight="15" x14ac:dyDescent="0.25"/>
  <cols>
    <col min="2" max="2" width="24.5703125" bestFit="1" customWidth="1"/>
  </cols>
  <sheetData>
    <row r="1" spans="2:7" ht="15.75" thickBot="1" x14ac:dyDescent="0.3"/>
    <row r="2" spans="2:7" x14ac:dyDescent="0.25">
      <c r="B2" s="30"/>
      <c r="C2" s="34" t="s">
        <v>7</v>
      </c>
      <c r="D2" s="34" t="s">
        <v>34</v>
      </c>
      <c r="E2" s="34" t="s">
        <v>34</v>
      </c>
      <c r="F2" s="34" t="s">
        <v>34</v>
      </c>
      <c r="G2" s="34" t="s">
        <v>34</v>
      </c>
    </row>
    <row r="3" spans="2:7" x14ac:dyDescent="0.25">
      <c r="B3" s="31" t="s">
        <v>0</v>
      </c>
      <c r="C3" s="35">
        <v>0.26</v>
      </c>
      <c r="D3" s="35">
        <f>$C3/(1-D$9-D$10)</f>
        <v>0.32098765432098764</v>
      </c>
      <c r="E3" s="35">
        <f>$C3/(1-E$9-E$10)</f>
        <v>0.31571804735417941</v>
      </c>
      <c r="F3" s="35">
        <f>$C3/(1-F$9-F$10)</f>
        <v>0.31061866653023168</v>
      </c>
      <c r="G3" s="35">
        <f>$C3/(1-G$9-G$10)</f>
        <v>0.3055342293331389</v>
      </c>
    </row>
    <row r="4" spans="2:7" x14ac:dyDescent="0.25">
      <c r="B4" s="31" t="s">
        <v>2</v>
      </c>
      <c r="C4" s="35">
        <v>0.13</v>
      </c>
      <c r="D4" s="35">
        <f t="shared" ref="D4:G8" si="0">$C4/(1-D$9-D$10)</f>
        <v>0.16049382716049382</v>
      </c>
      <c r="E4" s="35">
        <f t="shared" si="0"/>
        <v>0.1578590236770897</v>
      </c>
      <c r="F4" s="35">
        <f t="shared" si="0"/>
        <v>0.15530933326511584</v>
      </c>
      <c r="G4" s="35">
        <f t="shared" si="0"/>
        <v>0.15276711466656945</v>
      </c>
    </row>
    <row r="5" spans="2:7" x14ac:dyDescent="0.25">
      <c r="B5" s="31" t="s">
        <v>1</v>
      </c>
      <c r="C5" s="35">
        <v>0.13</v>
      </c>
      <c r="D5" s="35">
        <f t="shared" si="0"/>
        <v>0.16049382716049382</v>
      </c>
      <c r="E5" s="35">
        <f t="shared" si="0"/>
        <v>0.1578590236770897</v>
      </c>
      <c r="F5" s="35">
        <f t="shared" si="0"/>
        <v>0.15530933326511584</v>
      </c>
      <c r="G5" s="35">
        <f t="shared" si="0"/>
        <v>0.15276711466656945</v>
      </c>
    </row>
    <row r="6" spans="2:7" x14ac:dyDescent="0.25">
      <c r="B6" s="31" t="s">
        <v>3</v>
      </c>
      <c r="C6" s="35">
        <v>0.09</v>
      </c>
      <c r="D6" s="35">
        <f t="shared" si="0"/>
        <v>0.1111111111111111</v>
      </c>
      <c r="E6" s="35">
        <f>($C6+$C$9-E9)/(1-E$9-E$10)</f>
        <v>0.1257038688653494</v>
      </c>
      <c r="F6" s="35">
        <f t="shared" ref="F6:G6" si="1">($C6+$C$9-F9)/(1-F$9-F$10)</f>
        <v>0.13982523114705078</v>
      </c>
      <c r="G6" s="35">
        <f t="shared" si="1"/>
        <v>0.15390521107746155</v>
      </c>
    </row>
    <row r="7" spans="2:7" x14ac:dyDescent="0.25">
      <c r="B7" s="31" t="s">
        <v>4</v>
      </c>
      <c r="C7" s="35">
        <v>0.08</v>
      </c>
      <c r="D7" s="35">
        <f t="shared" si="0"/>
        <v>9.8765432098765427E-2</v>
      </c>
      <c r="E7" s="35">
        <f t="shared" si="0"/>
        <v>9.7144014570516732E-2</v>
      </c>
      <c r="F7" s="35">
        <f t="shared" si="0"/>
        <v>9.5574974316994354E-2</v>
      </c>
      <c r="G7" s="35">
        <f t="shared" si="0"/>
        <v>9.4010532102504277E-2</v>
      </c>
    </row>
    <row r="8" spans="2:7" x14ac:dyDescent="0.25">
      <c r="B8" s="31" t="s">
        <v>19</v>
      </c>
      <c r="C8" s="35">
        <v>0.12</v>
      </c>
      <c r="D8" s="35">
        <f t="shared" si="0"/>
        <v>0.14814814814814814</v>
      </c>
      <c r="E8" s="35">
        <f t="shared" si="0"/>
        <v>0.14571602185577509</v>
      </c>
      <c r="F8" s="35">
        <f t="shared" si="0"/>
        <v>0.14336246147549153</v>
      </c>
      <c r="G8" s="35">
        <f t="shared" si="0"/>
        <v>0.14101579815375639</v>
      </c>
    </row>
    <row r="9" spans="2:7" x14ac:dyDescent="0.25">
      <c r="B9" s="32" t="s">
        <v>5</v>
      </c>
      <c r="C9" s="36">
        <v>0.13</v>
      </c>
      <c r="D9" s="36">
        <v>0.13</v>
      </c>
      <c r="E9" s="36">
        <v>0.11648040022138381</v>
      </c>
      <c r="F9" s="36">
        <v>0.10296080044276761</v>
      </c>
      <c r="G9" s="36">
        <v>8.903151582237516E-2</v>
      </c>
    </row>
    <row r="10" spans="2:7" ht="15.75" thickBot="1" x14ac:dyDescent="0.3">
      <c r="B10" s="33" t="s">
        <v>6</v>
      </c>
      <c r="C10" s="37">
        <v>0.06</v>
      </c>
      <c r="D10" s="37">
        <v>0.06</v>
      </c>
      <c r="E10" s="37">
        <v>0.06</v>
      </c>
      <c r="F10" s="37">
        <v>0.06</v>
      </c>
      <c r="G10" s="37">
        <v>0.06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Arruda</dc:creator>
  <cp:lastModifiedBy>Rodrigo Arruda</cp:lastModifiedBy>
  <cp:lastPrinted>2018-09-17T22:16:47Z</cp:lastPrinted>
  <dcterms:created xsi:type="dcterms:W3CDTF">2018-09-17T21:10:41Z</dcterms:created>
  <dcterms:modified xsi:type="dcterms:W3CDTF">2018-09-17T23:14:37Z</dcterms:modified>
</cp:coreProperties>
</file>