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12345" activeTab="4"/>
  </bookViews>
  <sheets>
    <sheet name="ESPONTANEA" sheetId="1" r:id="rId1"/>
    <sheet name="ESPONTANEA LP" sheetId="4" r:id="rId2"/>
    <sheet name="ESPONT GRAF" sheetId="10" r:id="rId3"/>
    <sheet name="Estimulada" sheetId="2" r:id="rId4"/>
    <sheet name="Estimulada (2)" sheetId="5" r:id="rId5"/>
    <sheet name="Chart6" sheetId="15" r:id="rId6"/>
    <sheet name="Chart6 (3)" sheetId="17" r:id="rId7"/>
    <sheet name="Chart1" sheetId="9" r:id="rId8"/>
    <sheet name="Chart1 (2)" sheetId="12" r:id="rId9"/>
    <sheet name="prob vit modelo" sheetId="7" r:id="rId10"/>
    <sheet name="Sheet1" sheetId="8" r:id="rId11"/>
  </sheets>
  <definedNames>
    <definedName name="_xlnm._FilterDatabase" localSheetId="0" hidden="1">ESPONTANEA!$B$2:$BL$2</definedName>
    <definedName name="_xlnm._FilterDatabase" localSheetId="1" hidden="1">'ESPONTANEA LP'!$B$2:$B$2</definedName>
  </definedNames>
  <calcPr calcId="145621"/>
</workbook>
</file>

<file path=xl/calcChain.xml><?xml version="1.0" encoding="utf-8"?>
<calcChain xmlns="http://schemas.openxmlformats.org/spreadsheetml/2006/main">
  <c r="AB12" i="5" l="1"/>
  <c r="AB11" i="5"/>
  <c r="AB10" i="5"/>
  <c r="AB9" i="5"/>
  <c r="AB8" i="5"/>
  <c r="AB7" i="5"/>
  <c r="AB6" i="5"/>
  <c r="AB5" i="5"/>
  <c r="AB4" i="5"/>
  <c r="AA12" i="5"/>
  <c r="AA11" i="5"/>
  <c r="AA10" i="5"/>
  <c r="AA9" i="5"/>
  <c r="AA8" i="5"/>
  <c r="AA7" i="5"/>
  <c r="AA6" i="5"/>
  <c r="AA5" i="5"/>
  <c r="AA4" i="5"/>
  <c r="O15" i="5"/>
  <c r="O24" i="5" s="1"/>
  <c r="BK29" i="2"/>
  <c r="BK28" i="2"/>
  <c r="BK27" i="2"/>
  <c r="BK26" i="2"/>
  <c r="BK25" i="2"/>
  <c r="BK24" i="2"/>
  <c r="BK23" i="2"/>
  <c r="BK22" i="2"/>
  <c r="BK18" i="2"/>
  <c r="O19" i="5" l="1"/>
  <c r="O21" i="5"/>
  <c r="O22" i="5"/>
  <c r="O23" i="5"/>
  <c r="O25" i="5"/>
  <c r="O26" i="5"/>
  <c r="O20" i="5"/>
  <c r="BJ28" i="2"/>
  <c r="BJ18" i="2"/>
  <c r="BJ27" i="2" s="1"/>
  <c r="BJ23" i="2" l="1"/>
  <c r="BJ25" i="2"/>
  <c r="BJ29" i="2"/>
  <c r="BJ22" i="2"/>
  <c r="BJ24" i="2"/>
  <c r="BJ26" i="2"/>
  <c r="N15" i="5"/>
  <c r="N24" i="5" s="1"/>
  <c r="BL18" i="2"/>
  <c r="BL28" i="2" s="1"/>
  <c r="BI18" i="2"/>
  <c r="BI23" i="2" s="1"/>
  <c r="BH18" i="2"/>
  <c r="BH26" i="2" s="1"/>
  <c r="BG18" i="2"/>
  <c r="BG28" i="2" s="1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N25" i="5" l="1"/>
  <c r="N20" i="5"/>
  <c r="N23" i="5"/>
  <c r="N26" i="5"/>
  <c r="N19" i="5"/>
  <c r="N21" i="5"/>
  <c r="N22" i="5"/>
  <c r="BL23" i="2"/>
  <c r="BL22" i="2"/>
  <c r="BH25" i="2"/>
  <c r="BI25" i="2"/>
  <c r="BL25" i="2"/>
  <c r="BI26" i="2"/>
  <c r="BL26" i="2"/>
  <c r="BI22" i="2"/>
  <c r="BL27" i="2"/>
  <c r="BH29" i="2"/>
  <c r="BH24" i="2"/>
  <c r="BI29" i="2"/>
  <c r="BI24" i="2"/>
  <c r="BH27" i="2"/>
  <c r="BL29" i="2"/>
  <c r="BH22" i="2"/>
  <c r="BL24" i="2"/>
  <c r="BI27" i="2"/>
  <c r="BH28" i="2"/>
  <c r="BH23" i="2"/>
  <c r="BI28" i="2"/>
  <c r="BG22" i="2"/>
  <c r="BG29" i="2"/>
  <c r="BG23" i="2"/>
  <c r="BG24" i="2"/>
  <c r="BG25" i="2"/>
  <c r="BG26" i="2"/>
  <c r="BG27" i="2"/>
  <c r="BF18" i="2"/>
  <c r="BF29" i="2" s="1"/>
  <c r="BF24" i="2" l="1"/>
  <c r="BF25" i="2"/>
  <c r="BF26" i="2"/>
  <c r="BF27" i="2"/>
  <c r="BF28" i="2"/>
  <c r="BF22" i="2"/>
  <c r="BF23" i="2"/>
  <c r="BD26" i="2"/>
  <c r="BE18" i="2"/>
  <c r="BE26" i="2" s="1"/>
  <c r="BD18" i="2"/>
  <c r="BD23" i="2" s="1"/>
  <c r="BC18" i="2"/>
  <c r="BC28" i="2" s="1"/>
  <c r="BB18" i="2"/>
  <c r="BB26" i="2" s="1"/>
  <c r="BD24" i="2" l="1"/>
  <c r="BD28" i="2"/>
  <c r="BD25" i="2"/>
  <c r="BD29" i="2"/>
  <c r="BC24" i="2"/>
  <c r="BB24" i="2"/>
  <c r="BC26" i="2"/>
  <c r="BB29" i="2"/>
  <c r="BB22" i="2"/>
  <c r="BB27" i="2"/>
  <c r="BC29" i="2"/>
  <c r="BC22" i="2"/>
  <c r="BB25" i="2"/>
  <c r="BC27" i="2"/>
  <c r="BD22" i="2"/>
  <c r="BC25" i="2"/>
  <c r="BD27" i="2"/>
  <c r="BB23" i="2"/>
  <c r="BE27" i="2"/>
  <c r="BC23" i="2"/>
  <c r="BE25" i="2"/>
  <c r="BB28" i="2"/>
  <c r="BE23" i="2"/>
  <c r="BE22" i="2"/>
  <c r="BE29" i="2"/>
  <c r="BE24" i="2"/>
  <c r="BE28" i="2"/>
  <c r="M15" i="5" l="1"/>
  <c r="M26" i="5" s="1"/>
  <c r="M23" i="5" l="1"/>
  <c r="M19" i="5"/>
  <c r="M24" i="5"/>
  <c r="M21" i="5"/>
  <c r="M20" i="5"/>
  <c r="M25" i="5"/>
  <c r="M22" i="5"/>
  <c r="BN10" i="2"/>
  <c r="BA18" i="2"/>
  <c r="BA26" i="2" s="1"/>
  <c r="AZ18" i="2"/>
  <c r="AZ28" i="2" s="1"/>
  <c r="AY18" i="2"/>
  <c r="AY29" i="2" s="1"/>
  <c r="AZ29" i="2" l="1"/>
  <c r="AY22" i="2"/>
  <c r="AY24" i="2"/>
  <c r="AZ25" i="2"/>
  <c r="AY26" i="2"/>
  <c r="AY28" i="2"/>
  <c r="AZ22" i="2"/>
  <c r="AZ26" i="2"/>
  <c r="AY23" i="2"/>
  <c r="AY27" i="2"/>
  <c r="AZ23" i="2"/>
  <c r="AZ27" i="2"/>
  <c r="AZ24" i="2"/>
  <c r="AY25" i="2"/>
  <c r="BA29" i="2"/>
  <c r="BA24" i="2"/>
  <c r="BA27" i="2"/>
  <c r="BA22" i="2"/>
  <c r="BA25" i="2"/>
  <c r="BA28" i="2"/>
  <c r="BA23" i="2"/>
  <c r="AV25" i="2" l="1"/>
  <c r="AW23" i="2"/>
  <c r="AX18" i="2"/>
  <c r="AX29" i="2" s="1"/>
  <c r="AW18" i="2"/>
  <c r="AW29" i="2" s="1"/>
  <c r="AV18" i="2"/>
  <c r="AV29" i="2" s="1"/>
  <c r="AV27" i="2" l="1"/>
  <c r="AV23" i="2"/>
  <c r="AW27" i="2"/>
  <c r="AV24" i="2"/>
  <c r="AV28" i="2"/>
  <c r="AW24" i="2"/>
  <c r="AW25" i="2"/>
  <c r="AV22" i="2"/>
  <c r="AV26" i="2"/>
  <c r="AW22" i="2"/>
  <c r="AW26" i="2"/>
  <c r="AW28" i="2"/>
  <c r="AX22" i="2"/>
  <c r="AX23" i="2"/>
  <c r="AX24" i="2"/>
  <c r="AX25" i="2"/>
  <c r="AX26" i="2"/>
  <c r="AX27" i="2"/>
  <c r="AX28" i="2"/>
  <c r="J15" i="5"/>
  <c r="K15" i="5"/>
  <c r="K26" i="5" s="1"/>
  <c r="L15" i="5"/>
  <c r="L26" i="5" s="1"/>
  <c r="P15" i="5"/>
  <c r="K23" i="5" l="1"/>
  <c r="P23" i="5"/>
  <c r="P26" i="5"/>
  <c r="P24" i="5"/>
  <c r="P22" i="5"/>
  <c r="P19" i="5"/>
  <c r="P21" i="5"/>
  <c r="P20" i="5"/>
  <c r="P25" i="5"/>
  <c r="K19" i="5"/>
  <c r="L19" i="5"/>
  <c r="K21" i="5"/>
  <c r="K25" i="5"/>
  <c r="L25" i="5"/>
  <c r="K20" i="5"/>
  <c r="K22" i="5"/>
  <c r="K24" i="5"/>
  <c r="L21" i="5"/>
  <c r="L23" i="5"/>
  <c r="L20" i="5"/>
  <c r="L22" i="5"/>
  <c r="L24" i="5"/>
  <c r="W7" i="5"/>
  <c r="U7" i="5"/>
  <c r="T7" i="5"/>
  <c r="S7" i="5"/>
  <c r="R7" i="5"/>
  <c r="W9" i="5"/>
  <c r="U9" i="5"/>
  <c r="T9" i="5"/>
  <c r="S9" i="5"/>
  <c r="R9" i="5"/>
  <c r="AU18" i="2"/>
  <c r="AU29" i="2" l="1"/>
  <c r="AU28" i="2"/>
  <c r="AU27" i="2"/>
  <c r="AU26" i="2"/>
  <c r="AU25" i="2"/>
  <c r="AU24" i="2"/>
  <c r="AU23" i="2"/>
  <c r="AU22" i="2"/>
  <c r="AT18" i="2"/>
  <c r="AS18" i="2"/>
  <c r="AR18" i="2"/>
  <c r="AQ18" i="2"/>
  <c r="AQ29" i="2" l="1"/>
  <c r="AQ28" i="2"/>
  <c r="AQ27" i="2"/>
  <c r="AQ26" i="2"/>
  <c r="AQ25" i="2"/>
  <c r="AQ24" i="2"/>
  <c r="AQ23" i="2"/>
  <c r="AT29" i="2"/>
  <c r="AT28" i="2"/>
  <c r="AT27" i="2"/>
  <c r="AT26" i="2"/>
  <c r="AT25" i="2"/>
  <c r="AT24" i="2"/>
  <c r="AT23" i="2"/>
  <c r="AR29" i="2"/>
  <c r="AR28" i="2"/>
  <c r="AR27" i="2"/>
  <c r="AR26" i="2"/>
  <c r="AR25" i="2"/>
  <c r="AR24" i="2"/>
  <c r="AR23" i="2"/>
  <c r="AS28" i="2"/>
  <c r="AS24" i="2"/>
  <c r="AS29" i="2"/>
  <c r="AS27" i="2"/>
  <c r="AS26" i="2"/>
  <c r="AS25" i="2"/>
  <c r="AS23" i="2"/>
  <c r="AS22" i="2"/>
  <c r="AT22" i="2"/>
  <c r="AR22" i="2"/>
  <c r="AP18" i="2"/>
  <c r="AO18" i="2"/>
  <c r="AP29" i="2" l="1"/>
  <c r="AP28" i="2"/>
  <c r="AP27" i="2"/>
  <c r="AP26" i="2"/>
  <c r="AP25" i="2"/>
  <c r="AP24" i="2"/>
  <c r="AP23" i="2"/>
  <c r="AO29" i="2"/>
  <c r="AO28" i="2"/>
  <c r="AO27" i="2"/>
  <c r="AO24" i="2"/>
  <c r="AO26" i="2"/>
  <c r="AO25" i="2"/>
  <c r="AO23" i="2"/>
  <c r="AQ22" i="2"/>
  <c r="AO22" i="2"/>
  <c r="AP22" i="2"/>
  <c r="AN18" i="2"/>
  <c r="AN29" i="2" l="1"/>
  <c r="AN28" i="2"/>
  <c r="AN26" i="2"/>
  <c r="AN27" i="2"/>
  <c r="AN25" i="2"/>
  <c r="AN24" i="2"/>
  <c r="AN23" i="2"/>
  <c r="AN22" i="2"/>
  <c r="AM18" i="2"/>
  <c r="AL18" i="2"/>
  <c r="AK18" i="2"/>
  <c r="AJ18" i="2"/>
  <c r="AJ28" i="2" l="1"/>
  <c r="AJ27" i="2"/>
  <c r="AJ26" i="2"/>
  <c r="AJ25" i="2"/>
  <c r="AJ24" i="2"/>
  <c r="AJ23" i="2"/>
  <c r="AJ29" i="2"/>
  <c r="AL29" i="2"/>
  <c r="AL28" i="2"/>
  <c r="AL27" i="2"/>
  <c r="AL26" i="2"/>
  <c r="AL25" i="2"/>
  <c r="AL24" i="2"/>
  <c r="AL23" i="2"/>
  <c r="AK29" i="2"/>
  <c r="AK27" i="2"/>
  <c r="AK26" i="2"/>
  <c r="AK25" i="2"/>
  <c r="AK23" i="2"/>
  <c r="AK28" i="2"/>
  <c r="AK24" i="2"/>
  <c r="AM29" i="2"/>
  <c r="AM28" i="2"/>
  <c r="AM27" i="2"/>
  <c r="AM26" i="2"/>
  <c r="AM25" i="2"/>
  <c r="AM24" i="2"/>
  <c r="AM23" i="2"/>
  <c r="J26" i="5"/>
  <c r="J25" i="5"/>
  <c r="J24" i="5"/>
  <c r="J23" i="5"/>
  <c r="J22" i="5"/>
  <c r="J21" i="5"/>
  <c r="J20" i="5"/>
  <c r="J19" i="5"/>
  <c r="AK22" i="2"/>
  <c r="AJ22" i="2"/>
  <c r="AL22" i="2"/>
  <c r="AM22" i="2"/>
  <c r="I15" i="5"/>
  <c r="H17" i="5"/>
  <c r="G17" i="5"/>
  <c r="F17" i="5"/>
  <c r="E17" i="5"/>
  <c r="D17" i="5"/>
  <c r="AF20" i="2"/>
  <c r="AE20" i="2"/>
  <c r="AD20" i="2"/>
  <c r="AC20" i="2"/>
  <c r="AI18" i="2"/>
  <c r="AH18" i="2"/>
  <c r="AG18" i="2"/>
  <c r="AF18" i="2"/>
  <c r="AE18" i="2"/>
  <c r="AD18" i="2"/>
  <c r="AC18" i="2"/>
  <c r="AB18" i="2"/>
  <c r="AA18" i="2"/>
  <c r="BN10" i="1"/>
  <c r="BO10" i="1"/>
  <c r="BP10" i="1"/>
  <c r="BQ10" i="1"/>
  <c r="AD29" i="2" l="1"/>
  <c r="AD28" i="2"/>
  <c r="AD27" i="2"/>
  <c r="AD26" i="2"/>
  <c r="AD25" i="2"/>
  <c r="AD24" i="2"/>
  <c r="AD23" i="2"/>
  <c r="AF26" i="2"/>
  <c r="AF25" i="2"/>
  <c r="AF24" i="2"/>
  <c r="AF23" i="2"/>
  <c r="AF29" i="2"/>
  <c r="AF28" i="2"/>
  <c r="AF27" i="2"/>
  <c r="AG22" i="2"/>
  <c r="AG29" i="2"/>
  <c r="AG28" i="2"/>
  <c r="AG27" i="2"/>
  <c r="AG26" i="2"/>
  <c r="AG23" i="2"/>
  <c r="AG25" i="2"/>
  <c r="AG24" i="2"/>
  <c r="AI22" i="2"/>
  <c r="AI29" i="2"/>
  <c r="AI28" i="2"/>
  <c r="AI27" i="2"/>
  <c r="AI26" i="2"/>
  <c r="AI25" i="2"/>
  <c r="AI24" i="2"/>
  <c r="AI23" i="2"/>
  <c r="AB29" i="2"/>
  <c r="AB28" i="2"/>
  <c r="AB27" i="2"/>
  <c r="AB26" i="2"/>
  <c r="AB25" i="2"/>
  <c r="AB24" i="2"/>
  <c r="AB23" i="2"/>
  <c r="AE29" i="2"/>
  <c r="AE28" i="2"/>
  <c r="AE27" i="2"/>
  <c r="AE26" i="2"/>
  <c r="AE25" i="2"/>
  <c r="AE24" i="2"/>
  <c r="AE23" i="2"/>
  <c r="AH29" i="2"/>
  <c r="AH28" i="2"/>
  <c r="AH27" i="2"/>
  <c r="AH26" i="2"/>
  <c r="AH25" i="2"/>
  <c r="AH24" i="2"/>
  <c r="AH23" i="2"/>
  <c r="AA29" i="2"/>
  <c r="AA28" i="2"/>
  <c r="AA27" i="2"/>
  <c r="AA26" i="2"/>
  <c r="AA25" i="2"/>
  <c r="AA24" i="2"/>
  <c r="AA23" i="2"/>
  <c r="AC24" i="2"/>
  <c r="AC29" i="2"/>
  <c r="AC28" i="2"/>
  <c r="AC27" i="2"/>
  <c r="AC26" i="2"/>
  <c r="AC25" i="2"/>
  <c r="AC23" i="2"/>
  <c r="I19" i="5"/>
  <c r="I26" i="5"/>
  <c r="I25" i="5"/>
  <c r="I24" i="5"/>
  <c r="I23" i="5"/>
  <c r="I22" i="5"/>
  <c r="I21" i="5"/>
  <c r="I20" i="5"/>
  <c r="AH22" i="2"/>
  <c r="AD22" i="2"/>
  <c r="AC22" i="2"/>
  <c r="AE22" i="2"/>
  <c r="AF22" i="2"/>
  <c r="H15" i="5" l="1"/>
  <c r="G15" i="5"/>
  <c r="F15" i="5"/>
  <c r="E15" i="5"/>
  <c r="D15" i="5"/>
  <c r="C15" i="5"/>
  <c r="AB20" i="2"/>
  <c r="AA20" i="2"/>
  <c r="Z20" i="2"/>
  <c r="Y20" i="2"/>
  <c r="X20" i="2"/>
  <c r="Z18" i="2"/>
  <c r="Y18" i="2"/>
  <c r="X18" i="2"/>
  <c r="Y29" i="2" l="1"/>
  <c r="Y28" i="2"/>
  <c r="Y27" i="2"/>
  <c r="Y25" i="2"/>
  <c r="Y24" i="2"/>
  <c r="Y26" i="2"/>
  <c r="Y23" i="2"/>
  <c r="X27" i="2"/>
  <c r="X29" i="2"/>
  <c r="X28" i="2"/>
  <c r="X26" i="2"/>
  <c r="X25" i="2"/>
  <c r="X24" i="2"/>
  <c r="X23" i="2"/>
  <c r="Z29" i="2"/>
  <c r="Z28" i="2"/>
  <c r="Z27" i="2"/>
  <c r="Z26" i="2"/>
  <c r="Z25" i="2"/>
  <c r="Z24" i="2"/>
  <c r="Z23" i="2"/>
  <c r="H20" i="5"/>
  <c r="H19" i="5"/>
  <c r="H26" i="5"/>
  <c r="H25" i="5"/>
  <c r="H24" i="5"/>
  <c r="H23" i="5"/>
  <c r="H22" i="5"/>
  <c r="H21" i="5"/>
  <c r="G21" i="5"/>
  <c r="G20" i="5"/>
  <c r="G19" i="5"/>
  <c r="G26" i="5"/>
  <c r="G25" i="5"/>
  <c r="G24" i="5"/>
  <c r="G23" i="5"/>
  <c r="G22" i="5"/>
  <c r="C25" i="5"/>
  <c r="C24" i="5"/>
  <c r="C23" i="5"/>
  <c r="C22" i="5"/>
  <c r="C21" i="5"/>
  <c r="C20" i="5"/>
  <c r="C26" i="5"/>
  <c r="D24" i="5"/>
  <c r="D23" i="5"/>
  <c r="D22" i="5"/>
  <c r="D21" i="5"/>
  <c r="D20" i="5"/>
  <c r="D19" i="5"/>
  <c r="D26" i="5"/>
  <c r="D25" i="5"/>
  <c r="E23" i="5"/>
  <c r="E22" i="5"/>
  <c r="E21" i="5"/>
  <c r="E20" i="5"/>
  <c r="E19" i="5"/>
  <c r="E26" i="5"/>
  <c r="E25" i="5"/>
  <c r="E24" i="5"/>
  <c r="F22" i="5"/>
  <c r="F21" i="5"/>
  <c r="F20" i="5"/>
  <c r="F19" i="5"/>
  <c r="F26" i="5"/>
  <c r="F25" i="5"/>
  <c r="F24" i="5"/>
  <c r="F23" i="5"/>
  <c r="W25" i="5"/>
  <c r="Y25" i="5" s="1"/>
  <c r="W24" i="5"/>
  <c r="Y24" i="5" s="1"/>
  <c r="W23" i="5"/>
  <c r="W22" i="5"/>
  <c r="Y22" i="5" s="1"/>
  <c r="W21" i="5"/>
  <c r="W20" i="5"/>
  <c r="Y20" i="5" s="1"/>
  <c r="W19" i="5"/>
  <c r="Y19" i="5" s="1"/>
  <c r="W26" i="5"/>
  <c r="Y26" i="5" s="1"/>
  <c r="C19" i="5"/>
  <c r="X22" i="2"/>
  <c r="Z22" i="2"/>
  <c r="AA22" i="2"/>
  <c r="Y22" i="2"/>
  <c r="AB22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21" i="5" l="1"/>
  <c r="R29" i="2"/>
  <c r="R28" i="2"/>
  <c r="R27" i="2"/>
  <c r="R26" i="2"/>
  <c r="R25" i="2"/>
  <c r="R24" i="2"/>
  <c r="R23" i="2"/>
  <c r="L29" i="2"/>
  <c r="L28" i="2"/>
  <c r="L27" i="2"/>
  <c r="L26" i="2"/>
  <c r="L25" i="2"/>
  <c r="L24" i="2"/>
  <c r="L23" i="2"/>
  <c r="J29" i="2"/>
  <c r="J28" i="2"/>
  <c r="J27" i="2"/>
  <c r="J26" i="2"/>
  <c r="J25" i="2"/>
  <c r="J24" i="2"/>
  <c r="J23" i="2"/>
  <c r="C29" i="2"/>
  <c r="C28" i="2"/>
  <c r="C27" i="2"/>
  <c r="C26" i="2"/>
  <c r="C25" i="2"/>
  <c r="C24" i="2"/>
  <c r="C23" i="2"/>
  <c r="T29" i="2"/>
  <c r="T28" i="2"/>
  <c r="T27" i="2"/>
  <c r="T26" i="2"/>
  <c r="T25" i="2"/>
  <c r="T24" i="2"/>
  <c r="T23" i="2"/>
  <c r="K29" i="2"/>
  <c r="K28" i="2"/>
  <c r="K27" i="2"/>
  <c r="K26" i="2"/>
  <c r="K25" i="2"/>
  <c r="K24" i="2"/>
  <c r="K23" i="2"/>
  <c r="E28" i="2"/>
  <c r="E27" i="2"/>
  <c r="E26" i="2"/>
  <c r="E23" i="2"/>
  <c r="E29" i="2"/>
  <c r="E25" i="2"/>
  <c r="E24" i="2"/>
  <c r="V29" i="2"/>
  <c r="V28" i="2"/>
  <c r="V27" i="2"/>
  <c r="V26" i="2"/>
  <c r="V25" i="2"/>
  <c r="V24" i="2"/>
  <c r="V23" i="2"/>
  <c r="S29" i="2"/>
  <c r="S28" i="2"/>
  <c r="S27" i="2"/>
  <c r="S26" i="2"/>
  <c r="S25" i="2"/>
  <c r="S24" i="2"/>
  <c r="S23" i="2"/>
  <c r="D29" i="2"/>
  <c r="D28" i="2"/>
  <c r="D27" i="2"/>
  <c r="D26" i="2"/>
  <c r="D25" i="2"/>
  <c r="D24" i="2"/>
  <c r="D23" i="2"/>
  <c r="U28" i="2"/>
  <c r="U27" i="2"/>
  <c r="U26" i="2"/>
  <c r="U23" i="2"/>
  <c r="U29" i="2"/>
  <c r="U25" i="2"/>
  <c r="U24" i="2"/>
  <c r="F29" i="2"/>
  <c r="F28" i="2"/>
  <c r="F27" i="2"/>
  <c r="F26" i="2"/>
  <c r="F25" i="2"/>
  <c r="F24" i="2"/>
  <c r="F23" i="2"/>
  <c r="O29" i="2"/>
  <c r="O28" i="2"/>
  <c r="O27" i="2"/>
  <c r="O26" i="2"/>
  <c r="O25" i="2"/>
  <c r="O24" i="2"/>
  <c r="O23" i="2"/>
  <c r="N29" i="2"/>
  <c r="N28" i="2"/>
  <c r="N27" i="2"/>
  <c r="N26" i="2"/>
  <c r="N25" i="2"/>
  <c r="N24" i="2"/>
  <c r="N23" i="2"/>
  <c r="W29" i="2"/>
  <c r="W28" i="2"/>
  <c r="W27" i="2"/>
  <c r="W26" i="2"/>
  <c r="W25" i="2"/>
  <c r="W24" i="2"/>
  <c r="W23" i="2"/>
  <c r="P28" i="2"/>
  <c r="P26" i="2"/>
  <c r="P25" i="2"/>
  <c r="P24" i="2"/>
  <c r="P23" i="2"/>
  <c r="P29" i="2"/>
  <c r="P27" i="2"/>
  <c r="M25" i="2"/>
  <c r="M24" i="2"/>
  <c r="M29" i="2"/>
  <c r="M28" i="2"/>
  <c r="M27" i="2"/>
  <c r="M26" i="2"/>
  <c r="M23" i="2"/>
  <c r="G29" i="2"/>
  <c r="G28" i="2"/>
  <c r="G27" i="2"/>
  <c r="G26" i="2"/>
  <c r="G25" i="2"/>
  <c r="G24" i="2"/>
  <c r="G23" i="2"/>
  <c r="H29" i="2"/>
  <c r="H27" i="2"/>
  <c r="H28" i="2"/>
  <c r="H26" i="2"/>
  <c r="H25" i="2"/>
  <c r="H24" i="2"/>
  <c r="H23" i="2"/>
  <c r="I29" i="2"/>
  <c r="I28" i="2"/>
  <c r="I25" i="2"/>
  <c r="I27" i="2"/>
  <c r="I26" i="2"/>
  <c r="I24" i="2"/>
  <c r="I23" i="2"/>
  <c r="Q29" i="2"/>
  <c r="Q28" i="2"/>
  <c r="Q27" i="2"/>
  <c r="Q26" i="2"/>
  <c r="Q24" i="2"/>
  <c r="Q23" i="2"/>
  <c r="Q25" i="2"/>
  <c r="Y23" i="5"/>
  <c r="U24" i="5"/>
  <c r="S25" i="5"/>
  <c r="U21" i="5"/>
  <c r="S21" i="5"/>
  <c r="R21" i="5"/>
  <c r="S22" i="5"/>
  <c r="T22" i="5"/>
  <c r="R22" i="5"/>
  <c r="U26" i="5"/>
  <c r="T26" i="5"/>
  <c r="S26" i="5"/>
  <c r="R26" i="5"/>
  <c r="S23" i="5"/>
  <c r="T23" i="5"/>
  <c r="U23" i="5"/>
  <c r="T21" i="5"/>
  <c r="T24" i="5"/>
  <c r="R24" i="5"/>
  <c r="S24" i="5"/>
  <c r="W27" i="5"/>
  <c r="U22" i="5"/>
  <c r="T25" i="5"/>
  <c r="R25" i="5"/>
  <c r="U25" i="5"/>
  <c r="U19" i="5"/>
  <c r="T19" i="5"/>
  <c r="S19" i="5"/>
  <c r="R19" i="5"/>
  <c r="R23" i="5"/>
  <c r="S20" i="5"/>
  <c r="R20" i="5"/>
  <c r="U20" i="5"/>
  <c r="T20" i="5"/>
  <c r="C22" i="2"/>
  <c r="D22" i="2"/>
  <c r="L22" i="2"/>
  <c r="O22" i="2"/>
  <c r="Q22" i="2"/>
  <c r="G22" i="2"/>
  <c r="T22" i="2"/>
  <c r="P22" i="2"/>
  <c r="S22" i="2"/>
  <c r="H22" i="2"/>
  <c r="I22" i="2"/>
  <c r="W22" i="2"/>
  <c r="K22" i="2"/>
  <c r="J22" i="2"/>
  <c r="R22" i="2"/>
  <c r="E22" i="2"/>
  <c r="M22" i="2"/>
  <c r="U22" i="2"/>
  <c r="F22" i="2"/>
  <c r="N22" i="2"/>
  <c r="V22" i="2"/>
  <c r="BS12" i="2"/>
  <c r="R3" i="4"/>
  <c r="Y27" i="5" l="1"/>
  <c r="BN3" i="1"/>
  <c r="BO3" i="1"/>
  <c r="BN5" i="1"/>
  <c r="BO5" i="1"/>
  <c r="BN4" i="1"/>
  <c r="BO4" i="1"/>
  <c r="BN7" i="1"/>
  <c r="BO7" i="1"/>
  <c r="BN6" i="1"/>
  <c r="BO6" i="1"/>
  <c r="BN8" i="1"/>
  <c r="BO8" i="1"/>
  <c r="BN9" i="1"/>
  <c r="BO9" i="1"/>
  <c r="BN12" i="1"/>
  <c r="BO12" i="1"/>
  <c r="BN11" i="1"/>
  <c r="BO11" i="1"/>
  <c r="A12" i="2" l="1"/>
  <c r="A8" i="2"/>
  <c r="A11" i="2"/>
  <c r="A13" i="2"/>
  <c r="A10" i="2"/>
  <c r="A9" i="2"/>
  <c r="A7" i="2"/>
  <c r="A6" i="2"/>
  <c r="A5" i="2"/>
  <c r="U12" i="4" l="1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7" i="4"/>
  <c r="T7" i="4"/>
  <c r="S7" i="4"/>
  <c r="R7" i="4"/>
  <c r="U8" i="4"/>
  <c r="T8" i="4"/>
  <c r="S8" i="4"/>
  <c r="R8" i="4"/>
  <c r="U6" i="4"/>
  <c r="T6" i="4"/>
  <c r="S6" i="4"/>
  <c r="R6" i="4"/>
  <c r="U5" i="4"/>
  <c r="T5" i="4"/>
  <c r="S5" i="4"/>
  <c r="R5" i="4"/>
  <c r="U4" i="4"/>
  <c r="T4" i="4"/>
  <c r="S4" i="4"/>
  <c r="R4" i="4"/>
  <c r="U3" i="4"/>
  <c r="T3" i="4"/>
  <c r="S3" i="4"/>
  <c r="W12" i="5" l="1"/>
  <c r="U12" i="5"/>
  <c r="T12" i="5"/>
  <c r="S12" i="5"/>
  <c r="R12" i="5"/>
  <c r="W10" i="5"/>
  <c r="U10" i="5"/>
  <c r="T10" i="5"/>
  <c r="S10" i="5"/>
  <c r="R10" i="5"/>
  <c r="W8" i="5"/>
  <c r="U8" i="5"/>
  <c r="T8" i="5"/>
  <c r="S8" i="5"/>
  <c r="R8" i="5"/>
  <c r="W6" i="5"/>
  <c r="U6" i="5"/>
  <c r="T6" i="5"/>
  <c r="S6" i="5"/>
  <c r="R6" i="5"/>
  <c r="W5" i="5"/>
  <c r="U5" i="5"/>
  <c r="T5" i="5"/>
  <c r="S5" i="5"/>
  <c r="R5" i="5"/>
  <c r="W4" i="5"/>
  <c r="U4" i="5"/>
  <c r="T4" i="5"/>
  <c r="S4" i="5"/>
  <c r="R4" i="5"/>
  <c r="BU15" i="2" l="1"/>
  <c r="BY12" i="2" s="1"/>
  <c r="BS13" i="2"/>
  <c r="BS8" i="2"/>
  <c r="BS11" i="2"/>
  <c r="BS10" i="2"/>
  <c r="BS9" i="2"/>
  <c r="BS7" i="2"/>
  <c r="BS6" i="2"/>
  <c r="BS5" i="2"/>
  <c r="BQ12" i="1"/>
  <c r="BP12" i="1"/>
  <c r="BQ12" i="2"/>
  <c r="BP12" i="2"/>
  <c r="BO12" i="2"/>
  <c r="BN12" i="2"/>
  <c r="BQ13" i="2"/>
  <c r="BP13" i="2"/>
  <c r="BO13" i="2"/>
  <c r="BN13" i="2"/>
  <c r="BQ8" i="2"/>
  <c r="BP8" i="2"/>
  <c r="BO8" i="2"/>
  <c r="BN8" i="2"/>
  <c r="BQ11" i="2"/>
  <c r="BP11" i="2"/>
  <c r="BO11" i="2"/>
  <c r="BN11" i="2"/>
  <c r="BQ10" i="2"/>
  <c r="BP10" i="2"/>
  <c r="BO10" i="2"/>
  <c r="BQ9" i="2"/>
  <c r="BP9" i="2"/>
  <c r="BO9" i="2"/>
  <c r="BN9" i="2"/>
  <c r="BQ7" i="2"/>
  <c r="BP7" i="2"/>
  <c r="BO7" i="2"/>
  <c r="BN7" i="2"/>
  <c r="BQ6" i="2"/>
  <c r="BP6" i="2"/>
  <c r="BO6" i="2"/>
  <c r="BN6" i="2"/>
  <c r="BQ5" i="2"/>
  <c r="BP5" i="2"/>
  <c r="BO5" i="2"/>
  <c r="BN5" i="2"/>
  <c r="BQ4" i="1"/>
  <c r="BP4" i="1"/>
  <c r="BQ3" i="1"/>
  <c r="BP3" i="1"/>
  <c r="BP11" i="1"/>
  <c r="BP7" i="1"/>
  <c r="BP6" i="1"/>
  <c r="BP9" i="1"/>
  <c r="BP8" i="1"/>
  <c r="BP5" i="1"/>
  <c r="BQ11" i="1"/>
  <c r="BQ7" i="1"/>
  <c r="BQ6" i="1"/>
  <c r="BQ9" i="1"/>
  <c r="BQ8" i="1"/>
  <c r="BQ5" i="1"/>
  <c r="BS15" i="2" l="1"/>
  <c r="BX8" i="2" s="1"/>
  <c r="BY8" i="2"/>
  <c r="BY7" i="2"/>
  <c r="BY11" i="2"/>
  <c r="BY6" i="2"/>
  <c r="BY9" i="2"/>
  <c r="BY13" i="2"/>
  <c r="BY10" i="2"/>
  <c r="BX13" i="2" l="1"/>
  <c r="BX10" i="2"/>
  <c r="BX7" i="2"/>
  <c r="BX12" i="2"/>
  <c r="BX11" i="2"/>
  <c r="BX9" i="2"/>
  <c r="BX6" i="2"/>
</calcChain>
</file>

<file path=xl/sharedStrings.xml><?xml version="1.0" encoding="utf-8"?>
<sst xmlns="http://schemas.openxmlformats.org/spreadsheetml/2006/main" count="155" uniqueCount="39">
  <si>
    <t>Lula</t>
  </si>
  <si>
    <t>Bolsonaro</t>
  </si>
  <si>
    <t>Candidato</t>
  </si>
  <si>
    <t>NS/NR</t>
  </si>
  <si>
    <t>Outros</t>
  </si>
  <si>
    <t>Alckmin</t>
  </si>
  <si>
    <t>Alvaro Dias</t>
  </si>
  <si>
    <t>Marina</t>
  </si>
  <si>
    <t>Ciro</t>
  </si>
  <si>
    <t>Meireles</t>
  </si>
  <si>
    <t>PESQUISA ESPONTANEA</t>
  </si>
  <si>
    <t>PESQUISA ESTIMULADA</t>
  </si>
  <si>
    <t>Min</t>
  </si>
  <si>
    <t>Max</t>
  </si>
  <si>
    <t>Med</t>
  </si>
  <si>
    <t>Mediana</t>
  </si>
  <si>
    <t>LAST</t>
  </si>
  <si>
    <t>GUESS</t>
  </si>
  <si>
    <t>VALIDOS</t>
  </si>
  <si>
    <t>Haddad</t>
  </si>
  <si>
    <t>guess</t>
  </si>
  <si>
    <t>last</t>
  </si>
  <si>
    <t>Jair Bolsonaro</t>
  </si>
  <si>
    <t>Marina Silva</t>
  </si>
  <si>
    <t>Ciro Gomes</t>
  </si>
  <si>
    <t>Geraldo Alckmin</t>
  </si>
  <si>
    <t>names</t>
  </si>
  <si>
    <t>Chg 1w</t>
  </si>
  <si>
    <t>Chg 4 week</t>
  </si>
  <si>
    <t>se for esse seg turno</t>
  </si>
  <si>
    <t>esq do psdb apoia haddad facil</t>
  </si>
  <si>
    <t>muito mais embolado</t>
  </si>
  <si>
    <t xml:space="preserve">bolsonaro tem vantagem mas vai se nasty </t>
  </si>
  <si>
    <t>se repetir 2014 no seg turno e pt bom de campanha</t>
  </si>
  <si>
    <t>eles sao muito bons de campanha</t>
  </si>
  <si>
    <t xml:space="preserve">lula gravou eu apoio haddad </t>
  </si>
  <si>
    <t>xp</t>
  </si>
  <si>
    <t>1 week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</si>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</sst>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16" fontId="0" fillId="3" borderId="2" xfId="0" applyNumberFormat="1" applyFill="1" applyBorder="1"/>
    <xf numFmtId="16" fontId="0" fillId="3" borderId="3" xfId="0" applyNumberFormat="1" applyFill="1" applyBorder="1"/>
    <xf numFmtId="16" fontId="0" fillId="3" borderId="4" xfId="0" applyNumberFormat="1" applyFill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2" borderId="6" xfId="1" applyNumberFormat="1" applyFont="1" applyFill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2" borderId="11" xfId="1" applyNumberFormat="1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2" fillId="0" borderId="1" xfId="0" applyFont="1" applyBorder="1"/>
    <xf numFmtId="164" fontId="0" fillId="0" borderId="0" xfId="0" applyNumberFormat="1"/>
    <xf numFmtId="10" fontId="0" fillId="0" borderId="0" xfId="1" applyNumberFormat="1" applyFont="1"/>
    <xf numFmtId="10" fontId="2" fillId="0" borderId="0" xfId="0" applyNumberFormat="1" applyFont="1"/>
    <xf numFmtId="164" fontId="2" fillId="0" borderId="0" xfId="1" applyNumberFormat="1" applyFont="1"/>
    <xf numFmtId="164" fontId="0" fillId="0" borderId="6" xfId="1" applyNumberFormat="1" applyFont="1" applyFill="1" applyBorder="1"/>
    <xf numFmtId="164" fontId="0" fillId="0" borderId="0" xfId="1" applyNumberFormat="1" applyFont="1" applyFill="1" applyBorder="1"/>
    <xf numFmtId="164" fontId="0" fillId="0" borderId="11" xfId="1" applyNumberFormat="1" applyFont="1" applyFill="1" applyBorder="1"/>
    <xf numFmtId="0" fontId="0" fillId="0" borderId="0" xfId="0" applyBorder="1"/>
    <xf numFmtId="164" fontId="0" fillId="2" borderId="7" xfId="1" applyNumberFormat="1" applyFont="1" applyFill="1" applyBorder="1"/>
    <xf numFmtId="164" fontId="0" fillId="2" borderId="9" xfId="1" applyNumberFormat="1" applyFont="1" applyFill="1" applyBorder="1"/>
    <xf numFmtId="164" fontId="0" fillId="2" borderId="12" xfId="1" applyNumberFormat="1" applyFont="1" applyFill="1" applyBorder="1"/>
    <xf numFmtId="164" fontId="1" fillId="2" borderId="9" xfId="1" applyNumberFormat="1" applyFont="1" applyFill="1" applyBorder="1"/>
    <xf numFmtId="164" fontId="0" fillId="0" borderId="5" xfId="1" applyNumberFormat="1" applyFont="1" applyFill="1" applyBorder="1"/>
    <xf numFmtId="164" fontId="0" fillId="0" borderId="8" xfId="1" applyNumberFormat="1" applyFont="1" applyFill="1" applyBorder="1"/>
    <xf numFmtId="164" fontId="0" fillId="0" borderId="10" xfId="1" applyNumberFormat="1" applyFont="1" applyFill="1" applyBorder="1"/>
    <xf numFmtId="164" fontId="0" fillId="4" borderId="7" xfId="1" applyNumberFormat="1" applyFont="1" applyFill="1" applyBorder="1"/>
    <xf numFmtId="164" fontId="0" fillId="4" borderId="9" xfId="1" applyNumberFormat="1" applyFont="1" applyFill="1" applyBorder="1"/>
    <xf numFmtId="164" fontId="0" fillId="4" borderId="12" xfId="1" applyNumberFormat="1" applyFont="1" applyFill="1" applyBorder="1"/>
    <xf numFmtId="164" fontId="0" fillId="0" borderId="0" xfId="1" applyNumberFormat="1" applyFont="1"/>
    <xf numFmtId="164" fontId="0" fillId="2" borderId="8" xfId="1" applyNumberFormat="1" applyFont="1" applyFill="1" applyBorder="1"/>
    <xf numFmtId="164" fontId="0" fillId="2" borderId="10" xfId="1" applyNumberFormat="1" applyFont="1" applyFill="1" applyBorder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3" fillId="6" borderId="1" xfId="0" applyFont="1" applyFill="1" applyBorder="1"/>
    <xf numFmtId="164" fontId="0" fillId="7" borderId="0" xfId="1" applyNumberFormat="1" applyFont="1" applyFill="1" applyBorder="1"/>
    <xf numFmtId="164" fontId="1" fillId="0" borderId="0" xfId="1" applyNumberFormat="1" applyFont="1" applyFill="1" applyBorder="1"/>
    <xf numFmtId="10" fontId="0" fillId="0" borderId="0" xfId="1" quotePrefix="1" applyNumberFormat="1" applyFont="1"/>
    <xf numFmtId="16" fontId="0" fillId="7" borderId="4" xfId="0" applyNumberFormat="1" applyFill="1" applyBorder="1"/>
    <xf numFmtId="16" fontId="0" fillId="7" borderId="3" xfId="0" applyNumberFormat="1" applyFill="1" applyBorder="1"/>
    <xf numFmtId="16" fontId="0" fillId="7" borderId="2" xfId="0" applyNumberFormat="1" applyFill="1" applyBorder="1"/>
    <xf numFmtId="164" fontId="5" fillId="0" borderId="0" xfId="1" applyNumberFormat="1" applyFont="1"/>
    <xf numFmtId="9" fontId="0" fillId="0" borderId="0" xfId="0" applyNumberFormat="1"/>
    <xf numFmtId="16" fontId="0" fillId="3" borderId="1" xfId="0" applyNumberFormat="1" applyFill="1" applyBorder="1"/>
    <xf numFmtId="164" fontId="0" fillId="2" borderId="13" xfId="1" applyNumberFormat="1" applyFont="1" applyFill="1" applyBorder="1"/>
    <xf numFmtId="164" fontId="0" fillId="2" borderId="14" xfId="1" applyNumberFormat="1" applyFont="1" applyFill="1" applyBorder="1"/>
    <xf numFmtId="164" fontId="0" fillId="2" borderId="15" xfId="1" applyNumberFormat="1" applyFont="1" applyFill="1" applyBorder="1"/>
    <xf numFmtId="9" fontId="5" fillId="0" borderId="0" xfId="0" applyNumberFormat="1" applyFont="1"/>
    <xf numFmtId="9" fontId="6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7" borderId="5" xfId="0" applyNumberFormat="1" applyFill="1" applyBorder="1"/>
    <xf numFmtId="16" fontId="0" fillId="7" borderId="6" xfId="0" applyNumberFormat="1" applyFill="1" applyBorder="1"/>
    <xf numFmtId="16" fontId="0" fillId="7" borderId="7" xfId="0" applyNumberFormat="1" applyFill="1" applyBorder="1"/>
    <xf numFmtId="164" fontId="0" fillId="0" borderId="9" xfId="1" applyNumberFormat="1" applyFont="1" applyBorder="1"/>
    <xf numFmtId="164" fontId="0" fillId="0" borderId="12" xfId="1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2" borderId="0" xfId="0" applyNumberFormat="1" applyFont="1" applyFill="1"/>
    <xf numFmtId="9" fontId="0" fillId="2" borderId="0" xfId="0" applyNumberFormat="1" applyFill="1"/>
    <xf numFmtId="164" fontId="7" fillId="4" borderId="0" xfId="0" applyNumberFormat="1" applyFont="1" applyFill="1"/>
    <xf numFmtId="164" fontId="8" fillId="4" borderId="0" xfId="0" applyNumberFormat="1" applyFont="1" applyFill="1"/>
    <xf numFmtId="164" fontId="5" fillId="4" borderId="0" xfId="0" applyNumberFormat="1" applyFont="1" applyFill="1"/>
    <xf numFmtId="164" fontId="9" fillId="4" borderId="0" xfId="0" applyNumberFormat="1" applyFont="1" applyFill="1"/>
    <xf numFmtId="164" fontId="10" fillId="4" borderId="0" xfId="0" applyNumberFormat="1" applyFont="1" applyFill="1"/>
    <xf numFmtId="164" fontId="11" fillId="4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8" borderId="0" xfId="1" applyNumberFormat="1" applyFont="1" applyFill="1" applyBorder="1"/>
    <xf numFmtId="164" fontId="0" fillId="8" borderId="11" xfId="1" applyNumberFormat="1" applyFont="1" applyFill="1" applyBorder="1"/>
    <xf numFmtId="164" fontId="0" fillId="0" borderId="7" xfId="1" applyNumberFormat="1" applyFon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8" borderId="9" xfId="1" applyNumberFormat="1" applyFont="1" applyFill="1" applyBorder="1"/>
    <xf numFmtId="164" fontId="0" fillId="8" borderId="12" xfId="1" applyNumberFormat="1" applyFont="1" applyFill="1" applyBorder="1"/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16" fontId="0" fillId="7" borderId="1" xfId="0" applyNumberFormat="1" applyFill="1" applyBorder="1"/>
    <xf numFmtId="164" fontId="8" fillId="7" borderId="0" xfId="0" applyNumberFormat="1" applyFont="1" applyFill="1"/>
    <xf numFmtId="164" fontId="7" fillId="7" borderId="0" xfId="0" applyNumberFormat="1" applyFont="1" applyFill="1"/>
    <xf numFmtId="164" fontId="10" fillId="7" borderId="0" xfId="0" applyNumberFormat="1" applyFont="1" applyFill="1"/>
    <xf numFmtId="164" fontId="0" fillId="0" borderId="14" xfId="1" applyNumberFormat="1" applyFont="1" applyBorder="1"/>
    <xf numFmtId="164" fontId="0" fillId="0" borderId="15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23332208300248E-2"/>
          <c:y val="2.3213495772816527E-2"/>
          <c:w val="0.93830251956907473"/>
          <c:h val="0.88977301968229572"/>
        </c:manualLayout>
      </c:layout>
      <c:lineChart>
        <c:grouping val="standard"/>
        <c:varyColors val="0"/>
        <c:ser>
          <c:idx val="0"/>
          <c:order val="0"/>
          <c:tx>
            <c:strRef>
              <c:f>'ESPONTANEA LP'!$B$4</c:f>
              <c:strCache>
                <c:ptCount val="1"/>
                <c:pt idx="0">
                  <c:v>Lula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'ESPONTANEA LP'!$C$2:$P$2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'ESPONTANEA LP'!$C$4:$P$4</c:f>
              <c:numCache>
                <c:formatCode>#,#00%</c:formatCode>
                <c:ptCount val="14"/>
                <c:pt idx="0">
                  <c:v>0.145163286</c:v>
                </c:pt>
                <c:pt idx="1">
                  <c:v>0.117432535</c:v>
                </c:pt>
                <c:pt idx="2">
                  <c:v>0.11716646</c:v>
                </c:pt>
                <c:pt idx="3">
                  <c:v>0.122029369</c:v>
                </c:pt>
                <c:pt idx="4">
                  <c:v>0.142434325</c:v>
                </c:pt>
                <c:pt idx="5">
                  <c:v>0.13499105</c:v>
                </c:pt>
                <c:pt idx="6">
                  <c:v>0.15720295200000001</c:v>
                </c:pt>
                <c:pt idx="7">
                  <c:v>0.137736625</c:v>
                </c:pt>
                <c:pt idx="8">
                  <c:v>0.122932978</c:v>
                </c:pt>
                <c:pt idx="9">
                  <c:v>0.17558093999999999</c:v>
                </c:pt>
                <c:pt idx="10">
                  <c:v>0.19213430400000001</c:v>
                </c:pt>
                <c:pt idx="11">
                  <c:v>0.17788000000000001</c:v>
                </c:pt>
                <c:pt idx="12">
                  <c:v>0.19633600000000001</c:v>
                </c:pt>
                <c:pt idx="13">
                  <c:v>0.15688317900000001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'ESPONTANEA LP'!$B$5</c:f>
              <c:strCache>
                <c:ptCount val="1"/>
                <c:pt idx="0">
                  <c:v>Bolsonaro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'ESPONTANEA LP'!$C$2:$P$2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'ESPONTANEA LP'!$C$5:$P$5</c:f>
              <c:numCache>
                <c:formatCode>#,#00%</c:formatCode>
                <c:ptCount val="14"/>
                <c:pt idx="0">
                  <c:v>0.118692271</c:v>
                </c:pt>
                <c:pt idx="1">
                  <c:v>0.14868305500000001</c:v>
                </c:pt>
                <c:pt idx="2">
                  <c:v>0.15955413900000001</c:v>
                </c:pt>
                <c:pt idx="3">
                  <c:v>0.14077667499999999</c:v>
                </c:pt>
                <c:pt idx="4">
                  <c:v>0.143987795</c:v>
                </c:pt>
                <c:pt idx="5">
                  <c:v>0.14380531299999999</c:v>
                </c:pt>
                <c:pt idx="6">
                  <c:v>0.14315819799999999</c:v>
                </c:pt>
                <c:pt idx="7">
                  <c:v>0.124875889</c:v>
                </c:pt>
                <c:pt idx="8">
                  <c:v>0.129002423</c:v>
                </c:pt>
                <c:pt idx="9">
                  <c:v>0.13988138899999999</c:v>
                </c:pt>
                <c:pt idx="10">
                  <c:v>0.15579040899999999</c:v>
                </c:pt>
                <c:pt idx="11">
                  <c:v>0.16028000000000001</c:v>
                </c:pt>
                <c:pt idx="12">
                  <c:v>0.18987599999999999</c:v>
                </c:pt>
                <c:pt idx="13">
                  <c:v>0.187617753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'ESPONTANEA LP'!$B$6</c:f>
              <c:strCache>
                <c:ptCount val="1"/>
                <c:pt idx="0">
                  <c:v>Alckmin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70C0"/>
              </a:solidFill>
            </c:spPr>
          </c:marker>
          <c:cat>
            <c:numRef>
              <c:f>'ESPONTANEA LP'!$C$2:$P$2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'ESPONTANEA LP'!$C$6:$P$6</c:f>
              <c:numCache>
                <c:formatCode>#,#00%</c:formatCode>
                <c:ptCount val="14"/>
                <c:pt idx="0">
                  <c:v>2.1439328000000001E-2</c:v>
                </c:pt>
                <c:pt idx="1">
                  <c:v>1.0591114E-2</c:v>
                </c:pt>
                <c:pt idx="2">
                  <c:v>1.3392563E-2</c:v>
                </c:pt>
                <c:pt idx="3">
                  <c:v>1.0633826000000001E-2</c:v>
                </c:pt>
                <c:pt idx="4">
                  <c:v>1.0930377999999999E-2</c:v>
                </c:pt>
                <c:pt idx="5">
                  <c:v>8.8071699999999996E-3</c:v>
                </c:pt>
                <c:pt idx="6">
                  <c:v>8.6285049999999999E-3</c:v>
                </c:pt>
                <c:pt idx="7">
                  <c:v>1.8337883999999999E-2</c:v>
                </c:pt>
                <c:pt idx="8">
                  <c:v>3.389354E-2</c:v>
                </c:pt>
                <c:pt idx="9">
                  <c:v>2.2786114999999999E-2</c:v>
                </c:pt>
                <c:pt idx="10">
                  <c:v>1.9067055999999999E-2</c:v>
                </c:pt>
                <c:pt idx="11">
                  <c:v>2.3949999999999999E-2</c:v>
                </c:pt>
                <c:pt idx="12">
                  <c:v>1.5539000000000001E-2</c:v>
                </c:pt>
                <c:pt idx="13">
                  <c:v>2.460977E-2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'ESPONTANEA LP'!$B$8</c:f>
              <c:strCache>
                <c:ptCount val="1"/>
                <c:pt idx="0">
                  <c:v>Alvaro Dias</c:v>
                </c:pt>
              </c:strCache>
            </c:strRef>
          </c:tx>
          <c:marker>
            <c:symbol val="none"/>
          </c:marker>
          <c:cat>
            <c:numRef>
              <c:f>'ESPONTANEA LP'!$C$2:$P$2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'ESPONTANEA LP'!$C$8:$P$8</c:f>
              <c:numCache>
                <c:formatCode>#,#00%</c:formatCode>
                <c:ptCount val="14"/>
                <c:pt idx="0">
                  <c:v>9.7886229999999998E-3</c:v>
                </c:pt>
                <c:pt idx="1">
                  <c:v>1.4103019E-2</c:v>
                </c:pt>
                <c:pt idx="2">
                  <c:v>9.1472570000000007E-3</c:v>
                </c:pt>
                <c:pt idx="3">
                  <c:v>1.5354293E-2</c:v>
                </c:pt>
                <c:pt idx="4">
                  <c:v>1.1906876E-2</c:v>
                </c:pt>
                <c:pt idx="5">
                  <c:v>7.8250139999999999E-3</c:v>
                </c:pt>
                <c:pt idx="6">
                  <c:v>9.5998980000000008E-3</c:v>
                </c:pt>
                <c:pt idx="7">
                  <c:v>4.7341809999999996E-3</c:v>
                </c:pt>
                <c:pt idx="8">
                  <c:v>1.0382341E-2</c:v>
                </c:pt>
                <c:pt idx="9">
                  <c:v>1.6218591000000001E-2</c:v>
                </c:pt>
                <c:pt idx="10">
                  <c:v>1.3438769E-2</c:v>
                </c:pt>
                <c:pt idx="11">
                  <c:v>1.111E-2</c:v>
                </c:pt>
                <c:pt idx="12">
                  <c:v>1.4609E-2</c:v>
                </c:pt>
                <c:pt idx="13">
                  <c:v>9.0265740000000007E-3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'ESPONTANEA LP'!$B$7</c:f>
              <c:strCache>
                <c:ptCount val="1"/>
                <c:pt idx="0">
                  <c:v>Ciro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'ESPONTANEA LP'!$C$2:$P$2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'ESPONTANEA LP'!$C$7:$P$7</c:f>
              <c:numCache>
                <c:formatCode>#,#00%</c:formatCode>
                <c:ptCount val="14"/>
                <c:pt idx="0">
                  <c:v>1.2541701000000001E-2</c:v>
                </c:pt>
                <c:pt idx="1">
                  <c:v>1.3523979E-2</c:v>
                </c:pt>
                <c:pt idx="2">
                  <c:v>1.6179005999999999E-2</c:v>
                </c:pt>
                <c:pt idx="3">
                  <c:v>1.9850034999999999E-2</c:v>
                </c:pt>
                <c:pt idx="4">
                  <c:v>1.3986498E-2</c:v>
                </c:pt>
                <c:pt idx="5">
                  <c:v>8.1750869999999993E-3</c:v>
                </c:pt>
                <c:pt idx="6">
                  <c:v>2.0697650000000001E-2</c:v>
                </c:pt>
                <c:pt idx="7">
                  <c:v>1.9498563999999999E-2</c:v>
                </c:pt>
                <c:pt idx="8">
                  <c:v>1.9098442E-2</c:v>
                </c:pt>
                <c:pt idx="9">
                  <c:v>1.8830511000000001E-2</c:v>
                </c:pt>
                <c:pt idx="10">
                  <c:v>2.0701188999999998E-2</c:v>
                </c:pt>
                <c:pt idx="11">
                  <c:v>3.4939999999999999E-2</c:v>
                </c:pt>
                <c:pt idx="12">
                  <c:v>2.5995000000000001E-2</c:v>
                </c:pt>
                <c:pt idx="13">
                  <c:v>4.460774E-2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'ESPONTANEA LP'!$B$9</c:f>
              <c:strCache>
                <c:ptCount val="1"/>
                <c:pt idx="0">
                  <c:v>Marina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'ESPONTANEA LP'!$C$2:$P$2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'ESPONTANEA LP'!$C$9:$P$9</c:f>
              <c:numCache>
                <c:formatCode>#,#00%</c:formatCode>
                <c:ptCount val="14"/>
                <c:pt idx="0">
                  <c:v>5.6549360000000002E-3</c:v>
                </c:pt>
                <c:pt idx="1">
                  <c:v>1.7000284000000001E-2</c:v>
                </c:pt>
                <c:pt idx="2">
                  <c:v>1.1608155E-2</c:v>
                </c:pt>
                <c:pt idx="3">
                  <c:v>9.0587089999999999E-3</c:v>
                </c:pt>
                <c:pt idx="4">
                  <c:v>3.141217E-3</c:v>
                </c:pt>
                <c:pt idx="5">
                  <c:v>1.0974892999999999E-2</c:v>
                </c:pt>
                <c:pt idx="6">
                  <c:v>9.7079820000000004E-3</c:v>
                </c:pt>
                <c:pt idx="7">
                  <c:v>2.0149479999999999E-3</c:v>
                </c:pt>
                <c:pt idx="8">
                  <c:v>6.79001E-3</c:v>
                </c:pt>
                <c:pt idx="9">
                  <c:v>1.3322891E-2</c:v>
                </c:pt>
                <c:pt idx="10">
                  <c:v>2.0956248E-2</c:v>
                </c:pt>
                <c:pt idx="11">
                  <c:v>2.5340000000000001E-2</c:v>
                </c:pt>
                <c:pt idx="12">
                  <c:v>1.9279000000000001E-2</c:v>
                </c:pt>
                <c:pt idx="13">
                  <c:v>2.1550482999999999E-2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'ESPONTANEA LP'!$B$10</c:f>
              <c:strCache>
                <c:ptCount val="1"/>
                <c:pt idx="0">
                  <c:v>Outros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'ESPONTANEA LP'!$C$2:$P$2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'ESPONTANEA LP'!$C$10:$P$10</c:f>
              <c:numCache>
                <c:formatCode>#,#00%</c:formatCode>
                <c:ptCount val="14"/>
                <c:pt idx="0">
                  <c:v>2.7369443E-2</c:v>
                </c:pt>
                <c:pt idx="1">
                  <c:v>1.3412983E-2</c:v>
                </c:pt>
                <c:pt idx="2">
                  <c:v>2.4704525000000001E-2</c:v>
                </c:pt>
                <c:pt idx="3">
                  <c:v>2.1484552000000001E-2</c:v>
                </c:pt>
                <c:pt idx="4">
                  <c:v>1.4840088E-2</c:v>
                </c:pt>
                <c:pt idx="5">
                  <c:v>2.1972452999999999E-2</c:v>
                </c:pt>
                <c:pt idx="6">
                  <c:v>1.5067995000000001E-2</c:v>
                </c:pt>
                <c:pt idx="7">
                  <c:v>1.3619581E-2</c:v>
                </c:pt>
                <c:pt idx="8">
                  <c:v>8.8677540000000003E-3</c:v>
                </c:pt>
                <c:pt idx="9">
                  <c:v>6.9436039999999999E-3</c:v>
                </c:pt>
                <c:pt idx="10">
                  <c:v>6.0704590000000003E-3</c:v>
                </c:pt>
                <c:pt idx="11">
                  <c:v>5.3299999999999997E-3</c:v>
                </c:pt>
                <c:pt idx="12">
                  <c:v>1.1627E-2</c:v>
                </c:pt>
                <c:pt idx="13">
                  <c:v>1.0535951E-2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156224"/>
        <c:axId val="391521792"/>
      </c:lineChart>
      <c:dateAx>
        <c:axId val="389156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391521792"/>
        <c:crosses val="autoZero"/>
        <c:auto val="1"/>
        <c:lblOffset val="100"/>
        <c:baseTimeUnit val="days"/>
      </c:dateAx>
      <c:valAx>
        <c:axId val="39152179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crossAx val="389156224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0.18728096530595792"/>
          <c:y val="0.58931962747476407"/>
          <c:w val="0.62439744377870132"/>
          <c:h val="7.8574263776314629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452370258115432E-2"/>
          <c:y val="2.3196650516981845E-2"/>
          <c:w val="0.9018309284088486"/>
          <c:h val="0.81254838736211765"/>
        </c:manualLayout>
      </c:layout>
      <c:lineChart>
        <c:grouping val="standard"/>
        <c:varyColors val="0"/>
        <c:ser>
          <c:idx val="1"/>
          <c:order val="0"/>
          <c:tx>
            <c:strRef>
              <c:f>'Estimulada (2)'!$B$5</c:f>
              <c:strCache>
                <c:ptCount val="1"/>
                <c:pt idx="0">
                  <c:v>Bolsonaro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(2)'!$C$5:$P$5</c:f>
              <c:numCache>
                <c:formatCode>#,#00%</c:formatCode>
                <c:ptCount val="14"/>
                <c:pt idx="0">
                  <c:v>0.222824145</c:v>
                </c:pt>
                <c:pt idx="1">
                  <c:v>0.24279795100000001</c:v>
                </c:pt>
                <c:pt idx="2">
                  <c:v>0.25161976200000002</c:v>
                </c:pt>
                <c:pt idx="3">
                  <c:v>0.23580980500000001</c:v>
                </c:pt>
                <c:pt idx="4">
                  <c:v>0.223357853</c:v>
                </c:pt>
                <c:pt idx="5">
                  <c:v>0.248539655</c:v>
                </c:pt>
                <c:pt idx="6">
                  <c:v>0.24967277700000001</c:v>
                </c:pt>
                <c:pt idx="7">
                  <c:v>0.222947065</c:v>
                </c:pt>
                <c:pt idx="8">
                  <c:v>0.206244234</c:v>
                </c:pt>
                <c:pt idx="9">
                  <c:v>0.23023333800000001</c:v>
                </c:pt>
                <c:pt idx="10">
                  <c:v>0.22506415599999999</c:v>
                </c:pt>
                <c:pt idx="11">
                  <c:v>0.21872</c:v>
                </c:pt>
                <c:pt idx="12">
                  <c:v>0.22240799999999999</c:v>
                </c:pt>
                <c:pt idx="13">
                  <c:v>0.22645116200000001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'Estimulada (2)'!$B$6</c:f>
              <c:strCache>
                <c:ptCount val="1"/>
                <c:pt idx="0">
                  <c:v>Marina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(2)'!$C$6:$P$6</c:f>
              <c:numCache>
                <c:formatCode>#,#00%</c:formatCode>
                <c:ptCount val="14"/>
                <c:pt idx="0">
                  <c:v>0.15429999999999999</c:v>
                </c:pt>
                <c:pt idx="1">
                  <c:v>0.125700914</c:v>
                </c:pt>
                <c:pt idx="2">
                  <c:v>0.114735776</c:v>
                </c:pt>
                <c:pt idx="3">
                  <c:v>0.11909053999999999</c:v>
                </c:pt>
                <c:pt idx="4">
                  <c:v>0.117798902</c:v>
                </c:pt>
                <c:pt idx="5">
                  <c:v>9.9208600999999993E-2</c:v>
                </c:pt>
                <c:pt idx="6">
                  <c:v>0.13031781000000001</c:v>
                </c:pt>
                <c:pt idx="7">
                  <c:v>0.13128308899999999</c:v>
                </c:pt>
                <c:pt idx="8">
                  <c:v>0.14343516100000001</c:v>
                </c:pt>
                <c:pt idx="9">
                  <c:v>0.12688921</c:v>
                </c:pt>
                <c:pt idx="10">
                  <c:v>0.132772162</c:v>
                </c:pt>
                <c:pt idx="11">
                  <c:v>0.12575</c:v>
                </c:pt>
                <c:pt idx="12">
                  <c:v>0.117426</c:v>
                </c:pt>
                <c:pt idx="13">
                  <c:v>0.11950400999999999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'Estimulada (2)'!$B$7</c:f>
              <c:strCache>
                <c:ptCount val="1"/>
                <c:pt idx="0">
                  <c:v>Alckmin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70C0"/>
              </a:solidFill>
            </c:spPr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(2)'!$C$7:$P$7</c:f>
              <c:numCache>
                <c:formatCode>#,#00%</c:formatCode>
                <c:ptCount val="14"/>
                <c:pt idx="0">
                  <c:v>5.7301344999999997E-2</c:v>
                </c:pt>
                <c:pt idx="1">
                  <c:v>6.2289319000000003E-2</c:v>
                </c:pt>
                <c:pt idx="2">
                  <c:v>5.3632053999999998E-2</c:v>
                </c:pt>
                <c:pt idx="3">
                  <c:v>6.4339287999999994E-2</c:v>
                </c:pt>
                <c:pt idx="4">
                  <c:v>6.2289730000000001E-2</c:v>
                </c:pt>
                <c:pt idx="5">
                  <c:v>5.2728413000000002E-2</c:v>
                </c:pt>
                <c:pt idx="6">
                  <c:v>6.0943010999999998E-2</c:v>
                </c:pt>
                <c:pt idx="7">
                  <c:v>7.7488082E-2</c:v>
                </c:pt>
                <c:pt idx="8">
                  <c:v>8.7773788000000005E-2</c:v>
                </c:pt>
                <c:pt idx="9">
                  <c:v>7.6886175000000001E-2</c:v>
                </c:pt>
                <c:pt idx="10">
                  <c:v>6.6536385000000003E-2</c:v>
                </c:pt>
                <c:pt idx="11">
                  <c:v>8.3129999999999996E-2</c:v>
                </c:pt>
                <c:pt idx="12">
                  <c:v>8.1304000000000001E-2</c:v>
                </c:pt>
                <c:pt idx="13">
                  <c:v>8.7637452000000005E-2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'Estimulada (2)'!$B$8</c:f>
              <c:strCache>
                <c:ptCount val="1"/>
                <c:pt idx="0">
                  <c:v>Ciro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(2)'!$C$8:$P$8</c:f>
              <c:numCache>
                <c:formatCode>#,#00%</c:formatCode>
                <c:ptCount val="14"/>
                <c:pt idx="0">
                  <c:v>7.3664224E-2</c:v>
                </c:pt>
                <c:pt idx="1">
                  <c:v>7.0502071999999999E-2</c:v>
                </c:pt>
                <c:pt idx="2">
                  <c:v>7.0644203000000003E-2</c:v>
                </c:pt>
                <c:pt idx="3">
                  <c:v>6.8186958000000006E-2</c:v>
                </c:pt>
                <c:pt idx="4">
                  <c:v>7.0268358000000003E-2</c:v>
                </c:pt>
                <c:pt idx="5">
                  <c:v>8.8653567000000003E-2</c:v>
                </c:pt>
                <c:pt idx="6">
                  <c:v>0.103677988</c:v>
                </c:pt>
                <c:pt idx="7">
                  <c:v>9.1791865E-2</c:v>
                </c:pt>
                <c:pt idx="8">
                  <c:v>7.1754786000000001E-2</c:v>
                </c:pt>
                <c:pt idx="9">
                  <c:v>7.7560344000000003E-2</c:v>
                </c:pt>
                <c:pt idx="10">
                  <c:v>8.9219662000000005E-2</c:v>
                </c:pt>
                <c:pt idx="11">
                  <c:v>7.7429999999999999E-2</c:v>
                </c:pt>
                <c:pt idx="12">
                  <c:v>9.6480999999999997E-2</c:v>
                </c:pt>
                <c:pt idx="13">
                  <c:v>9.8543080000000005E-2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'Estimulada (2)'!$B$9</c:f>
              <c:strCache>
                <c:ptCount val="1"/>
                <c:pt idx="0">
                  <c:v>Haddad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(2)'!$C$9:$P$9</c:f>
              <c:numCache>
                <c:formatCode>#,#00%</c:formatCode>
                <c:ptCount val="14"/>
                <c:pt idx="0">
                  <c:v>3.0546334000000001E-2</c:v>
                </c:pt>
                <c:pt idx="1">
                  <c:v>4.1128281000000003E-2</c:v>
                </c:pt>
                <c:pt idx="2">
                  <c:v>3.8659682000000001E-2</c:v>
                </c:pt>
                <c:pt idx="3">
                  <c:v>4.2899350000000003E-2</c:v>
                </c:pt>
                <c:pt idx="4">
                  <c:v>4.3290861999999999E-2</c:v>
                </c:pt>
                <c:pt idx="5">
                  <c:v>4.3013379999999997E-2</c:v>
                </c:pt>
                <c:pt idx="6">
                  <c:v>5.1550192000000002E-2</c:v>
                </c:pt>
                <c:pt idx="7">
                  <c:v>4.0184615999999999E-2</c:v>
                </c:pt>
                <c:pt idx="8">
                  <c:v>5.1085538999999999E-2</c:v>
                </c:pt>
                <c:pt idx="9">
                  <c:v>8.3133849999999995E-2</c:v>
                </c:pt>
                <c:pt idx="10">
                  <c:v>7.0756530999999998E-2</c:v>
                </c:pt>
                <c:pt idx="11">
                  <c:v>8.5629999999999998E-2</c:v>
                </c:pt>
                <c:pt idx="12">
                  <c:v>9.0496999999999994E-2</c:v>
                </c:pt>
                <c:pt idx="13">
                  <c:v>9.0403853000000006E-2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'Estimulada (2)'!$B$10</c:f>
              <c:strCache>
                <c:ptCount val="1"/>
                <c:pt idx="0">
                  <c:v>Alvaro Dias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(2)'!$C$10:$P$10</c:f>
              <c:numCache>
                <c:formatCode>#,#00%</c:formatCode>
                <c:ptCount val="14"/>
                <c:pt idx="0">
                  <c:v>4.4275929999999998E-2</c:v>
                </c:pt>
                <c:pt idx="1">
                  <c:v>4.8250040000000001E-2</c:v>
                </c:pt>
                <c:pt idx="2">
                  <c:v>4.5545338999999997E-2</c:v>
                </c:pt>
                <c:pt idx="3">
                  <c:v>4.5870385E-2</c:v>
                </c:pt>
                <c:pt idx="4">
                  <c:v>3.4869450000000003E-2</c:v>
                </c:pt>
                <c:pt idx="5">
                  <c:v>3.5344591000000002E-2</c:v>
                </c:pt>
                <c:pt idx="6">
                  <c:v>3.9962213000000003E-2</c:v>
                </c:pt>
                <c:pt idx="7">
                  <c:v>3.5466492000000002E-2</c:v>
                </c:pt>
                <c:pt idx="8">
                  <c:v>5.4210693999999997E-2</c:v>
                </c:pt>
                <c:pt idx="9">
                  <c:v>5.0582692999999998E-2</c:v>
                </c:pt>
                <c:pt idx="10">
                  <c:v>3.3918006000000001E-2</c:v>
                </c:pt>
                <c:pt idx="11">
                  <c:v>2.6859999999999998E-2</c:v>
                </c:pt>
                <c:pt idx="12">
                  <c:v>4.1852E-2</c:v>
                </c:pt>
                <c:pt idx="13">
                  <c:v>3.1331625000000002E-2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'Estimulada (2)'!$B$11</c:f>
              <c:strCache>
                <c:ptCount val="1"/>
                <c:pt idx="0">
                  <c:v>Meireles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(2)'!$C$11:$P$11</c:f>
              <c:numCache>
                <c:formatCode>#,#00%</c:formatCode>
                <c:ptCount val="14"/>
                <c:pt idx="0">
                  <c:v>9.6843769999999992E-3</c:v>
                </c:pt>
                <c:pt idx="1">
                  <c:v>1.3773155E-2</c:v>
                </c:pt>
                <c:pt idx="2">
                  <c:v>1.6058897999999999E-2</c:v>
                </c:pt>
                <c:pt idx="3">
                  <c:v>1.5583321000000001E-2</c:v>
                </c:pt>
                <c:pt idx="4">
                  <c:v>1.3063870999999999E-2</c:v>
                </c:pt>
                <c:pt idx="5">
                  <c:v>2.0251643E-2</c:v>
                </c:pt>
                <c:pt idx="6">
                  <c:v>6.4970899999999996E-3</c:v>
                </c:pt>
                <c:pt idx="7">
                  <c:v>1.5073286999999999E-2</c:v>
                </c:pt>
                <c:pt idx="8">
                  <c:v>1.3473341E-2</c:v>
                </c:pt>
                <c:pt idx="9">
                  <c:v>1.0370888E-2</c:v>
                </c:pt>
                <c:pt idx="10">
                  <c:v>9.4764919999999996E-3</c:v>
                </c:pt>
                <c:pt idx="11">
                  <c:v>1.2330000000000001E-2</c:v>
                </c:pt>
                <c:pt idx="12">
                  <c:v>1.6494999999999999E-2</c:v>
                </c:pt>
                <c:pt idx="13">
                  <c:v>3.1121627999999998E-2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'Estimulada (2)'!$B$12</c:f>
              <c:strCache>
                <c:ptCount val="1"/>
                <c:pt idx="0">
                  <c:v>Outros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(2)'!$C$12:$P$12</c:f>
              <c:numCache>
                <c:formatCode>#,#00%</c:formatCode>
                <c:ptCount val="14"/>
                <c:pt idx="0">
                  <c:v>4.0109893000000001E-2</c:v>
                </c:pt>
                <c:pt idx="1">
                  <c:v>3.7793406000000002E-2</c:v>
                </c:pt>
                <c:pt idx="2">
                  <c:v>3.3404262999999997E-2</c:v>
                </c:pt>
                <c:pt idx="3">
                  <c:v>5.1199741999999999E-2</c:v>
                </c:pt>
                <c:pt idx="4">
                  <c:v>3.6341914000000003E-2</c:v>
                </c:pt>
                <c:pt idx="5">
                  <c:v>3.1149014999999999E-2</c:v>
                </c:pt>
                <c:pt idx="6">
                  <c:v>1.3468463999999999E-2</c:v>
                </c:pt>
                <c:pt idx="7">
                  <c:v>1.3454324E-2</c:v>
                </c:pt>
                <c:pt idx="8">
                  <c:v>1.824696E-3</c:v>
                </c:pt>
                <c:pt idx="9">
                  <c:v>1.0017399999999999E-2</c:v>
                </c:pt>
                <c:pt idx="10">
                  <c:v>1.5444703000000001E-2</c:v>
                </c:pt>
                <c:pt idx="11">
                  <c:v>1.447E-2</c:v>
                </c:pt>
                <c:pt idx="12">
                  <c:v>1.0239E-2</c:v>
                </c:pt>
                <c:pt idx="13">
                  <c:v>9.7898819999999998E-3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09664"/>
        <c:axId val="436880896"/>
      </c:lineChart>
      <c:dateAx>
        <c:axId val="4358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pt-BR"/>
          </a:p>
        </c:txPr>
        <c:crossAx val="436880896"/>
        <c:crosses val="autoZero"/>
        <c:auto val="1"/>
        <c:lblOffset val="100"/>
        <c:baseTimeUnit val="days"/>
      </c:dateAx>
      <c:valAx>
        <c:axId val="436880896"/>
        <c:scaling>
          <c:orientation val="minMax"/>
          <c:max val="0.2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435809664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5.5584224653127519E-2"/>
          <c:y val="0.92552714051870921"/>
          <c:w val="0.90071496631198833"/>
          <c:h val="5.9886650599238304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452370258115432E-2"/>
          <c:y val="2.3196650516981845E-2"/>
          <c:w val="0.9018309284088486"/>
          <c:h val="0.81254838736211765"/>
        </c:manualLayout>
      </c:layout>
      <c:lineChart>
        <c:grouping val="standard"/>
        <c:varyColors val="0"/>
        <c:ser>
          <c:idx val="1"/>
          <c:order val="0"/>
          <c:tx>
            <c:strRef>
              <c:f>'Estimulada (2)'!$B$5</c:f>
              <c:strCache>
                <c:ptCount val="1"/>
                <c:pt idx="0">
                  <c:v>Bolsonaro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(2)'!$C$5:$P$5</c:f>
              <c:numCache>
                <c:formatCode>#,#00%</c:formatCode>
                <c:ptCount val="14"/>
                <c:pt idx="0">
                  <c:v>0.222824145</c:v>
                </c:pt>
                <c:pt idx="1">
                  <c:v>0.24279795100000001</c:v>
                </c:pt>
                <c:pt idx="2">
                  <c:v>0.25161976200000002</c:v>
                </c:pt>
                <c:pt idx="3">
                  <c:v>0.23580980500000001</c:v>
                </c:pt>
                <c:pt idx="4">
                  <c:v>0.223357853</c:v>
                </c:pt>
                <c:pt idx="5">
                  <c:v>0.248539655</c:v>
                </c:pt>
                <c:pt idx="6">
                  <c:v>0.24967277700000001</c:v>
                </c:pt>
                <c:pt idx="7">
                  <c:v>0.222947065</c:v>
                </c:pt>
                <c:pt idx="8">
                  <c:v>0.206244234</c:v>
                </c:pt>
                <c:pt idx="9">
                  <c:v>0.23023333800000001</c:v>
                </c:pt>
                <c:pt idx="10">
                  <c:v>0.22506415599999999</c:v>
                </c:pt>
                <c:pt idx="11">
                  <c:v>0.21872</c:v>
                </c:pt>
                <c:pt idx="12">
                  <c:v>0.22240799999999999</c:v>
                </c:pt>
                <c:pt idx="13">
                  <c:v>0.22645116200000001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'Estimulada (2)'!$B$6</c:f>
              <c:strCache>
                <c:ptCount val="1"/>
                <c:pt idx="0">
                  <c:v>Marina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(2)'!$C$6:$P$6</c:f>
              <c:numCache>
                <c:formatCode>#,#00%</c:formatCode>
                <c:ptCount val="14"/>
                <c:pt idx="0">
                  <c:v>0.15429999999999999</c:v>
                </c:pt>
                <c:pt idx="1">
                  <c:v>0.125700914</c:v>
                </c:pt>
                <c:pt idx="2">
                  <c:v>0.114735776</c:v>
                </c:pt>
                <c:pt idx="3">
                  <c:v>0.11909053999999999</c:v>
                </c:pt>
                <c:pt idx="4">
                  <c:v>0.117798902</c:v>
                </c:pt>
                <c:pt idx="5">
                  <c:v>9.9208600999999993E-2</c:v>
                </c:pt>
                <c:pt idx="6">
                  <c:v>0.13031781000000001</c:v>
                </c:pt>
                <c:pt idx="7">
                  <c:v>0.13128308899999999</c:v>
                </c:pt>
                <c:pt idx="8">
                  <c:v>0.14343516100000001</c:v>
                </c:pt>
                <c:pt idx="9">
                  <c:v>0.12688921</c:v>
                </c:pt>
                <c:pt idx="10">
                  <c:v>0.132772162</c:v>
                </c:pt>
                <c:pt idx="11">
                  <c:v>0.12575</c:v>
                </c:pt>
                <c:pt idx="12">
                  <c:v>0.117426</c:v>
                </c:pt>
                <c:pt idx="13">
                  <c:v>0.11950400999999999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'Estimulada (2)'!$B$7</c:f>
              <c:strCache>
                <c:ptCount val="1"/>
                <c:pt idx="0">
                  <c:v>Alckmin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70C0"/>
              </a:solidFill>
            </c:spPr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(2)'!$C$7:$P$7</c:f>
              <c:numCache>
                <c:formatCode>#,#00%</c:formatCode>
                <c:ptCount val="14"/>
                <c:pt idx="0">
                  <c:v>5.7301344999999997E-2</c:v>
                </c:pt>
                <c:pt idx="1">
                  <c:v>6.2289319000000003E-2</c:v>
                </c:pt>
                <c:pt idx="2">
                  <c:v>5.3632053999999998E-2</c:v>
                </c:pt>
                <c:pt idx="3">
                  <c:v>6.4339287999999994E-2</c:v>
                </c:pt>
                <c:pt idx="4">
                  <c:v>6.2289730000000001E-2</c:v>
                </c:pt>
                <c:pt idx="5">
                  <c:v>5.2728413000000002E-2</c:v>
                </c:pt>
                <c:pt idx="6">
                  <c:v>6.0943010999999998E-2</c:v>
                </c:pt>
                <c:pt idx="7">
                  <c:v>7.7488082E-2</c:v>
                </c:pt>
                <c:pt idx="8">
                  <c:v>8.7773788000000005E-2</c:v>
                </c:pt>
                <c:pt idx="9">
                  <c:v>7.6886175000000001E-2</c:v>
                </c:pt>
                <c:pt idx="10">
                  <c:v>6.6536385000000003E-2</c:v>
                </c:pt>
                <c:pt idx="11">
                  <c:v>8.3129999999999996E-2</c:v>
                </c:pt>
                <c:pt idx="12">
                  <c:v>8.1304000000000001E-2</c:v>
                </c:pt>
                <c:pt idx="13">
                  <c:v>8.7637452000000005E-2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'Estimulada (2)'!$B$8</c:f>
              <c:strCache>
                <c:ptCount val="1"/>
                <c:pt idx="0">
                  <c:v>Ciro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(2)'!$C$8:$P$8</c:f>
              <c:numCache>
                <c:formatCode>#,#00%</c:formatCode>
                <c:ptCount val="14"/>
                <c:pt idx="0">
                  <c:v>7.3664224E-2</c:v>
                </c:pt>
                <c:pt idx="1">
                  <c:v>7.0502071999999999E-2</c:v>
                </c:pt>
                <c:pt idx="2">
                  <c:v>7.0644203000000003E-2</c:v>
                </c:pt>
                <c:pt idx="3">
                  <c:v>6.8186958000000006E-2</c:v>
                </c:pt>
                <c:pt idx="4">
                  <c:v>7.0268358000000003E-2</c:v>
                </c:pt>
                <c:pt idx="5">
                  <c:v>8.8653567000000003E-2</c:v>
                </c:pt>
                <c:pt idx="6">
                  <c:v>0.103677988</c:v>
                </c:pt>
                <c:pt idx="7">
                  <c:v>9.1791865E-2</c:v>
                </c:pt>
                <c:pt idx="8">
                  <c:v>7.1754786000000001E-2</c:v>
                </c:pt>
                <c:pt idx="9">
                  <c:v>7.7560344000000003E-2</c:v>
                </c:pt>
                <c:pt idx="10">
                  <c:v>8.9219662000000005E-2</c:v>
                </c:pt>
                <c:pt idx="11">
                  <c:v>7.7429999999999999E-2</c:v>
                </c:pt>
                <c:pt idx="12">
                  <c:v>9.6480999999999997E-2</c:v>
                </c:pt>
                <c:pt idx="13">
                  <c:v>9.8543080000000005E-2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'Estimulada (2)'!$B$9</c:f>
              <c:strCache>
                <c:ptCount val="1"/>
                <c:pt idx="0">
                  <c:v>Haddad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(2)'!$C$9:$P$9</c:f>
              <c:numCache>
                <c:formatCode>#,#00%</c:formatCode>
                <c:ptCount val="14"/>
                <c:pt idx="0">
                  <c:v>3.0546334000000001E-2</c:v>
                </c:pt>
                <c:pt idx="1">
                  <c:v>4.1128281000000003E-2</c:v>
                </c:pt>
                <c:pt idx="2">
                  <c:v>3.8659682000000001E-2</c:v>
                </c:pt>
                <c:pt idx="3">
                  <c:v>4.2899350000000003E-2</c:v>
                </c:pt>
                <c:pt idx="4">
                  <c:v>4.3290861999999999E-2</c:v>
                </c:pt>
                <c:pt idx="5">
                  <c:v>4.3013379999999997E-2</c:v>
                </c:pt>
                <c:pt idx="6">
                  <c:v>5.1550192000000002E-2</c:v>
                </c:pt>
                <c:pt idx="7">
                  <c:v>4.0184615999999999E-2</c:v>
                </c:pt>
                <c:pt idx="8">
                  <c:v>5.1085538999999999E-2</c:v>
                </c:pt>
                <c:pt idx="9">
                  <c:v>8.3133849999999995E-2</c:v>
                </c:pt>
                <c:pt idx="10">
                  <c:v>7.0756530999999998E-2</c:v>
                </c:pt>
                <c:pt idx="11">
                  <c:v>8.5629999999999998E-2</c:v>
                </c:pt>
                <c:pt idx="12">
                  <c:v>9.0496999999999994E-2</c:v>
                </c:pt>
                <c:pt idx="13">
                  <c:v>9.0403853000000006E-2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'Estimulada (2)'!$B$10</c:f>
              <c:strCache>
                <c:ptCount val="1"/>
                <c:pt idx="0">
                  <c:v>Alvaro Dias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(2)'!$C$10:$P$10</c:f>
              <c:numCache>
                <c:formatCode>#,#00%</c:formatCode>
                <c:ptCount val="14"/>
                <c:pt idx="0">
                  <c:v>4.4275929999999998E-2</c:v>
                </c:pt>
                <c:pt idx="1">
                  <c:v>4.8250040000000001E-2</c:v>
                </c:pt>
                <c:pt idx="2">
                  <c:v>4.5545338999999997E-2</c:v>
                </c:pt>
                <c:pt idx="3">
                  <c:v>4.5870385E-2</c:v>
                </c:pt>
                <c:pt idx="4">
                  <c:v>3.4869450000000003E-2</c:v>
                </c:pt>
                <c:pt idx="5">
                  <c:v>3.5344591000000002E-2</c:v>
                </c:pt>
                <c:pt idx="6">
                  <c:v>3.9962213000000003E-2</c:v>
                </c:pt>
                <c:pt idx="7">
                  <c:v>3.5466492000000002E-2</c:v>
                </c:pt>
                <c:pt idx="8">
                  <c:v>5.4210693999999997E-2</c:v>
                </c:pt>
                <c:pt idx="9">
                  <c:v>5.0582692999999998E-2</c:v>
                </c:pt>
                <c:pt idx="10">
                  <c:v>3.3918006000000001E-2</c:v>
                </c:pt>
                <c:pt idx="11">
                  <c:v>2.6859999999999998E-2</c:v>
                </c:pt>
                <c:pt idx="12">
                  <c:v>4.1852E-2</c:v>
                </c:pt>
                <c:pt idx="13">
                  <c:v>3.1331625000000002E-2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'Estimulada (2)'!$B$11</c:f>
              <c:strCache>
                <c:ptCount val="1"/>
                <c:pt idx="0">
                  <c:v>Meireles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(2)'!$C$11:$P$11</c:f>
              <c:numCache>
                <c:formatCode>#,#00%</c:formatCode>
                <c:ptCount val="14"/>
                <c:pt idx="0">
                  <c:v>9.6843769999999992E-3</c:v>
                </c:pt>
                <c:pt idx="1">
                  <c:v>1.3773155E-2</c:v>
                </c:pt>
                <c:pt idx="2">
                  <c:v>1.6058897999999999E-2</c:v>
                </c:pt>
                <c:pt idx="3">
                  <c:v>1.5583321000000001E-2</c:v>
                </c:pt>
                <c:pt idx="4">
                  <c:v>1.3063870999999999E-2</c:v>
                </c:pt>
                <c:pt idx="5">
                  <c:v>2.0251643E-2</c:v>
                </c:pt>
                <c:pt idx="6">
                  <c:v>6.4970899999999996E-3</c:v>
                </c:pt>
                <c:pt idx="7">
                  <c:v>1.5073286999999999E-2</c:v>
                </c:pt>
                <c:pt idx="8">
                  <c:v>1.3473341E-2</c:v>
                </c:pt>
                <c:pt idx="9">
                  <c:v>1.0370888E-2</c:v>
                </c:pt>
                <c:pt idx="10">
                  <c:v>9.4764919999999996E-3</c:v>
                </c:pt>
                <c:pt idx="11">
                  <c:v>1.2330000000000001E-2</c:v>
                </c:pt>
                <c:pt idx="12">
                  <c:v>1.6494999999999999E-2</c:v>
                </c:pt>
                <c:pt idx="13">
                  <c:v>3.1121627999999998E-2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'Estimulada (2)'!$B$12</c:f>
              <c:strCache>
                <c:ptCount val="1"/>
                <c:pt idx="0">
                  <c:v>Outros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'Estimulada (2)'!$C$3:$P$3</c:f>
              <c:numCache>
                <c:formatCode>d\-mmm</c:formatCode>
                <c:ptCount val="14"/>
                <c:pt idx="0">
                  <c:v>43265</c:v>
                </c:pt>
                <c:pt idx="1">
                  <c:v>43272</c:v>
                </c:pt>
                <c:pt idx="2">
                  <c:v>43279</c:v>
                </c:pt>
                <c:pt idx="3">
                  <c:v>43286</c:v>
                </c:pt>
                <c:pt idx="4">
                  <c:v>43293</c:v>
                </c:pt>
                <c:pt idx="5">
                  <c:v>43300</c:v>
                </c:pt>
                <c:pt idx="6">
                  <c:v>43307</c:v>
                </c:pt>
                <c:pt idx="7">
                  <c:v>43314</c:v>
                </c:pt>
                <c:pt idx="8">
                  <c:v>43321</c:v>
                </c:pt>
                <c:pt idx="9">
                  <c:v>43328</c:v>
                </c:pt>
                <c:pt idx="10">
                  <c:v>43335</c:v>
                </c:pt>
                <c:pt idx="11">
                  <c:v>43342</c:v>
                </c:pt>
                <c:pt idx="12">
                  <c:v>43346</c:v>
                </c:pt>
                <c:pt idx="13">
                  <c:v>43348</c:v>
                </c:pt>
              </c:numCache>
            </c:numRef>
          </c:cat>
          <c:val>
            <c:numRef>
              <c:f>'Estimulada (2)'!$C$12:$P$12</c:f>
              <c:numCache>
                <c:formatCode>#,#00%</c:formatCode>
                <c:ptCount val="14"/>
                <c:pt idx="0">
                  <c:v>4.0109893000000001E-2</c:v>
                </c:pt>
                <c:pt idx="1">
                  <c:v>3.7793406000000002E-2</c:v>
                </c:pt>
                <c:pt idx="2">
                  <c:v>3.3404262999999997E-2</c:v>
                </c:pt>
                <c:pt idx="3">
                  <c:v>5.1199741999999999E-2</c:v>
                </c:pt>
                <c:pt idx="4">
                  <c:v>3.6341914000000003E-2</c:v>
                </c:pt>
                <c:pt idx="5">
                  <c:v>3.1149014999999999E-2</c:v>
                </c:pt>
                <c:pt idx="6">
                  <c:v>1.3468463999999999E-2</c:v>
                </c:pt>
                <c:pt idx="7">
                  <c:v>1.3454324E-2</c:v>
                </c:pt>
                <c:pt idx="8">
                  <c:v>1.824696E-3</c:v>
                </c:pt>
                <c:pt idx="9">
                  <c:v>1.0017399999999999E-2</c:v>
                </c:pt>
                <c:pt idx="10">
                  <c:v>1.5444703000000001E-2</c:v>
                </c:pt>
                <c:pt idx="11">
                  <c:v>1.447E-2</c:v>
                </c:pt>
                <c:pt idx="12">
                  <c:v>1.0239E-2</c:v>
                </c:pt>
                <c:pt idx="13">
                  <c:v>9.7898819999999998E-3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23136"/>
        <c:axId val="469345408"/>
      </c:lineChart>
      <c:lineChart>
        <c:grouping val="standard"/>
        <c:varyColors val="0"/>
        <c:ser>
          <c:idx val="0"/>
          <c:order val="8"/>
          <c:tx>
            <c:v>ns nr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val>
            <c:numRef>
              <c:f>'Estimulada (2)'!$C$4:$P$4</c:f>
              <c:numCache>
                <c:formatCode>#,#00%</c:formatCode>
                <c:ptCount val="14"/>
                <c:pt idx="0">
                  <c:v>0.365704525</c:v>
                </c:pt>
                <c:pt idx="1">
                  <c:v>0.35776486099999999</c:v>
                </c:pt>
                <c:pt idx="2">
                  <c:v>0.37570002400000002</c:v>
                </c:pt>
                <c:pt idx="3">
                  <c:v>0.35702061099999999</c:v>
                </c:pt>
                <c:pt idx="4">
                  <c:v>0.39871905899999999</c:v>
                </c:pt>
                <c:pt idx="5">
                  <c:v>0.38111113499999999</c:v>
                </c:pt>
                <c:pt idx="6">
                  <c:v>0.343910455</c:v>
                </c:pt>
                <c:pt idx="7">
                  <c:v>0.37231118000000002</c:v>
                </c:pt>
                <c:pt idx="8">
                  <c:v>0.37019776100000001</c:v>
                </c:pt>
                <c:pt idx="9">
                  <c:v>0.33432610200000001</c:v>
                </c:pt>
                <c:pt idx="10">
                  <c:v>0.35681190400000001</c:v>
                </c:pt>
                <c:pt idx="11">
                  <c:v>0.33396999999999999</c:v>
                </c:pt>
                <c:pt idx="12">
                  <c:v>0.32329599999999997</c:v>
                </c:pt>
                <c:pt idx="13">
                  <c:v>0.30521730699999999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244160"/>
        <c:axId val="469347712"/>
      </c:lineChart>
      <c:dateAx>
        <c:axId val="469323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b="1"/>
            </a:pPr>
            <a:endParaRPr lang="pt-BR"/>
          </a:p>
        </c:txPr>
        <c:crossAx val="469345408"/>
        <c:crosses val="autoZero"/>
        <c:auto val="1"/>
        <c:lblOffset val="100"/>
        <c:baseTimeUnit val="days"/>
      </c:dateAx>
      <c:valAx>
        <c:axId val="469345408"/>
        <c:scaling>
          <c:orientation val="minMax"/>
          <c:min val="0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469323136"/>
        <c:crosses val="autoZero"/>
        <c:crossBetween val="between"/>
        <c:majorUnit val="2.0000000000000004E-2"/>
      </c:valAx>
      <c:valAx>
        <c:axId val="469347712"/>
        <c:scaling>
          <c:orientation val="minMax"/>
          <c:min val="0.30000000000000004"/>
        </c:scaling>
        <c:delete val="0"/>
        <c:axPos val="r"/>
        <c:numFmt formatCode="0.0%" sourceLinked="0"/>
        <c:majorTickMark val="out"/>
        <c:minorTickMark val="none"/>
        <c:tickLblPos val="nextTo"/>
        <c:spPr>
          <a:ln>
            <a:solidFill>
              <a:schemeClr val="accent6">
                <a:lumMod val="75000"/>
              </a:schemeClr>
            </a:solidFill>
          </a:ln>
        </c:spPr>
        <c:crossAx val="471244160"/>
        <c:crosses val="max"/>
        <c:crossBetween val="between"/>
        <c:majorUnit val="1.0000000000000002E-2"/>
      </c:valAx>
      <c:catAx>
        <c:axId val="47124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4693477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5.5584224653127519E-2"/>
          <c:y val="0.92552714051870921"/>
          <c:w val="0.39542436184613988"/>
          <c:h val="7.4472859481290773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84066295899606E-2"/>
          <c:y val="2.807515543272841E-2"/>
          <c:w val="0.7681789673999424"/>
          <c:h val="0.83366968312842626"/>
        </c:manualLayout>
      </c:layout>
      <c:lineChart>
        <c:grouping val="standard"/>
        <c:varyColors val="0"/>
        <c:ser>
          <c:idx val="1"/>
          <c:order val="0"/>
          <c:tx>
            <c:strRef>
              <c:f>Estimulada!$B$6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Estimulada!$C$6:$BM$6</c:f>
              <c:numCache>
                <c:formatCode>#,#00%</c:formatCode>
                <c:ptCount val="63"/>
                <c:pt idx="0">
                  <c:v>0.21521743199999999</c:v>
                </c:pt>
                <c:pt idx="1">
                  <c:v>0.21791243299999999</c:v>
                </c:pt>
                <c:pt idx="2">
                  <c:v>0.23277041200000001</c:v>
                </c:pt>
                <c:pt idx="3">
                  <c:v>0.2342186</c:v>
                </c:pt>
                <c:pt idx="4">
                  <c:v>0.222824145</c:v>
                </c:pt>
                <c:pt idx="5">
                  <c:v>0.21977754099999999</c:v>
                </c:pt>
                <c:pt idx="6">
                  <c:v>0.22355333999999999</c:v>
                </c:pt>
                <c:pt idx="7">
                  <c:v>0.217911884</c:v>
                </c:pt>
                <c:pt idx="8">
                  <c:v>0.23209771600000001</c:v>
                </c:pt>
                <c:pt idx="9">
                  <c:v>0.24279795100000001</c:v>
                </c:pt>
                <c:pt idx="10">
                  <c:v>0.241939982</c:v>
                </c:pt>
                <c:pt idx="11">
                  <c:v>0.24288489399999999</c:v>
                </c:pt>
                <c:pt idx="12">
                  <c:v>0.25161976200000002</c:v>
                </c:pt>
                <c:pt idx="13">
                  <c:v>0.24870484700000001</c:v>
                </c:pt>
                <c:pt idx="14">
                  <c:v>0.234117354</c:v>
                </c:pt>
                <c:pt idx="15">
                  <c:v>0.24941234700000001</c:v>
                </c:pt>
                <c:pt idx="16">
                  <c:v>0.23580980500000001</c:v>
                </c:pt>
                <c:pt idx="17">
                  <c:v>0.22777579100000001</c:v>
                </c:pt>
                <c:pt idx="18">
                  <c:v>0.225876095</c:v>
                </c:pt>
                <c:pt idx="19">
                  <c:v>0.22073152300000001</c:v>
                </c:pt>
                <c:pt idx="20">
                  <c:v>0.223357853</c:v>
                </c:pt>
                <c:pt idx="21">
                  <c:v>0.23473667000000001</c:v>
                </c:pt>
                <c:pt idx="22">
                  <c:v>0.25778886899999998</c:v>
                </c:pt>
                <c:pt idx="23">
                  <c:v>0.26922429199999998</c:v>
                </c:pt>
                <c:pt idx="24">
                  <c:v>0.27247412999999998</c:v>
                </c:pt>
                <c:pt idx="25">
                  <c:v>0.248539655</c:v>
                </c:pt>
                <c:pt idx="26">
                  <c:v>0.24350669799999999</c:v>
                </c:pt>
                <c:pt idx="27">
                  <c:v>0.22524278</c:v>
                </c:pt>
                <c:pt idx="28">
                  <c:v>0.23153511500000001</c:v>
                </c:pt>
                <c:pt idx="29">
                  <c:v>0.23604824799999999</c:v>
                </c:pt>
                <c:pt idx="30">
                  <c:v>0.24967277700000001</c:v>
                </c:pt>
                <c:pt idx="31">
                  <c:v>0.24430927299999999</c:v>
                </c:pt>
                <c:pt idx="32">
                  <c:v>0.23117986900000001</c:v>
                </c:pt>
                <c:pt idx="33">
                  <c:v>0.219943413</c:v>
                </c:pt>
                <c:pt idx="34">
                  <c:v>0.22506678299999999</c:v>
                </c:pt>
                <c:pt idx="35">
                  <c:v>0.222947065</c:v>
                </c:pt>
                <c:pt idx="36">
                  <c:v>0.211577715</c:v>
                </c:pt>
                <c:pt idx="37">
                  <c:v>0.21820890900000001</c:v>
                </c:pt>
                <c:pt idx="38">
                  <c:v>0.208907907</c:v>
                </c:pt>
                <c:pt idx="39">
                  <c:v>0.20282220000000001</c:v>
                </c:pt>
                <c:pt idx="40">
                  <c:v>0.206244234</c:v>
                </c:pt>
                <c:pt idx="41">
                  <c:v>0.205634435</c:v>
                </c:pt>
                <c:pt idx="42">
                  <c:v>0.20782357400000001</c:v>
                </c:pt>
                <c:pt idx="43">
                  <c:v>0.21797443899999999</c:v>
                </c:pt>
                <c:pt idx="44">
                  <c:v>0.218269609</c:v>
                </c:pt>
                <c:pt idx="45">
                  <c:v>0.23023333800000001</c:v>
                </c:pt>
                <c:pt idx="46">
                  <c:v>0.22920005299999999</c:v>
                </c:pt>
                <c:pt idx="47">
                  <c:v>0.22139742200000001</c:v>
                </c:pt>
                <c:pt idx="48">
                  <c:v>0.22915443599999999</c:v>
                </c:pt>
                <c:pt idx="49">
                  <c:v>0.230372989</c:v>
                </c:pt>
                <c:pt idx="50">
                  <c:v>0.22506415599999999</c:v>
                </c:pt>
                <c:pt idx="51">
                  <c:v>0.221316863</c:v>
                </c:pt>
                <c:pt idx="52">
                  <c:v>0.21955001199999999</c:v>
                </c:pt>
                <c:pt idx="53">
                  <c:v>0.214833835</c:v>
                </c:pt>
                <c:pt idx="54">
                  <c:v>0.21066399999999999</c:v>
                </c:pt>
                <c:pt idx="55">
                  <c:v>0.205651</c:v>
                </c:pt>
                <c:pt idx="56">
                  <c:v>0.21872</c:v>
                </c:pt>
                <c:pt idx="57">
                  <c:v>0.21887999999999999</c:v>
                </c:pt>
                <c:pt idx="58">
                  <c:v>0.21870000000000001</c:v>
                </c:pt>
                <c:pt idx="59">
                  <c:v>0.22240799999999999</c:v>
                </c:pt>
                <c:pt idx="60">
                  <c:v>0.22921060200000001</c:v>
                </c:pt>
                <c:pt idx="61">
                  <c:v>0.22645116200000001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Estimulada!$B$7</c:f>
              <c:strCache>
                <c:ptCount val="1"/>
                <c:pt idx="0">
                  <c:v>Marina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Estimulada!$C$7:$BM$7</c:f>
              <c:numCache>
                <c:formatCode>#,#00%</c:formatCode>
                <c:ptCount val="63"/>
                <c:pt idx="0">
                  <c:v>0.10135345900000001</c:v>
                </c:pt>
                <c:pt idx="1">
                  <c:v>0.132706507</c:v>
                </c:pt>
                <c:pt idx="2">
                  <c:v>0.137615024</c:v>
                </c:pt>
                <c:pt idx="3">
                  <c:v>0.1414118</c:v>
                </c:pt>
                <c:pt idx="4">
                  <c:v>0.15429999999999999</c:v>
                </c:pt>
                <c:pt idx="5">
                  <c:v>0.143788464</c:v>
                </c:pt>
                <c:pt idx="6">
                  <c:v>0.13154840200000001</c:v>
                </c:pt>
                <c:pt idx="7">
                  <c:v>0.122057943</c:v>
                </c:pt>
                <c:pt idx="8">
                  <c:v>0.130826043</c:v>
                </c:pt>
                <c:pt idx="9">
                  <c:v>0.125700914</c:v>
                </c:pt>
                <c:pt idx="10">
                  <c:v>0.12653557100000001</c:v>
                </c:pt>
                <c:pt idx="11">
                  <c:v>0.123344445</c:v>
                </c:pt>
                <c:pt idx="12">
                  <c:v>0.114735776</c:v>
                </c:pt>
                <c:pt idx="13">
                  <c:v>0.109121677</c:v>
                </c:pt>
                <c:pt idx="14">
                  <c:v>0.120786642</c:v>
                </c:pt>
                <c:pt idx="15">
                  <c:v>0.119144413</c:v>
                </c:pt>
                <c:pt idx="16">
                  <c:v>0.11909053999999999</c:v>
                </c:pt>
                <c:pt idx="17">
                  <c:v>0.12953842900000001</c:v>
                </c:pt>
                <c:pt idx="18">
                  <c:v>0.12995891700000001</c:v>
                </c:pt>
                <c:pt idx="19">
                  <c:v>0.122412932</c:v>
                </c:pt>
                <c:pt idx="20">
                  <c:v>0.117798902</c:v>
                </c:pt>
                <c:pt idx="21">
                  <c:v>0.125562376</c:v>
                </c:pt>
                <c:pt idx="22">
                  <c:v>0.10778204600000001</c:v>
                </c:pt>
                <c:pt idx="23">
                  <c:v>0.10173352099999999</c:v>
                </c:pt>
                <c:pt idx="24">
                  <c:v>9.7092670000000006E-2</c:v>
                </c:pt>
                <c:pt idx="25">
                  <c:v>9.9208600999999993E-2</c:v>
                </c:pt>
                <c:pt idx="26">
                  <c:v>0.11144063</c:v>
                </c:pt>
                <c:pt idx="27">
                  <c:v>0.12012202700000001</c:v>
                </c:pt>
                <c:pt idx="28">
                  <c:v>0.13028466</c:v>
                </c:pt>
                <c:pt idx="29">
                  <c:v>0.14304190999999999</c:v>
                </c:pt>
                <c:pt idx="30">
                  <c:v>0.13031781000000001</c:v>
                </c:pt>
                <c:pt idx="31">
                  <c:v>0.12715903000000001</c:v>
                </c:pt>
                <c:pt idx="32">
                  <c:v>0.109681575</c:v>
                </c:pt>
                <c:pt idx="33">
                  <c:v>0.12401606599999999</c:v>
                </c:pt>
                <c:pt idx="34">
                  <c:v>0.123921883</c:v>
                </c:pt>
                <c:pt idx="35">
                  <c:v>0.13128308899999999</c:v>
                </c:pt>
                <c:pt idx="36">
                  <c:v>0.125321196</c:v>
                </c:pt>
                <c:pt idx="37">
                  <c:v>0.131030285</c:v>
                </c:pt>
                <c:pt idx="38">
                  <c:v>0.13891896300000001</c:v>
                </c:pt>
                <c:pt idx="39">
                  <c:v>0.14286516499999999</c:v>
                </c:pt>
                <c:pt idx="40">
                  <c:v>0.14343516100000001</c:v>
                </c:pt>
                <c:pt idx="41">
                  <c:v>0.14446162200000001</c:v>
                </c:pt>
                <c:pt idx="42">
                  <c:v>0.14340966099999999</c:v>
                </c:pt>
                <c:pt idx="43">
                  <c:v>0.14686306099999999</c:v>
                </c:pt>
                <c:pt idx="44">
                  <c:v>0.14367545000000001</c:v>
                </c:pt>
                <c:pt idx="45">
                  <c:v>0.12688921</c:v>
                </c:pt>
                <c:pt idx="46">
                  <c:v>0.117330807</c:v>
                </c:pt>
                <c:pt idx="47">
                  <c:v>0.12760380399999999</c:v>
                </c:pt>
                <c:pt idx="48">
                  <c:v>0.12279488</c:v>
                </c:pt>
                <c:pt idx="49">
                  <c:v>0.127811335</c:v>
                </c:pt>
                <c:pt idx="50">
                  <c:v>0.132772162</c:v>
                </c:pt>
                <c:pt idx="51">
                  <c:v>0.12607870800000001</c:v>
                </c:pt>
                <c:pt idx="52">
                  <c:v>0.12073368199999999</c:v>
                </c:pt>
                <c:pt idx="53">
                  <c:v>0.12068578200000001</c:v>
                </c:pt>
                <c:pt idx="54">
                  <c:v>0.11591799999999999</c:v>
                </c:pt>
                <c:pt idx="55">
                  <c:v>0.116753</c:v>
                </c:pt>
                <c:pt idx="56">
                  <c:v>0.12575</c:v>
                </c:pt>
                <c:pt idx="57">
                  <c:v>0.12246</c:v>
                </c:pt>
                <c:pt idx="58">
                  <c:v>0.12736</c:v>
                </c:pt>
                <c:pt idx="59">
                  <c:v>0.117426</c:v>
                </c:pt>
                <c:pt idx="60">
                  <c:v>0.11710559500000001</c:v>
                </c:pt>
                <c:pt idx="61">
                  <c:v>0.11950400999999999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Estimulada!$B$9</c:f>
              <c:strCache>
                <c:ptCount val="1"/>
                <c:pt idx="0">
                  <c:v>Ciro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Estimulada!$C$9:$BM$9</c:f>
              <c:numCache>
                <c:formatCode>#,#00%</c:formatCode>
                <c:ptCount val="63"/>
                <c:pt idx="0">
                  <c:v>8.5438208000000002E-2</c:v>
                </c:pt>
                <c:pt idx="1">
                  <c:v>7.3683103999999999E-2</c:v>
                </c:pt>
                <c:pt idx="2">
                  <c:v>7.4266091000000006E-2</c:v>
                </c:pt>
                <c:pt idx="3">
                  <c:v>8.2387600000000005E-2</c:v>
                </c:pt>
                <c:pt idx="4">
                  <c:v>7.3664224E-2</c:v>
                </c:pt>
                <c:pt idx="5">
                  <c:v>7.9619906000000004E-2</c:v>
                </c:pt>
                <c:pt idx="6">
                  <c:v>7.8204445999999997E-2</c:v>
                </c:pt>
                <c:pt idx="7">
                  <c:v>7.7832459000000007E-2</c:v>
                </c:pt>
                <c:pt idx="8">
                  <c:v>6.7703731000000003E-2</c:v>
                </c:pt>
                <c:pt idx="9">
                  <c:v>7.0502071999999999E-2</c:v>
                </c:pt>
                <c:pt idx="10">
                  <c:v>6.7341707000000001E-2</c:v>
                </c:pt>
                <c:pt idx="11">
                  <c:v>7.0005695000000007E-2</c:v>
                </c:pt>
                <c:pt idx="12">
                  <c:v>7.0644203000000003E-2</c:v>
                </c:pt>
                <c:pt idx="13">
                  <c:v>7.4460363000000002E-2</c:v>
                </c:pt>
                <c:pt idx="14">
                  <c:v>7.7923753999999998E-2</c:v>
                </c:pt>
                <c:pt idx="15">
                  <c:v>7.2855764000000003E-2</c:v>
                </c:pt>
                <c:pt idx="16">
                  <c:v>6.8186958000000006E-2</c:v>
                </c:pt>
                <c:pt idx="17">
                  <c:v>7.1351252000000004E-2</c:v>
                </c:pt>
                <c:pt idx="18">
                  <c:v>6.9603208E-2</c:v>
                </c:pt>
                <c:pt idx="19">
                  <c:v>6.2716572999999998E-2</c:v>
                </c:pt>
                <c:pt idx="20">
                  <c:v>7.0268358000000003E-2</c:v>
                </c:pt>
                <c:pt idx="21">
                  <c:v>8.1845477E-2</c:v>
                </c:pt>
                <c:pt idx="22">
                  <c:v>7.9522233999999997E-2</c:v>
                </c:pt>
                <c:pt idx="23">
                  <c:v>8.5259487999999994E-2</c:v>
                </c:pt>
                <c:pt idx="24">
                  <c:v>0.10010667199999999</c:v>
                </c:pt>
                <c:pt idx="25">
                  <c:v>8.8653567000000003E-2</c:v>
                </c:pt>
                <c:pt idx="26">
                  <c:v>8.6130469000000001E-2</c:v>
                </c:pt>
                <c:pt idx="27">
                  <c:v>8.4414850999999999E-2</c:v>
                </c:pt>
                <c:pt idx="28">
                  <c:v>0.10581632000000001</c:v>
                </c:pt>
                <c:pt idx="29">
                  <c:v>9.8351976999999993E-2</c:v>
                </c:pt>
                <c:pt idx="30">
                  <c:v>0.103677988</c:v>
                </c:pt>
                <c:pt idx="31">
                  <c:v>0.10548012599999999</c:v>
                </c:pt>
                <c:pt idx="32">
                  <c:v>0.106907321</c:v>
                </c:pt>
                <c:pt idx="33">
                  <c:v>9.6438389999999999E-2</c:v>
                </c:pt>
                <c:pt idx="34">
                  <c:v>0.103875825</c:v>
                </c:pt>
                <c:pt idx="35">
                  <c:v>9.1791865E-2</c:v>
                </c:pt>
                <c:pt idx="36">
                  <c:v>9.3033167E-2</c:v>
                </c:pt>
                <c:pt idx="37">
                  <c:v>7.8605526999999994E-2</c:v>
                </c:pt>
                <c:pt idx="38">
                  <c:v>7.2657637999999997E-2</c:v>
                </c:pt>
                <c:pt idx="39">
                  <c:v>7.3830690000000004E-2</c:v>
                </c:pt>
                <c:pt idx="40">
                  <c:v>7.1754786000000001E-2</c:v>
                </c:pt>
                <c:pt idx="41">
                  <c:v>7.2107440999999994E-2</c:v>
                </c:pt>
                <c:pt idx="42">
                  <c:v>7.1889863999999998E-2</c:v>
                </c:pt>
                <c:pt idx="43">
                  <c:v>6.6471093999999994E-2</c:v>
                </c:pt>
                <c:pt idx="44">
                  <c:v>7.3784971000000005E-2</c:v>
                </c:pt>
                <c:pt idx="45">
                  <c:v>7.7560344000000003E-2</c:v>
                </c:pt>
                <c:pt idx="46">
                  <c:v>8.1366927000000006E-2</c:v>
                </c:pt>
                <c:pt idx="47">
                  <c:v>7.0159320999999997E-2</c:v>
                </c:pt>
                <c:pt idx="48">
                  <c:v>8.2536234999999999E-2</c:v>
                </c:pt>
                <c:pt idx="49">
                  <c:v>8.4673105999999998E-2</c:v>
                </c:pt>
                <c:pt idx="50">
                  <c:v>8.9219662000000005E-2</c:v>
                </c:pt>
                <c:pt idx="51">
                  <c:v>0.100333955</c:v>
                </c:pt>
                <c:pt idx="52">
                  <c:v>9.4011858000000004E-2</c:v>
                </c:pt>
                <c:pt idx="53">
                  <c:v>8.1493063000000004E-2</c:v>
                </c:pt>
                <c:pt idx="54">
                  <c:v>7.8478999999999993E-2</c:v>
                </c:pt>
                <c:pt idx="55">
                  <c:v>8.6960999999999997E-2</c:v>
                </c:pt>
                <c:pt idx="56">
                  <c:v>7.7429999999999999E-2</c:v>
                </c:pt>
                <c:pt idx="57">
                  <c:v>8.2559999999999995E-2</c:v>
                </c:pt>
                <c:pt idx="58">
                  <c:v>9.2530000000000001E-2</c:v>
                </c:pt>
                <c:pt idx="59">
                  <c:v>9.6480999999999997E-2</c:v>
                </c:pt>
                <c:pt idx="60">
                  <c:v>0.100737139</c:v>
                </c:pt>
                <c:pt idx="61">
                  <c:v>9.8543080000000005E-2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Estimulada!$B$10</c:f>
              <c:strCache>
                <c:ptCount val="1"/>
                <c:pt idx="0">
                  <c:v>Haddad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Estimulada!$C$10:$BM$10</c:f>
              <c:numCache>
                <c:formatCode>#,#00%</c:formatCode>
                <c:ptCount val="63"/>
                <c:pt idx="0">
                  <c:v>7.1973229E-2</c:v>
                </c:pt>
                <c:pt idx="1">
                  <c:v>4.3072383999999998E-2</c:v>
                </c:pt>
                <c:pt idx="2">
                  <c:v>4.0146076000000003E-2</c:v>
                </c:pt>
                <c:pt idx="3">
                  <c:v>2.92432E-2</c:v>
                </c:pt>
                <c:pt idx="4">
                  <c:v>3.0546334000000001E-2</c:v>
                </c:pt>
                <c:pt idx="5">
                  <c:v>3.7067731E-2</c:v>
                </c:pt>
                <c:pt idx="6">
                  <c:v>3.8389979999999997E-2</c:v>
                </c:pt>
                <c:pt idx="7">
                  <c:v>4.2661612000000002E-2</c:v>
                </c:pt>
                <c:pt idx="8">
                  <c:v>4.0224568000000002E-2</c:v>
                </c:pt>
                <c:pt idx="9">
                  <c:v>4.1128281000000003E-2</c:v>
                </c:pt>
                <c:pt idx="10">
                  <c:v>3.9938347999999999E-2</c:v>
                </c:pt>
                <c:pt idx="11">
                  <c:v>3.8287622E-2</c:v>
                </c:pt>
                <c:pt idx="12">
                  <c:v>3.8659682000000001E-2</c:v>
                </c:pt>
                <c:pt idx="13">
                  <c:v>4.4114918000000003E-2</c:v>
                </c:pt>
                <c:pt idx="14">
                  <c:v>4.0325735000000001E-2</c:v>
                </c:pt>
                <c:pt idx="15">
                  <c:v>3.7973048000000002E-2</c:v>
                </c:pt>
                <c:pt idx="16">
                  <c:v>4.2899350000000003E-2</c:v>
                </c:pt>
                <c:pt idx="17">
                  <c:v>3.7004914999999999E-2</c:v>
                </c:pt>
                <c:pt idx="18">
                  <c:v>3.9313410999999999E-2</c:v>
                </c:pt>
                <c:pt idx="19">
                  <c:v>3.8811984000000001E-2</c:v>
                </c:pt>
                <c:pt idx="20">
                  <c:v>4.3290861999999999E-2</c:v>
                </c:pt>
                <c:pt idx="21">
                  <c:v>4.1840739000000002E-2</c:v>
                </c:pt>
                <c:pt idx="22">
                  <c:v>5.1250925000000003E-2</c:v>
                </c:pt>
                <c:pt idx="23">
                  <c:v>4.2697530999999997E-2</c:v>
                </c:pt>
                <c:pt idx="24">
                  <c:v>4.1807122000000002E-2</c:v>
                </c:pt>
                <c:pt idx="25">
                  <c:v>4.3013379999999997E-2</c:v>
                </c:pt>
                <c:pt idx="26">
                  <c:v>3.4029825E-2</c:v>
                </c:pt>
                <c:pt idx="27">
                  <c:v>3.9852112000000002E-2</c:v>
                </c:pt>
                <c:pt idx="28">
                  <c:v>3.7494830999999999E-2</c:v>
                </c:pt>
                <c:pt idx="29">
                  <c:v>4.6026042000000003E-2</c:v>
                </c:pt>
                <c:pt idx="30">
                  <c:v>5.1550192000000002E-2</c:v>
                </c:pt>
                <c:pt idx="31">
                  <c:v>5.2347538999999998E-2</c:v>
                </c:pt>
                <c:pt idx="32">
                  <c:v>5.706025E-2</c:v>
                </c:pt>
                <c:pt idx="33">
                  <c:v>5.3703042999999999E-2</c:v>
                </c:pt>
                <c:pt idx="34">
                  <c:v>4.8951407000000002E-2</c:v>
                </c:pt>
                <c:pt idx="35">
                  <c:v>4.0184615999999999E-2</c:v>
                </c:pt>
                <c:pt idx="36">
                  <c:v>3.8530842000000003E-2</c:v>
                </c:pt>
                <c:pt idx="37">
                  <c:v>5.4139456000000002E-2</c:v>
                </c:pt>
                <c:pt idx="38">
                  <c:v>5.5089200999999997E-2</c:v>
                </c:pt>
                <c:pt idx="39">
                  <c:v>4.8634295000000001E-2</c:v>
                </c:pt>
                <c:pt idx="40">
                  <c:v>5.1085538999999999E-2</c:v>
                </c:pt>
                <c:pt idx="41">
                  <c:v>6.0005984999999998E-2</c:v>
                </c:pt>
                <c:pt idx="42">
                  <c:v>5.6008689E-2</c:v>
                </c:pt>
                <c:pt idx="43">
                  <c:v>7.2608250999999999E-2</c:v>
                </c:pt>
                <c:pt idx="44">
                  <c:v>6.6095205000000004E-2</c:v>
                </c:pt>
                <c:pt idx="45">
                  <c:v>8.3133849999999995E-2</c:v>
                </c:pt>
                <c:pt idx="46">
                  <c:v>8.0847240000000001E-2</c:v>
                </c:pt>
                <c:pt idx="47">
                  <c:v>7.8163291999999995E-2</c:v>
                </c:pt>
                <c:pt idx="48">
                  <c:v>6.5445146999999995E-2</c:v>
                </c:pt>
                <c:pt idx="49">
                  <c:v>6.9840743999999996E-2</c:v>
                </c:pt>
                <c:pt idx="50">
                  <c:v>7.0756530999999998E-2</c:v>
                </c:pt>
                <c:pt idx="51">
                  <c:v>6.9055533000000002E-2</c:v>
                </c:pt>
                <c:pt idx="52">
                  <c:v>7.779722E-2</c:v>
                </c:pt>
                <c:pt idx="53">
                  <c:v>7.5969596E-2</c:v>
                </c:pt>
                <c:pt idx="54">
                  <c:v>8.1243999999999997E-2</c:v>
                </c:pt>
                <c:pt idx="55">
                  <c:v>7.6345999999999997E-2</c:v>
                </c:pt>
                <c:pt idx="56">
                  <c:v>8.5629999999999998E-2</c:v>
                </c:pt>
                <c:pt idx="57">
                  <c:v>8.616E-2</c:v>
                </c:pt>
                <c:pt idx="58">
                  <c:v>9.0340000000000004E-2</c:v>
                </c:pt>
                <c:pt idx="59">
                  <c:v>9.0496999999999994E-2</c:v>
                </c:pt>
                <c:pt idx="60">
                  <c:v>8.5720122999999995E-2</c:v>
                </c:pt>
                <c:pt idx="61">
                  <c:v>9.0403853000000006E-2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Estimulada!$B$13</c:f>
              <c:strCache>
                <c:ptCount val="1"/>
                <c:pt idx="0">
                  <c:v>Outros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Estimulada!$C$13:$BM$13</c:f>
              <c:numCache>
                <c:formatCode>#,#00%</c:formatCode>
                <c:ptCount val="63"/>
                <c:pt idx="0">
                  <c:v>3.8683007999999998E-2</c:v>
                </c:pt>
                <c:pt idx="1">
                  <c:v>4.3606054999999998E-2</c:v>
                </c:pt>
                <c:pt idx="2">
                  <c:v>3.9014748000000002E-2</c:v>
                </c:pt>
                <c:pt idx="3">
                  <c:v>3.7165700000000003E-2</c:v>
                </c:pt>
                <c:pt idx="4">
                  <c:v>4.0109893000000001E-2</c:v>
                </c:pt>
                <c:pt idx="5">
                  <c:v>3.6505413E-2</c:v>
                </c:pt>
                <c:pt idx="6">
                  <c:v>3.8443402000000002E-2</c:v>
                </c:pt>
                <c:pt idx="7">
                  <c:v>4.1686758999999997E-2</c:v>
                </c:pt>
                <c:pt idx="8">
                  <c:v>3.6885913999999999E-2</c:v>
                </c:pt>
                <c:pt idx="9">
                  <c:v>3.7793406000000002E-2</c:v>
                </c:pt>
                <c:pt idx="10">
                  <c:v>3.7906914E-2</c:v>
                </c:pt>
                <c:pt idx="11">
                  <c:v>3.4537810000000002E-2</c:v>
                </c:pt>
                <c:pt idx="12">
                  <c:v>3.3404262999999997E-2</c:v>
                </c:pt>
                <c:pt idx="13">
                  <c:v>4.5824313999999998E-2</c:v>
                </c:pt>
                <c:pt idx="14">
                  <c:v>4.7030155999999997E-2</c:v>
                </c:pt>
                <c:pt idx="15">
                  <c:v>4.9326346E-2</c:v>
                </c:pt>
                <c:pt idx="16">
                  <c:v>5.1199741999999999E-2</c:v>
                </c:pt>
                <c:pt idx="17">
                  <c:v>5.3483438000000001E-2</c:v>
                </c:pt>
                <c:pt idx="18">
                  <c:v>4.4226240999999999E-2</c:v>
                </c:pt>
                <c:pt idx="19">
                  <c:v>3.9434583000000002E-2</c:v>
                </c:pt>
                <c:pt idx="20">
                  <c:v>3.6341914000000003E-2</c:v>
                </c:pt>
                <c:pt idx="21">
                  <c:v>4.0237580000000002E-2</c:v>
                </c:pt>
                <c:pt idx="22">
                  <c:v>3.5646990000000003E-2</c:v>
                </c:pt>
                <c:pt idx="23">
                  <c:v>2.8583469E-2</c:v>
                </c:pt>
                <c:pt idx="24">
                  <c:v>2.6591494E-2</c:v>
                </c:pt>
                <c:pt idx="25">
                  <c:v>3.1149014999999999E-2</c:v>
                </c:pt>
                <c:pt idx="26">
                  <c:v>2.6726475E-2</c:v>
                </c:pt>
                <c:pt idx="27">
                  <c:v>2.8075979000000001E-2</c:v>
                </c:pt>
                <c:pt idx="28">
                  <c:v>2.6382255E-2</c:v>
                </c:pt>
                <c:pt idx="29">
                  <c:v>2.3697526E-2</c:v>
                </c:pt>
                <c:pt idx="30">
                  <c:v>1.3468463999999999E-2</c:v>
                </c:pt>
                <c:pt idx="31">
                  <c:v>1.5287205E-2</c:v>
                </c:pt>
                <c:pt idx="32">
                  <c:v>9.6487029999999998E-3</c:v>
                </c:pt>
                <c:pt idx="33">
                  <c:v>1.8715689000000001E-2</c:v>
                </c:pt>
                <c:pt idx="34">
                  <c:v>1.1687650000000001E-2</c:v>
                </c:pt>
                <c:pt idx="35">
                  <c:v>1.3454324E-2</c:v>
                </c:pt>
                <c:pt idx="36">
                  <c:v>9.9999660000000008E-3</c:v>
                </c:pt>
                <c:pt idx="37">
                  <c:v>1.1205513E-2</c:v>
                </c:pt>
                <c:pt idx="38">
                  <c:v>1.8776686000000001E-2</c:v>
                </c:pt>
                <c:pt idx="39">
                  <c:v>1.3937424E-2</c:v>
                </c:pt>
                <c:pt idx="40">
                  <c:v>1.824696E-3</c:v>
                </c:pt>
                <c:pt idx="41">
                  <c:v>1.6689160000000001E-3</c:v>
                </c:pt>
                <c:pt idx="42">
                  <c:v>1.458864E-3</c:v>
                </c:pt>
                <c:pt idx="43">
                  <c:v>2.5856669999999998E-3</c:v>
                </c:pt>
                <c:pt idx="44">
                  <c:v>9.8968519999999994E-3</c:v>
                </c:pt>
                <c:pt idx="45">
                  <c:v>1.0017399999999999E-2</c:v>
                </c:pt>
                <c:pt idx="46">
                  <c:v>1.3277501000000001E-2</c:v>
                </c:pt>
                <c:pt idx="47">
                  <c:v>1.5216888E-2</c:v>
                </c:pt>
                <c:pt idx="48">
                  <c:v>1.3717518E-2</c:v>
                </c:pt>
                <c:pt idx="49">
                  <c:v>1.1446515000000001E-2</c:v>
                </c:pt>
                <c:pt idx="50">
                  <c:v>1.5444703000000001E-2</c:v>
                </c:pt>
                <c:pt idx="51">
                  <c:v>1.2720732E-2</c:v>
                </c:pt>
                <c:pt idx="52">
                  <c:v>1.2248812E-2</c:v>
                </c:pt>
                <c:pt idx="53">
                  <c:v>2.5450931E-2</c:v>
                </c:pt>
                <c:pt idx="54">
                  <c:v>2.5989000000000002E-2</c:v>
                </c:pt>
                <c:pt idx="55">
                  <c:v>4.9824E-2</c:v>
                </c:pt>
                <c:pt idx="56">
                  <c:v>1.447E-2</c:v>
                </c:pt>
                <c:pt idx="57">
                  <c:v>1.196E-2</c:v>
                </c:pt>
                <c:pt idx="58">
                  <c:v>1.379E-2</c:v>
                </c:pt>
                <c:pt idx="59">
                  <c:v>1.0239E-2</c:v>
                </c:pt>
                <c:pt idx="60">
                  <c:v>1.090401E-2</c:v>
                </c:pt>
                <c:pt idx="61">
                  <c:v>9.7898819999999998E-3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Estimulada!$B$11</c:f>
              <c:strCache>
                <c:ptCount val="1"/>
                <c:pt idx="0">
                  <c:v>Alvaro Dias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Estimulada!$C$11:$BM$11</c:f>
              <c:numCache>
                <c:formatCode>#,#00%</c:formatCode>
                <c:ptCount val="63"/>
                <c:pt idx="0">
                  <c:v>5.7999676999999999E-2</c:v>
                </c:pt>
                <c:pt idx="1">
                  <c:v>4.2369746E-2</c:v>
                </c:pt>
                <c:pt idx="2">
                  <c:v>4.3821806999999997E-2</c:v>
                </c:pt>
                <c:pt idx="3">
                  <c:v>4.2242799999999997E-2</c:v>
                </c:pt>
                <c:pt idx="4">
                  <c:v>4.4275929999999998E-2</c:v>
                </c:pt>
                <c:pt idx="5">
                  <c:v>4.1039642000000001E-2</c:v>
                </c:pt>
                <c:pt idx="6">
                  <c:v>5.3597042999999997E-2</c:v>
                </c:pt>
                <c:pt idx="7">
                  <c:v>5.0050883999999997E-2</c:v>
                </c:pt>
                <c:pt idx="8">
                  <c:v>4.8655238000000003E-2</c:v>
                </c:pt>
                <c:pt idx="9">
                  <c:v>4.8250040000000001E-2</c:v>
                </c:pt>
                <c:pt idx="10">
                  <c:v>4.6796129999999998E-2</c:v>
                </c:pt>
                <c:pt idx="11">
                  <c:v>4.7937525000000002E-2</c:v>
                </c:pt>
                <c:pt idx="12">
                  <c:v>4.5545338999999997E-2</c:v>
                </c:pt>
                <c:pt idx="13">
                  <c:v>4.3740634E-2</c:v>
                </c:pt>
                <c:pt idx="14">
                  <c:v>5.0422488000000001E-2</c:v>
                </c:pt>
                <c:pt idx="15">
                  <c:v>4.9873479999999998E-2</c:v>
                </c:pt>
                <c:pt idx="16">
                  <c:v>4.5870385E-2</c:v>
                </c:pt>
                <c:pt idx="17">
                  <c:v>4.8049442999999997E-2</c:v>
                </c:pt>
                <c:pt idx="18">
                  <c:v>4.7552885000000003E-2</c:v>
                </c:pt>
                <c:pt idx="19">
                  <c:v>3.4952359000000002E-2</c:v>
                </c:pt>
                <c:pt idx="20">
                  <c:v>3.4869450000000003E-2</c:v>
                </c:pt>
                <c:pt idx="21">
                  <c:v>4.0250239E-2</c:v>
                </c:pt>
                <c:pt idx="22">
                  <c:v>4.0215611999999998E-2</c:v>
                </c:pt>
                <c:pt idx="23">
                  <c:v>3.6113228999999997E-2</c:v>
                </c:pt>
                <c:pt idx="24">
                  <c:v>4.4209748E-2</c:v>
                </c:pt>
                <c:pt idx="25">
                  <c:v>3.5344591000000002E-2</c:v>
                </c:pt>
                <c:pt idx="26">
                  <c:v>3.6107390000000003E-2</c:v>
                </c:pt>
                <c:pt idx="27">
                  <c:v>4.8089583999999998E-2</c:v>
                </c:pt>
                <c:pt idx="28">
                  <c:v>4.5248165E-2</c:v>
                </c:pt>
                <c:pt idx="29">
                  <c:v>4.2467974999999998E-2</c:v>
                </c:pt>
                <c:pt idx="30">
                  <c:v>3.9962213000000003E-2</c:v>
                </c:pt>
                <c:pt idx="31">
                  <c:v>4.1110217999999997E-2</c:v>
                </c:pt>
                <c:pt idx="32">
                  <c:v>4.3336511000000001E-2</c:v>
                </c:pt>
                <c:pt idx="33">
                  <c:v>3.7429250999999997E-2</c:v>
                </c:pt>
                <c:pt idx="34">
                  <c:v>3.6093716999999997E-2</c:v>
                </c:pt>
                <c:pt idx="35">
                  <c:v>3.5466492000000002E-2</c:v>
                </c:pt>
                <c:pt idx="36">
                  <c:v>3.9857418999999998E-2</c:v>
                </c:pt>
                <c:pt idx="37">
                  <c:v>4.8806550999999997E-2</c:v>
                </c:pt>
                <c:pt idx="38">
                  <c:v>4.6060530000000002E-2</c:v>
                </c:pt>
                <c:pt idx="39">
                  <c:v>4.5428624000000001E-2</c:v>
                </c:pt>
                <c:pt idx="40">
                  <c:v>5.4210693999999997E-2</c:v>
                </c:pt>
                <c:pt idx="41">
                  <c:v>6.2382028999999999E-2</c:v>
                </c:pt>
                <c:pt idx="42">
                  <c:v>6.1950321000000003E-2</c:v>
                </c:pt>
                <c:pt idx="43">
                  <c:v>5.7162324E-2</c:v>
                </c:pt>
                <c:pt idx="44">
                  <c:v>5.7850303999999998E-2</c:v>
                </c:pt>
                <c:pt idx="45">
                  <c:v>5.0582692999999998E-2</c:v>
                </c:pt>
                <c:pt idx="46">
                  <c:v>4.9426366999999999E-2</c:v>
                </c:pt>
                <c:pt idx="47">
                  <c:v>3.9061604E-2</c:v>
                </c:pt>
                <c:pt idx="48">
                  <c:v>4.0860754999999999E-2</c:v>
                </c:pt>
                <c:pt idx="49">
                  <c:v>3.7206930999999999E-2</c:v>
                </c:pt>
                <c:pt idx="50">
                  <c:v>3.3918006000000001E-2</c:v>
                </c:pt>
                <c:pt idx="51">
                  <c:v>3.6375978000000003E-2</c:v>
                </c:pt>
                <c:pt idx="52">
                  <c:v>3.9065184000000003E-2</c:v>
                </c:pt>
                <c:pt idx="53">
                  <c:v>3.9696752000000002E-2</c:v>
                </c:pt>
                <c:pt idx="54">
                  <c:v>3.9461999999999997E-2</c:v>
                </c:pt>
                <c:pt idx="55">
                  <c:v>4.0285000000000001E-2</c:v>
                </c:pt>
                <c:pt idx="56">
                  <c:v>2.6859999999999998E-2</c:v>
                </c:pt>
                <c:pt idx="57">
                  <c:v>3.0329999999999999E-2</c:v>
                </c:pt>
                <c:pt idx="58">
                  <c:v>3.7069999999999999E-2</c:v>
                </c:pt>
                <c:pt idx="59">
                  <c:v>4.1852E-2</c:v>
                </c:pt>
                <c:pt idx="60">
                  <c:v>3.7886659000000003E-2</c:v>
                </c:pt>
                <c:pt idx="61">
                  <c:v>3.1331625000000002E-2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Estimulada!$B$8</c:f>
              <c:strCache>
                <c:ptCount val="1"/>
                <c:pt idx="0">
                  <c:v>Alckmin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Estimulada!$C$8:$BM$8</c:f>
              <c:numCache>
                <c:formatCode>#,#00%</c:formatCode>
                <c:ptCount val="63"/>
                <c:pt idx="0">
                  <c:v>5.1855788999999999E-2</c:v>
                </c:pt>
                <c:pt idx="1">
                  <c:v>6.5483938000000005E-2</c:v>
                </c:pt>
                <c:pt idx="2">
                  <c:v>5.9287199999999998E-2</c:v>
                </c:pt>
                <c:pt idx="3">
                  <c:v>6.2998100000000001E-2</c:v>
                </c:pt>
                <c:pt idx="4">
                  <c:v>5.7301344999999997E-2</c:v>
                </c:pt>
                <c:pt idx="5">
                  <c:v>6.3394386999999996E-2</c:v>
                </c:pt>
                <c:pt idx="6">
                  <c:v>5.6540346999999998E-2</c:v>
                </c:pt>
                <c:pt idx="7">
                  <c:v>6.4855034000000006E-2</c:v>
                </c:pt>
                <c:pt idx="8">
                  <c:v>6.3543639999999998E-2</c:v>
                </c:pt>
                <c:pt idx="9">
                  <c:v>6.2289319000000003E-2</c:v>
                </c:pt>
                <c:pt idx="10">
                  <c:v>6.1065848999999998E-2</c:v>
                </c:pt>
                <c:pt idx="11">
                  <c:v>5.7724492000000002E-2</c:v>
                </c:pt>
                <c:pt idx="12">
                  <c:v>5.3632053999999998E-2</c:v>
                </c:pt>
                <c:pt idx="13">
                  <c:v>5.5345700999999997E-2</c:v>
                </c:pt>
                <c:pt idx="14">
                  <c:v>5.6260019000000001E-2</c:v>
                </c:pt>
                <c:pt idx="15">
                  <c:v>6.4105741999999993E-2</c:v>
                </c:pt>
                <c:pt idx="16">
                  <c:v>6.4339287999999994E-2</c:v>
                </c:pt>
                <c:pt idx="17">
                  <c:v>6.1401999999999998E-2</c:v>
                </c:pt>
                <c:pt idx="18">
                  <c:v>6.0832464000000003E-2</c:v>
                </c:pt>
                <c:pt idx="19">
                  <c:v>7.1945013000000002E-2</c:v>
                </c:pt>
                <c:pt idx="20">
                  <c:v>6.2289730000000001E-2</c:v>
                </c:pt>
                <c:pt idx="21">
                  <c:v>6.7536578999999999E-2</c:v>
                </c:pt>
                <c:pt idx="22">
                  <c:v>6.0320559000000003E-2</c:v>
                </c:pt>
                <c:pt idx="23">
                  <c:v>6.0822527000000001E-2</c:v>
                </c:pt>
                <c:pt idx="24">
                  <c:v>4.5577418000000001E-2</c:v>
                </c:pt>
                <c:pt idx="25">
                  <c:v>5.2728413000000002E-2</c:v>
                </c:pt>
                <c:pt idx="26">
                  <c:v>5.7842381999999998E-2</c:v>
                </c:pt>
                <c:pt idx="27">
                  <c:v>7.0167187000000006E-2</c:v>
                </c:pt>
                <c:pt idx="28">
                  <c:v>6.1964992000000003E-2</c:v>
                </c:pt>
                <c:pt idx="29">
                  <c:v>5.4606069E-2</c:v>
                </c:pt>
                <c:pt idx="30">
                  <c:v>6.0943010999999998E-2</c:v>
                </c:pt>
                <c:pt idx="31">
                  <c:v>7.1283134999999997E-2</c:v>
                </c:pt>
                <c:pt idx="32">
                  <c:v>7.0301799999999998E-2</c:v>
                </c:pt>
                <c:pt idx="33">
                  <c:v>6.9469011999999997E-2</c:v>
                </c:pt>
                <c:pt idx="34">
                  <c:v>7.9567417000000001E-2</c:v>
                </c:pt>
                <c:pt idx="35">
                  <c:v>7.7488082E-2</c:v>
                </c:pt>
                <c:pt idx="36">
                  <c:v>7.9446254999999993E-2</c:v>
                </c:pt>
                <c:pt idx="37">
                  <c:v>8.3418469999999995E-2</c:v>
                </c:pt>
                <c:pt idx="38">
                  <c:v>8.0259507999999993E-2</c:v>
                </c:pt>
                <c:pt idx="39">
                  <c:v>8.5698452999999994E-2</c:v>
                </c:pt>
                <c:pt idx="40">
                  <c:v>8.7773788000000005E-2</c:v>
                </c:pt>
                <c:pt idx="41">
                  <c:v>9.3936337999999994E-2</c:v>
                </c:pt>
                <c:pt idx="42">
                  <c:v>9.3650858000000003E-2</c:v>
                </c:pt>
                <c:pt idx="43">
                  <c:v>9.2103658000000005E-2</c:v>
                </c:pt>
                <c:pt idx="44">
                  <c:v>8.6473700000000001E-2</c:v>
                </c:pt>
                <c:pt idx="45">
                  <c:v>7.6886175000000001E-2</c:v>
                </c:pt>
                <c:pt idx="46">
                  <c:v>7.9956791999999999E-2</c:v>
                </c:pt>
                <c:pt idx="47">
                  <c:v>7.9969980999999996E-2</c:v>
                </c:pt>
                <c:pt idx="48">
                  <c:v>6.5808459E-2</c:v>
                </c:pt>
                <c:pt idx="49">
                  <c:v>6.5106597000000002E-2</c:v>
                </c:pt>
                <c:pt idx="50">
                  <c:v>6.6536385000000003E-2</c:v>
                </c:pt>
                <c:pt idx="51">
                  <c:v>7.3065991999999996E-2</c:v>
                </c:pt>
                <c:pt idx="52">
                  <c:v>7.3646666E-2</c:v>
                </c:pt>
                <c:pt idx="53">
                  <c:v>7.8999949999999999E-2</c:v>
                </c:pt>
                <c:pt idx="54">
                  <c:v>9.2327000000000006E-2</c:v>
                </c:pt>
                <c:pt idx="55">
                  <c:v>9.0593000000000007E-2</c:v>
                </c:pt>
                <c:pt idx="56">
                  <c:v>8.3129999999999996E-2</c:v>
                </c:pt>
                <c:pt idx="57">
                  <c:v>8.1040000000000001E-2</c:v>
                </c:pt>
                <c:pt idx="58">
                  <c:v>8.3650000000000002E-2</c:v>
                </c:pt>
                <c:pt idx="59">
                  <c:v>8.1304000000000001E-2</c:v>
                </c:pt>
                <c:pt idx="60">
                  <c:v>8.8479356999999995E-2</c:v>
                </c:pt>
                <c:pt idx="61">
                  <c:v>8.7637452000000005E-2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Estimulada!$B$12</c:f>
              <c:strCache>
                <c:ptCount val="1"/>
                <c:pt idx="0">
                  <c:v>Meireles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Estimulada!$C$12:$BM$12</c:f>
              <c:numCache>
                <c:formatCode>#,#00%</c:formatCode>
                <c:ptCount val="63"/>
                <c:pt idx="0">
                  <c:v>2.2711054000000001E-2</c:v>
                </c:pt>
                <c:pt idx="1">
                  <c:v>1.7636476000000002E-2</c:v>
                </c:pt>
                <c:pt idx="2">
                  <c:v>1.4240483999999999E-2</c:v>
                </c:pt>
                <c:pt idx="3">
                  <c:v>1.48652E-2</c:v>
                </c:pt>
                <c:pt idx="4">
                  <c:v>9.6843769999999992E-3</c:v>
                </c:pt>
                <c:pt idx="5">
                  <c:v>9.6362649999999998E-3</c:v>
                </c:pt>
                <c:pt idx="6">
                  <c:v>5.3765100000000001E-3</c:v>
                </c:pt>
                <c:pt idx="7">
                  <c:v>8.6552069999999998E-3</c:v>
                </c:pt>
                <c:pt idx="8">
                  <c:v>1.1269823E-2</c:v>
                </c:pt>
                <c:pt idx="9">
                  <c:v>1.3773155E-2</c:v>
                </c:pt>
                <c:pt idx="10">
                  <c:v>1.4138840999999999E-2</c:v>
                </c:pt>
                <c:pt idx="11">
                  <c:v>1.7734182000000001E-2</c:v>
                </c:pt>
                <c:pt idx="12">
                  <c:v>1.6058897999999999E-2</c:v>
                </c:pt>
                <c:pt idx="13">
                  <c:v>1.0985336E-2</c:v>
                </c:pt>
                <c:pt idx="14">
                  <c:v>1.3249966E-2</c:v>
                </c:pt>
                <c:pt idx="15">
                  <c:v>1.3379235E-2</c:v>
                </c:pt>
                <c:pt idx="16">
                  <c:v>1.5583321000000001E-2</c:v>
                </c:pt>
                <c:pt idx="17">
                  <c:v>1.5637760000000001E-2</c:v>
                </c:pt>
                <c:pt idx="18">
                  <c:v>1.4777817E-2</c:v>
                </c:pt>
                <c:pt idx="19">
                  <c:v>1.5024516999999999E-2</c:v>
                </c:pt>
                <c:pt idx="20">
                  <c:v>1.3063870999999999E-2</c:v>
                </c:pt>
                <c:pt idx="21">
                  <c:v>6.9834959999999996E-3</c:v>
                </c:pt>
                <c:pt idx="22">
                  <c:v>8.8357269999999998E-3</c:v>
                </c:pt>
                <c:pt idx="23">
                  <c:v>1.5893332E-2</c:v>
                </c:pt>
                <c:pt idx="24">
                  <c:v>1.2076809000000001E-2</c:v>
                </c:pt>
                <c:pt idx="25">
                  <c:v>2.0251643E-2</c:v>
                </c:pt>
                <c:pt idx="26">
                  <c:v>1.7500109999999999E-2</c:v>
                </c:pt>
                <c:pt idx="27">
                  <c:v>1.174382E-2</c:v>
                </c:pt>
                <c:pt idx="28">
                  <c:v>9.8552020000000004E-3</c:v>
                </c:pt>
                <c:pt idx="29">
                  <c:v>1.1292672E-2</c:v>
                </c:pt>
                <c:pt idx="30">
                  <c:v>6.4970899999999996E-3</c:v>
                </c:pt>
                <c:pt idx="31">
                  <c:v>1.2733805000000001E-2</c:v>
                </c:pt>
                <c:pt idx="32">
                  <c:v>1.6972629999999999E-2</c:v>
                </c:pt>
                <c:pt idx="33">
                  <c:v>1.3984689E-2</c:v>
                </c:pt>
                <c:pt idx="34">
                  <c:v>1.4676276E-2</c:v>
                </c:pt>
                <c:pt idx="35">
                  <c:v>1.5073286999999999E-2</c:v>
                </c:pt>
                <c:pt idx="36">
                  <c:v>6.5611599999999999E-3</c:v>
                </c:pt>
                <c:pt idx="37">
                  <c:v>8.9970429999999997E-3</c:v>
                </c:pt>
                <c:pt idx="38">
                  <c:v>1.0149114000000001E-2</c:v>
                </c:pt>
                <c:pt idx="39">
                  <c:v>1.1044109999999999E-2</c:v>
                </c:pt>
                <c:pt idx="40">
                  <c:v>1.3473341E-2</c:v>
                </c:pt>
                <c:pt idx="41">
                  <c:v>1.6397714000000001E-2</c:v>
                </c:pt>
                <c:pt idx="42">
                  <c:v>1.0505587E-2</c:v>
                </c:pt>
                <c:pt idx="43">
                  <c:v>1.1140439E-2</c:v>
                </c:pt>
                <c:pt idx="44">
                  <c:v>1.2732495999999999E-2</c:v>
                </c:pt>
                <c:pt idx="45">
                  <c:v>1.0370888E-2</c:v>
                </c:pt>
                <c:pt idx="46">
                  <c:v>1.0624346999999999E-2</c:v>
                </c:pt>
                <c:pt idx="47">
                  <c:v>1.0186494000000001E-2</c:v>
                </c:pt>
                <c:pt idx="48">
                  <c:v>1.1804116E-2</c:v>
                </c:pt>
                <c:pt idx="49">
                  <c:v>1.1125550999999999E-2</c:v>
                </c:pt>
                <c:pt idx="50">
                  <c:v>9.4764919999999996E-3</c:v>
                </c:pt>
                <c:pt idx="51">
                  <c:v>8.7512059999999992E-3</c:v>
                </c:pt>
                <c:pt idx="52">
                  <c:v>1.5122417000000001E-2</c:v>
                </c:pt>
                <c:pt idx="53">
                  <c:v>1.6314542000000001E-2</c:v>
                </c:pt>
                <c:pt idx="54">
                  <c:v>1.4654E-2</c:v>
                </c:pt>
                <c:pt idx="55">
                  <c:v>1.1344E-2</c:v>
                </c:pt>
                <c:pt idx="56">
                  <c:v>1.2330000000000001E-2</c:v>
                </c:pt>
                <c:pt idx="57">
                  <c:v>5.0000000000000001E-3</c:v>
                </c:pt>
                <c:pt idx="58">
                  <c:v>1.077E-2</c:v>
                </c:pt>
                <c:pt idx="59">
                  <c:v>1.6494999999999999E-2</c:v>
                </c:pt>
                <c:pt idx="60">
                  <c:v>2.1966329999999999E-2</c:v>
                </c:pt>
                <c:pt idx="61">
                  <c:v>3.1121627999999998E-2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25216"/>
        <c:axId val="476026752"/>
      </c:lineChart>
      <c:dateAx>
        <c:axId val="476025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476026752"/>
        <c:crosses val="autoZero"/>
        <c:auto val="1"/>
        <c:lblOffset val="100"/>
        <c:baseTimeUnit val="days"/>
      </c:dateAx>
      <c:valAx>
        <c:axId val="476026752"/>
        <c:scaling>
          <c:orientation val="minMax"/>
          <c:max val="0.28000000000000003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%" sourceLinked="0"/>
        <c:majorTickMark val="out"/>
        <c:minorTickMark val="none"/>
        <c:tickLblPos val="nextTo"/>
        <c:crossAx val="476025216"/>
        <c:crosses val="autoZero"/>
        <c:crossBetween val="between"/>
        <c:majorUnit val="2.0000000000000004E-2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84066295899606E-2"/>
          <c:y val="2.807515543272841E-2"/>
          <c:w val="0.8520331960999451"/>
          <c:h val="0.83366968312842626"/>
        </c:manualLayout>
      </c:layout>
      <c:lineChart>
        <c:grouping val="standard"/>
        <c:varyColors val="0"/>
        <c:ser>
          <c:idx val="2"/>
          <c:order val="0"/>
          <c:tx>
            <c:strRef>
              <c:f>Estimulada!$B$7</c:f>
              <c:strCache>
                <c:ptCount val="1"/>
                <c:pt idx="0">
                  <c:v>Marina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Estimulada!$C$7:$BM$7</c:f>
              <c:numCache>
                <c:formatCode>#,#00%</c:formatCode>
                <c:ptCount val="63"/>
                <c:pt idx="0">
                  <c:v>0.10135345900000001</c:v>
                </c:pt>
                <c:pt idx="1">
                  <c:v>0.132706507</c:v>
                </c:pt>
                <c:pt idx="2">
                  <c:v>0.137615024</c:v>
                </c:pt>
                <c:pt idx="3">
                  <c:v>0.1414118</c:v>
                </c:pt>
                <c:pt idx="4">
                  <c:v>0.15429999999999999</c:v>
                </c:pt>
                <c:pt idx="5">
                  <c:v>0.143788464</c:v>
                </c:pt>
                <c:pt idx="6">
                  <c:v>0.13154840200000001</c:v>
                </c:pt>
                <c:pt idx="7">
                  <c:v>0.122057943</c:v>
                </c:pt>
                <c:pt idx="8">
                  <c:v>0.130826043</c:v>
                </c:pt>
                <c:pt idx="9">
                  <c:v>0.125700914</c:v>
                </c:pt>
                <c:pt idx="10">
                  <c:v>0.12653557100000001</c:v>
                </c:pt>
                <c:pt idx="11">
                  <c:v>0.123344445</c:v>
                </c:pt>
                <c:pt idx="12">
                  <c:v>0.114735776</c:v>
                </c:pt>
                <c:pt idx="13">
                  <c:v>0.109121677</c:v>
                </c:pt>
                <c:pt idx="14">
                  <c:v>0.120786642</c:v>
                </c:pt>
                <c:pt idx="15">
                  <c:v>0.119144413</c:v>
                </c:pt>
                <c:pt idx="16">
                  <c:v>0.11909053999999999</c:v>
                </c:pt>
                <c:pt idx="17">
                  <c:v>0.12953842900000001</c:v>
                </c:pt>
                <c:pt idx="18">
                  <c:v>0.12995891700000001</c:v>
                </c:pt>
                <c:pt idx="19">
                  <c:v>0.122412932</c:v>
                </c:pt>
                <c:pt idx="20">
                  <c:v>0.117798902</c:v>
                </c:pt>
                <c:pt idx="21">
                  <c:v>0.125562376</c:v>
                </c:pt>
                <c:pt idx="22">
                  <c:v>0.10778204600000001</c:v>
                </c:pt>
                <c:pt idx="23">
                  <c:v>0.10173352099999999</c:v>
                </c:pt>
                <c:pt idx="24">
                  <c:v>9.7092670000000006E-2</c:v>
                </c:pt>
                <c:pt idx="25">
                  <c:v>9.9208600999999993E-2</c:v>
                </c:pt>
                <c:pt idx="26">
                  <c:v>0.11144063</c:v>
                </c:pt>
                <c:pt idx="27">
                  <c:v>0.12012202700000001</c:v>
                </c:pt>
                <c:pt idx="28">
                  <c:v>0.13028466</c:v>
                </c:pt>
                <c:pt idx="29">
                  <c:v>0.14304190999999999</c:v>
                </c:pt>
                <c:pt idx="30">
                  <c:v>0.13031781000000001</c:v>
                </c:pt>
                <c:pt idx="31">
                  <c:v>0.12715903000000001</c:v>
                </c:pt>
                <c:pt idx="32">
                  <c:v>0.109681575</c:v>
                </c:pt>
                <c:pt idx="33">
                  <c:v>0.12401606599999999</c:v>
                </c:pt>
                <c:pt idx="34">
                  <c:v>0.123921883</c:v>
                </c:pt>
                <c:pt idx="35">
                  <c:v>0.13128308899999999</c:v>
                </c:pt>
                <c:pt idx="36">
                  <c:v>0.125321196</c:v>
                </c:pt>
                <c:pt idx="37">
                  <c:v>0.131030285</c:v>
                </c:pt>
                <c:pt idx="38">
                  <c:v>0.13891896300000001</c:v>
                </c:pt>
                <c:pt idx="39">
                  <c:v>0.14286516499999999</c:v>
                </c:pt>
                <c:pt idx="40">
                  <c:v>0.14343516100000001</c:v>
                </c:pt>
                <c:pt idx="41">
                  <c:v>0.14446162200000001</c:v>
                </c:pt>
                <c:pt idx="42">
                  <c:v>0.14340966099999999</c:v>
                </c:pt>
                <c:pt idx="43">
                  <c:v>0.14686306099999999</c:v>
                </c:pt>
                <c:pt idx="44">
                  <c:v>0.14367545000000001</c:v>
                </c:pt>
                <c:pt idx="45">
                  <c:v>0.12688921</c:v>
                </c:pt>
                <c:pt idx="46">
                  <c:v>0.117330807</c:v>
                </c:pt>
                <c:pt idx="47">
                  <c:v>0.12760380399999999</c:v>
                </c:pt>
                <c:pt idx="48">
                  <c:v>0.12279488</c:v>
                </c:pt>
                <c:pt idx="49">
                  <c:v>0.127811335</c:v>
                </c:pt>
                <c:pt idx="50">
                  <c:v>0.132772162</c:v>
                </c:pt>
                <c:pt idx="51">
                  <c:v>0.12607870800000001</c:v>
                </c:pt>
                <c:pt idx="52">
                  <c:v>0.12073368199999999</c:v>
                </c:pt>
                <c:pt idx="53">
                  <c:v>0.12068578200000001</c:v>
                </c:pt>
                <c:pt idx="54">
                  <c:v>0.11591799999999999</c:v>
                </c:pt>
                <c:pt idx="55">
                  <c:v>0.116753</c:v>
                </c:pt>
                <c:pt idx="56">
                  <c:v>0.12575</c:v>
                </c:pt>
                <c:pt idx="57">
                  <c:v>0.12246</c:v>
                </c:pt>
                <c:pt idx="58">
                  <c:v>0.12736</c:v>
                </c:pt>
                <c:pt idx="59">
                  <c:v>0.117426</c:v>
                </c:pt>
                <c:pt idx="60">
                  <c:v>0.11710559500000001</c:v>
                </c:pt>
                <c:pt idx="61">
                  <c:v>0.11950400999999999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Estimulada!$B$9</c:f>
              <c:strCache>
                <c:ptCount val="1"/>
                <c:pt idx="0">
                  <c:v>Ciro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Estimulada!$C$9:$BM$9</c:f>
              <c:numCache>
                <c:formatCode>#,#00%</c:formatCode>
                <c:ptCount val="63"/>
                <c:pt idx="0">
                  <c:v>8.5438208000000002E-2</c:v>
                </c:pt>
                <c:pt idx="1">
                  <c:v>7.3683103999999999E-2</c:v>
                </c:pt>
                <c:pt idx="2">
                  <c:v>7.4266091000000006E-2</c:v>
                </c:pt>
                <c:pt idx="3">
                  <c:v>8.2387600000000005E-2</c:v>
                </c:pt>
                <c:pt idx="4">
                  <c:v>7.3664224E-2</c:v>
                </c:pt>
                <c:pt idx="5">
                  <c:v>7.9619906000000004E-2</c:v>
                </c:pt>
                <c:pt idx="6">
                  <c:v>7.8204445999999997E-2</c:v>
                </c:pt>
                <c:pt idx="7">
                  <c:v>7.7832459000000007E-2</c:v>
                </c:pt>
                <c:pt idx="8">
                  <c:v>6.7703731000000003E-2</c:v>
                </c:pt>
                <c:pt idx="9">
                  <c:v>7.0502071999999999E-2</c:v>
                </c:pt>
                <c:pt idx="10">
                  <c:v>6.7341707000000001E-2</c:v>
                </c:pt>
                <c:pt idx="11">
                  <c:v>7.0005695000000007E-2</c:v>
                </c:pt>
                <c:pt idx="12">
                  <c:v>7.0644203000000003E-2</c:v>
                </c:pt>
                <c:pt idx="13">
                  <c:v>7.4460363000000002E-2</c:v>
                </c:pt>
                <c:pt idx="14">
                  <c:v>7.7923753999999998E-2</c:v>
                </c:pt>
                <c:pt idx="15">
                  <c:v>7.2855764000000003E-2</c:v>
                </c:pt>
                <c:pt idx="16">
                  <c:v>6.8186958000000006E-2</c:v>
                </c:pt>
                <c:pt idx="17">
                  <c:v>7.1351252000000004E-2</c:v>
                </c:pt>
                <c:pt idx="18">
                  <c:v>6.9603208E-2</c:v>
                </c:pt>
                <c:pt idx="19">
                  <c:v>6.2716572999999998E-2</c:v>
                </c:pt>
                <c:pt idx="20">
                  <c:v>7.0268358000000003E-2</c:v>
                </c:pt>
                <c:pt idx="21">
                  <c:v>8.1845477E-2</c:v>
                </c:pt>
                <c:pt idx="22">
                  <c:v>7.9522233999999997E-2</c:v>
                </c:pt>
                <c:pt idx="23">
                  <c:v>8.5259487999999994E-2</c:v>
                </c:pt>
                <c:pt idx="24">
                  <c:v>0.10010667199999999</c:v>
                </c:pt>
                <c:pt idx="25">
                  <c:v>8.8653567000000003E-2</c:v>
                </c:pt>
                <c:pt idx="26">
                  <c:v>8.6130469000000001E-2</c:v>
                </c:pt>
                <c:pt idx="27">
                  <c:v>8.4414850999999999E-2</c:v>
                </c:pt>
                <c:pt idx="28">
                  <c:v>0.10581632000000001</c:v>
                </c:pt>
                <c:pt idx="29">
                  <c:v>9.8351976999999993E-2</c:v>
                </c:pt>
                <c:pt idx="30">
                  <c:v>0.103677988</c:v>
                </c:pt>
                <c:pt idx="31">
                  <c:v>0.10548012599999999</c:v>
                </c:pt>
                <c:pt idx="32">
                  <c:v>0.106907321</c:v>
                </c:pt>
                <c:pt idx="33">
                  <c:v>9.6438389999999999E-2</c:v>
                </c:pt>
                <c:pt idx="34">
                  <c:v>0.103875825</c:v>
                </c:pt>
                <c:pt idx="35">
                  <c:v>9.1791865E-2</c:v>
                </c:pt>
                <c:pt idx="36">
                  <c:v>9.3033167E-2</c:v>
                </c:pt>
                <c:pt idx="37">
                  <c:v>7.8605526999999994E-2</c:v>
                </c:pt>
                <c:pt idx="38">
                  <c:v>7.2657637999999997E-2</c:v>
                </c:pt>
                <c:pt idx="39">
                  <c:v>7.3830690000000004E-2</c:v>
                </c:pt>
                <c:pt idx="40">
                  <c:v>7.1754786000000001E-2</c:v>
                </c:pt>
                <c:pt idx="41">
                  <c:v>7.2107440999999994E-2</c:v>
                </c:pt>
                <c:pt idx="42">
                  <c:v>7.1889863999999998E-2</c:v>
                </c:pt>
                <c:pt idx="43">
                  <c:v>6.6471093999999994E-2</c:v>
                </c:pt>
                <c:pt idx="44">
                  <c:v>7.3784971000000005E-2</c:v>
                </c:pt>
                <c:pt idx="45">
                  <c:v>7.7560344000000003E-2</c:v>
                </c:pt>
                <c:pt idx="46">
                  <c:v>8.1366927000000006E-2</c:v>
                </c:pt>
                <c:pt idx="47">
                  <c:v>7.0159320999999997E-2</c:v>
                </c:pt>
                <c:pt idx="48">
                  <c:v>8.2536234999999999E-2</c:v>
                </c:pt>
                <c:pt idx="49">
                  <c:v>8.4673105999999998E-2</c:v>
                </c:pt>
                <c:pt idx="50">
                  <c:v>8.9219662000000005E-2</c:v>
                </c:pt>
                <c:pt idx="51">
                  <c:v>0.100333955</c:v>
                </c:pt>
                <c:pt idx="52">
                  <c:v>9.4011858000000004E-2</c:v>
                </c:pt>
                <c:pt idx="53">
                  <c:v>8.1493063000000004E-2</c:v>
                </c:pt>
                <c:pt idx="54">
                  <c:v>7.8478999999999993E-2</c:v>
                </c:pt>
                <c:pt idx="55">
                  <c:v>8.6960999999999997E-2</c:v>
                </c:pt>
                <c:pt idx="56">
                  <c:v>7.7429999999999999E-2</c:v>
                </c:pt>
                <c:pt idx="57">
                  <c:v>8.2559999999999995E-2</c:v>
                </c:pt>
                <c:pt idx="58">
                  <c:v>9.2530000000000001E-2</c:v>
                </c:pt>
                <c:pt idx="59">
                  <c:v>9.6480999999999997E-2</c:v>
                </c:pt>
                <c:pt idx="60">
                  <c:v>0.100737139</c:v>
                </c:pt>
                <c:pt idx="61">
                  <c:v>9.8543080000000005E-2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Estimulada!$B$10</c:f>
              <c:strCache>
                <c:ptCount val="1"/>
                <c:pt idx="0">
                  <c:v>Haddad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Estimulada!$C$10:$BM$10</c:f>
              <c:numCache>
                <c:formatCode>#,#00%</c:formatCode>
                <c:ptCount val="63"/>
                <c:pt idx="0">
                  <c:v>7.1973229E-2</c:v>
                </c:pt>
                <c:pt idx="1">
                  <c:v>4.3072383999999998E-2</c:v>
                </c:pt>
                <c:pt idx="2">
                  <c:v>4.0146076000000003E-2</c:v>
                </c:pt>
                <c:pt idx="3">
                  <c:v>2.92432E-2</c:v>
                </c:pt>
                <c:pt idx="4">
                  <c:v>3.0546334000000001E-2</c:v>
                </c:pt>
                <c:pt idx="5">
                  <c:v>3.7067731E-2</c:v>
                </c:pt>
                <c:pt idx="6">
                  <c:v>3.8389979999999997E-2</c:v>
                </c:pt>
                <c:pt idx="7">
                  <c:v>4.2661612000000002E-2</c:v>
                </c:pt>
                <c:pt idx="8">
                  <c:v>4.0224568000000002E-2</c:v>
                </c:pt>
                <c:pt idx="9">
                  <c:v>4.1128281000000003E-2</c:v>
                </c:pt>
                <c:pt idx="10">
                  <c:v>3.9938347999999999E-2</c:v>
                </c:pt>
                <c:pt idx="11">
                  <c:v>3.8287622E-2</c:v>
                </c:pt>
                <c:pt idx="12">
                  <c:v>3.8659682000000001E-2</c:v>
                </c:pt>
                <c:pt idx="13">
                  <c:v>4.4114918000000003E-2</c:v>
                </c:pt>
                <c:pt idx="14">
                  <c:v>4.0325735000000001E-2</c:v>
                </c:pt>
                <c:pt idx="15">
                  <c:v>3.7973048000000002E-2</c:v>
                </c:pt>
                <c:pt idx="16">
                  <c:v>4.2899350000000003E-2</c:v>
                </c:pt>
                <c:pt idx="17">
                  <c:v>3.7004914999999999E-2</c:v>
                </c:pt>
                <c:pt idx="18">
                  <c:v>3.9313410999999999E-2</c:v>
                </c:pt>
                <c:pt idx="19">
                  <c:v>3.8811984000000001E-2</c:v>
                </c:pt>
                <c:pt idx="20">
                  <c:v>4.3290861999999999E-2</c:v>
                </c:pt>
                <c:pt idx="21">
                  <c:v>4.1840739000000002E-2</c:v>
                </c:pt>
                <c:pt idx="22">
                  <c:v>5.1250925000000003E-2</c:v>
                </c:pt>
                <c:pt idx="23">
                  <c:v>4.2697530999999997E-2</c:v>
                </c:pt>
                <c:pt idx="24">
                  <c:v>4.1807122000000002E-2</c:v>
                </c:pt>
                <c:pt idx="25">
                  <c:v>4.3013379999999997E-2</c:v>
                </c:pt>
                <c:pt idx="26">
                  <c:v>3.4029825E-2</c:v>
                </c:pt>
                <c:pt idx="27">
                  <c:v>3.9852112000000002E-2</c:v>
                </c:pt>
                <c:pt idx="28">
                  <c:v>3.7494830999999999E-2</c:v>
                </c:pt>
                <c:pt idx="29">
                  <c:v>4.6026042000000003E-2</c:v>
                </c:pt>
                <c:pt idx="30">
                  <c:v>5.1550192000000002E-2</c:v>
                </c:pt>
                <c:pt idx="31">
                  <c:v>5.2347538999999998E-2</c:v>
                </c:pt>
                <c:pt idx="32">
                  <c:v>5.706025E-2</c:v>
                </c:pt>
                <c:pt idx="33">
                  <c:v>5.3703042999999999E-2</c:v>
                </c:pt>
                <c:pt idx="34">
                  <c:v>4.8951407000000002E-2</c:v>
                </c:pt>
                <c:pt idx="35">
                  <c:v>4.0184615999999999E-2</c:v>
                </c:pt>
                <c:pt idx="36">
                  <c:v>3.8530842000000003E-2</c:v>
                </c:pt>
                <c:pt idx="37">
                  <c:v>5.4139456000000002E-2</c:v>
                </c:pt>
                <c:pt idx="38">
                  <c:v>5.5089200999999997E-2</c:v>
                </c:pt>
                <c:pt idx="39">
                  <c:v>4.8634295000000001E-2</c:v>
                </c:pt>
                <c:pt idx="40">
                  <c:v>5.1085538999999999E-2</c:v>
                </c:pt>
                <c:pt idx="41">
                  <c:v>6.0005984999999998E-2</c:v>
                </c:pt>
                <c:pt idx="42">
                  <c:v>5.6008689E-2</c:v>
                </c:pt>
                <c:pt idx="43">
                  <c:v>7.2608250999999999E-2</c:v>
                </c:pt>
                <c:pt idx="44">
                  <c:v>6.6095205000000004E-2</c:v>
                </c:pt>
                <c:pt idx="45">
                  <c:v>8.3133849999999995E-2</c:v>
                </c:pt>
                <c:pt idx="46">
                  <c:v>8.0847240000000001E-2</c:v>
                </c:pt>
                <c:pt idx="47">
                  <c:v>7.8163291999999995E-2</c:v>
                </c:pt>
                <c:pt idx="48">
                  <c:v>6.5445146999999995E-2</c:v>
                </c:pt>
                <c:pt idx="49">
                  <c:v>6.9840743999999996E-2</c:v>
                </c:pt>
                <c:pt idx="50">
                  <c:v>7.0756530999999998E-2</c:v>
                </c:pt>
                <c:pt idx="51">
                  <c:v>6.9055533000000002E-2</c:v>
                </c:pt>
                <c:pt idx="52">
                  <c:v>7.779722E-2</c:v>
                </c:pt>
                <c:pt idx="53">
                  <c:v>7.5969596E-2</c:v>
                </c:pt>
                <c:pt idx="54">
                  <c:v>8.1243999999999997E-2</c:v>
                </c:pt>
                <c:pt idx="55">
                  <c:v>7.6345999999999997E-2</c:v>
                </c:pt>
                <c:pt idx="56">
                  <c:v>8.5629999999999998E-2</c:v>
                </c:pt>
                <c:pt idx="57">
                  <c:v>8.616E-2</c:v>
                </c:pt>
                <c:pt idx="58">
                  <c:v>9.0340000000000004E-2</c:v>
                </c:pt>
                <c:pt idx="59">
                  <c:v>9.0496999999999994E-2</c:v>
                </c:pt>
                <c:pt idx="60">
                  <c:v>8.5720122999999995E-2</c:v>
                </c:pt>
                <c:pt idx="61">
                  <c:v>9.0403853000000006E-2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Estimulada!$B$13</c:f>
              <c:strCache>
                <c:ptCount val="1"/>
                <c:pt idx="0">
                  <c:v>Outros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Estimulada!$C$13:$BM$13</c:f>
              <c:numCache>
                <c:formatCode>#,#00%</c:formatCode>
                <c:ptCount val="63"/>
                <c:pt idx="0">
                  <c:v>3.8683007999999998E-2</c:v>
                </c:pt>
                <c:pt idx="1">
                  <c:v>4.3606054999999998E-2</c:v>
                </c:pt>
                <c:pt idx="2">
                  <c:v>3.9014748000000002E-2</c:v>
                </c:pt>
                <c:pt idx="3">
                  <c:v>3.7165700000000003E-2</c:v>
                </c:pt>
                <c:pt idx="4">
                  <c:v>4.0109893000000001E-2</c:v>
                </c:pt>
                <c:pt idx="5">
                  <c:v>3.6505413E-2</c:v>
                </c:pt>
                <c:pt idx="6">
                  <c:v>3.8443402000000002E-2</c:v>
                </c:pt>
                <c:pt idx="7">
                  <c:v>4.1686758999999997E-2</c:v>
                </c:pt>
                <c:pt idx="8">
                  <c:v>3.6885913999999999E-2</c:v>
                </c:pt>
                <c:pt idx="9">
                  <c:v>3.7793406000000002E-2</c:v>
                </c:pt>
                <c:pt idx="10">
                  <c:v>3.7906914E-2</c:v>
                </c:pt>
                <c:pt idx="11">
                  <c:v>3.4537810000000002E-2</c:v>
                </c:pt>
                <c:pt idx="12">
                  <c:v>3.3404262999999997E-2</c:v>
                </c:pt>
                <c:pt idx="13">
                  <c:v>4.5824313999999998E-2</c:v>
                </c:pt>
                <c:pt idx="14">
                  <c:v>4.7030155999999997E-2</c:v>
                </c:pt>
                <c:pt idx="15">
                  <c:v>4.9326346E-2</c:v>
                </c:pt>
                <c:pt idx="16">
                  <c:v>5.1199741999999999E-2</c:v>
                </c:pt>
                <c:pt idx="17">
                  <c:v>5.3483438000000001E-2</c:v>
                </c:pt>
                <c:pt idx="18">
                  <c:v>4.4226240999999999E-2</c:v>
                </c:pt>
                <c:pt idx="19">
                  <c:v>3.9434583000000002E-2</c:v>
                </c:pt>
                <c:pt idx="20">
                  <c:v>3.6341914000000003E-2</c:v>
                </c:pt>
                <c:pt idx="21">
                  <c:v>4.0237580000000002E-2</c:v>
                </c:pt>
                <c:pt idx="22">
                  <c:v>3.5646990000000003E-2</c:v>
                </c:pt>
                <c:pt idx="23">
                  <c:v>2.8583469E-2</c:v>
                </c:pt>
                <c:pt idx="24">
                  <c:v>2.6591494E-2</c:v>
                </c:pt>
                <c:pt idx="25">
                  <c:v>3.1149014999999999E-2</c:v>
                </c:pt>
                <c:pt idx="26">
                  <c:v>2.6726475E-2</c:v>
                </c:pt>
                <c:pt idx="27">
                  <c:v>2.8075979000000001E-2</c:v>
                </c:pt>
                <c:pt idx="28">
                  <c:v>2.6382255E-2</c:v>
                </c:pt>
                <c:pt idx="29">
                  <c:v>2.3697526E-2</c:v>
                </c:pt>
                <c:pt idx="30">
                  <c:v>1.3468463999999999E-2</c:v>
                </c:pt>
                <c:pt idx="31">
                  <c:v>1.5287205E-2</c:v>
                </c:pt>
                <c:pt idx="32">
                  <c:v>9.6487029999999998E-3</c:v>
                </c:pt>
                <c:pt idx="33">
                  <c:v>1.8715689000000001E-2</c:v>
                </c:pt>
                <c:pt idx="34">
                  <c:v>1.1687650000000001E-2</c:v>
                </c:pt>
                <c:pt idx="35">
                  <c:v>1.3454324E-2</c:v>
                </c:pt>
                <c:pt idx="36">
                  <c:v>9.9999660000000008E-3</c:v>
                </c:pt>
                <c:pt idx="37">
                  <c:v>1.1205513E-2</c:v>
                </c:pt>
                <c:pt idx="38">
                  <c:v>1.8776686000000001E-2</c:v>
                </c:pt>
                <c:pt idx="39">
                  <c:v>1.3937424E-2</c:v>
                </c:pt>
                <c:pt idx="40">
                  <c:v>1.824696E-3</c:v>
                </c:pt>
                <c:pt idx="41">
                  <c:v>1.6689160000000001E-3</c:v>
                </c:pt>
                <c:pt idx="42">
                  <c:v>1.458864E-3</c:v>
                </c:pt>
                <c:pt idx="43">
                  <c:v>2.5856669999999998E-3</c:v>
                </c:pt>
                <c:pt idx="44">
                  <c:v>9.8968519999999994E-3</c:v>
                </c:pt>
                <c:pt idx="45">
                  <c:v>1.0017399999999999E-2</c:v>
                </c:pt>
                <c:pt idx="46">
                  <c:v>1.3277501000000001E-2</c:v>
                </c:pt>
                <c:pt idx="47">
                  <c:v>1.5216888E-2</c:v>
                </c:pt>
                <c:pt idx="48">
                  <c:v>1.3717518E-2</c:v>
                </c:pt>
                <c:pt idx="49">
                  <c:v>1.1446515000000001E-2</c:v>
                </c:pt>
                <c:pt idx="50">
                  <c:v>1.5444703000000001E-2</c:v>
                </c:pt>
                <c:pt idx="51">
                  <c:v>1.2720732E-2</c:v>
                </c:pt>
                <c:pt idx="52">
                  <c:v>1.2248812E-2</c:v>
                </c:pt>
                <c:pt idx="53">
                  <c:v>2.5450931E-2</c:v>
                </c:pt>
                <c:pt idx="54">
                  <c:v>2.5989000000000002E-2</c:v>
                </c:pt>
                <c:pt idx="55">
                  <c:v>4.9824E-2</c:v>
                </c:pt>
                <c:pt idx="56">
                  <c:v>1.447E-2</c:v>
                </c:pt>
                <c:pt idx="57">
                  <c:v>1.196E-2</c:v>
                </c:pt>
                <c:pt idx="58">
                  <c:v>1.379E-2</c:v>
                </c:pt>
                <c:pt idx="59">
                  <c:v>1.0239E-2</c:v>
                </c:pt>
                <c:pt idx="60">
                  <c:v>1.090401E-2</c:v>
                </c:pt>
                <c:pt idx="61">
                  <c:v>9.7898819999999998E-3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Estimulada!$B$11</c:f>
              <c:strCache>
                <c:ptCount val="1"/>
                <c:pt idx="0">
                  <c:v>Alvaro Dias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Estimulada!$C$11:$BM$11</c:f>
              <c:numCache>
                <c:formatCode>#,#00%</c:formatCode>
                <c:ptCount val="63"/>
                <c:pt idx="0">
                  <c:v>5.7999676999999999E-2</c:v>
                </c:pt>
                <c:pt idx="1">
                  <c:v>4.2369746E-2</c:v>
                </c:pt>
                <c:pt idx="2">
                  <c:v>4.3821806999999997E-2</c:v>
                </c:pt>
                <c:pt idx="3">
                  <c:v>4.2242799999999997E-2</c:v>
                </c:pt>
                <c:pt idx="4">
                  <c:v>4.4275929999999998E-2</c:v>
                </c:pt>
                <c:pt idx="5">
                  <c:v>4.1039642000000001E-2</c:v>
                </c:pt>
                <c:pt idx="6">
                  <c:v>5.3597042999999997E-2</c:v>
                </c:pt>
                <c:pt idx="7">
                  <c:v>5.0050883999999997E-2</c:v>
                </c:pt>
                <c:pt idx="8">
                  <c:v>4.8655238000000003E-2</c:v>
                </c:pt>
                <c:pt idx="9">
                  <c:v>4.8250040000000001E-2</c:v>
                </c:pt>
                <c:pt idx="10">
                  <c:v>4.6796129999999998E-2</c:v>
                </c:pt>
                <c:pt idx="11">
                  <c:v>4.7937525000000002E-2</c:v>
                </c:pt>
                <c:pt idx="12">
                  <c:v>4.5545338999999997E-2</c:v>
                </c:pt>
                <c:pt idx="13">
                  <c:v>4.3740634E-2</c:v>
                </c:pt>
                <c:pt idx="14">
                  <c:v>5.0422488000000001E-2</c:v>
                </c:pt>
                <c:pt idx="15">
                  <c:v>4.9873479999999998E-2</c:v>
                </c:pt>
                <c:pt idx="16">
                  <c:v>4.5870385E-2</c:v>
                </c:pt>
                <c:pt idx="17">
                  <c:v>4.8049442999999997E-2</c:v>
                </c:pt>
                <c:pt idx="18">
                  <c:v>4.7552885000000003E-2</c:v>
                </c:pt>
                <c:pt idx="19">
                  <c:v>3.4952359000000002E-2</c:v>
                </c:pt>
                <c:pt idx="20">
                  <c:v>3.4869450000000003E-2</c:v>
                </c:pt>
                <c:pt idx="21">
                  <c:v>4.0250239E-2</c:v>
                </c:pt>
                <c:pt idx="22">
                  <c:v>4.0215611999999998E-2</c:v>
                </c:pt>
                <c:pt idx="23">
                  <c:v>3.6113228999999997E-2</c:v>
                </c:pt>
                <c:pt idx="24">
                  <c:v>4.4209748E-2</c:v>
                </c:pt>
                <c:pt idx="25">
                  <c:v>3.5344591000000002E-2</c:v>
                </c:pt>
                <c:pt idx="26">
                  <c:v>3.6107390000000003E-2</c:v>
                </c:pt>
                <c:pt idx="27">
                  <c:v>4.8089583999999998E-2</c:v>
                </c:pt>
                <c:pt idx="28">
                  <c:v>4.5248165E-2</c:v>
                </c:pt>
                <c:pt idx="29">
                  <c:v>4.2467974999999998E-2</c:v>
                </c:pt>
                <c:pt idx="30">
                  <c:v>3.9962213000000003E-2</c:v>
                </c:pt>
                <c:pt idx="31">
                  <c:v>4.1110217999999997E-2</c:v>
                </c:pt>
                <c:pt idx="32">
                  <c:v>4.3336511000000001E-2</c:v>
                </c:pt>
                <c:pt idx="33">
                  <c:v>3.7429250999999997E-2</c:v>
                </c:pt>
                <c:pt idx="34">
                  <c:v>3.6093716999999997E-2</c:v>
                </c:pt>
                <c:pt idx="35">
                  <c:v>3.5466492000000002E-2</c:v>
                </c:pt>
                <c:pt idx="36">
                  <c:v>3.9857418999999998E-2</c:v>
                </c:pt>
                <c:pt idx="37">
                  <c:v>4.8806550999999997E-2</c:v>
                </c:pt>
                <c:pt idx="38">
                  <c:v>4.6060530000000002E-2</c:v>
                </c:pt>
                <c:pt idx="39">
                  <c:v>4.5428624000000001E-2</c:v>
                </c:pt>
                <c:pt idx="40">
                  <c:v>5.4210693999999997E-2</c:v>
                </c:pt>
                <c:pt idx="41">
                  <c:v>6.2382028999999999E-2</c:v>
                </c:pt>
                <c:pt idx="42">
                  <c:v>6.1950321000000003E-2</c:v>
                </c:pt>
                <c:pt idx="43">
                  <c:v>5.7162324E-2</c:v>
                </c:pt>
                <c:pt idx="44">
                  <c:v>5.7850303999999998E-2</c:v>
                </c:pt>
                <c:pt idx="45">
                  <c:v>5.0582692999999998E-2</c:v>
                </c:pt>
                <c:pt idx="46">
                  <c:v>4.9426366999999999E-2</c:v>
                </c:pt>
                <c:pt idx="47">
                  <c:v>3.9061604E-2</c:v>
                </c:pt>
                <c:pt idx="48">
                  <c:v>4.0860754999999999E-2</c:v>
                </c:pt>
                <c:pt idx="49">
                  <c:v>3.7206930999999999E-2</c:v>
                </c:pt>
                <c:pt idx="50">
                  <c:v>3.3918006000000001E-2</c:v>
                </c:pt>
                <c:pt idx="51">
                  <c:v>3.6375978000000003E-2</c:v>
                </c:pt>
                <c:pt idx="52">
                  <c:v>3.9065184000000003E-2</c:v>
                </c:pt>
                <c:pt idx="53">
                  <c:v>3.9696752000000002E-2</c:v>
                </c:pt>
                <c:pt idx="54">
                  <c:v>3.9461999999999997E-2</c:v>
                </c:pt>
                <c:pt idx="55">
                  <c:v>4.0285000000000001E-2</c:v>
                </c:pt>
                <c:pt idx="56">
                  <c:v>2.6859999999999998E-2</c:v>
                </c:pt>
                <c:pt idx="57">
                  <c:v>3.0329999999999999E-2</c:v>
                </c:pt>
                <c:pt idx="58">
                  <c:v>3.7069999999999999E-2</c:v>
                </c:pt>
                <c:pt idx="59">
                  <c:v>4.1852E-2</c:v>
                </c:pt>
                <c:pt idx="60">
                  <c:v>3.7886659000000003E-2</c:v>
                </c:pt>
                <c:pt idx="61">
                  <c:v>3.1331625000000002E-2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Estimulada!$B$8</c:f>
              <c:strCache>
                <c:ptCount val="1"/>
                <c:pt idx="0">
                  <c:v>Alckmin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Estimulada!$C$8:$BM$8</c:f>
              <c:numCache>
                <c:formatCode>#,#00%</c:formatCode>
                <c:ptCount val="63"/>
                <c:pt idx="0">
                  <c:v>5.1855788999999999E-2</c:v>
                </c:pt>
                <c:pt idx="1">
                  <c:v>6.5483938000000005E-2</c:v>
                </c:pt>
                <c:pt idx="2">
                  <c:v>5.9287199999999998E-2</c:v>
                </c:pt>
                <c:pt idx="3">
                  <c:v>6.2998100000000001E-2</c:v>
                </c:pt>
                <c:pt idx="4">
                  <c:v>5.7301344999999997E-2</c:v>
                </c:pt>
                <c:pt idx="5">
                  <c:v>6.3394386999999996E-2</c:v>
                </c:pt>
                <c:pt idx="6">
                  <c:v>5.6540346999999998E-2</c:v>
                </c:pt>
                <c:pt idx="7">
                  <c:v>6.4855034000000006E-2</c:v>
                </c:pt>
                <c:pt idx="8">
                  <c:v>6.3543639999999998E-2</c:v>
                </c:pt>
                <c:pt idx="9">
                  <c:v>6.2289319000000003E-2</c:v>
                </c:pt>
                <c:pt idx="10">
                  <c:v>6.1065848999999998E-2</c:v>
                </c:pt>
                <c:pt idx="11">
                  <c:v>5.7724492000000002E-2</c:v>
                </c:pt>
                <c:pt idx="12">
                  <c:v>5.3632053999999998E-2</c:v>
                </c:pt>
                <c:pt idx="13">
                  <c:v>5.5345700999999997E-2</c:v>
                </c:pt>
                <c:pt idx="14">
                  <c:v>5.6260019000000001E-2</c:v>
                </c:pt>
                <c:pt idx="15">
                  <c:v>6.4105741999999993E-2</c:v>
                </c:pt>
                <c:pt idx="16">
                  <c:v>6.4339287999999994E-2</c:v>
                </c:pt>
                <c:pt idx="17">
                  <c:v>6.1401999999999998E-2</c:v>
                </c:pt>
                <c:pt idx="18">
                  <c:v>6.0832464000000003E-2</c:v>
                </c:pt>
                <c:pt idx="19">
                  <c:v>7.1945013000000002E-2</c:v>
                </c:pt>
                <c:pt idx="20">
                  <c:v>6.2289730000000001E-2</c:v>
                </c:pt>
                <c:pt idx="21">
                  <c:v>6.7536578999999999E-2</c:v>
                </c:pt>
                <c:pt idx="22">
                  <c:v>6.0320559000000003E-2</c:v>
                </c:pt>
                <c:pt idx="23">
                  <c:v>6.0822527000000001E-2</c:v>
                </c:pt>
                <c:pt idx="24">
                  <c:v>4.5577418000000001E-2</c:v>
                </c:pt>
                <c:pt idx="25">
                  <c:v>5.2728413000000002E-2</c:v>
                </c:pt>
                <c:pt idx="26">
                  <c:v>5.7842381999999998E-2</c:v>
                </c:pt>
                <c:pt idx="27">
                  <c:v>7.0167187000000006E-2</c:v>
                </c:pt>
                <c:pt idx="28">
                  <c:v>6.1964992000000003E-2</c:v>
                </c:pt>
                <c:pt idx="29">
                  <c:v>5.4606069E-2</c:v>
                </c:pt>
                <c:pt idx="30">
                  <c:v>6.0943010999999998E-2</c:v>
                </c:pt>
                <c:pt idx="31">
                  <c:v>7.1283134999999997E-2</c:v>
                </c:pt>
                <c:pt idx="32">
                  <c:v>7.0301799999999998E-2</c:v>
                </c:pt>
                <c:pt idx="33">
                  <c:v>6.9469011999999997E-2</c:v>
                </c:pt>
                <c:pt idx="34">
                  <c:v>7.9567417000000001E-2</c:v>
                </c:pt>
                <c:pt idx="35">
                  <c:v>7.7488082E-2</c:v>
                </c:pt>
                <c:pt idx="36">
                  <c:v>7.9446254999999993E-2</c:v>
                </c:pt>
                <c:pt idx="37">
                  <c:v>8.3418469999999995E-2</c:v>
                </c:pt>
                <c:pt idx="38">
                  <c:v>8.0259507999999993E-2</c:v>
                </c:pt>
                <c:pt idx="39">
                  <c:v>8.5698452999999994E-2</c:v>
                </c:pt>
                <c:pt idx="40">
                  <c:v>8.7773788000000005E-2</c:v>
                </c:pt>
                <c:pt idx="41">
                  <c:v>9.3936337999999994E-2</c:v>
                </c:pt>
                <c:pt idx="42">
                  <c:v>9.3650858000000003E-2</c:v>
                </c:pt>
                <c:pt idx="43">
                  <c:v>9.2103658000000005E-2</c:v>
                </c:pt>
                <c:pt idx="44">
                  <c:v>8.6473700000000001E-2</c:v>
                </c:pt>
                <c:pt idx="45">
                  <c:v>7.6886175000000001E-2</c:v>
                </c:pt>
                <c:pt idx="46">
                  <c:v>7.9956791999999999E-2</c:v>
                </c:pt>
                <c:pt idx="47">
                  <c:v>7.9969980999999996E-2</c:v>
                </c:pt>
                <c:pt idx="48">
                  <c:v>6.5808459E-2</c:v>
                </c:pt>
                <c:pt idx="49">
                  <c:v>6.5106597000000002E-2</c:v>
                </c:pt>
                <c:pt idx="50">
                  <c:v>6.6536385000000003E-2</c:v>
                </c:pt>
                <c:pt idx="51">
                  <c:v>7.3065991999999996E-2</c:v>
                </c:pt>
                <c:pt idx="52">
                  <c:v>7.3646666E-2</c:v>
                </c:pt>
                <c:pt idx="53">
                  <c:v>7.8999949999999999E-2</c:v>
                </c:pt>
                <c:pt idx="54">
                  <c:v>9.2327000000000006E-2</c:v>
                </c:pt>
                <c:pt idx="55">
                  <c:v>9.0593000000000007E-2</c:v>
                </c:pt>
                <c:pt idx="56">
                  <c:v>8.3129999999999996E-2</c:v>
                </c:pt>
                <c:pt idx="57">
                  <c:v>8.1040000000000001E-2</c:v>
                </c:pt>
                <c:pt idx="58">
                  <c:v>8.3650000000000002E-2</c:v>
                </c:pt>
                <c:pt idx="59">
                  <c:v>8.1304000000000001E-2</c:v>
                </c:pt>
                <c:pt idx="60">
                  <c:v>8.8479356999999995E-2</c:v>
                </c:pt>
                <c:pt idx="61">
                  <c:v>8.7637452000000005E-2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Estimulada!$B$12</c:f>
              <c:strCache>
                <c:ptCount val="1"/>
                <c:pt idx="0">
                  <c:v>Meireles</c:v>
                </c:pt>
              </c:strCache>
            </c:strRef>
          </c:tx>
          <c:marker>
            <c:symbol val="none"/>
          </c:marker>
          <c:cat>
            <c:numRef>
              <c:f>Estimulada!$C$4:$BM$4</c:f>
              <c:numCache>
                <c:formatCode>d\-mmm</c:formatCode>
                <c:ptCount val="63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  <c:pt idx="19">
                  <c:v>43292</c:v>
                </c:pt>
                <c:pt idx="20">
                  <c:v>43293</c:v>
                </c:pt>
                <c:pt idx="21">
                  <c:v>43294</c:v>
                </c:pt>
                <c:pt idx="22">
                  <c:v>43297</c:v>
                </c:pt>
                <c:pt idx="23">
                  <c:v>43298</c:v>
                </c:pt>
                <c:pt idx="24">
                  <c:v>43299</c:v>
                </c:pt>
                <c:pt idx="25">
                  <c:v>43300</c:v>
                </c:pt>
                <c:pt idx="26">
                  <c:v>43301</c:v>
                </c:pt>
                <c:pt idx="27">
                  <c:v>43304</c:v>
                </c:pt>
                <c:pt idx="28">
                  <c:v>43305</c:v>
                </c:pt>
                <c:pt idx="29">
                  <c:v>43306</c:v>
                </c:pt>
                <c:pt idx="30">
                  <c:v>43307</c:v>
                </c:pt>
                <c:pt idx="31">
                  <c:v>43308</c:v>
                </c:pt>
                <c:pt idx="32">
                  <c:v>43311</c:v>
                </c:pt>
                <c:pt idx="33">
                  <c:v>43312</c:v>
                </c:pt>
                <c:pt idx="34">
                  <c:v>43313</c:v>
                </c:pt>
                <c:pt idx="35">
                  <c:v>43314</c:v>
                </c:pt>
                <c:pt idx="36">
                  <c:v>43315</c:v>
                </c:pt>
                <c:pt idx="37">
                  <c:v>43318</c:v>
                </c:pt>
                <c:pt idx="38">
                  <c:v>43319</c:v>
                </c:pt>
                <c:pt idx="39">
                  <c:v>43320</c:v>
                </c:pt>
                <c:pt idx="40">
                  <c:v>43321</c:v>
                </c:pt>
                <c:pt idx="41">
                  <c:v>43322</c:v>
                </c:pt>
                <c:pt idx="42">
                  <c:v>43325</c:v>
                </c:pt>
                <c:pt idx="43">
                  <c:v>43326</c:v>
                </c:pt>
                <c:pt idx="44">
                  <c:v>43327</c:v>
                </c:pt>
                <c:pt idx="45">
                  <c:v>43328</c:v>
                </c:pt>
                <c:pt idx="46">
                  <c:v>43329</c:v>
                </c:pt>
                <c:pt idx="47">
                  <c:v>43332</c:v>
                </c:pt>
                <c:pt idx="48">
                  <c:v>43333</c:v>
                </c:pt>
                <c:pt idx="49">
                  <c:v>43334</c:v>
                </c:pt>
                <c:pt idx="50">
                  <c:v>43335</c:v>
                </c:pt>
                <c:pt idx="51">
                  <c:v>43336</c:v>
                </c:pt>
                <c:pt idx="52">
                  <c:v>43338</c:v>
                </c:pt>
                <c:pt idx="53">
                  <c:v>43339</c:v>
                </c:pt>
                <c:pt idx="54">
                  <c:v>43340</c:v>
                </c:pt>
                <c:pt idx="55">
                  <c:v>43341</c:v>
                </c:pt>
                <c:pt idx="56">
                  <c:v>43342</c:v>
                </c:pt>
                <c:pt idx="57">
                  <c:v>43343</c:v>
                </c:pt>
                <c:pt idx="58">
                  <c:v>43345</c:v>
                </c:pt>
                <c:pt idx="59">
                  <c:v>43346</c:v>
                </c:pt>
                <c:pt idx="60">
                  <c:v>43347</c:v>
                </c:pt>
                <c:pt idx="61">
                  <c:v>43348</c:v>
                </c:pt>
              </c:numCache>
            </c:numRef>
          </c:cat>
          <c:val>
            <c:numRef>
              <c:f>Estimulada!$C$12:$BM$12</c:f>
              <c:numCache>
                <c:formatCode>#,#00%</c:formatCode>
                <c:ptCount val="63"/>
                <c:pt idx="0">
                  <c:v>2.2711054000000001E-2</c:v>
                </c:pt>
                <c:pt idx="1">
                  <c:v>1.7636476000000002E-2</c:v>
                </c:pt>
                <c:pt idx="2">
                  <c:v>1.4240483999999999E-2</c:v>
                </c:pt>
                <c:pt idx="3">
                  <c:v>1.48652E-2</c:v>
                </c:pt>
                <c:pt idx="4">
                  <c:v>9.6843769999999992E-3</c:v>
                </c:pt>
                <c:pt idx="5">
                  <c:v>9.6362649999999998E-3</c:v>
                </c:pt>
                <c:pt idx="6">
                  <c:v>5.3765100000000001E-3</c:v>
                </c:pt>
                <c:pt idx="7">
                  <c:v>8.6552069999999998E-3</c:v>
                </c:pt>
                <c:pt idx="8">
                  <c:v>1.1269823E-2</c:v>
                </c:pt>
                <c:pt idx="9">
                  <c:v>1.3773155E-2</c:v>
                </c:pt>
                <c:pt idx="10">
                  <c:v>1.4138840999999999E-2</c:v>
                </c:pt>
                <c:pt idx="11">
                  <c:v>1.7734182000000001E-2</c:v>
                </c:pt>
                <c:pt idx="12">
                  <c:v>1.6058897999999999E-2</c:v>
                </c:pt>
                <c:pt idx="13">
                  <c:v>1.0985336E-2</c:v>
                </c:pt>
                <c:pt idx="14">
                  <c:v>1.3249966E-2</c:v>
                </c:pt>
                <c:pt idx="15">
                  <c:v>1.3379235E-2</c:v>
                </c:pt>
                <c:pt idx="16">
                  <c:v>1.5583321000000001E-2</c:v>
                </c:pt>
                <c:pt idx="17">
                  <c:v>1.5637760000000001E-2</c:v>
                </c:pt>
                <c:pt idx="18">
                  <c:v>1.4777817E-2</c:v>
                </c:pt>
                <c:pt idx="19">
                  <c:v>1.5024516999999999E-2</c:v>
                </c:pt>
                <c:pt idx="20">
                  <c:v>1.3063870999999999E-2</c:v>
                </c:pt>
                <c:pt idx="21">
                  <c:v>6.9834959999999996E-3</c:v>
                </c:pt>
                <c:pt idx="22">
                  <c:v>8.8357269999999998E-3</c:v>
                </c:pt>
                <c:pt idx="23">
                  <c:v>1.5893332E-2</c:v>
                </c:pt>
                <c:pt idx="24">
                  <c:v>1.2076809000000001E-2</c:v>
                </c:pt>
                <c:pt idx="25">
                  <c:v>2.0251643E-2</c:v>
                </c:pt>
                <c:pt idx="26">
                  <c:v>1.7500109999999999E-2</c:v>
                </c:pt>
                <c:pt idx="27">
                  <c:v>1.174382E-2</c:v>
                </c:pt>
                <c:pt idx="28">
                  <c:v>9.8552020000000004E-3</c:v>
                </c:pt>
                <c:pt idx="29">
                  <c:v>1.1292672E-2</c:v>
                </c:pt>
                <c:pt idx="30">
                  <c:v>6.4970899999999996E-3</c:v>
                </c:pt>
                <c:pt idx="31">
                  <c:v>1.2733805000000001E-2</c:v>
                </c:pt>
                <c:pt idx="32">
                  <c:v>1.6972629999999999E-2</c:v>
                </c:pt>
                <c:pt idx="33">
                  <c:v>1.3984689E-2</c:v>
                </c:pt>
                <c:pt idx="34">
                  <c:v>1.4676276E-2</c:v>
                </c:pt>
                <c:pt idx="35">
                  <c:v>1.5073286999999999E-2</c:v>
                </c:pt>
                <c:pt idx="36">
                  <c:v>6.5611599999999999E-3</c:v>
                </c:pt>
                <c:pt idx="37">
                  <c:v>8.9970429999999997E-3</c:v>
                </c:pt>
                <c:pt idx="38">
                  <c:v>1.0149114000000001E-2</c:v>
                </c:pt>
                <c:pt idx="39">
                  <c:v>1.1044109999999999E-2</c:v>
                </c:pt>
                <c:pt idx="40">
                  <c:v>1.3473341E-2</c:v>
                </c:pt>
                <c:pt idx="41">
                  <c:v>1.6397714000000001E-2</c:v>
                </c:pt>
                <c:pt idx="42">
                  <c:v>1.0505587E-2</c:v>
                </c:pt>
                <c:pt idx="43">
                  <c:v>1.1140439E-2</c:v>
                </c:pt>
                <c:pt idx="44">
                  <c:v>1.2732495999999999E-2</c:v>
                </c:pt>
                <c:pt idx="45">
                  <c:v>1.0370888E-2</c:v>
                </c:pt>
                <c:pt idx="46">
                  <c:v>1.0624346999999999E-2</c:v>
                </c:pt>
                <c:pt idx="47">
                  <c:v>1.0186494000000001E-2</c:v>
                </c:pt>
                <c:pt idx="48">
                  <c:v>1.1804116E-2</c:v>
                </c:pt>
                <c:pt idx="49">
                  <c:v>1.1125550999999999E-2</c:v>
                </c:pt>
                <c:pt idx="50">
                  <c:v>9.4764919999999996E-3</c:v>
                </c:pt>
                <c:pt idx="51">
                  <c:v>8.7512059999999992E-3</c:v>
                </c:pt>
                <c:pt idx="52">
                  <c:v>1.5122417000000001E-2</c:v>
                </c:pt>
                <c:pt idx="53">
                  <c:v>1.6314542000000001E-2</c:v>
                </c:pt>
                <c:pt idx="54">
                  <c:v>1.4654E-2</c:v>
                </c:pt>
                <c:pt idx="55">
                  <c:v>1.1344E-2</c:v>
                </c:pt>
                <c:pt idx="56">
                  <c:v>1.2330000000000001E-2</c:v>
                </c:pt>
                <c:pt idx="57">
                  <c:v>5.0000000000000001E-3</c:v>
                </c:pt>
                <c:pt idx="58">
                  <c:v>1.077E-2</c:v>
                </c:pt>
                <c:pt idx="59">
                  <c:v>1.6494999999999999E-2</c:v>
                </c:pt>
                <c:pt idx="60">
                  <c:v>2.1966329999999999E-2</c:v>
                </c:pt>
                <c:pt idx="61">
                  <c:v>3.1121627999999998E-2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3952"/>
        <c:axId val="482507776"/>
      </c:lineChart>
      <c:dateAx>
        <c:axId val="482413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482507776"/>
        <c:crosses val="autoZero"/>
        <c:auto val="1"/>
        <c:lblOffset val="100"/>
        <c:baseTimeUnit val="days"/>
      </c:dateAx>
      <c:valAx>
        <c:axId val="482507776"/>
        <c:scaling>
          <c:orientation val="minMax"/>
          <c:max val="0.16000000000000003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crossAx val="482413952"/>
        <c:crosses val="autoZero"/>
        <c:crossBetween val="between"/>
        <c:majorUnit val="1.0000000000000002E-2"/>
      </c:valAx>
    </c:plotArea>
    <c:legend>
      <c:legendPos val="r"/>
      <c:layout>
        <c:manualLayout>
          <c:xMode val="edge"/>
          <c:yMode val="edge"/>
          <c:x val="5.1924121151983402E-2"/>
          <c:y val="0.92388146148990469"/>
          <c:w val="0.90985528194461585"/>
          <c:h val="7.4589929460341056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 vit modelo'!$C$4</c:f>
              <c:strCache>
                <c:ptCount val="1"/>
                <c:pt idx="0">
                  <c:v>Jair Bolsonaro</c:v>
                </c:pt>
              </c:strCache>
            </c:strRef>
          </c:tx>
          <c:marker>
            <c:symbol val="none"/>
          </c:marker>
          <c:cat>
            <c:numRef>
              <c:f>'prob vit modelo'!$D$3:$V$3</c:f>
              <c:numCache>
                <c:formatCode>d\-mmm</c:formatCode>
                <c:ptCount val="19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</c:numCache>
            </c:numRef>
          </c:cat>
          <c:val>
            <c:numRef>
              <c:f>'prob vit modelo'!$D$4:$V$4</c:f>
              <c:numCache>
                <c:formatCode>#,#00%</c:formatCode>
                <c:ptCount val="19"/>
                <c:pt idx="0">
                  <c:v>0.43243243199999998</c:v>
                </c:pt>
                <c:pt idx="1">
                  <c:v>0.45714285700000001</c:v>
                </c:pt>
                <c:pt idx="2">
                  <c:v>0.43243243199999998</c:v>
                </c:pt>
                <c:pt idx="3">
                  <c:v>0.43243243199999998</c:v>
                </c:pt>
                <c:pt idx="4">
                  <c:v>0.43243243199999998</c:v>
                </c:pt>
                <c:pt idx="5">
                  <c:v>0.41666666699999999</c:v>
                </c:pt>
                <c:pt idx="6">
                  <c:v>0.47222222200000002</c:v>
                </c:pt>
                <c:pt idx="7">
                  <c:v>0.44444444399999999</c:v>
                </c:pt>
                <c:pt idx="8">
                  <c:v>0.486486486</c:v>
                </c:pt>
                <c:pt idx="9">
                  <c:v>0.44444444399999999</c:v>
                </c:pt>
                <c:pt idx="10">
                  <c:v>0.43243243199999998</c:v>
                </c:pt>
                <c:pt idx="11">
                  <c:v>0.47222222200000002</c:v>
                </c:pt>
                <c:pt idx="12">
                  <c:v>0.44117647100000001</c:v>
                </c:pt>
                <c:pt idx="13">
                  <c:v>0.41666666699999999</c:v>
                </c:pt>
                <c:pt idx="14">
                  <c:v>0.41666666699999999</c:v>
                </c:pt>
                <c:pt idx="15">
                  <c:v>0.405405405</c:v>
                </c:pt>
                <c:pt idx="16">
                  <c:v>0.43243243199999998</c:v>
                </c:pt>
                <c:pt idx="17">
                  <c:v>0.428571429</c:v>
                </c:pt>
                <c:pt idx="18">
                  <c:v>0.45714285700000001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'prob vit modelo'!$C$5</c:f>
              <c:strCache>
                <c:ptCount val="1"/>
                <c:pt idx="0">
                  <c:v>Marina Silva</c:v>
                </c:pt>
              </c:strCache>
            </c:strRef>
          </c:tx>
          <c:marker>
            <c:symbol val="none"/>
          </c:marker>
          <c:cat>
            <c:numRef>
              <c:f>'prob vit modelo'!$D$3:$V$3</c:f>
              <c:numCache>
                <c:formatCode>d\-mmm</c:formatCode>
                <c:ptCount val="19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</c:numCache>
            </c:numRef>
          </c:cat>
          <c:val>
            <c:numRef>
              <c:f>'prob vit modelo'!$D$5:$V$5</c:f>
              <c:numCache>
                <c:formatCode>#,#00%</c:formatCode>
                <c:ptCount val="19"/>
                <c:pt idx="0">
                  <c:v>0.324324324</c:v>
                </c:pt>
                <c:pt idx="1">
                  <c:v>0.34285714299999998</c:v>
                </c:pt>
                <c:pt idx="2">
                  <c:v>0.324324324</c:v>
                </c:pt>
                <c:pt idx="3">
                  <c:v>0.35135135099999998</c:v>
                </c:pt>
                <c:pt idx="4">
                  <c:v>0.324324324</c:v>
                </c:pt>
                <c:pt idx="5">
                  <c:v>0.33333333300000001</c:v>
                </c:pt>
                <c:pt idx="6">
                  <c:v>0.30555555600000001</c:v>
                </c:pt>
                <c:pt idx="7">
                  <c:v>0.30555555600000001</c:v>
                </c:pt>
                <c:pt idx="8">
                  <c:v>0.29729729700000002</c:v>
                </c:pt>
                <c:pt idx="9">
                  <c:v>0.30555555600000001</c:v>
                </c:pt>
                <c:pt idx="10">
                  <c:v>0.324324324</c:v>
                </c:pt>
                <c:pt idx="11">
                  <c:v>0.33333333300000001</c:v>
                </c:pt>
                <c:pt idx="12">
                  <c:v>0.32352941200000002</c:v>
                </c:pt>
                <c:pt idx="13">
                  <c:v>0.33333333300000001</c:v>
                </c:pt>
                <c:pt idx="14">
                  <c:v>0.30555555600000001</c:v>
                </c:pt>
                <c:pt idx="15">
                  <c:v>0.35135135099999998</c:v>
                </c:pt>
                <c:pt idx="16">
                  <c:v>0.324324324</c:v>
                </c:pt>
                <c:pt idx="17">
                  <c:v>0.31428571399999999</c:v>
                </c:pt>
                <c:pt idx="18">
                  <c:v>0.34285714299999998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'prob vit modelo'!$C$6</c:f>
              <c:strCache>
                <c:ptCount val="1"/>
                <c:pt idx="0">
                  <c:v>Ciro Gomes</c:v>
                </c:pt>
              </c:strCache>
            </c:strRef>
          </c:tx>
          <c:marker>
            <c:symbol val="none"/>
          </c:marker>
          <c:cat>
            <c:numRef>
              <c:f>'prob vit modelo'!$D$3:$V$3</c:f>
              <c:numCache>
                <c:formatCode>d\-mmm</c:formatCode>
                <c:ptCount val="19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</c:numCache>
            </c:numRef>
          </c:cat>
          <c:val>
            <c:numRef>
              <c:f>'prob vit modelo'!$D$6:$V$6</c:f>
              <c:numCache>
                <c:formatCode>#,#00%</c:formatCode>
                <c:ptCount val="19"/>
                <c:pt idx="0">
                  <c:v>0.13513513499999999</c:v>
                </c:pt>
                <c:pt idx="1">
                  <c:v>0.114285714</c:v>
                </c:pt>
                <c:pt idx="2">
                  <c:v>0.13513513499999999</c:v>
                </c:pt>
                <c:pt idx="3">
                  <c:v>0.10810810799999999</c:v>
                </c:pt>
                <c:pt idx="4">
                  <c:v>0.162162162</c:v>
                </c:pt>
                <c:pt idx="5">
                  <c:v>0.13888888899999999</c:v>
                </c:pt>
                <c:pt idx="6">
                  <c:v>0.111111111</c:v>
                </c:pt>
                <c:pt idx="7">
                  <c:v>0.13888888899999999</c:v>
                </c:pt>
                <c:pt idx="8">
                  <c:v>0.10810810799999999</c:v>
                </c:pt>
                <c:pt idx="9">
                  <c:v>0.13888888899999999</c:v>
                </c:pt>
                <c:pt idx="10">
                  <c:v>0.13513513499999999</c:v>
                </c:pt>
                <c:pt idx="11">
                  <c:v>0.111111111</c:v>
                </c:pt>
                <c:pt idx="12">
                  <c:v>0.117647059</c:v>
                </c:pt>
                <c:pt idx="13">
                  <c:v>0.13888888899999999</c:v>
                </c:pt>
                <c:pt idx="14">
                  <c:v>0.13888888899999999</c:v>
                </c:pt>
                <c:pt idx="15">
                  <c:v>0.13513513499999999</c:v>
                </c:pt>
                <c:pt idx="16">
                  <c:v>0.13513513499999999</c:v>
                </c:pt>
                <c:pt idx="17">
                  <c:v>0.14285714299999999</c:v>
                </c:pt>
                <c:pt idx="18">
                  <c:v>0.114285714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'prob vit modelo'!$C$7</c:f>
              <c:strCache>
                <c:ptCount val="1"/>
                <c:pt idx="0">
                  <c:v>Geraldo Alckmin</c:v>
                </c:pt>
              </c:strCache>
            </c:strRef>
          </c:tx>
          <c:marker>
            <c:symbol val="none"/>
          </c:marker>
          <c:cat>
            <c:numRef>
              <c:f>'prob vit modelo'!$D$3:$V$3</c:f>
              <c:numCache>
                <c:formatCode>d\-mmm</c:formatCode>
                <c:ptCount val="19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43269</c:v>
                </c:pt>
                <c:pt idx="7">
                  <c:v>43270</c:v>
                </c:pt>
                <c:pt idx="8">
                  <c:v>43271</c:v>
                </c:pt>
                <c:pt idx="9">
                  <c:v>43272</c:v>
                </c:pt>
                <c:pt idx="10">
                  <c:v>43276</c:v>
                </c:pt>
                <c:pt idx="11">
                  <c:v>43277</c:v>
                </c:pt>
                <c:pt idx="12">
                  <c:v>43279</c:v>
                </c:pt>
                <c:pt idx="13">
                  <c:v>43280</c:v>
                </c:pt>
                <c:pt idx="14">
                  <c:v>43284</c:v>
                </c:pt>
                <c:pt idx="15">
                  <c:v>43285</c:v>
                </c:pt>
                <c:pt idx="16">
                  <c:v>43286</c:v>
                </c:pt>
                <c:pt idx="17">
                  <c:v>43290</c:v>
                </c:pt>
                <c:pt idx="18">
                  <c:v>43291</c:v>
                </c:pt>
              </c:numCache>
            </c:numRef>
          </c:cat>
          <c:val>
            <c:numRef>
              <c:f>'prob vit modelo'!$D$7:$V$7</c:f>
              <c:numCache>
                <c:formatCode>#,#00%</c:formatCode>
                <c:ptCount val="19"/>
                <c:pt idx="0">
                  <c:v>0.10810810799999999</c:v>
                </c:pt>
                <c:pt idx="1">
                  <c:v>8.5714286000000001E-2</c:v>
                </c:pt>
                <c:pt idx="2">
                  <c:v>0.10810810799999999</c:v>
                </c:pt>
                <c:pt idx="3">
                  <c:v>0.10810810799999999</c:v>
                </c:pt>
                <c:pt idx="4">
                  <c:v>8.1081080999999999E-2</c:v>
                </c:pt>
                <c:pt idx="5">
                  <c:v>0.111111111</c:v>
                </c:pt>
                <c:pt idx="6">
                  <c:v>0.111111111</c:v>
                </c:pt>
                <c:pt idx="7">
                  <c:v>0.111111111</c:v>
                </c:pt>
                <c:pt idx="8">
                  <c:v>0.10810810799999999</c:v>
                </c:pt>
                <c:pt idx="9">
                  <c:v>0.111111111</c:v>
                </c:pt>
                <c:pt idx="10">
                  <c:v>0.10810810799999999</c:v>
                </c:pt>
                <c:pt idx="11">
                  <c:v>8.3333332999999996E-2</c:v>
                </c:pt>
                <c:pt idx="12">
                  <c:v>0.117647059</c:v>
                </c:pt>
                <c:pt idx="13">
                  <c:v>0.111111111</c:v>
                </c:pt>
                <c:pt idx="14">
                  <c:v>0.13888888899999999</c:v>
                </c:pt>
                <c:pt idx="15">
                  <c:v>0.10810810799999999</c:v>
                </c:pt>
                <c:pt idx="16">
                  <c:v>0.10810810799999999</c:v>
                </c:pt>
                <c:pt idx="17">
                  <c:v>0.114285714</c:v>
                </c:pt>
                <c:pt idx="18">
                  <c:v>8.5714286000000001E-2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429120"/>
        <c:axId val="517447680"/>
      </c:lineChart>
      <c:dateAx>
        <c:axId val="517429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17447680"/>
        <c:crosses val="autoZero"/>
        <c:auto val="1"/>
        <c:lblOffset val="100"/>
        <c:baseTimeUnit val="days"/>
      </c:dateAx>
      <c:valAx>
        <c:axId val="517447680"/>
        <c:scaling>
          <c:orientation val="minMax"/>
          <c:max val="0.5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5174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0.69319</cdr:x>
      <cdr:y>0.02993</cdr:y>
    </cdr:from>
    <cdr:to>
      <cdr:x>0.69788</cdr:x>
      <cdr:y>0.86094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6449360" y="181770"/>
          <a:ext cx="43635" cy="50460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0.74712</cdr:x>
      <cdr:y>0.02874</cdr:y>
    </cdr:from>
    <cdr:to>
      <cdr:x>0.74712</cdr:x>
      <cdr:y>0.85271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6951110" y="174532"/>
          <a:ext cx="0" cy="500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8</xdr:row>
      <xdr:rowOff>76200</xdr:rowOff>
    </xdr:from>
    <xdr:to>
      <xdr:col>13</xdr:col>
      <xdr:colOff>485774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0.55092</cdr:x>
      <cdr:y>0.01984</cdr:y>
    </cdr:from>
    <cdr:to>
      <cdr:x>0.5517</cdr:x>
      <cdr:y>0.90892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5125061" y="120625"/>
          <a:ext cx="7257" cy="540571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0.62588</cdr:x>
      <cdr:y>0.02683</cdr:y>
    </cdr:from>
    <cdr:to>
      <cdr:x>0.62666</cdr:x>
      <cdr:y>0.91591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 flipV="1">
          <a:off x="5822391" y="163130"/>
          <a:ext cx="7256" cy="540571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0.64749</cdr:x>
      <cdr:y>0.01635</cdr:y>
    </cdr:from>
    <cdr:to>
      <cdr:x>0.64749</cdr:x>
      <cdr:y>0.83663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022508" y="99263"/>
          <a:ext cx="0" cy="49800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0.71975</cdr:x>
      <cdr:y>0.01926</cdr:y>
    </cdr:from>
    <cdr:to>
      <cdr:x>0.72052</cdr:x>
      <cdr:y>0.838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 flipV="1">
          <a:off x="6694668" y="116930"/>
          <a:ext cx="7162" cy="49706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0.66085</cdr:x>
      <cdr:y>0.01499</cdr:y>
    </cdr:from>
    <cdr:to>
      <cdr:x>0.66085</cdr:x>
      <cdr:y>0.83527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146845" y="91007"/>
          <a:ext cx="0" cy="49800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0.72866</cdr:x>
      <cdr:y>0.0138</cdr:y>
    </cdr:from>
    <cdr:to>
      <cdr:x>0.72943</cdr:x>
      <cdr:y>0.83254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 flipV="1">
          <a:off x="6777532" y="83799"/>
          <a:ext cx="7162" cy="497069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0.56383</cdr:x>
      <cdr:y>0.03272</cdr:y>
    </cdr:from>
    <cdr:to>
      <cdr:x>0.56852</cdr:x>
      <cdr:y>0.86373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5246244" y="198852"/>
          <a:ext cx="43638" cy="50501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0.62576</cdr:x>
      <cdr:y>0.03473</cdr:y>
    </cdr:from>
    <cdr:to>
      <cdr:x>0.62576</cdr:x>
      <cdr:y>0.8587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822481" y="211058"/>
          <a:ext cx="0" cy="500735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16"/>
  <sheetViews>
    <sheetView showGridLines="0" zoomScale="110" zoomScaleNormal="110" workbookViewId="0">
      <pane xSplit="2" ySplit="2" topLeftCell="AY3" activePane="bottomRight" state="frozen"/>
      <selection pane="topRight" activeCell="C1" sqref="C1"/>
      <selection pane="bottomLeft" activeCell="A3" sqref="A3"/>
      <selection pane="bottomRight" activeCell="BL2" sqref="BL2:BL12"/>
    </sheetView>
  </sheetViews>
  <sheetFormatPr defaultRowHeight="15" x14ac:dyDescent="0.25"/>
  <cols>
    <col min="2" max="2" width="10.85546875" bestFit="1" customWidth="1"/>
    <col min="3" max="10" width="6.7109375" bestFit="1" customWidth="1"/>
    <col min="11" max="16" width="6.7109375" customWidth="1"/>
    <col min="17" max="28" width="6.140625" bestFit="1" customWidth="1"/>
    <col min="29" max="36" width="6.140625" customWidth="1"/>
    <col min="37" max="38" width="7" bestFit="1" customWidth="1"/>
    <col min="39" max="61" width="7" customWidth="1"/>
    <col min="62" max="62" width="6.5703125" bestFit="1" customWidth="1"/>
    <col min="63" max="63" width="6.5703125" customWidth="1"/>
    <col min="64" max="64" width="6.5703125" bestFit="1" customWidth="1"/>
    <col min="65" max="65" width="2.85546875" customWidth="1"/>
    <col min="66" max="68" width="6.140625" bestFit="1" customWidth="1"/>
    <col min="69" max="69" width="8.7109375" bestFit="1" customWidth="1"/>
    <col min="70" max="70" width="3.42578125" customWidth="1"/>
    <col min="73" max="74" width="10.85546875" bestFit="1" customWidth="1"/>
  </cols>
  <sheetData>
    <row r="1" spans="2:69" ht="15.75" thickBot="1" x14ac:dyDescent="0.3">
      <c r="B1" s="91" t="s">
        <v>10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</row>
    <row r="2" spans="2:69" ht="15.75" thickBot="1" x14ac:dyDescent="0.3">
      <c r="B2" s="44" t="s">
        <v>2</v>
      </c>
      <c r="C2" s="1">
        <v>43259</v>
      </c>
      <c r="D2" s="2">
        <v>43262</v>
      </c>
      <c r="E2" s="2">
        <v>43263</v>
      </c>
      <c r="F2" s="2">
        <v>43264</v>
      </c>
      <c r="G2" s="3">
        <v>43265</v>
      </c>
      <c r="H2" s="2">
        <v>43266</v>
      </c>
      <c r="I2" s="2">
        <v>43269</v>
      </c>
      <c r="J2" s="2">
        <v>43270</v>
      </c>
      <c r="K2" s="2">
        <v>43271</v>
      </c>
      <c r="L2" s="2">
        <v>43272</v>
      </c>
      <c r="M2" s="1">
        <v>43276</v>
      </c>
      <c r="N2" s="2">
        <v>43277</v>
      </c>
      <c r="O2" s="3">
        <v>43279</v>
      </c>
      <c r="P2" s="2">
        <v>43280</v>
      </c>
      <c r="Q2" s="2">
        <v>43284</v>
      </c>
      <c r="R2" s="2">
        <v>43285</v>
      </c>
      <c r="S2" s="3">
        <v>43286</v>
      </c>
      <c r="T2" s="2">
        <v>43290</v>
      </c>
      <c r="U2" s="2">
        <v>43291</v>
      </c>
      <c r="V2" s="2">
        <v>43292</v>
      </c>
      <c r="W2" s="3">
        <v>43293</v>
      </c>
      <c r="X2" s="2">
        <v>43294</v>
      </c>
      <c r="Y2" s="2">
        <v>43297</v>
      </c>
      <c r="Z2" s="2">
        <v>43298</v>
      </c>
      <c r="AA2" s="2">
        <v>43299</v>
      </c>
      <c r="AB2" s="3">
        <v>43300</v>
      </c>
      <c r="AC2" s="1">
        <v>43301</v>
      </c>
      <c r="AD2" s="2">
        <v>43304</v>
      </c>
      <c r="AE2" s="2">
        <v>43305</v>
      </c>
      <c r="AF2" s="2">
        <v>43306</v>
      </c>
      <c r="AG2" s="3">
        <v>43307</v>
      </c>
      <c r="AH2" s="1">
        <v>43308</v>
      </c>
      <c r="AI2" s="2">
        <v>43311</v>
      </c>
      <c r="AJ2" s="2">
        <v>43312</v>
      </c>
      <c r="AK2" s="2">
        <v>43313</v>
      </c>
      <c r="AL2" s="3">
        <v>43314</v>
      </c>
      <c r="AM2" s="1">
        <v>43315</v>
      </c>
      <c r="AN2" s="2">
        <v>43318</v>
      </c>
      <c r="AO2" s="2">
        <v>43319</v>
      </c>
      <c r="AP2" s="2">
        <v>43320</v>
      </c>
      <c r="AQ2" s="3">
        <v>43321</v>
      </c>
      <c r="AR2" s="1">
        <v>43322</v>
      </c>
      <c r="AS2" s="2">
        <v>43325</v>
      </c>
      <c r="AT2" s="2">
        <v>43326</v>
      </c>
      <c r="AU2" s="2">
        <v>43327</v>
      </c>
      <c r="AV2" s="3">
        <v>43328</v>
      </c>
      <c r="AW2" s="1">
        <v>43329</v>
      </c>
      <c r="AX2" s="2">
        <v>43332</v>
      </c>
      <c r="AY2" s="2">
        <v>43333</v>
      </c>
      <c r="AZ2" s="2">
        <v>43334</v>
      </c>
      <c r="BA2" s="3">
        <v>43335</v>
      </c>
      <c r="BB2" s="50">
        <v>43336</v>
      </c>
      <c r="BC2" s="49">
        <v>43338</v>
      </c>
      <c r="BD2" s="49">
        <v>43339</v>
      </c>
      <c r="BE2" s="49">
        <v>43340</v>
      </c>
      <c r="BF2" s="49">
        <v>43341</v>
      </c>
      <c r="BG2" s="49">
        <v>43342</v>
      </c>
      <c r="BH2" s="50">
        <v>43343</v>
      </c>
      <c r="BI2" s="49">
        <v>43345</v>
      </c>
      <c r="BJ2" s="49">
        <v>43346</v>
      </c>
      <c r="BK2" s="48">
        <v>43347</v>
      </c>
      <c r="BL2" s="48">
        <v>43348</v>
      </c>
      <c r="BN2" s="38" t="s">
        <v>12</v>
      </c>
      <c r="BO2" s="39" t="s">
        <v>13</v>
      </c>
      <c r="BP2" s="39" t="s">
        <v>14</v>
      </c>
      <c r="BQ2" s="43" t="s">
        <v>15</v>
      </c>
    </row>
    <row r="3" spans="2:69" x14ac:dyDescent="0.25">
      <c r="B3" s="13" t="s">
        <v>3</v>
      </c>
      <c r="C3" s="4">
        <v>0.63106588100000005</v>
      </c>
      <c r="D3" s="5">
        <v>0.64964225799999997</v>
      </c>
      <c r="E3" s="5">
        <v>0.63031841799999999</v>
      </c>
      <c r="F3" s="5">
        <v>0.64002349999999997</v>
      </c>
      <c r="G3" s="25">
        <v>0.63977509399999999</v>
      </c>
      <c r="H3" s="5">
        <v>0.63653964900000004</v>
      </c>
      <c r="I3" s="5">
        <v>0.66128042099999995</v>
      </c>
      <c r="J3" s="5">
        <v>0.65904867199999995</v>
      </c>
      <c r="K3" s="5">
        <v>0.65845514900000002</v>
      </c>
      <c r="L3" s="6">
        <v>0.65170203800000004</v>
      </c>
      <c r="M3" s="29">
        <v>0.65336148699999996</v>
      </c>
      <c r="N3" s="21">
        <v>0.64290139899999998</v>
      </c>
      <c r="O3" s="25">
        <v>0.63255730099999996</v>
      </c>
      <c r="P3" s="21">
        <v>0.63309792300000001</v>
      </c>
      <c r="Q3" s="21">
        <v>0.64035000900000005</v>
      </c>
      <c r="R3" s="21">
        <v>0.63310004600000003</v>
      </c>
      <c r="S3" s="25">
        <v>0.64282247999999997</v>
      </c>
      <c r="T3" s="21">
        <v>0.64957215599999996</v>
      </c>
      <c r="U3" s="21">
        <v>0.65456566999999999</v>
      </c>
      <c r="V3" s="21">
        <v>0.64667591599999996</v>
      </c>
      <c r="W3" s="25">
        <v>0.650118364</v>
      </c>
      <c r="X3" s="21">
        <v>0.62381116400000003</v>
      </c>
      <c r="Y3" s="21">
        <v>0.62981269399999995</v>
      </c>
      <c r="Z3" s="21">
        <v>0.61784213300000002</v>
      </c>
      <c r="AA3" s="21">
        <v>0.62798979499999996</v>
      </c>
      <c r="AB3" s="25">
        <v>0.65403687099999996</v>
      </c>
      <c r="AC3" s="29">
        <v>0.65090367500000001</v>
      </c>
      <c r="AD3" s="21">
        <v>0.66536226899999995</v>
      </c>
      <c r="AE3" s="21">
        <v>0.65806694300000002</v>
      </c>
      <c r="AF3" s="21">
        <v>0.64385638199999995</v>
      </c>
      <c r="AG3" s="25">
        <v>0.62916165199999996</v>
      </c>
      <c r="AH3" s="29">
        <v>0.64297949099999996</v>
      </c>
      <c r="AI3" s="21">
        <v>0.64889604400000001</v>
      </c>
      <c r="AJ3" s="21">
        <v>0.659814385</v>
      </c>
      <c r="AK3" s="21">
        <v>0.66119878499999996</v>
      </c>
      <c r="AL3" s="25">
        <v>0.66697448400000003</v>
      </c>
      <c r="AM3" s="29">
        <v>0.67579096699999996</v>
      </c>
      <c r="AN3" s="21">
        <v>0.66651294900000002</v>
      </c>
      <c r="AO3" s="21">
        <v>0.64412579800000003</v>
      </c>
      <c r="AP3" s="21">
        <v>0.653698428</v>
      </c>
      <c r="AQ3" s="25">
        <v>0.66019951700000001</v>
      </c>
      <c r="AR3" s="29">
        <v>0.63215277999999997</v>
      </c>
      <c r="AS3" s="21">
        <v>0.605423661</v>
      </c>
      <c r="AT3" s="21">
        <v>0.59621603300000003</v>
      </c>
      <c r="AU3" s="21">
        <v>0.60631165200000003</v>
      </c>
      <c r="AV3" s="25">
        <v>0.58540620399999999</v>
      </c>
      <c r="AW3" s="29">
        <v>0.57680365</v>
      </c>
      <c r="AX3" s="21">
        <v>0.57231476800000003</v>
      </c>
      <c r="AY3" s="21">
        <v>0.55010339600000002</v>
      </c>
      <c r="AZ3" s="8">
        <v>0.53638529999999995</v>
      </c>
      <c r="BA3" s="26">
        <v>0.545863023</v>
      </c>
      <c r="BB3" s="7">
        <v>0.51918344999999999</v>
      </c>
      <c r="BC3" s="8">
        <v>0.50967694799999996</v>
      </c>
      <c r="BD3" s="22">
        <v>0.500019294</v>
      </c>
      <c r="BE3" s="22">
        <v>0.48294799999999999</v>
      </c>
      <c r="BF3" s="8">
        <v>0.44104500000000002</v>
      </c>
      <c r="BG3" s="26">
        <v>0.51317000000000002</v>
      </c>
      <c r="BH3" s="4">
        <v>0.48542999999999997</v>
      </c>
      <c r="BI3" s="5">
        <v>0.45854</v>
      </c>
      <c r="BJ3" s="5">
        <v>0.46382499999999999</v>
      </c>
      <c r="BK3" s="82">
        <v>0.45149201700000002</v>
      </c>
      <c r="BL3" s="82">
        <v>0.47186613599999999</v>
      </c>
      <c r="BN3" s="83">
        <f t="shared" ref="BN3:BN12" si="0">MIN(G3:BL3)</f>
        <v>0.44104500000000002</v>
      </c>
      <c r="BO3" s="84">
        <f t="shared" ref="BO3:BO12" si="1">MAX(G3:BL3)</f>
        <v>0.67579096699999996</v>
      </c>
      <c r="BP3" s="84">
        <f t="shared" ref="BP3:BP12" si="2">AVERAGE(G3:BL3)</f>
        <v>0.60467473296551721</v>
      </c>
      <c r="BQ3" s="85">
        <f t="shared" ref="BQ3:BQ12" si="3">MEDIAN(G3:BL3)</f>
        <v>0.63481984749999998</v>
      </c>
    </row>
    <row r="4" spans="2:69" x14ac:dyDescent="0.25">
      <c r="B4" s="14" t="s">
        <v>0</v>
      </c>
      <c r="C4" s="7">
        <v>0.13574612699999999</v>
      </c>
      <c r="D4" s="8">
        <v>0.12529101500000001</v>
      </c>
      <c r="E4" s="8">
        <v>0.140375678</v>
      </c>
      <c r="F4" s="8">
        <v>0.14083419999999999</v>
      </c>
      <c r="G4" s="26">
        <v>0.145163286</v>
      </c>
      <c r="H4" s="8">
        <v>0.14632466499999999</v>
      </c>
      <c r="I4" s="8">
        <v>0.14416085100000001</v>
      </c>
      <c r="J4" s="8">
        <v>0.13715280599999999</v>
      </c>
      <c r="K4" s="8">
        <v>0.119936986</v>
      </c>
      <c r="L4" s="9">
        <v>0.117432535</v>
      </c>
      <c r="M4" s="30">
        <v>0.10971408000000001</v>
      </c>
      <c r="N4" s="22">
        <v>0.110493799</v>
      </c>
      <c r="O4" s="26">
        <v>0.11716646</v>
      </c>
      <c r="P4" s="22">
        <v>0.125886099</v>
      </c>
      <c r="Q4" s="22">
        <v>0.12929251899999999</v>
      </c>
      <c r="R4" s="22">
        <v>0.12619730300000001</v>
      </c>
      <c r="S4" s="26">
        <v>0.122029369</v>
      </c>
      <c r="T4" s="22">
        <v>0.12542136400000001</v>
      </c>
      <c r="U4" s="22">
        <v>0.120346155</v>
      </c>
      <c r="V4" s="22">
        <v>0.128620499</v>
      </c>
      <c r="W4" s="26">
        <v>0.142434325</v>
      </c>
      <c r="X4" s="22">
        <v>0.16092904599999999</v>
      </c>
      <c r="Y4" s="22">
        <v>0.149902599</v>
      </c>
      <c r="Z4" s="22">
        <v>0.15381663400000001</v>
      </c>
      <c r="AA4" s="22">
        <v>0.1539973</v>
      </c>
      <c r="AB4" s="26">
        <v>0.13499105</v>
      </c>
      <c r="AC4" s="30">
        <v>0.13661262399999999</v>
      </c>
      <c r="AD4" s="22">
        <v>0.13854645900000001</v>
      </c>
      <c r="AE4" s="22">
        <v>0.144429483</v>
      </c>
      <c r="AF4" s="22">
        <v>0.15140061499999999</v>
      </c>
      <c r="AG4" s="26">
        <v>0.15720295200000001</v>
      </c>
      <c r="AH4" s="30">
        <v>0.15465744200000001</v>
      </c>
      <c r="AI4" s="22">
        <v>0.160088387</v>
      </c>
      <c r="AJ4" s="22">
        <v>0.15002494899999999</v>
      </c>
      <c r="AK4" s="22">
        <v>0.14225438300000001</v>
      </c>
      <c r="AL4" s="26">
        <v>0.137736625</v>
      </c>
      <c r="AM4" s="30">
        <v>0.131991316</v>
      </c>
      <c r="AN4" s="22">
        <v>0.130155311</v>
      </c>
      <c r="AO4" s="22">
        <v>0.14716178599999999</v>
      </c>
      <c r="AP4" s="22">
        <v>0.13022831700000001</v>
      </c>
      <c r="AQ4" s="26">
        <v>0.122932978</v>
      </c>
      <c r="AR4" s="30">
        <v>0.145053977</v>
      </c>
      <c r="AS4" s="22">
        <v>0.15800839999999999</v>
      </c>
      <c r="AT4" s="22">
        <v>0.154324392</v>
      </c>
      <c r="AU4" s="22">
        <v>0.157431076</v>
      </c>
      <c r="AV4" s="26">
        <v>0.17558093999999999</v>
      </c>
      <c r="AW4" s="30">
        <v>0.18320861399999999</v>
      </c>
      <c r="AX4" s="22">
        <v>0.19666832000000001</v>
      </c>
      <c r="AY4" s="22">
        <v>0.195679362</v>
      </c>
      <c r="AZ4" s="8">
        <v>0.20067743900000001</v>
      </c>
      <c r="BA4" s="26">
        <v>0.19213430400000001</v>
      </c>
      <c r="BB4" s="7">
        <v>0.19440404999999999</v>
      </c>
      <c r="BC4" s="8">
        <v>0.19718482100000001</v>
      </c>
      <c r="BD4" s="22">
        <v>0.200299747</v>
      </c>
      <c r="BE4" s="22">
        <v>0.20971100000000001</v>
      </c>
      <c r="BF4" s="8">
        <v>0.22300800000000001</v>
      </c>
      <c r="BG4" s="26">
        <v>0.17788000000000001</v>
      </c>
      <c r="BH4" s="7">
        <v>0.19839999999999999</v>
      </c>
      <c r="BI4" s="8">
        <v>0.19386</v>
      </c>
      <c r="BJ4" s="8">
        <v>0.19633600000000001</v>
      </c>
      <c r="BK4" s="66">
        <v>0.17880974099999999</v>
      </c>
      <c r="BL4" s="66">
        <v>0.15688317900000001</v>
      </c>
      <c r="BN4" s="41">
        <f t="shared" si="0"/>
        <v>0.10971408000000001</v>
      </c>
      <c r="BO4" s="42">
        <f t="shared" si="1"/>
        <v>0.22300800000000001</v>
      </c>
      <c r="BP4" s="42">
        <f t="shared" si="2"/>
        <v>0.15417890894827585</v>
      </c>
      <c r="BQ4" s="40">
        <f t="shared" si="3"/>
        <v>0.14853219249999999</v>
      </c>
    </row>
    <row r="5" spans="2:69" x14ac:dyDescent="0.25">
      <c r="B5" s="14" t="s">
        <v>1</v>
      </c>
      <c r="C5" s="7">
        <v>0.148815535</v>
      </c>
      <c r="D5" s="8">
        <v>0.13654303800000001</v>
      </c>
      <c r="E5" s="8">
        <v>0.14208272499999999</v>
      </c>
      <c r="F5" s="8">
        <v>0.12973609999999999</v>
      </c>
      <c r="G5" s="26">
        <v>0.118692271</v>
      </c>
      <c r="H5" s="8">
        <v>0.12734817000000001</v>
      </c>
      <c r="I5" s="8">
        <v>0.12622977899999999</v>
      </c>
      <c r="J5" s="8">
        <v>0.13054370700000001</v>
      </c>
      <c r="K5" s="8">
        <v>0.13905553000000001</v>
      </c>
      <c r="L5" s="9">
        <v>0.14868305500000001</v>
      </c>
      <c r="M5" s="30">
        <v>0.145614032</v>
      </c>
      <c r="N5" s="22">
        <v>0.15243725499999999</v>
      </c>
      <c r="O5" s="26">
        <v>0.15955413900000001</v>
      </c>
      <c r="P5" s="22">
        <v>0.15486692299999999</v>
      </c>
      <c r="Q5" s="22">
        <v>0.13929412199999999</v>
      </c>
      <c r="R5" s="22">
        <v>0.15215132200000001</v>
      </c>
      <c r="S5" s="26">
        <v>0.14077667499999999</v>
      </c>
      <c r="T5" s="22">
        <v>0.13958468499999999</v>
      </c>
      <c r="U5" s="22">
        <v>0.14215968900000001</v>
      </c>
      <c r="V5" s="22">
        <v>0.14773881699999999</v>
      </c>
      <c r="W5" s="26">
        <v>0.143987795</v>
      </c>
      <c r="X5" s="22">
        <v>0.158469994</v>
      </c>
      <c r="Y5" s="22">
        <v>0.15429221100000001</v>
      </c>
      <c r="Z5" s="22">
        <v>0.156619644</v>
      </c>
      <c r="AA5" s="22">
        <v>0.15013579599999999</v>
      </c>
      <c r="AB5" s="26">
        <v>0.14380531299999999</v>
      </c>
      <c r="AC5" s="30">
        <v>0.14312512399999999</v>
      </c>
      <c r="AD5" s="22">
        <v>0.12953162300000001</v>
      </c>
      <c r="AE5" s="22">
        <v>0.13008013299999999</v>
      </c>
      <c r="AF5" s="22">
        <v>0.14171431300000001</v>
      </c>
      <c r="AG5" s="26">
        <v>0.14315819799999999</v>
      </c>
      <c r="AH5" s="30">
        <v>0.141638711</v>
      </c>
      <c r="AI5" s="22">
        <v>0.12521569699999999</v>
      </c>
      <c r="AJ5" s="22">
        <v>0.12802101799999999</v>
      </c>
      <c r="AK5" s="22">
        <v>0.128232814</v>
      </c>
      <c r="AL5" s="26">
        <v>0.124875889</v>
      </c>
      <c r="AM5" s="30">
        <v>0.12220349899999999</v>
      </c>
      <c r="AN5" s="22">
        <v>0.127032166</v>
      </c>
      <c r="AO5" s="22">
        <v>0.118847152</v>
      </c>
      <c r="AP5" s="22">
        <v>0.124591357</v>
      </c>
      <c r="AQ5" s="26">
        <v>0.129002423</v>
      </c>
      <c r="AR5" s="30">
        <v>0.13116059099999999</v>
      </c>
      <c r="AS5" s="22">
        <v>0.134559019</v>
      </c>
      <c r="AT5" s="22">
        <v>0.14886099</v>
      </c>
      <c r="AU5" s="22">
        <v>0.13877051800000001</v>
      </c>
      <c r="AV5" s="26">
        <v>0.13988138899999999</v>
      </c>
      <c r="AW5" s="30">
        <v>0.13857271400000001</v>
      </c>
      <c r="AX5" s="22">
        <v>0.141630432</v>
      </c>
      <c r="AY5" s="22">
        <v>0.15448736299999999</v>
      </c>
      <c r="AZ5" s="8">
        <v>0.159850779</v>
      </c>
      <c r="BA5" s="26">
        <v>0.15579040899999999</v>
      </c>
      <c r="BB5" s="7">
        <v>0.162460095</v>
      </c>
      <c r="BC5" s="8">
        <v>0.16279780599999999</v>
      </c>
      <c r="BD5" s="22">
        <v>0.17167010299999999</v>
      </c>
      <c r="BE5" s="22">
        <v>0.180227</v>
      </c>
      <c r="BF5" s="8">
        <v>0.19575500000000001</v>
      </c>
      <c r="BG5" s="26">
        <v>0.16028000000000001</v>
      </c>
      <c r="BH5" s="7">
        <v>0.17459</v>
      </c>
      <c r="BI5" s="8">
        <v>0.17784</v>
      </c>
      <c r="BJ5" s="8">
        <v>0.18987599999999999</v>
      </c>
      <c r="BK5" s="66">
        <v>0.20203866100000001</v>
      </c>
      <c r="BL5" s="66">
        <v>0.187617753</v>
      </c>
      <c r="BN5" s="41">
        <f t="shared" si="0"/>
        <v>0.118692271</v>
      </c>
      <c r="BO5" s="42">
        <f t="shared" si="1"/>
        <v>0.20203866100000001</v>
      </c>
      <c r="BP5" s="42">
        <f t="shared" si="2"/>
        <v>0.14720737350000004</v>
      </c>
      <c r="BQ5" s="40">
        <f t="shared" si="3"/>
        <v>0.14314166099999998</v>
      </c>
    </row>
    <row r="6" spans="2:69" x14ac:dyDescent="0.25">
      <c r="B6" s="14" t="s">
        <v>5</v>
      </c>
      <c r="C6" s="7">
        <v>1.2726464999999999E-2</v>
      </c>
      <c r="D6" s="8">
        <v>1.6248729999999999E-2</v>
      </c>
      <c r="E6" s="8">
        <v>1.6110705999999999E-2</v>
      </c>
      <c r="F6" s="8">
        <v>1.8608800000000002E-2</v>
      </c>
      <c r="G6" s="26">
        <v>2.1439328000000001E-2</v>
      </c>
      <c r="H6" s="8">
        <v>1.8366697000000001E-2</v>
      </c>
      <c r="I6" s="8">
        <v>1.0490965999999999E-2</v>
      </c>
      <c r="J6" s="8">
        <v>1.1013157000000001E-2</v>
      </c>
      <c r="K6" s="8">
        <v>1.2521177E-2</v>
      </c>
      <c r="L6" s="9">
        <v>1.0591114E-2</v>
      </c>
      <c r="M6" s="30">
        <v>1.200273E-2</v>
      </c>
      <c r="N6" s="22">
        <v>1.4393357000000001E-2</v>
      </c>
      <c r="O6" s="26">
        <v>1.3392563E-2</v>
      </c>
      <c r="P6" s="22">
        <v>1.0093507999999999E-2</v>
      </c>
      <c r="Q6" s="22">
        <v>1.1909516E-2</v>
      </c>
      <c r="R6" s="22">
        <v>1.2595339000000001E-2</v>
      </c>
      <c r="S6" s="26">
        <v>1.0633826000000001E-2</v>
      </c>
      <c r="T6" s="22">
        <v>9.0015370000000004E-3</v>
      </c>
      <c r="U6" s="22">
        <v>1.0409102E-2</v>
      </c>
      <c r="V6" s="22">
        <v>1.3974064E-2</v>
      </c>
      <c r="W6" s="26">
        <v>1.0930377999999999E-2</v>
      </c>
      <c r="X6" s="22">
        <v>1.1198789000000001E-2</v>
      </c>
      <c r="Y6" s="22">
        <v>1.6543125999999998E-2</v>
      </c>
      <c r="Z6" s="22">
        <v>2.1191061000000001E-2</v>
      </c>
      <c r="AA6" s="22">
        <v>1.0170448E-2</v>
      </c>
      <c r="AB6" s="26">
        <v>8.8071699999999996E-3</v>
      </c>
      <c r="AC6" s="30">
        <v>8.6324699999999997E-3</v>
      </c>
      <c r="AD6" s="22">
        <v>4.3644649999999997E-3</v>
      </c>
      <c r="AE6" s="22">
        <v>4.0007760000000002E-3</v>
      </c>
      <c r="AF6" s="22">
        <v>4.7235230000000003E-3</v>
      </c>
      <c r="AG6" s="26">
        <v>8.6285049999999999E-3</v>
      </c>
      <c r="AH6" s="30">
        <v>9.3278749999999994E-3</v>
      </c>
      <c r="AI6" s="22">
        <v>1.5550166000000001E-2</v>
      </c>
      <c r="AJ6" s="22">
        <v>1.5384866000000001E-2</v>
      </c>
      <c r="AK6" s="22">
        <v>1.8700119000000001E-2</v>
      </c>
      <c r="AL6" s="26">
        <v>1.8337883999999999E-2</v>
      </c>
      <c r="AM6" s="30">
        <v>1.8563581999999999E-2</v>
      </c>
      <c r="AN6" s="22">
        <v>2.6864676000000001E-2</v>
      </c>
      <c r="AO6" s="22">
        <v>2.7001734999999999E-2</v>
      </c>
      <c r="AP6" s="22">
        <v>3.3525602000000002E-2</v>
      </c>
      <c r="AQ6" s="26">
        <v>3.389354E-2</v>
      </c>
      <c r="AR6" s="30">
        <v>3.4690039999999998E-2</v>
      </c>
      <c r="AS6" s="22">
        <v>2.9163438E-2</v>
      </c>
      <c r="AT6" s="22">
        <v>3.0634743999999998E-2</v>
      </c>
      <c r="AU6" s="22">
        <v>2.4741668000000001E-2</v>
      </c>
      <c r="AV6" s="26">
        <v>2.2786114999999999E-2</v>
      </c>
      <c r="AW6" s="7">
        <v>2.6713827999999998E-2</v>
      </c>
      <c r="AX6" s="8">
        <v>2.1726874E-2</v>
      </c>
      <c r="AY6" s="8">
        <v>1.5681038000000001E-2</v>
      </c>
      <c r="AZ6" s="8">
        <v>1.4160025999999999E-2</v>
      </c>
      <c r="BA6" s="26">
        <v>1.9067055999999999E-2</v>
      </c>
      <c r="BB6" s="7">
        <v>2.3734904000000001E-2</v>
      </c>
      <c r="BC6" s="8">
        <v>3.0366849000000001E-2</v>
      </c>
      <c r="BD6" s="8">
        <v>2.9929126E-2</v>
      </c>
      <c r="BE6" s="8">
        <v>2.8043999999999999E-2</v>
      </c>
      <c r="BF6" s="8">
        <v>1.2292000000000001E-2</v>
      </c>
      <c r="BG6" s="26">
        <v>2.3949999999999999E-2</v>
      </c>
      <c r="BH6" s="7">
        <v>1.9060000000000001E-2</v>
      </c>
      <c r="BI6" s="8">
        <v>1.9769999999999999E-2</v>
      </c>
      <c r="BJ6" s="8">
        <v>1.5539000000000001E-2</v>
      </c>
      <c r="BK6" s="66">
        <v>2.1452644999999999E-2</v>
      </c>
      <c r="BL6" s="66">
        <v>2.460977E-2</v>
      </c>
      <c r="BN6" s="41">
        <f t="shared" si="0"/>
        <v>4.0007760000000002E-3</v>
      </c>
      <c r="BO6" s="42">
        <f t="shared" si="1"/>
        <v>3.4690039999999998E-2</v>
      </c>
      <c r="BP6" s="42">
        <f t="shared" si="2"/>
        <v>1.753934237931034E-2</v>
      </c>
      <c r="BQ6" s="40">
        <f t="shared" si="3"/>
        <v>1.5615602000000001E-2</v>
      </c>
    </row>
    <row r="7" spans="2:69" x14ac:dyDescent="0.25">
      <c r="B7" s="14" t="s">
        <v>8</v>
      </c>
      <c r="C7" s="7">
        <v>3.1880950999999998E-2</v>
      </c>
      <c r="D7" s="8">
        <v>2.0151292000000001E-2</v>
      </c>
      <c r="E7" s="8">
        <v>1.8546666999999999E-2</v>
      </c>
      <c r="F7" s="8">
        <v>1.27992E-2</v>
      </c>
      <c r="G7" s="26">
        <v>1.2541701000000001E-2</v>
      </c>
      <c r="H7" s="8">
        <v>1.2831029000000001E-2</v>
      </c>
      <c r="I7" s="8">
        <v>9.5020290000000004E-3</v>
      </c>
      <c r="J7" s="8">
        <v>1.0664559000000001E-2</v>
      </c>
      <c r="K7" s="8">
        <v>1.4280625999999999E-2</v>
      </c>
      <c r="L7" s="9">
        <v>1.3523979E-2</v>
      </c>
      <c r="M7" s="30">
        <v>1.7173239E-2</v>
      </c>
      <c r="N7" s="22">
        <v>1.7537949000000001E-2</v>
      </c>
      <c r="O7" s="26">
        <v>1.6179005999999999E-2</v>
      </c>
      <c r="P7" s="22">
        <v>1.8043705E-2</v>
      </c>
      <c r="Q7" s="22">
        <v>2.151993E-2</v>
      </c>
      <c r="R7" s="22">
        <v>1.9586802E-2</v>
      </c>
      <c r="S7" s="26">
        <v>1.9850034999999999E-2</v>
      </c>
      <c r="T7" s="22">
        <v>1.9255569E-2</v>
      </c>
      <c r="U7" s="22">
        <v>1.7581958000000002E-2</v>
      </c>
      <c r="V7" s="22">
        <v>1.5005073000000001E-2</v>
      </c>
      <c r="W7" s="26">
        <v>1.3986498E-2</v>
      </c>
      <c r="X7" s="22">
        <v>1.399748E-2</v>
      </c>
      <c r="Y7" s="22">
        <v>1.3510827E-2</v>
      </c>
      <c r="Z7" s="22">
        <v>8.7843780000000007E-3</v>
      </c>
      <c r="AA7" s="22">
        <v>1.1557657000000001E-2</v>
      </c>
      <c r="AB7" s="26">
        <v>8.1750869999999993E-3</v>
      </c>
      <c r="AC7" s="30">
        <v>9.9466999999999993E-3</v>
      </c>
      <c r="AD7" s="22">
        <v>1.780818E-2</v>
      </c>
      <c r="AE7" s="22">
        <v>2.1351965000000001E-2</v>
      </c>
      <c r="AF7" s="22">
        <v>1.7465820999999999E-2</v>
      </c>
      <c r="AG7" s="26">
        <v>2.0697650000000001E-2</v>
      </c>
      <c r="AH7" s="30">
        <v>1.9088883000000001E-2</v>
      </c>
      <c r="AI7" s="22">
        <v>1.8607549000000001E-2</v>
      </c>
      <c r="AJ7" s="22">
        <v>2.0617436999999999E-2</v>
      </c>
      <c r="AK7" s="22">
        <v>2.2346334999999998E-2</v>
      </c>
      <c r="AL7" s="26">
        <v>1.9498563999999999E-2</v>
      </c>
      <c r="AM7" s="30">
        <v>2.0012149E-2</v>
      </c>
      <c r="AN7" s="22">
        <v>1.8020927999999999E-2</v>
      </c>
      <c r="AO7" s="22">
        <v>2.0087738000000001E-2</v>
      </c>
      <c r="AP7" s="22">
        <v>2.0171919999999999E-2</v>
      </c>
      <c r="AQ7" s="26">
        <v>1.9098442E-2</v>
      </c>
      <c r="AR7" s="30">
        <v>1.5762087000000001E-2</v>
      </c>
      <c r="AS7" s="22">
        <v>2.1623278999999999E-2</v>
      </c>
      <c r="AT7" s="22">
        <v>1.7392589999999999E-2</v>
      </c>
      <c r="AU7" s="22">
        <v>1.6930463999999999E-2</v>
      </c>
      <c r="AV7" s="26">
        <v>1.8830511000000001E-2</v>
      </c>
      <c r="AW7" s="7">
        <v>2.0071160000000001E-2</v>
      </c>
      <c r="AX7" s="8">
        <v>1.619046E-2</v>
      </c>
      <c r="AY7" s="8">
        <v>1.9093130999999999E-2</v>
      </c>
      <c r="AZ7" s="8">
        <v>2.2824463E-2</v>
      </c>
      <c r="BA7" s="26">
        <v>2.0701188999999998E-2</v>
      </c>
      <c r="BB7" s="7">
        <v>2.7329316999999999E-2</v>
      </c>
      <c r="BC7" s="8">
        <v>2.7547065999999999E-2</v>
      </c>
      <c r="BD7" s="8">
        <v>2.0983426999999999E-2</v>
      </c>
      <c r="BE7" s="8">
        <v>1.4853E-2</v>
      </c>
      <c r="BF7" s="8">
        <v>2.7217999999999999E-2</v>
      </c>
      <c r="BG7" s="26">
        <v>3.4939999999999999E-2</v>
      </c>
      <c r="BH7" s="7">
        <v>2.997E-2</v>
      </c>
      <c r="BI7" s="8">
        <v>3.2669999999999998E-2</v>
      </c>
      <c r="BJ7" s="8">
        <v>2.5995000000000001E-2</v>
      </c>
      <c r="BK7" s="66">
        <v>3.8374581999999997E-2</v>
      </c>
      <c r="BL7" s="66">
        <v>4.460774E-2</v>
      </c>
      <c r="BN7" s="41">
        <f t="shared" si="0"/>
        <v>8.1750869999999993E-3</v>
      </c>
      <c r="BO7" s="42">
        <f t="shared" si="1"/>
        <v>4.460774E-2</v>
      </c>
      <c r="BP7" s="42">
        <f t="shared" si="2"/>
        <v>1.9376152465517243E-2</v>
      </c>
      <c r="BQ7" s="40">
        <f t="shared" si="3"/>
        <v>1.8959697000000001E-2</v>
      </c>
    </row>
    <row r="8" spans="2:69" x14ac:dyDescent="0.25">
      <c r="B8" s="14" t="s">
        <v>6</v>
      </c>
      <c r="C8" s="7">
        <v>1.6392038000000001E-2</v>
      </c>
      <c r="D8" s="8">
        <v>1.0792866E-2</v>
      </c>
      <c r="E8" s="8">
        <v>8.9103570000000007E-3</v>
      </c>
      <c r="F8" s="8">
        <v>1.1126E-2</v>
      </c>
      <c r="G8" s="26">
        <v>9.7886229999999998E-3</v>
      </c>
      <c r="H8" s="8">
        <v>9.7502609999999997E-3</v>
      </c>
      <c r="I8" s="8">
        <v>1.0063723E-2</v>
      </c>
      <c r="J8" s="8">
        <v>1.2611587E-2</v>
      </c>
      <c r="K8" s="8">
        <v>1.4068534000000001E-2</v>
      </c>
      <c r="L8" s="9">
        <v>1.4103019E-2</v>
      </c>
      <c r="M8" s="30">
        <v>1.31848E-2</v>
      </c>
      <c r="N8" s="22">
        <v>1.2038811E-2</v>
      </c>
      <c r="O8" s="26">
        <v>9.1472570000000007E-3</v>
      </c>
      <c r="P8" s="22">
        <v>8.6881909999999996E-3</v>
      </c>
      <c r="Q8" s="22">
        <v>1.0960918E-2</v>
      </c>
      <c r="R8" s="22">
        <v>1.1198216E-2</v>
      </c>
      <c r="S8" s="26">
        <v>1.5354293E-2</v>
      </c>
      <c r="T8" s="22">
        <v>1.5627531E-2</v>
      </c>
      <c r="U8" s="22">
        <v>1.6475007999999999E-2</v>
      </c>
      <c r="V8" s="22">
        <v>1.1138876000000001E-2</v>
      </c>
      <c r="W8" s="26">
        <v>1.1906876E-2</v>
      </c>
      <c r="X8" s="22">
        <v>1.0455826999999999E-2</v>
      </c>
      <c r="Y8" s="22">
        <v>1.3117845E-2</v>
      </c>
      <c r="Z8" s="22">
        <v>1.1857813E-2</v>
      </c>
      <c r="AA8" s="22">
        <v>1.0449517E-2</v>
      </c>
      <c r="AB8" s="26">
        <v>7.8250139999999999E-3</v>
      </c>
      <c r="AC8" s="30">
        <v>1.1260693E-2</v>
      </c>
      <c r="AD8" s="22">
        <v>6.9704720000000001E-3</v>
      </c>
      <c r="AE8" s="22">
        <v>8.0639419999999993E-3</v>
      </c>
      <c r="AF8" s="22">
        <v>7.1581190000000001E-3</v>
      </c>
      <c r="AG8" s="26">
        <v>9.5998980000000008E-3</v>
      </c>
      <c r="AH8" s="30">
        <v>6.0843349999999997E-3</v>
      </c>
      <c r="AI8" s="22">
        <v>4.1776180000000001E-3</v>
      </c>
      <c r="AJ8" s="22">
        <v>4.502242E-3</v>
      </c>
      <c r="AK8" s="22">
        <v>4.4219159999999997E-3</v>
      </c>
      <c r="AL8" s="26">
        <v>4.7341809999999996E-3</v>
      </c>
      <c r="AM8" s="30">
        <v>1.0360677E-2</v>
      </c>
      <c r="AN8" s="22">
        <v>1.0362970000000001E-2</v>
      </c>
      <c r="AO8" s="22">
        <v>9.0262190000000003E-3</v>
      </c>
      <c r="AP8" s="22">
        <v>1.0305349E-2</v>
      </c>
      <c r="AQ8" s="26">
        <v>1.0382341E-2</v>
      </c>
      <c r="AR8" s="30">
        <v>1.3875238E-2</v>
      </c>
      <c r="AS8" s="22">
        <v>1.4480623999999999E-2</v>
      </c>
      <c r="AT8" s="22">
        <v>1.8293803000000001E-2</v>
      </c>
      <c r="AU8" s="22">
        <v>1.8764469999999998E-2</v>
      </c>
      <c r="AV8" s="26">
        <v>1.6218591000000001E-2</v>
      </c>
      <c r="AW8" s="7">
        <v>1.002024E-2</v>
      </c>
      <c r="AX8" s="8">
        <v>1.0587605999999999E-2</v>
      </c>
      <c r="AY8" s="8">
        <v>2.201581E-2</v>
      </c>
      <c r="AZ8" s="8">
        <v>1.7768386000000001E-2</v>
      </c>
      <c r="BA8" s="26">
        <v>1.3438769E-2</v>
      </c>
      <c r="BB8" s="7">
        <v>1.5004689999999999E-2</v>
      </c>
      <c r="BC8" s="8">
        <v>1.4077406000000001E-2</v>
      </c>
      <c r="BD8" s="8">
        <v>1.3958922E-2</v>
      </c>
      <c r="BE8" s="8">
        <v>2.0108000000000001E-2</v>
      </c>
      <c r="BF8" s="8">
        <v>2.8287E-2</v>
      </c>
      <c r="BG8" s="26">
        <v>1.111E-2</v>
      </c>
      <c r="BH8" s="7">
        <v>1.323E-2</v>
      </c>
      <c r="BI8" s="8">
        <v>1.1429999999999999E-2</v>
      </c>
      <c r="BJ8" s="8">
        <v>1.4609E-2</v>
      </c>
      <c r="BK8" s="66">
        <v>1.0557229E-2</v>
      </c>
      <c r="BL8" s="66">
        <v>9.0265740000000007E-3</v>
      </c>
      <c r="BN8" s="41">
        <f t="shared" si="0"/>
        <v>4.1776180000000001E-3</v>
      </c>
      <c r="BO8" s="42">
        <f t="shared" si="1"/>
        <v>2.8287E-2</v>
      </c>
      <c r="BP8" s="42">
        <f t="shared" si="2"/>
        <v>1.1966997758620687E-2</v>
      </c>
      <c r="BQ8" s="40">
        <f t="shared" si="3"/>
        <v>1.1168546000000001E-2</v>
      </c>
    </row>
    <row r="9" spans="2:69" x14ac:dyDescent="0.25">
      <c r="B9" s="14" t="s">
        <v>7</v>
      </c>
      <c r="C9" s="7">
        <v>7.6066670000000001E-3</v>
      </c>
      <c r="D9" s="8">
        <v>2.8417440000000002E-3</v>
      </c>
      <c r="E9" s="8">
        <v>3.0018900000000001E-3</v>
      </c>
      <c r="F9" s="8">
        <v>3.9699499999999999E-3</v>
      </c>
      <c r="G9" s="26">
        <v>5.6549360000000002E-3</v>
      </c>
      <c r="H9" s="8">
        <v>9.4467249999999996E-3</v>
      </c>
      <c r="I9" s="8">
        <v>9.7236070000000004E-3</v>
      </c>
      <c r="J9" s="8">
        <v>1.4264415000000001E-2</v>
      </c>
      <c r="K9" s="8">
        <v>1.6225092E-2</v>
      </c>
      <c r="L9" s="9">
        <v>1.7000284000000001E-2</v>
      </c>
      <c r="M9" s="30">
        <v>1.4601853999999999E-2</v>
      </c>
      <c r="N9" s="22">
        <v>1.361012E-2</v>
      </c>
      <c r="O9" s="26">
        <v>1.1608155E-2</v>
      </c>
      <c r="P9" s="22">
        <v>8.9322370000000009E-3</v>
      </c>
      <c r="Q9" s="22">
        <v>9.4292769999999998E-3</v>
      </c>
      <c r="R9" s="22">
        <v>8.8095840000000005E-3</v>
      </c>
      <c r="S9" s="26">
        <v>9.0587089999999999E-3</v>
      </c>
      <c r="T9" s="22">
        <v>6.469275E-3</v>
      </c>
      <c r="U9" s="22">
        <v>6.5004260000000001E-3</v>
      </c>
      <c r="V9" s="22">
        <v>6.3668529999999996E-3</v>
      </c>
      <c r="W9" s="26">
        <v>3.141217E-3</v>
      </c>
      <c r="X9" s="22">
        <v>3.0142200000000002E-3</v>
      </c>
      <c r="Y9" s="22">
        <v>3.3065870000000002E-3</v>
      </c>
      <c r="Z9" s="22">
        <v>3.6571400000000001E-3</v>
      </c>
      <c r="AA9" s="22">
        <v>4.7574360000000003E-3</v>
      </c>
      <c r="AB9" s="26">
        <v>1.0974892999999999E-2</v>
      </c>
      <c r="AC9" s="30">
        <v>1.5333919E-2</v>
      </c>
      <c r="AD9" s="22">
        <v>1.1692635E-2</v>
      </c>
      <c r="AE9" s="22">
        <v>1.2475141E-2</v>
      </c>
      <c r="AF9" s="22">
        <v>1.2706087E-2</v>
      </c>
      <c r="AG9" s="26">
        <v>9.7079820000000004E-3</v>
      </c>
      <c r="AH9" s="30">
        <v>5.8919699999999998E-3</v>
      </c>
      <c r="AI9" s="22">
        <v>4.1514150000000003E-3</v>
      </c>
      <c r="AJ9" s="22">
        <v>3.4747659999999998E-3</v>
      </c>
      <c r="AK9" s="22">
        <v>1.7992520000000001E-3</v>
      </c>
      <c r="AL9" s="26">
        <v>2.0149479999999999E-3</v>
      </c>
      <c r="AM9" s="30">
        <v>2.3806489999999999E-3</v>
      </c>
      <c r="AN9" s="22">
        <v>5.2726479999999996E-3</v>
      </c>
      <c r="AO9" s="22">
        <v>9.2778410000000002E-3</v>
      </c>
      <c r="AP9" s="22">
        <v>7.1344310000000001E-3</v>
      </c>
      <c r="AQ9" s="26">
        <v>6.79001E-3</v>
      </c>
      <c r="AR9" s="30">
        <v>7.7684690000000001E-3</v>
      </c>
      <c r="AS9" s="22">
        <v>8.6508959999999999E-3</v>
      </c>
      <c r="AT9" s="22">
        <v>1.0023826E-2</v>
      </c>
      <c r="AU9" s="22">
        <v>1.2397768E-2</v>
      </c>
      <c r="AV9" s="26">
        <v>1.3322891E-2</v>
      </c>
      <c r="AW9" s="7">
        <v>1.6543595000000001E-2</v>
      </c>
      <c r="AX9" s="8">
        <v>1.8466554999999999E-2</v>
      </c>
      <c r="AY9" s="8">
        <v>1.6861797000000001E-2</v>
      </c>
      <c r="AZ9" s="8">
        <v>1.7566689E-2</v>
      </c>
      <c r="BA9" s="26">
        <v>2.0956248E-2</v>
      </c>
      <c r="BB9" s="7">
        <v>2.1285334999999999E-2</v>
      </c>
      <c r="BC9" s="8">
        <v>1.8227433000000001E-2</v>
      </c>
      <c r="BD9" s="8">
        <v>1.7061783000000001E-2</v>
      </c>
      <c r="BE9" s="8">
        <v>1.6714E-2</v>
      </c>
      <c r="BF9" s="8">
        <v>2.3366999999999999E-2</v>
      </c>
      <c r="BG9" s="26">
        <v>2.5340000000000001E-2</v>
      </c>
      <c r="BH9" s="7">
        <v>2.8029999999999999E-2</v>
      </c>
      <c r="BI9" s="8">
        <v>2.717E-2</v>
      </c>
      <c r="BJ9" s="8">
        <v>1.9279000000000001E-2</v>
      </c>
      <c r="BK9" s="66">
        <v>1.8845457999999999E-2</v>
      </c>
      <c r="BL9" s="66">
        <v>2.1550482999999999E-2</v>
      </c>
      <c r="BN9" s="41">
        <f t="shared" si="0"/>
        <v>1.7992520000000001E-3</v>
      </c>
      <c r="BO9" s="42">
        <f t="shared" si="1"/>
        <v>2.8029999999999999E-2</v>
      </c>
      <c r="BP9" s="42">
        <f t="shared" si="2"/>
        <v>1.1829068310344833E-2</v>
      </c>
      <c r="BQ9" s="40">
        <f t="shared" si="3"/>
        <v>1.04993595E-2</v>
      </c>
    </row>
    <row r="10" spans="2:69" x14ac:dyDescent="0.25">
      <c r="B10" s="14" t="s">
        <v>4</v>
      </c>
      <c r="C10" s="7">
        <v>6.1152530000000002E-3</v>
      </c>
      <c r="D10" s="8">
        <v>1.9093274E-2</v>
      </c>
      <c r="E10" s="8">
        <v>2.2261629000000002E-2</v>
      </c>
      <c r="F10" s="8">
        <v>2.4470800000000001E-2</v>
      </c>
      <c r="G10" s="26">
        <v>2.7369443E-2</v>
      </c>
      <c r="H10" s="8">
        <v>2.3560152000000001E-2</v>
      </c>
      <c r="I10" s="8">
        <v>1.8313785999999999E-2</v>
      </c>
      <c r="J10" s="8">
        <v>1.4777861E-2</v>
      </c>
      <c r="K10" s="8">
        <v>1.4540875999999999E-2</v>
      </c>
      <c r="L10" s="9">
        <v>1.3412983E-2</v>
      </c>
      <c r="M10" s="30">
        <v>2.0681214E-2</v>
      </c>
      <c r="N10" s="22">
        <v>2.1749994000000002E-2</v>
      </c>
      <c r="O10" s="26">
        <v>2.4704525000000001E-2</v>
      </c>
      <c r="P10" s="22">
        <v>2.3873288999999999E-2</v>
      </c>
      <c r="Q10" s="22">
        <v>2.4857161999999999E-2</v>
      </c>
      <c r="R10" s="22">
        <v>1.9965812999999999E-2</v>
      </c>
      <c r="S10" s="26">
        <v>2.1484552000000001E-2</v>
      </c>
      <c r="T10" s="22">
        <v>1.8768007999999999E-2</v>
      </c>
      <c r="U10" s="22">
        <v>1.8084230999999999E-2</v>
      </c>
      <c r="V10" s="22">
        <v>1.6795409000000001E-2</v>
      </c>
      <c r="W10" s="26">
        <v>1.4840088E-2</v>
      </c>
      <c r="X10" s="22">
        <v>1.2913355E-2</v>
      </c>
      <c r="Y10" s="22">
        <v>1.2943217E-2</v>
      </c>
      <c r="Z10" s="22">
        <v>2.0019592999999999E-2</v>
      </c>
      <c r="AA10" s="22">
        <v>2.1771289999999999E-2</v>
      </c>
      <c r="AB10" s="26">
        <v>2.1972452999999999E-2</v>
      </c>
      <c r="AC10" s="30">
        <v>1.5087784999999999E-2</v>
      </c>
      <c r="AD10" s="22">
        <v>1.2844728E-2</v>
      </c>
      <c r="AE10" s="22">
        <v>1.2474305999999999E-2</v>
      </c>
      <c r="AF10" s="22">
        <v>1.3937105E-2</v>
      </c>
      <c r="AG10" s="26">
        <v>1.5067995000000001E-2</v>
      </c>
      <c r="AH10" s="30">
        <v>1.2731868E-2</v>
      </c>
      <c r="AI10" s="22">
        <v>1.5676188000000001E-2</v>
      </c>
      <c r="AJ10" s="22">
        <v>1.2428892E-2</v>
      </c>
      <c r="AK10" s="22">
        <v>1.1638667E-2</v>
      </c>
      <c r="AL10" s="26">
        <v>1.3619581E-2</v>
      </c>
      <c r="AM10" s="30">
        <v>8.8466900000000008E-3</v>
      </c>
      <c r="AN10" s="22">
        <v>5.2712619999999996E-3</v>
      </c>
      <c r="AO10" s="22">
        <v>7.1232409999999998E-3</v>
      </c>
      <c r="AP10" s="22">
        <v>8.3072389999999992E-3</v>
      </c>
      <c r="AQ10" s="26">
        <v>8.8677540000000003E-3</v>
      </c>
      <c r="AR10" s="30">
        <v>9.6413079999999995E-3</v>
      </c>
      <c r="AS10" s="22">
        <v>1.0823663000000001E-2</v>
      </c>
      <c r="AT10" s="22">
        <v>8.9506180000000005E-3</v>
      </c>
      <c r="AU10" s="22">
        <v>7.3411650000000002E-3</v>
      </c>
      <c r="AV10" s="26">
        <v>6.9436039999999999E-3</v>
      </c>
      <c r="AW10" s="30">
        <v>6.1688639999999996E-3</v>
      </c>
      <c r="AX10" s="22">
        <v>5.6244700000000003E-3</v>
      </c>
      <c r="AY10" s="22">
        <v>5.0840240000000004E-3</v>
      </c>
      <c r="AZ10" s="8">
        <v>7.8221469999999998E-3</v>
      </c>
      <c r="BA10" s="26">
        <v>6.0704590000000003E-3</v>
      </c>
      <c r="BB10" s="7">
        <v>8.1927909999999996E-3</v>
      </c>
      <c r="BC10" s="8">
        <v>5.785994E-3</v>
      </c>
      <c r="BD10" s="22">
        <v>5.7008830000000003E-3</v>
      </c>
      <c r="BE10" s="22">
        <v>2.7780000000000001E-3</v>
      </c>
      <c r="BF10" s="8">
        <v>6.5449999999999996E-3</v>
      </c>
      <c r="BG10" s="26">
        <v>5.3299999999999997E-3</v>
      </c>
      <c r="BH10" s="7">
        <v>6.13E-3</v>
      </c>
      <c r="BI10" s="8">
        <v>1.2630000000000001E-2</v>
      </c>
      <c r="BJ10" s="8">
        <v>1.1627E-2</v>
      </c>
      <c r="BK10" s="66">
        <v>1.6165187000000001E-2</v>
      </c>
      <c r="BL10" s="66">
        <v>1.0535951E-2</v>
      </c>
      <c r="BN10" s="41">
        <f t="shared" si="0"/>
        <v>2.7780000000000001E-3</v>
      </c>
      <c r="BO10" s="42">
        <f t="shared" si="1"/>
        <v>2.7369443E-2</v>
      </c>
      <c r="BP10" s="42">
        <f t="shared" si="2"/>
        <v>1.3227822810344831E-2</v>
      </c>
      <c r="BQ10" s="40">
        <f t="shared" si="3"/>
        <v>1.2788298E-2</v>
      </c>
    </row>
    <row r="11" spans="2:69" x14ac:dyDescent="0.25">
      <c r="B11" s="14" t="s">
        <v>19</v>
      </c>
      <c r="C11" s="7">
        <v>1.5551899999999999E-3</v>
      </c>
      <c r="D11" s="8">
        <v>1.1835089999999999E-3</v>
      </c>
      <c r="E11" s="8">
        <v>0</v>
      </c>
      <c r="F11" s="8">
        <v>0</v>
      </c>
      <c r="G11" s="26">
        <v>9.68E-4</v>
      </c>
      <c r="H11" s="8">
        <v>6.7699999999999998E-4</v>
      </c>
      <c r="I11" s="8">
        <v>6.1600000000000001E-4</v>
      </c>
      <c r="J11" s="8">
        <v>3.1500000000000001E-4</v>
      </c>
      <c r="K11" s="8">
        <v>3.9300000000000001E-4</v>
      </c>
      <c r="L11" s="9">
        <v>1.992897E-3</v>
      </c>
      <c r="M11" s="30">
        <v>1.0688519999999999E-3</v>
      </c>
      <c r="N11" s="22">
        <v>3.1062360000000001E-3</v>
      </c>
      <c r="O11" s="26">
        <v>2.6977250000000002E-3</v>
      </c>
      <c r="P11" s="22">
        <v>2.4857099999999999E-3</v>
      </c>
      <c r="Q11" s="22">
        <v>2.067724E-3</v>
      </c>
      <c r="R11" s="22">
        <v>2.3587259999999998E-3</v>
      </c>
      <c r="S11" s="26">
        <v>6.9200000000000002E-4</v>
      </c>
      <c r="T11" s="22">
        <v>7.5199999999999996E-4</v>
      </c>
      <c r="U11" s="22">
        <v>6.7500000000000004E-4</v>
      </c>
      <c r="V11" s="22">
        <v>4.08E-4</v>
      </c>
      <c r="W11" s="26">
        <v>0</v>
      </c>
      <c r="X11" s="22">
        <v>0</v>
      </c>
      <c r="Y11" s="22">
        <v>0</v>
      </c>
      <c r="Z11" s="22">
        <v>0</v>
      </c>
      <c r="AA11" s="22">
        <v>0</v>
      </c>
      <c r="AB11" s="26">
        <v>1.5551899999999999E-3</v>
      </c>
      <c r="AC11" s="30">
        <v>0</v>
      </c>
      <c r="AD11" s="22">
        <v>0</v>
      </c>
      <c r="AE11" s="22">
        <v>0</v>
      </c>
      <c r="AF11" s="22">
        <v>0</v>
      </c>
      <c r="AG11" s="26">
        <v>0</v>
      </c>
      <c r="AH11" s="30">
        <v>0</v>
      </c>
      <c r="AI11" s="22">
        <v>0</v>
      </c>
      <c r="AJ11" s="22">
        <v>0</v>
      </c>
      <c r="AK11" s="22">
        <v>0</v>
      </c>
      <c r="AL11" s="26">
        <v>0</v>
      </c>
      <c r="AM11" s="30">
        <v>0</v>
      </c>
      <c r="AN11" s="22">
        <v>3.4000000000000002E-4</v>
      </c>
      <c r="AO11" s="22">
        <v>7.4399999999999998E-4</v>
      </c>
      <c r="AP11" s="22">
        <v>6.1700000000000004E-4</v>
      </c>
      <c r="AQ11" s="26">
        <v>4.4000000000000002E-4</v>
      </c>
      <c r="AR11" s="30">
        <v>3.8200000000000002E-4</v>
      </c>
      <c r="AS11" s="22">
        <v>1.844959E-3</v>
      </c>
      <c r="AT11" s="22">
        <v>1.916825E-3</v>
      </c>
      <c r="AU11" s="22">
        <v>2.3869730000000001E-3</v>
      </c>
      <c r="AV11" s="26">
        <v>2.6307769999999999E-3</v>
      </c>
      <c r="AW11" s="30">
        <v>3.0400829999999998E-3</v>
      </c>
      <c r="AX11" s="22">
        <v>1.8525880000000001E-3</v>
      </c>
      <c r="AY11" s="22">
        <v>3.4303670000000001E-3</v>
      </c>
      <c r="AZ11" s="8">
        <v>3.7909559999999998E-3</v>
      </c>
      <c r="BA11" s="26">
        <v>4.5959039999999996E-3</v>
      </c>
      <c r="BB11" s="7">
        <v>4.4087730000000004E-3</v>
      </c>
      <c r="BC11" s="8">
        <v>5.9346499999999996E-3</v>
      </c>
      <c r="BD11" s="22">
        <v>6.2243259999999996E-3</v>
      </c>
      <c r="BE11" s="22">
        <v>7.3899999999999999E-3</v>
      </c>
      <c r="BF11" s="8">
        <v>5.3410000000000003E-3</v>
      </c>
      <c r="BG11" s="26">
        <v>9.8899999999999995E-3</v>
      </c>
      <c r="BH11" s="7">
        <v>9.1299999999999992E-3</v>
      </c>
      <c r="BI11" s="8">
        <v>2.3279999999999999E-2</v>
      </c>
      <c r="BJ11" s="8">
        <v>1.7305000000000001E-2</v>
      </c>
      <c r="BK11" s="66">
        <v>2.0807168000000001E-2</v>
      </c>
      <c r="BL11" s="66">
        <v>1.8732041000000001E-2</v>
      </c>
      <c r="BN11" s="41">
        <f t="shared" si="0"/>
        <v>0</v>
      </c>
      <c r="BO11" s="42">
        <f t="shared" si="1"/>
        <v>2.3279999999999999E-2</v>
      </c>
      <c r="BP11" s="42">
        <f t="shared" si="2"/>
        <v>3.0911112068965508E-3</v>
      </c>
      <c r="BQ11" s="40">
        <f t="shared" si="3"/>
        <v>8.5999999999999998E-4</v>
      </c>
    </row>
    <row r="12" spans="2:69" ht="15.75" thickBot="1" x14ac:dyDescent="0.3">
      <c r="B12" s="15" t="s">
        <v>9</v>
      </c>
      <c r="C12" s="10">
        <v>0</v>
      </c>
      <c r="D12" s="11">
        <v>4.256325E-3</v>
      </c>
      <c r="E12" s="11">
        <v>2.4271750000000002E-3</v>
      </c>
      <c r="F12" s="11">
        <v>6.8125800000000004E-3</v>
      </c>
      <c r="G12" s="27">
        <v>7.4466519999999998E-3</v>
      </c>
      <c r="H12" s="11">
        <v>5.8313480000000001E-3</v>
      </c>
      <c r="I12" s="11">
        <v>4.3140519999999996E-3</v>
      </c>
      <c r="J12" s="11">
        <v>4.6357200000000003E-3</v>
      </c>
      <c r="K12" s="11">
        <v>4.4896559999999999E-3</v>
      </c>
      <c r="L12" s="12">
        <v>6.542852E-3</v>
      </c>
      <c r="M12" s="31">
        <v>6.6889439999999996E-3</v>
      </c>
      <c r="N12" s="23">
        <v>6.0327820000000004E-3</v>
      </c>
      <c r="O12" s="27">
        <v>6.3975389999999998E-3</v>
      </c>
      <c r="P12" s="23">
        <v>5.263401E-3</v>
      </c>
      <c r="Q12" s="23">
        <v>1.152106E-3</v>
      </c>
      <c r="R12" s="23">
        <v>1.7139760000000001E-3</v>
      </c>
      <c r="S12" s="27">
        <v>4.6509330000000003E-3</v>
      </c>
      <c r="T12" s="23">
        <v>3.6529079999999998E-3</v>
      </c>
      <c r="U12" s="23">
        <v>3.5222180000000001E-3</v>
      </c>
      <c r="V12" s="23">
        <v>3.295797E-3</v>
      </c>
      <c r="W12" s="27">
        <v>3.5070079999999998E-3</v>
      </c>
      <c r="X12" s="23">
        <v>8.1099999999999998E-4</v>
      </c>
      <c r="Y12" s="23">
        <v>1.917757E-3</v>
      </c>
      <c r="Z12" s="23">
        <v>1.642288E-3</v>
      </c>
      <c r="AA12" s="23">
        <v>1.4373420000000001E-3</v>
      </c>
      <c r="AB12" s="27">
        <v>0</v>
      </c>
      <c r="AC12" s="31">
        <v>2.5500000000000002E-4</v>
      </c>
      <c r="AD12" s="23">
        <v>8.0099999999999995E-4</v>
      </c>
      <c r="AE12" s="23">
        <v>1.9611070000000001E-3</v>
      </c>
      <c r="AF12" s="23">
        <v>3.142494E-3</v>
      </c>
      <c r="AG12" s="27">
        <v>3.424865E-3</v>
      </c>
      <c r="AH12" s="31">
        <v>2.7813170000000002E-3</v>
      </c>
      <c r="AI12" s="23">
        <v>3.2648920000000001E-3</v>
      </c>
      <c r="AJ12" s="23">
        <v>8.34E-4</v>
      </c>
      <c r="AK12" s="23">
        <v>5.7600000000000001E-4</v>
      </c>
      <c r="AL12" s="27">
        <v>5.2499999999999997E-4</v>
      </c>
      <c r="AM12" s="31">
        <v>0</v>
      </c>
      <c r="AN12" s="23">
        <v>0</v>
      </c>
      <c r="AO12" s="23">
        <v>2.3146769999999998E-3</v>
      </c>
      <c r="AP12" s="23">
        <v>1.648006E-3</v>
      </c>
      <c r="AQ12" s="27">
        <v>1.44903E-3</v>
      </c>
      <c r="AR12" s="31">
        <v>1.4100009999999999E-3</v>
      </c>
      <c r="AS12" s="23">
        <v>1.4938530000000001E-3</v>
      </c>
      <c r="AT12" s="23">
        <v>6.3799999999999999E-9</v>
      </c>
      <c r="AU12" s="23">
        <v>5.9900000000000003E-4</v>
      </c>
      <c r="AV12" s="27">
        <v>3.7500000000000001E-4</v>
      </c>
      <c r="AW12" s="31">
        <v>4.1599999999999997E-4</v>
      </c>
      <c r="AX12" s="23">
        <v>1.587406E-3</v>
      </c>
      <c r="AY12" s="23">
        <v>2.7530290000000002E-3</v>
      </c>
      <c r="AZ12" s="23">
        <v>7.1599999999999995E-4</v>
      </c>
      <c r="BA12" s="27">
        <v>7.2599999999999997E-4</v>
      </c>
      <c r="BB12" s="31">
        <v>2.1757069999999998E-3</v>
      </c>
      <c r="BC12" s="23">
        <v>1.7225929999999999E-3</v>
      </c>
      <c r="BD12" s="23">
        <v>1.4205419999999999E-3</v>
      </c>
      <c r="BE12" s="23">
        <v>1.292E-3</v>
      </c>
      <c r="BF12" s="23">
        <v>0</v>
      </c>
      <c r="BG12" s="27">
        <v>1.5399999999999999E-3</v>
      </c>
      <c r="BH12" s="10">
        <v>5.8E-4</v>
      </c>
      <c r="BI12" s="11">
        <v>1.2099999999999999E-3</v>
      </c>
      <c r="BJ12" s="11">
        <v>5.7930000000000004E-3</v>
      </c>
      <c r="BK12" s="67">
        <v>9.7339660000000001E-3</v>
      </c>
      <c r="BL12" s="67">
        <v>1.7272942999999999E-2</v>
      </c>
      <c r="BN12" s="86">
        <f t="shared" si="0"/>
        <v>0</v>
      </c>
      <c r="BO12" s="87">
        <f t="shared" si="1"/>
        <v>1.7272942999999999E-2</v>
      </c>
      <c r="BP12" s="87">
        <f t="shared" si="2"/>
        <v>2.7713916100000004E-3</v>
      </c>
      <c r="BQ12" s="88">
        <f t="shared" si="3"/>
        <v>1.6809910000000002E-3</v>
      </c>
    </row>
    <row r="16" spans="2:69" x14ac:dyDescent="0.25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</row>
  </sheetData>
  <mergeCells count="1">
    <mergeCell ref="B1:B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"/>
  <sheetViews>
    <sheetView showGridLines="0" zoomScale="130" zoomScaleNormal="130" workbookViewId="0">
      <selection activeCell="P8" sqref="P8"/>
    </sheetView>
  </sheetViews>
  <sheetFormatPr defaultRowHeight="15" x14ac:dyDescent="0.25"/>
  <cols>
    <col min="2" max="2" width="10.85546875" bestFit="1" customWidth="1"/>
    <col min="3" max="3" width="6.7109375" bestFit="1" customWidth="1"/>
    <col min="4" max="4" width="6.7109375" customWidth="1"/>
    <col min="5" max="6" width="6.7109375" bestFit="1" customWidth="1"/>
    <col min="7" max="8" width="6.42578125" bestFit="1" customWidth="1"/>
    <col min="9" max="9" width="6.42578125" customWidth="1"/>
    <col min="10" max="10" width="7" bestFit="1" customWidth="1"/>
    <col min="11" max="15" width="7" customWidth="1"/>
    <col min="16" max="16" width="7" bestFit="1" customWidth="1"/>
    <col min="18" max="20" width="6.42578125" bestFit="1" customWidth="1"/>
    <col min="21" max="21" width="8.7109375" bestFit="1" customWidth="1"/>
  </cols>
  <sheetData>
    <row r="1" spans="2:24" ht="15.75" thickBot="1" x14ac:dyDescent="0.3">
      <c r="B1" s="92" t="s">
        <v>10</v>
      </c>
      <c r="C1" s="92"/>
      <c r="D1" s="92"/>
      <c r="E1" s="93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2:24" ht="15.75" thickBot="1" x14ac:dyDescent="0.3">
      <c r="B2" s="44" t="s">
        <v>2</v>
      </c>
      <c r="C2" s="3">
        <v>43265</v>
      </c>
      <c r="D2" s="2">
        <v>43272</v>
      </c>
      <c r="E2" s="53">
        <v>43279</v>
      </c>
      <c r="F2" s="3">
        <v>43286</v>
      </c>
      <c r="G2" s="3">
        <v>43293</v>
      </c>
      <c r="H2" s="3">
        <v>43300</v>
      </c>
      <c r="I2" s="3">
        <v>43307</v>
      </c>
      <c r="J2" s="3">
        <v>43314</v>
      </c>
      <c r="K2" s="3">
        <v>43321</v>
      </c>
      <c r="L2" s="3">
        <v>43328</v>
      </c>
      <c r="M2" s="3">
        <v>43335</v>
      </c>
      <c r="N2" s="49">
        <v>43342</v>
      </c>
      <c r="O2" s="95">
        <v>43346</v>
      </c>
      <c r="P2" s="48">
        <v>43348</v>
      </c>
      <c r="R2" t="s">
        <v>12</v>
      </c>
      <c r="S2" t="s">
        <v>13</v>
      </c>
      <c r="T2" t="s">
        <v>14</v>
      </c>
      <c r="U2" t="s">
        <v>15</v>
      </c>
      <c r="W2" t="s">
        <v>27</v>
      </c>
      <c r="X2" t="s">
        <v>28</v>
      </c>
    </row>
    <row r="3" spans="2:24" x14ac:dyDescent="0.25">
      <c r="B3" s="13" t="s">
        <v>3</v>
      </c>
      <c r="C3" s="25">
        <v>0.63977509399999999</v>
      </c>
      <c r="D3" s="6">
        <v>0.65170203800000004</v>
      </c>
      <c r="E3" s="54">
        <v>0.63255730099999996</v>
      </c>
      <c r="F3" s="25">
        <v>0.64282247999999997</v>
      </c>
      <c r="G3" s="25">
        <v>0.650118364</v>
      </c>
      <c r="H3" s="25">
        <v>0.65403687099999996</v>
      </c>
      <c r="I3" s="25">
        <v>0.62916165199999996</v>
      </c>
      <c r="J3" s="25">
        <v>0.66697448400000003</v>
      </c>
      <c r="K3" s="25">
        <v>0.66019951700000001</v>
      </c>
      <c r="L3" s="26">
        <v>0.58540620399999999</v>
      </c>
      <c r="M3" s="26">
        <v>0.545863023</v>
      </c>
      <c r="N3" s="26">
        <v>0.51317000000000002</v>
      </c>
      <c r="O3" s="89">
        <v>0.46382499999999999</v>
      </c>
      <c r="P3" s="82">
        <v>0.47186613599999999</v>
      </c>
      <c r="R3" s="17">
        <f>MIN(C3:P3)</f>
        <v>0.46382499999999999</v>
      </c>
      <c r="S3" s="17">
        <f t="shared" ref="S3:S12" si="0">MAX(C3:P3)</f>
        <v>0.66697448400000003</v>
      </c>
      <c r="T3" s="17">
        <f t="shared" ref="T3:T11" si="1">AVERAGE(C3:P3)</f>
        <v>0.60053415457142845</v>
      </c>
      <c r="U3" s="17">
        <f t="shared" ref="U3:U12" si="2">MEDIAN(C3:P3)</f>
        <v>0.63616619749999992</v>
      </c>
      <c r="W3" s="57">
        <f>P3-N3</f>
        <v>-4.1303864000000023E-2</v>
      </c>
      <c r="X3" s="52">
        <f>P3-J3</f>
        <v>-0.19510834800000004</v>
      </c>
    </row>
    <row r="4" spans="2:24" x14ac:dyDescent="0.25">
      <c r="B4" s="14" t="s">
        <v>0</v>
      </c>
      <c r="C4" s="26">
        <v>0.145163286</v>
      </c>
      <c r="D4" s="9">
        <v>0.117432535</v>
      </c>
      <c r="E4" s="55">
        <v>0.11716646</v>
      </c>
      <c r="F4" s="26">
        <v>0.122029369</v>
      </c>
      <c r="G4" s="26">
        <v>0.142434325</v>
      </c>
      <c r="H4" s="26">
        <v>0.13499105</v>
      </c>
      <c r="I4" s="26">
        <v>0.15720295200000001</v>
      </c>
      <c r="J4" s="26">
        <v>0.137736625</v>
      </c>
      <c r="K4" s="26">
        <v>0.122932978</v>
      </c>
      <c r="L4" s="26">
        <v>0.17558093999999999</v>
      </c>
      <c r="M4" s="26">
        <v>0.19213430400000001</v>
      </c>
      <c r="N4" s="26">
        <v>0.17788000000000001</v>
      </c>
      <c r="O4" s="89">
        <v>0.19633600000000001</v>
      </c>
      <c r="P4" s="66">
        <v>0.15688317900000001</v>
      </c>
      <c r="R4" s="17">
        <f t="shared" ref="R4:R12" si="3">MIN(C4:P4)</f>
        <v>0.11716646</v>
      </c>
      <c r="S4" s="17">
        <f t="shared" si="0"/>
        <v>0.19633600000000001</v>
      </c>
      <c r="T4" s="17">
        <f t="shared" si="1"/>
        <v>0.14970742878571427</v>
      </c>
      <c r="U4" s="17">
        <f t="shared" si="2"/>
        <v>0.14379880550000002</v>
      </c>
      <c r="W4" s="58">
        <f t="shared" ref="W4:W12" si="4">P4-N4</f>
        <v>-2.0996820999999999E-2</v>
      </c>
      <c r="X4" s="70">
        <f t="shared" ref="X4:X12" si="5">P4-J4</f>
        <v>1.914655400000001E-2</v>
      </c>
    </row>
    <row r="5" spans="2:24" x14ac:dyDescent="0.25">
      <c r="B5" s="14" t="s">
        <v>1</v>
      </c>
      <c r="C5" s="26">
        <v>0.118692271</v>
      </c>
      <c r="D5" s="9">
        <v>0.14868305500000001</v>
      </c>
      <c r="E5" s="55">
        <v>0.15955413900000001</v>
      </c>
      <c r="F5" s="26">
        <v>0.14077667499999999</v>
      </c>
      <c r="G5" s="26">
        <v>0.143987795</v>
      </c>
      <c r="H5" s="26">
        <v>0.14380531299999999</v>
      </c>
      <c r="I5" s="26">
        <v>0.14315819799999999</v>
      </c>
      <c r="J5" s="26">
        <v>0.124875889</v>
      </c>
      <c r="K5" s="26">
        <v>0.129002423</v>
      </c>
      <c r="L5" s="26">
        <v>0.13988138899999999</v>
      </c>
      <c r="M5" s="26">
        <v>0.15579040899999999</v>
      </c>
      <c r="N5" s="26">
        <v>0.16028000000000001</v>
      </c>
      <c r="O5" s="89">
        <v>0.18987599999999999</v>
      </c>
      <c r="P5" s="66">
        <v>0.187617753</v>
      </c>
      <c r="R5" s="17">
        <f t="shared" si="3"/>
        <v>0.118692271</v>
      </c>
      <c r="S5" s="17">
        <f t="shared" si="0"/>
        <v>0.18987599999999999</v>
      </c>
      <c r="T5" s="17">
        <f t="shared" si="1"/>
        <v>0.14899866492857142</v>
      </c>
      <c r="U5" s="17">
        <f t="shared" si="2"/>
        <v>0.14389655400000001</v>
      </c>
      <c r="W5" s="58">
        <f t="shared" si="4"/>
        <v>2.7337752999999992E-2</v>
      </c>
      <c r="X5" s="70">
        <f t="shared" si="5"/>
        <v>6.2741863999999994E-2</v>
      </c>
    </row>
    <row r="6" spans="2:24" x14ac:dyDescent="0.25">
      <c r="B6" s="14" t="s">
        <v>5</v>
      </c>
      <c r="C6" s="26">
        <v>2.1439328000000001E-2</v>
      </c>
      <c r="D6" s="9">
        <v>1.0591114E-2</v>
      </c>
      <c r="E6" s="55">
        <v>1.3392563E-2</v>
      </c>
      <c r="F6" s="26">
        <v>1.0633826000000001E-2</v>
      </c>
      <c r="G6" s="26">
        <v>1.0930377999999999E-2</v>
      </c>
      <c r="H6" s="26">
        <v>8.8071699999999996E-3</v>
      </c>
      <c r="I6" s="26">
        <v>8.6285049999999999E-3</v>
      </c>
      <c r="J6" s="26">
        <v>1.8337883999999999E-2</v>
      </c>
      <c r="K6" s="26">
        <v>3.389354E-2</v>
      </c>
      <c r="L6" s="26">
        <v>2.2786114999999999E-2</v>
      </c>
      <c r="M6" s="26">
        <v>1.9067055999999999E-2</v>
      </c>
      <c r="N6" s="26">
        <v>2.3949999999999999E-2</v>
      </c>
      <c r="O6" s="89">
        <v>1.5539000000000001E-2</v>
      </c>
      <c r="P6" s="66">
        <v>2.460977E-2</v>
      </c>
      <c r="R6" s="17">
        <f t="shared" si="3"/>
        <v>8.6285049999999999E-3</v>
      </c>
      <c r="S6" s="17">
        <f t="shared" si="0"/>
        <v>3.389354E-2</v>
      </c>
      <c r="T6" s="17">
        <f t="shared" si="1"/>
        <v>1.7329017785714284E-2</v>
      </c>
      <c r="U6" s="17">
        <f t="shared" si="2"/>
        <v>1.6938441999999998E-2</v>
      </c>
      <c r="W6" s="52">
        <f t="shared" si="4"/>
        <v>6.5977000000000049E-4</v>
      </c>
      <c r="X6" s="52">
        <f t="shared" si="5"/>
        <v>6.2718860000000008E-3</v>
      </c>
    </row>
    <row r="7" spans="2:24" x14ac:dyDescent="0.25">
      <c r="B7" s="14" t="s">
        <v>8</v>
      </c>
      <c r="C7" s="26">
        <v>1.2541701000000001E-2</v>
      </c>
      <c r="D7" s="9">
        <v>1.3523979E-2</v>
      </c>
      <c r="E7" s="55">
        <v>1.6179005999999999E-2</v>
      </c>
      <c r="F7" s="26">
        <v>1.9850034999999999E-2</v>
      </c>
      <c r="G7" s="26">
        <v>1.3986498E-2</v>
      </c>
      <c r="H7" s="26">
        <v>8.1750869999999993E-3</v>
      </c>
      <c r="I7" s="26">
        <v>2.0697650000000001E-2</v>
      </c>
      <c r="J7" s="26">
        <v>1.9498563999999999E-2</v>
      </c>
      <c r="K7" s="26">
        <v>1.9098442E-2</v>
      </c>
      <c r="L7" s="26">
        <v>1.8830511000000001E-2</v>
      </c>
      <c r="M7" s="26">
        <v>2.0701188999999998E-2</v>
      </c>
      <c r="N7" s="26">
        <v>3.4939999999999999E-2</v>
      </c>
      <c r="O7" s="89">
        <v>2.5995000000000001E-2</v>
      </c>
      <c r="P7" s="66">
        <v>4.460774E-2</v>
      </c>
      <c r="R7" s="17">
        <f>MIN(C7:P7)</f>
        <v>8.1750869999999993E-3</v>
      </c>
      <c r="S7" s="17">
        <f>MAX(C7:P7)</f>
        <v>4.460774E-2</v>
      </c>
      <c r="T7" s="17">
        <f>AVERAGE(C7:P7)</f>
        <v>2.0616100142857141E-2</v>
      </c>
      <c r="U7" s="17">
        <f>MEDIAN(C7:P7)</f>
        <v>1.9298503000000002E-2</v>
      </c>
      <c r="W7" s="52">
        <f t="shared" si="4"/>
        <v>9.6677400000000011E-3</v>
      </c>
      <c r="X7" s="52">
        <f t="shared" si="5"/>
        <v>2.5109176E-2</v>
      </c>
    </row>
    <row r="8" spans="2:24" x14ac:dyDescent="0.25">
      <c r="B8" s="14" t="s">
        <v>6</v>
      </c>
      <c r="C8" s="26">
        <v>9.7886229999999998E-3</v>
      </c>
      <c r="D8" s="9">
        <v>1.4103019E-2</v>
      </c>
      <c r="E8" s="55">
        <v>9.1472570000000007E-3</v>
      </c>
      <c r="F8" s="26">
        <v>1.5354293E-2</v>
      </c>
      <c r="G8" s="26">
        <v>1.1906876E-2</v>
      </c>
      <c r="H8" s="26">
        <v>7.8250139999999999E-3</v>
      </c>
      <c r="I8" s="26">
        <v>9.5998980000000008E-3</v>
      </c>
      <c r="J8" s="26">
        <v>4.7341809999999996E-3</v>
      </c>
      <c r="K8" s="26">
        <v>1.0382341E-2</v>
      </c>
      <c r="L8" s="26">
        <v>1.6218591000000001E-2</v>
      </c>
      <c r="M8" s="26">
        <v>1.3438769E-2</v>
      </c>
      <c r="N8" s="26">
        <v>1.111E-2</v>
      </c>
      <c r="O8" s="89">
        <v>1.4609E-2</v>
      </c>
      <c r="P8" s="66">
        <v>9.0265740000000007E-3</v>
      </c>
      <c r="R8" s="17">
        <f t="shared" si="3"/>
        <v>4.7341809999999996E-3</v>
      </c>
      <c r="S8" s="17">
        <f t="shared" si="0"/>
        <v>1.6218591000000001E-2</v>
      </c>
      <c r="T8" s="17">
        <f t="shared" si="1"/>
        <v>1.1231745428571431E-2</v>
      </c>
      <c r="U8" s="17">
        <f t="shared" si="2"/>
        <v>1.0746170499999999E-2</v>
      </c>
      <c r="W8" s="52">
        <f t="shared" si="4"/>
        <v>-2.0834259999999993E-3</v>
      </c>
      <c r="X8" s="52">
        <f t="shared" si="5"/>
        <v>4.2923930000000011E-3</v>
      </c>
    </row>
    <row r="9" spans="2:24" x14ac:dyDescent="0.25">
      <c r="B9" s="14" t="s">
        <v>7</v>
      </c>
      <c r="C9" s="26">
        <v>5.6549360000000002E-3</v>
      </c>
      <c r="D9" s="9">
        <v>1.7000284000000001E-2</v>
      </c>
      <c r="E9" s="55">
        <v>1.1608155E-2</v>
      </c>
      <c r="F9" s="26">
        <v>9.0587089999999999E-3</v>
      </c>
      <c r="G9" s="26">
        <v>3.141217E-3</v>
      </c>
      <c r="H9" s="26">
        <v>1.0974892999999999E-2</v>
      </c>
      <c r="I9" s="26">
        <v>9.7079820000000004E-3</v>
      </c>
      <c r="J9" s="26">
        <v>2.0149479999999999E-3</v>
      </c>
      <c r="K9" s="26">
        <v>6.79001E-3</v>
      </c>
      <c r="L9" s="26">
        <v>1.3322891E-2</v>
      </c>
      <c r="M9" s="26">
        <v>2.0956248E-2</v>
      </c>
      <c r="N9" s="26">
        <v>2.5340000000000001E-2</v>
      </c>
      <c r="O9" s="89">
        <v>1.9279000000000001E-2</v>
      </c>
      <c r="P9" s="66">
        <v>2.1550482999999999E-2</v>
      </c>
      <c r="R9" s="17">
        <f t="shared" si="3"/>
        <v>2.0149479999999999E-3</v>
      </c>
      <c r="S9" s="17">
        <f t="shared" si="0"/>
        <v>2.5340000000000001E-2</v>
      </c>
      <c r="T9" s="17">
        <f t="shared" si="1"/>
        <v>1.2599982571428572E-2</v>
      </c>
      <c r="U9" s="17">
        <f t="shared" si="2"/>
        <v>1.1291524000000001E-2</v>
      </c>
      <c r="W9" s="52">
        <f t="shared" si="4"/>
        <v>-3.7895170000000027E-3</v>
      </c>
      <c r="X9" s="71">
        <f t="shared" si="5"/>
        <v>1.9535535E-2</v>
      </c>
    </row>
    <row r="10" spans="2:24" x14ac:dyDescent="0.25">
      <c r="B10" s="14" t="s">
        <v>4</v>
      </c>
      <c r="C10" s="26">
        <v>2.7369443E-2</v>
      </c>
      <c r="D10" s="9">
        <v>1.3412983E-2</v>
      </c>
      <c r="E10" s="55">
        <v>2.4704525000000001E-2</v>
      </c>
      <c r="F10" s="26">
        <v>2.1484552000000001E-2</v>
      </c>
      <c r="G10" s="26">
        <v>1.4840088E-2</v>
      </c>
      <c r="H10" s="26">
        <v>2.1972452999999999E-2</v>
      </c>
      <c r="I10" s="26">
        <v>1.5067995000000001E-2</v>
      </c>
      <c r="J10" s="26">
        <v>1.3619581E-2</v>
      </c>
      <c r="K10" s="26">
        <v>8.8677540000000003E-3</v>
      </c>
      <c r="L10" s="26">
        <v>6.9436039999999999E-3</v>
      </c>
      <c r="M10" s="26">
        <v>6.0704590000000003E-3</v>
      </c>
      <c r="N10" s="26">
        <v>5.3299999999999997E-3</v>
      </c>
      <c r="O10" s="89">
        <v>1.1627E-2</v>
      </c>
      <c r="P10" s="66">
        <v>1.0535951E-2</v>
      </c>
      <c r="R10" s="17">
        <f t="shared" si="3"/>
        <v>5.3299999999999997E-3</v>
      </c>
      <c r="S10" s="17">
        <f t="shared" si="0"/>
        <v>2.7369443E-2</v>
      </c>
      <c r="T10" s="17">
        <f t="shared" si="1"/>
        <v>1.4417599142857142E-2</v>
      </c>
      <c r="U10" s="17">
        <f t="shared" si="2"/>
        <v>1.3516282000000001E-2</v>
      </c>
      <c r="W10" s="52">
        <f t="shared" si="4"/>
        <v>5.2059510000000003E-3</v>
      </c>
      <c r="X10" s="52">
        <f t="shared" si="5"/>
        <v>-3.0836300000000004E-3</v>
      </c>
    </row>
    <row r="11" spans="2:24" x14ac:dyDescent="0.25">
      <c r="B11" s="14" t="s">
        <v>19</v>
      </c>
      <c r="C11" s="26">
        <v>9.68E-4</v>
      </c>
      <c r="D11" s="9">
        <v>1.992897E-3</v>
      </c>
      <c r="E11" s="55">
        <v>2.6977250000000002E-3</v>
      </c>
      <c r="F11" s="26">
        <v>6.9200000000000002E-4</v>
      </c>
      <c r="G11" s="26">
        <v>0</v>
      </c>
      <c r="H11" s="26">
        <v>1.5551899999999999E-3</v>
      </c>
      <c r="I11" s="26">
        <v>0</v>
      </c>
      <c r="J11" s="26">
        <v>0</v>
      </c>
      <c r="K11" s="26">
        <v>4.4000000000000002E-4</v>
      </c>
      <c r="L11" s="26">
        <v>2.6307769999999999E-3</v>
      </c>
      <c r="M11" s="26">
        <v>4.5959039999999996E-3</v>
      </c>
      <c r="N11" s="26">
        <v>9.8899999999999995E-3</v>
      </c>
      <c r="O11" s="89">
        <v>1.7305000000000001E-2</v>
      </c>
      <c r="P11" s="66">
        <v>1.8732041000000001E-2</v>
      </c>
      <c r="R11" s="17">
        <f t="shared" si="3"/>
        <v>0</v>
      </c>
      <c r="S11" s="17">
        <f t="shared" si="0"/>
        <v>1.8732041000000001E-2</v>
      </c>
      <c r="T11" s="17">
        <f t="shared" si="1"/>
        <v>4.3928238571428564E-3</v>
      </c>
      <c r="U11" s="17">
        <f t="shared" si="2"/>
        <v>1.7740435000000001E-3</v>
      </c>
      <c r="W11" s="52">
        <f t="shared" si="4"/>
        <v>8.8420410000000019E-3</v>
      </c>
      <c r="X11" s="71">
        <f t="shared" si="5"/>
        <v>1.8732041000000001E-2</v>
      </c>
    </row>
    <row r="12" spans="2:24" ht="15.75" thickBot="1" x14ac:dyDescent="0.3">
      <c r="B12" s="15" t="s">
        <v>9</v>
      </c>
      <c r="C12" s="27">
        <v>7.4466519999999998E-3</v>
      </c>
      <c r="D12" s="12">
        <v>6.542852E-3</v>
      </c>
      <c r="E12" s="56">
        <v>6.3975389999999998E-3</v>
      </c>
      <c r="F12" s="27">
        <v>4.6509330000000003E-3</v>
      </c>
      <c r="G12" s="27">
        <v>3.5070079999999998E-3</v>
      </c>
      <c r="H12" s="27">
        <v>0</v>
      </c>
      <c r="I12" s="27">
        <v>3.424865E-3</v>
      </c>
      <c r="J12" s="27">
        <v>5.2499999999999997E-4</v>
      </c>
      <c r="K12" s="27">
        <v>1.44903E-3</v>
      </c>
      <c r="L12" s="27">
        <v>3.7500000000000001E-4</v>
      </c>
      <c r="M12" s="27">
        <v>7.2599999999999997E-4</v>
      </c>
      <c r="N12" s="27">
        <v>1.5399999999999999E-3</v>
      </c>
      <c r="O12" s="90">
        <v>5.7930000000000004E-3</v>
      </c>
      <c r="P12" s="67">
        <v>1.7272942999999999E-2</v>
      </c>
      <c r="R12" s="17">
        <f t="shared" si="3"/>
        <v>0</v>
      </c>
      <c r="S12" s="17">
        <f t="shared" si="0"/>
        <v>1.7272942999999999E-2</v>
      </c>
      <c r="T12" s="17">
        <f>AVERAGE(C12:P12)</f>
        <v>4.2607729999999998E-3</v>
      </c>
      <c r="U12" s="17">
        <f t="shared" si="2"/>
        <v>3.4659364999999999E-3</v>
      </c>
      <c r="W12" s="52">
        <f t="shared" si="4"/>
        <v>1.5732942999999999E-2</v>
      </c>
      <c r="X12" s="52">
        <f t="shared" si="5"/>
        <v>1.6747942999999998E-2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8" spans="2:2" x14ac:dyDescent="0.25">
      <c r="B28" t="s">
        <v>35</v>
      </c>
    </row>
  </sheetData>
  <mergeCells count="1">
    <mergeCell ref="B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29"/>
  <sheetViews>
    <sheetView zoomScale="110" zoomScaleNormal="110" workbookViewId="0">
      <pane xSplit="2" ySplit="4" topLeftCell="AS5" activePane="bottomRight" state="frozen"/>
      <selection pane="topRight" activeCell="C1" sqref="C1"/>
      <selection pane="bottomLeft" activeCell="A4" sqref="A4"/>
      <selection pane="bottomRight" activeCell="BL4" sqref="BL4:BL13"/>
    </sheetView>
  </sheetViews>
  <sheetFormatPr defaultRowHeight="15" x14ac:dyDescent="0.25"/>
  <cols>
    <col min="1" max="1" width="10.140625" customWidth="1"/>
    <col min="2" max="2" width="10.85546875" bestFit="1" customWidth="1"/>
    <col min="3" max="6" width="6.7109375" customWidth="1"/>
    <col min="7" max="7" width="7.140625" customWidth="1"/>
    <col min="8" max="16" width="6.7109375" customWidth="1"/>
    <col min="17" max="36" width="6.140625" customWidth="1"/>
    <col min="37" max="39" width="7" bestFit="1" customWidth="1"/>
    <col min="40" max="40" width="7.7109375" bestFit="1" customWidth="1"/>
    <col min="41" max="52" width="7.7109375" customWidth="1"/>
    <col min="53" max="53" width="7" bestFit="1" customWidth="1"/>
    <col min="54" max="64" width="7" customWidth="1"/>
    <col min="65" max="65" width="3" customWidth="1"/>
    <col min="66" max="68" width="6.140625" bestFit="1" customWidth="1"/>
    <col min="69" max="69" width="8.7109375" bestFit="1" customWidth="1"/>
    <col min="70" max="70" width="3" customWidth="1"/>
    <col min="71" max="71" width="8.140625" bestFit="1" customWidth="1"/>
    <col min="72" max="72" width="3" customWidth="1"/>
    <col min="73" max="73" width="8.140625" bestFit="1" customWidth="1"/>
    <col min="74" max="74" width="14.5703125" bestFit="1" customWidth="1"/>
    <col min="75" max="75" width="21.7109375" bestFit="1" customWidth="1"/>
    <col min="76" max="77" width="6.140625" bestFit="1" customWidth="1"/>
  </cols>
  <sheetData>
    <row r="2" spans="1:77" x14ac:dyDescent="0.25">
      <c r="B2" s="91" t="s">
        <v>11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59"/>
      <c r="BC2" s="60"/>
      <c r="BD2" s="60"/>
      <c r="BE2" s="62"/>
      <c r="BF2" s="68"/>
      <c r="BG2" s="69"/>
      <c r="BH2" s="69"/>
      <c r="BI2" s="69"/>
      <c r="BJ2" s="78"/>
      <c r="BK2" s="79"/>
      <c r="BL2" s="59"/>
      <c r="BX2" s="94" t="s">
        <v>18</v>
      </c>
      <c r="BY2" s="94"/>
    </row>
    <row r="3" spans="1:77" ht="15.75" thickBot="1" x14ac:dyDescent="0.3">
      <c r="B3" s="60"/>
      <c r="C3" s="60"/>
      <c r="D3" s="60"/>
      <c r="E3" s="60"/>
      <c r="F3" s="60"/>
      <c r="G3" s="60"/>
      <c r="H3" s="60"/>
      <c r="I3" s="60"/>
      <c r="J3" s="60"/>
      <c r="K3" s="60" t="s">
        <v>36</v>
      </c>
      <c r="L3" s="60"/>
      <c r="M3" s="60"/>
      <c r="N3" s="60" t="s">
        <v>36</v>
      </c>
      <c r="O3" s="60"/>
      <c r="P3" s="60"/>
      <c r="Q3" s="60"/>
      <c r="R3" s="60" t="s">
        <v>36</v>
      </c>
      <c r="S3" s="60"/>
      <c r="T3" s="60"/>
      <c r="U3" s="60"/>
      <c r="V3" s="60" t="s">
        <v>36</v>
      </c>
      <c r="W3" s="60"/>
      <c r="X3" s="60"/>
      <c r="Y3" s="60"/>
      <c r="Z3" s="60"/>
      <c r="AA3" s="60" t="s">
        <v>36</v>
      </c>
      <c r="AB3" s="60"/>
      <c r="AC3" s="60"/>
      <c r="AD3" s="60"/>
      <c r="AE3" s="60"/>
      <c r="AF3" s="60" t="s">
        <v>36</v>
      </c>
      <c r="AG3" s="60"/>
      <c r="AH3" s="60"/>
      <c r="AI3" s="60"/>
      <c r="AJ3" s="60"/>
      <c r="AK3" s="60" t="s">
        <v>36</v>
      </c>
      <c r="AL3" s="60"/>
      <c r="AM3" s="60"/>
      <c r="AN3" s="60"/>
      <c r="AO3" s="60"/>
      <c r="AP3" s="60" t="s">
        <v>36</v>
      </c>
      <c r="AQ3" s="60"/>
      <c r="AR3" s="60"/>
      <c r="AS3" s="60"/>
      <c r="AT3" s="60"/>
      <c r="AU3" s="60" t="s">
        <v>36</v>
      </c>
      <c r="AV3" s="60"/>
      <c r="AW3" s="60"/>
      <c r="AX3" s="60"/>
      <c r="AY3" s="60"/>
      <c r="AZ3" s="60" t="s">
        <v>36</v>
      </c>
      <c r="BA3" s="60"/>
      <c r="BB3" s="60"/>
      <c r="BC3" s="60"/>
      <c r="BD3" s="60"/>
      <c r="BE3" s="62"/>
      <c r="BF3" s="68" t="s">
        <v>36</v>
      </c>
      <c r="BG3" s="69"/>
      <c r="BH3" s="69"/>
      <c r="BI3" s="69"/>
      <c r="BJ3" s="78"/>
      <c r="BK3" s="79" t="s">
        <v>36</v>
      </c>
      <c r="BL3" s="79" t="s">
        <v>36</v>
      </c>
      <c r="BX3" s="61"/>
      <c r="BY3" s="61"/>
    </row>
    <row r="4" spans="1:77" ht="15.75" thickBot="1" x14ac:dyDescent="0.3">
      <c r="B4" s="16" t="s">
        <v>2</v>
      </c>
      <c r="C4" s="1">
        <v>43259</v>
      </c>
      <c r="D4" s="2">
        <v>43262</v>
      </c>
      <c r="E4" s="2">
        <v>43263</v>
      </c>
      <c r="F4" s="2">
        <v>43264</v>
      </c>
      <c r="G4" s="3">
        <v>43265</v>
      </c>
      <c r="H4" s="2">
        <v>43266</v>
      </c>
      <c r="I4" s="2">
        <v>43269</v>
      </c>
      <c r="J4" s="2">
        <v>43270</v>
      </c>
      <c r="K4" s="2">
        <v>43271</v>
      </c>
      <c r="L4" s="2">
        <v>43272</v>
      </c>
      <c r="M4" s="1">
        <v>43276</v>
      </c>
      <c r="N4" s="2">
        <v>43277</v>
      </c>
      <c r="O4" s="3">
        <v>43279</v>
      </c>
      <c r="P4" s="2">
        <v>43280</v>
      </c>
      <c r="Q4" s="2">
        <v>43284</v>
      </c>
      <c r="R4" s="2">
        <v>43285</v>
      </c>
      <c r="S4" s="3">
        <v>43286</v>
      </c>
      <c r="T4" s="1">
        <v>43290</v>
      </c>
      <c r="U4" s="2">
        <v>43291</v>
      </c>
      <c r="V4" s="2">
        <v>43292</v>
      </c>
      <c r="W4" s="3">
        <v>43293</v>
      </c>
      <c r="X4" s="2">
        <v>43294</v>
      </c>
      <c r="Y4" s="2">
        <v>43297</v>
      </c>
      <c r="Z4" s="2">
        <v>43298</v>
      </c>
      <c r="AA4" s="2">
        <v>43299</v>
      </c>
      <c r="AB4" s="3">
        <v>43300</v>
      </c>
      <c r="AC4" s="2">
        <v>43301</v>
      </c>
      <c r="AD4" s="2">
        <v>43304</v>
      </c>
      <c r="AE4" s="2">
        <v>43305</v>
      </c>
      <c r="AF4" s="2">
        <v>43306</v>
      </c>
      <c r="AG4" s="48">
        <v>43307</v>
      </c>
      <c r="AH4" s="50">
        <v>43308</v>
      </c>
      <c r="AI4" s="49">
        <v>43311</v>
      </c>
      <c r="AJ4" s="49">
        <v>43312</v>
      </c>
      <c r="AK4" s="49">
        <v>43313</v>
      </c>
      <c r="AL4" s="48">
        <v>43314</v>
      </c>
      <c r="AM4" s="50">
        <v>43315</v>
      </c>
      <c r="AN4" s="49">
        <v>43318</v>
      </c>
      <c r="AO4" s="49">
        <v>43319</v>
      </c>
      <c r="AP4" s="49">
        <v>43320</v>
      </c>
      <c r="AQ4" s="48">
        <v>43321</v>
      </c>
      <c r="AR4" s="50">
        <v>43322</v>
      </c>
      <c r="AS4" s="49">
        <v>43325</v>
      </c>
      <c r="AT4" s="49">
        <v>43326</v>
      </c>
      <c r="AU4" s="49">
        <v>43327</v>
      </c>
      <c r="AV4" s="48">
        <v>43328</v>
      </c>
      <c r="AW4" s="50">
        <v>43329</v>
      </c>
      <c r="AX4" s="49">
        <v>43332</v>
      </c>
      <c r="AY4" s="49">
        <v>43333</v>
      </c>
      <c r="AZ4" s="49">
        <v>43334</v>
      </c>
      <c r="BA4" s="48">
        <v>43335</v>
      </c>
      <c r="BB4" s="63">
        <v>43336</v>
      </c>
      <c r="BC4" s="64">
        <v>43338</v>
      </c>
      <c r="BD4" s="64">
        <v>43339</v>
      </c>
      <c r="BE4" s="65">
        <v>43340</v>
      </c>
      <c r="BF4" s="65">
        <v>43341</v>
      </c>
      <c r="BG4" s="65">
        <v>43342</v>
      </c>
      <c r="BH4" s="63">
        <v>43343</v>
      </c>
      <c r="BI4" s="64">
        <v>43345</v>
      </c>
      <c r="BJ4" s="64">
        <v>43346</v>
      </c>
      <c r="BK4" s="64">
        <v>43347</v>
      </c>
      <c r="BL4" s="64">
        <v>43348</v>
      </c>
      <c r="BN4" t="s">
        <v>12</v>
      </c>
      <c r="BO4" t="s">
        <v>13</v>
      </c>
      <c r="BP4" t="s">
        <v>14</v>
      </c>
      <c r="BQ4" t="s">
        <v>15</v>
      </c>
      <c r="BS4" t="s">
        <v>16</v>
      </c>
      <c r="BU4" t="s">
        <v>17</v>
      </c>
      <c r="BX4" t="s">
        <v>21</v>
      </c>
      <c r="BY4" t="s">
        <v>20</v>
      </c>
    </row>
    <row r="5" spans="1:77" x14ac:dyDescent="0.25">
      <c r="A5" s="18">
        <f t="shared" ref="A5:A13" si="0">STDEV(C5:BA5)</f>
        <v>1.5435020030262859E-2</v>
      </c>
      <c r="B5" s="13" t="s">
        <v>3</v>
      </c>
      <c r="C5" s="4">
        <v>0.34669507100000002</v>
      </c>
      <c r="D5" s="5">
        <v>0.363529357</v>
      </c>
      <c r="E5" s="5">
        <v>0.35883815800000002</v>
      </c>
      <c r="F5" s="5">
        <v>0.35546709999999998</v>
      </c>
      <c r="G5" s="25">
        <v>0.365704525</v>
      </c>
      <c r="H5" s="5">
        <v>0.36917065100000002</v>
      </c>
      <c r="I5" s="5">
        <v>0.37434653000000001</v>
      </c>
      <c r="J5" s="5">
        <v>0.37428821800000001</v>
      </c>
      <c r="K5" s="5">
        <v>0.36879332500000001</v>
      </c>
      <c r="L5" s="6">
        <v>0.35776486099999999</v>
      </c>
      <c r="M5" s="29">
        <v>0.36433665799999998</v>
      </c>
      <c r="N5" s="21">
        <v>0.367543334</v>
      </c>
      <c r="O5" s="25">
        <v>0.37570002400000002</v>
      </c>
      <c r="P5" s="21">
        <v>0.367702211</v>
      </c>
      <c r="Q5" s="21">
        <v>0.35988388500000001</v>
      </c>
      <c r="R5" s="21">
        <v>0.34392962399999999</v>
      </c>
      <c r="S5" s="25">
        <v>0.35702061099999999</v>
      </c>
      <c r="T5" s="29">
        <v>0.35575697299999998</v>
      </c>
      <c r="U5" s="21">
        <v>0.36785896299999998</v>
      </c>
      <c r="V5" s="21">
        <v>0.39397051599999999</v>
      </c>
      <c r="W5" s="25">
        <v>0.39871905899999999</v>
      </c>
      <c r="X5" s="21">
        <v>0.36100684399999999</v>
      </c>
      <c r="Y5" s="21">
        <v>0.35863703699999999</v>
      </c>
      <c r="Z5" s="21">
        <v>0.35967261</v>
      </c>
      <c r="AA5" s="21">
        <v>0.360063937</v>
      </c>
      <c r="AB5" s="25">
        <v>0.38111113499999999</v>
      </c>
      <c r="AC5" s="21">
        <v>0.38671602100000002</v>
      </c>
      <c r="AD5" s="21">
        <v>0.372291659</v>
      </c>
      <c r="AE5" s="21">
        <v>0.35141845999999999</v>
      </c>
      <c r="AF5" s="21">
        <v>0.34446758</v>
      </c>
      <c r="AG5" s="25">
        <v>0.343910455</v>
      </c>
      <c r="AH5" s="29">
        <v>0.33028966900000001</v>
      </c>
      <c r="AI5" s="21">
        <v>0.35491134000000002</v>
      </c>
      <c r="AJ5" s="21">
        <v>0.366300448</v>
      </c>
      <c r="AK5" s="21">
        <v>0.35615904300000001</v>
      </c>
      <c r="AL5" s="25">
        <v>0.37231118000000002</v>
      </c>
      <c r="AM5" s="29">
        <v>0.39567228100000001</v>
      </c>
      <c r="AN5" s="21">
        <v>0.36558824600000001</v>
      </c>
      <c r="AO5" s="21">
        <v>0.36918045399999999</v>
      </c>
      <c r="AP5" s="21">
        <v>0.375739039</v>
      </c>
      <c r="AQ5" s="25">
        <v>0.37019776100000001</v>
      </c>
      <c r="AR5" s="29">
        <v>0.34340551899999999</v>
      </c>
      <c r="AS5" s="21">
        <v>0.35330258199999998</v>
      </c>
      <c r="AT5" s="21">
        <v>0.33309106799999999</v>
      </c>
      <c r="AU5" s="21">
        <v>0.33122141199999999</v>
      </c>
      <c r="AV5" s="25">
        <v>0.33432610200000001</v>
      </c>
      <c r="AW5" s="7">
        <v>0.33796996499999998</v>
      </c>
      <c r="AX5" s="8">
        <v>0.35824119500000001</v>
      </c>
      <c r="AY5" s="8">
        <v>0.36787845299999999</v>
      </c>
      <c r="AZ5" s="8">
        <v>0.36241623299999998</v>
      </c>
      <c r="BA5" s="26">
        <v>0.35681190400000001</v>
      </c>
      <c r="BB5" s="7">
        <v>0.35230103299999999</v>
      </c>
      <c r="BC5" s="8">
        <v>0.347824148</v>
      </c>
      <c r="BD5" s="8">
        <v>0.34655554900000002</v>
      </c>
      <c r="BE5" s="66">
        <v>0.34126499999999999</v>
      </c>
      <c r="BF5" s="66">
        <v>0.322241</v>
      </c>
      <c r="BG5" s="26">
        <v>0.33396999999999999</v>
      </c>
      <c r="BH5" s="7">
        <v>0.33443000000000001</v>
      </c>
      <c r="BI5" s="8">
        <v>0.32362000000000002</v>
      </c>
      <c r="BJ5" s="80">
        <v>0.32329599999999997</v>
      </c>
      <c r="BK5" s="35">
        <v>0.307990184</v>
      </c>
      <c r="BL5" s="35">
        <v>0.30521730699999999</v>
      </c>
      <c r="BN5" s="17">
        <f t="shared" ref="BN5:BN13" si="1">MIN(G5:BA5)</f>
        <v>0.33028966900000001</v>
      </c>
      <c r="BO5" s="17">
        <f t="shared" ref="BO5:BO13" si="2">MAX(G5:BA5)</f>
        <v>0.39871905899999999</v>
      </c>
      <c r="BP5" s="17">
        <f t="shared" ref="BP5:BP13" si="3">AVERAGE(G5:BA5)</f>
        <v>0.36205956595744687</v>
      </c>
      <c r="BQ5" s="17">
        <f t="shared" ref="BQ5:BQ13" si="4">MEDIAN(G5:BA5)</f>
        <v>0.36241623299999998</v>
      </c>
      <c r="BS5" s="17">
        <f t="shared" ref="BS5:BS13" si="5">BA5</f>
        <v>0.35681190400000001</v>
      </c>
      <c r="BU5" s="18">
        <v>0.36499999999999999</v>
      </c>
      <c r="BW5" s="13" t="s">
        <v>3</v>
      </c>
    </row>
    <row r="6" spans="1:77" x14ac:dyDescent="0.25">
      <c r="A6" s="18">
        <f t="shared" si="0"/>
        <v>1.5358234111076353E-2</v>
      </c>
      <c r="B6" s="14" t="s">
        <v>1</v>
      </c>
      <c r="C6" s="7">
        <v>0.21521743199999999</v>
      </c>
      <c r="D6" s="8">
        <v>0.21791243299999999</v>
      </c>
      <c r="E6" s="8">
        <v>0.23277041200000001</v>
      </c>
      <c r="F6" s="8">
        <v>0.2342186</v>
      </c>
      <c r="G6" s="26">
        <v>0.222824145</v>
      </c>
      <c r="H6" s="8">
        <v>0.21977754099999999</v>
      </c>
      <c r="I6" s="8">
        <v>0.22355333999999999</v>
      </c>
      <c r="J6" s="8">
        <v>0.217911884</v>
      </c>
      <c r="K6" s="8">
        <v>0.23209771600000001</v>
      </c>
      <c r="L6" s="9">
        <v>0.24279795100000001</v>
      </c>
      <c r="M6" s="30">
        <v>0.241939982</v>
      </c>
      <c r="N6" s="22">
        <v>0.24288489399999999</v>
      </c>
      <c r="O6" s="26">
        <v>0.25161976200000002</v>
      </c>
      <c r="P6" s="22">
        <v>0.24870484700000001</v>
      </c>
      <c r="Q6" s="22">
        <v>0.234117354</v>
      </c>
      <c r="R6" s="22">
        <v>0.24941234700000001</v>
      </c>
      <c r="S6" s="26">
        <v>0.23580980500000001</v>
      </c>
      <c r="T6" s="30">
        <v>0.22777579100000001</v>
      </c>
      <c r="U6" s="22">
        <v>0.225876095</v>
      </c>
      <c r="V6" s="22">
        <v>0.22073152300000001</v>
      </c>
      <c r="W6" s="26">
        <v>0.223357853</v>
      </c>
      <c r="X6" s="22">
        <v>0.23473667000000001</v>
      </c>
      <c r="Y6" s="22">
        <v>0.25778886899999998</v>
      </c>
      <c r="Z6" s="22">
        <v>0.26922429199999998</v>
      </c>
      <c r="AA6" s="22">
        <v>0.27247412999999998</v>
      </c>
      <c r="AB6" s="26">
        <v>0.248539655</v>
      </c>
      <c r="AC6" s="22">
        <v>0.24350669799999999</v>
      </c>
      <c r="AD6" s="22">
        <v>0.22524278</v>
      </c>
      <c r="AE6" s="22">
        <v>0.23153511500000001</v>
      </c>
      <c r="AF6" s="22">
        <v>0.23604824799999999</v>
      </c>
      <c r="AG6" s="26">
        <v>0.24967277700000001</v>
      </c>
      <c r="AH6" s="30">
        <v>0.24430927299999999</v>
      </c>
      <c r="AI6" s="22">
        <v>0.23117986900000001</v>
      </c>
      <c r="AJ6" s="22">
        <v>0.219943413</v>
      </c>
      <c r="AK6" s="22">
        <v>0.22506678299999999</v>
      </c>
      <c r="AL6" s="26">
        <v>0.222947065</v>
      </c>
      <c r="AM6" s="30">
        <v>0.211577715</v>
      </c>
      <c r="AN6" s="22">
        <v>0.21820890900000001</v>
      </c>
      <c r="AO6" s="22">
        <v>0.208907907</v>
      </c>
      <c r="AP6" s="22">
        <v>0.20282220000000001</v>
      </c>
      <c r="AQ6" s="26">
        <v>0.206244234</v>
      </c>
      <c r="AR6" s="30">
        <v>0.205634435</v>
      </c>
      <c r="AS6" s="22">
        <v>0.20782357400000001</v>
      </c>
      <c r="AT6" s="22">
        <v>0.21797443899999999</v>
      </c>
      <c r="AU6" s="22">
        <v>0.218269609</v>
      </c>
      <c r="AV6" s="26">
        <v>0.23023333800000001</v>
      </c>
      <c r="AW6" s="7">
        <v>0.22920005299999999</v>
      </c>
      <c r="AX6" s="8">
        <v>0.22139742200000001</v>
      </c>
      <c r="AY6" s="8">
        <v>0.22915443599999999</v>
      </c>
      <c r="AZ6" s="8">
        <v>0.230372989</v>
      </c>
      <c r="BA6" s="26">
        <v>0.22506415599999999</v>
      </c>
      <c r="BB6" s="7">
        <v>0.221316863</v>
      </c>
      <c r="BC6" s="8">
        <v>0.21955001199999999</v>
      </c>
      <c r="BD6" s="8">
        <v>0.214833835</v>
      </c>
      <c r="BE6" s="66">
        <v>0.21066399999999999</v>
      </c>
      <c r="BF6" s="66">
        <v>0.205651</v>
      </c>
      <c r="BG6" s="26">
        <v>0.21872</v>
      </c>
      <c r="BH6" s="7">
        <v>0.21887999999999999</v>
      </c>
      <c r="BI6" s="8">
        <v>0.21870000000000001</v>
      </c>
      <c r="BJ6" s="80">
        <v>0.22240799999999999</v>
      </c>
      <c r="BK6" s="35">
        <v>0.22921060200000001</v>
      </c>
      <c r="BL6" s="35">
        <v>0.22645116200000001</v>
      </c>
      <c r="BN6" s="17">
        <f t="shared" si="1"/>
        <v>0.20282220000000001</v>
      </c>
      <c r="BO6" s="17">
        <f t="shared" si="2"/>
        <v>0.27247412999999998</v>
      </c>
      <c r="BP6" s="17">
        <f t="shared" si="3"/>
        <v>0.23055944431914893</v>
      </c>
      <c r="BQ6" s="17">
        <f t="shared" si="4"/>
        <v>0.22915443599999999</v>
      </c>
      <c r="BS6" s="17">
        <f t="shared" si="5"/>
        <v>0.22506415599999999</v>
      </c>
      <c r="BU6" s="18">
        <v>0.21</v>
      </c>
      <c r="BW6" s="14" t="s">
        <v>1</v>
      </c>
      <c r="BX6" s="20">
        <f t="shared" ref="BX6:BX13" si="6">BS6/($BS$15-$BS$5)</f>
        <v>0.34991965344159659</v>
      </c>
      <c r="BY6" s="20">
        <f t="shared" ref="BY6:BY13" si="7">BU6/($BU$15-$BU$5)</f>
        <v>0.3307086614173228</v>
      </c>
    </row>
    <row r="7" spans="1:77" x14ac:dyDescent="0.25">
      <c r="A7" s="18">
        <f t="shared" si="0"/>
        <v>1.3046924770727291E-2</v>
      </c>
      <c r="B7" s="14" t="s">
        <v>7</v>
      </c>
      <c r="C7" s="7">
        <v>0.10135345900000001</v>
      </c>
      <c r="D7" s="8">
        <v>0.132706507</v>
      </c>
      <c r="E7" s="8">
        <v>0.137615024</v>
      </c>
      <c r="F7" s="46">
        <v>0.1414118</v>
      </c>
      <c r="G7" s="26">
        <v>0.15429999999999999</v>
      </c>
      <c r="H7" s="45">
        <v>0.143788464</v>
      </c>
      <c r="I7" s="8">
        <v>0.13154840200000001</v>
      </c>
      <c r="J7" s="8">
        <v>0.122057943</v>
      </c>
      <c r="K7" s="8">
        <v>0.130826043</v>
      </c>
      <c r="L7" s="9">
        <v>0.125700914</v>
      </c>
      <c r="M7" s="30">
        <v>0.12653557100000001</v>
      </c>
      <c r="N7" s="22">
        <v>0.123344445</v>
      </c>
      <c r="O7" s="26">
        <v>0.114735776</v>
      </c>
      <c r="P7" s="22">
        <v>0.109121677</v>
      </c>
      <c r="Q7" s="22">
        <v>0.120786642</v>
      </c>
      <c r="R7" s="22">
        <v>0.119144413</v>
      </c>
      <c r="S7" s="28">
        <v>0.11909053999999999</v>
      </c>
      <c r="T7" s="30">
        <v>0.12953842900000001</v>
      </c>
      <c r="U7" s="22">
        <v>0.12995891700000001</v>
      </c>
      <c r="V7" s="22">
        <v>0.122412932</v>
      </c>
      <c r="W7" s="26">
        <v>0.117798902</v>
      </c>
      <c r="X7" s="22">
        <v>0.125562376</v>
      </c>
      <c r="Y7" s="22">
        <v>0.10778204600000001</v>
      </c>
      <c r="Z7" s="22">
        <v>0.10173352099999999</v>
      </c>
      <c r="AA7" s="22">
        <v>9.7092670000000006E-2</v>
      </c>
      <c r="AB7" s="26">
        <v>9.9208600999999993E-2</v>
      </c>
      <c r="AC7" s="22">
        <v>0.11144063</v>
      </c>
      <c r="AD7" s="22">
        <v>0.12012202700000001</v>
      </c>
      <c r="AE7" s="22">
        <v>0.13028466</v>
      </c>
      <c r="AF7" s="22">
        <v>0.14304190999999999</v>
      </c>
      <c r="AG7" s="26">
        <v>0.13031781000000001</v>
      </c>
      <c r="AH7" s="30">
        <v>0.12715903000000001</v>
      </c>
      <c r="AI7" s="22">
        <v>0.109681575</v>
      </c>
      <c r="AJ7" s="22">
        <v>0.12401606599999999</v>
      </c>
      <c r="AK7" s="22">
        <v>0.123921883</v>
      </c>
      <c r="AL7" s="26">
        <v>0.13128308899999999</v>
      </c>
      <c r="AM7" s="30">
        <v>0.125321196</v>
      </c>
      <c r="AN7" s="22">
        <v>0.131030285</v>
      </c>
      <c r="AO7" s="22">
        <v>0.13891896300000001</v>
      </c>
      <c r="AP7" s="22">
        <v>0.14286516499999999</v>
      </c>
      <c r="AQ7" s="26">
        <v>0.14343516100000001</v>
      </c>
      <c r="AR7" s="30">
        <v>0.14446162200000001</v>
      </c>
      <c r="AS7" s="22">
        <v>0.14340966099999999</v>
      </c>
      <c r="AT7" s="22">
        <v>0.14686306099999999</v>
      </c>
      <c r="AU7" s="22">
        <v>0.14367545000000001</v>
      </c>
      <c r="AV7" s="26">
        <v>0.12688921</v>
      </c>
      <c r="AW7" s="7">
        <v>0.117330807</v>
      </c>
      <c r="AX7" s="8">
        <v>0.12760380399999999</v>
      </c>
      <c r="AY7" s="8">
        <v>0.12279488</v>
      </c>
      <c r="AZ7" s="8">
        <v>0.127811335</v>
      </c>
      <c r="BA7" s="26">
        <v>0.132772162</v>
      </c>
      <c r="BB7" s="7">
        <v>0.12607870800000001</v>
      </c>
      <c r="BC7" s="8">
        <v>0.12073368199999999</v>
      </c>
      <c r="BD7" s="8">
        <v>0.12068578200000001</v>
      </c>
      <c r="BE7" s="66">
        <v>0.11591799999999999</v>
      </c>
      <c r="BF7" s="66">
        <v>0.116753</v>
      </c>
      <c r="BG7" s="26">
        <v>0.12575</v>
      </c>
      <c r="BH7" s="7">
        <v>0.12246</v>
      </c>
      <c r="BI7" s="8">
        <v>0.12736</v>
      </c>
      <c r="BJ7" s="80">
        <v>0.117426</v>
      </c>
      <c r="BK7" s="35">
        <v>0.11710559500000001</v>
      </c>
      <c r="BL7" s="35">
        <v>0.11950400999999999</v>
      </c>
      <c r="BN7" s="17">
        <f t="shared" si="1"/>
        <v>9.7092670000000006E-2</v>
      </c>
      <c r="BO7" s="17">
        <f t="shared" si="2"/>
        <v>0.15429999999999999</v>
      </c>
      <c r="BP7" s="17">
        <f t="shared" si="3"/>
        <v>0.12635150353191488</v>
      </c>
      <c r="BQ7" s="17">
        <f t="shared" si="4"/>
        <v>0.12653557100000001</v>
      </c>
      <c r="BS7" s="17">
        <f t="shared" si="5"/>
        <v>0.132772162</v>
      </c>
      <c r="BU7" s="18">
        <v>0.14000000000000001</v>
      </c>
      <c r="BW7" s="14" t="s">
        <v>7</v>
      </c>
      <c r="BX7" s="20">
        <f t="shared" si="6"/>
        <v>0.20642820136020026</v>
      </c>
      <c r="BY7" s="20">
        <f t="shared" si="7"/>
        <v>0.22047244094488191</v>
      </c>
    </row>
    <row r="8" spans="1:77" x14ac:dyDescent="0.25">
      <c r="A8" s="18">
        <f t="shared" si="0"/>
        <v>1.1698018109353142E-2</v>
      </c>
      <c r="B8" s="14" t="s">
        <v>5</v>
      </c>
      <c r="C8" s="7">
        <v>5.1855788999999999E-2</v>
      </c>
      <c r="D8" s="8">
        <v>6.5483938000000005E-2</v>
      </c>
      <c r="E8" s="8">
        <v>5.9287199999999998E-2</v>
      </c>
      <c r="F8" s="8">
        <v>6.2998100000000001E-2</v>
      </c>
      <c r="G8" s="26">
        <v>5.7301344999999997E-2</v>
      </c>
      <c r="H8" s="8">
        <v>6.3394386999999996E-2</v>
      </c>
      <c r="I8" s="8">
        <v>5.6540346999999998E-2</v>
      </c>
      <c r="J8" s="8">
        <v>6.4855034000000006E-2</v>
      </c>
      <c r="K8" s="8">
        <v>6.3543639999999998E-2</v>
      </c>
      <c r="L8" s="9">
        <v>6.2289319000000003E-2</v>
      </c>
      <c r="M8" s="30">
        <v>6.1065848999999998E-2</v>
      </c>
      <c r="N8" s="22">
        <v>5.7724492000000002E-2</v>
      </c>
      <c r="O8" s="26">
        <v>5.3632053999999998E-2</v>
      </c>
      <c r="P8" s="22">
        <v>5.5345700999999997E-2</v>
      </c>
      <c r="Q8" s="22">
        <v>5.6260019000000001E-2</v>
      </c>
      <c r="R8" s="22">
        <v>6.4105741999999993E-2</v>
      </c>
      <c r="S8" s="26">
        <v>6.4339287999999994E-2</v>
      </c>
      <c r="T8" s="30">
        <v>6.1401999999999998E-2</v>
      </c>
      <c r="U8" s="22">
        <v>6.0832464000000003E-2</v>
      </c>
      <c r="V8" s="22">
        <v>7.1945013000000002E-2</v>
      </c>
      <c r="W8" s="26">
        <v>6.2289730000000001E-2</v>
      </c>
      <c r="X8" s="22">
        <v>6.7536578999999999E-2</v>
      </c>
      <c r="Y8" s="22">
        <v>6.0320559000000003E-2</v>
      </c>
      <c r="Z8" s="22">
        <v>6.0822527000000001E-2</v>
      </c>
      <c r="AA8" s="22">
        <v>4.5577418000000001E-2</v>
      </c>
      <c r="AB8" s="26">
        <v>5.2728413000000002E-2</v>
      </c>
      <c r="AC8" s="22">
        <v>5.7842381999999998E-2</v>
      </c>
      <c r="AD8" s="22">
        <v>7.0167187000000006E-2</v>
      </c>
      <c r="AE8" s="22">
        <v>6.1964992000000003E-2</v>
      </c>
      <c r="AF8" s="22">
        <v>5.4606069E-2</v>
      </c>
      <c r="AG8" s="26">
        <v>6.0943010999999998E-2</v>
      </c>
      <c r="AH8" s="30">
        <v>7.1283134999999997E-2</v>
      </c>
      <c r="AI8" s="22">
        <v>7.0301799999999998E-2</v>
      </c>
      <c r="AJ8" s="22">
        <v>6.9469011999999997E-2</v>
      </c>
      <c r="AK8" s="22">
        <v>7.9567417000000001E-2</v>
      </c>
      <c r="AL8" s="26">
        <v>7.7488082E-2</v>
      </c>
      <c r="AM8" s="30">
        <v>7.9446254999999993E-2</v>
      </c>
      <c r="AN8" s="22">
        <v>8.3418469999999995E-2</v>
      </c>
      <c r="AO8" s="22">
        <v>8.0259507999999993E-2</v>
      </c>
      <c r="AP8" s="22">
        <v>8.5698452999999994E-2</v>
      </c>
      <c r="AQ8" s="26">
        <v>8.7773788000000005E-2</v>
      </c>
      <c r="AR8" s="30">
        <v>9.3936337999999994E-2</v>
      </c>
      <c r="AS8" s="22">
        <v>9.3650858000000003E-2</v>
      </c>
      <c r="AT8" s="22">
        <v>9.2103658000000005E-2</v>
      </c>
      <c r="AU8" s="22">
        <v>8.6473700000000001E-2</v>
      </c>
      <c r="AV8" s="26">
        <v>7.6886175000000001E-2</v>
      </c>
      <c r="AW8" s="30">
        <v>7.9956791999999999E-2</v>
      </c>
      <c r="AX8" s="22">
        <v>7.9969980999999996E-2</v>
      </c>
      <c r="AY8" s="8">
        <v>6.5808459E-2</v>
      </c>
      <c r="AZ8" s="8">
        <v>6.5106597000000002E-2</v>
      </c>
      <c r="BA8" s="26">
        <v>6.6536385000000003E-2</v>
      </c>
      <c r="BB8" s="30">
        <v>7.3065991999999996E-2</v>
      </c>
      <c r="BC8" s="22">
        <v>7.3646666E-2</v>
      </c>
      <c r="BD8" s="8">
        <v>7.8999949999999999E-2</v>
      </c>
      <c r="BE8" s="66">
        <v>9.2327000000000006E-2</v>
      </c>
      <c r="BF8" s="66">
        <v>9.0593000000000007E-2</v>
      </c>
      <c r="BG8" s="26">
        <v>8.3129999999999996E-2</v>
      </c>
      <c r="BH8" s="30">
        <v>8.1040000000000001E-2</v>
      </c>
      <c r="BI8" s="22">
        <v>8.3650000000000002E-2</v>
      </c>
      <c r="BJ8" s="80">
        <v>8.1304000000000001E-2</v>
      </c>
      <c r="BK8" s="8">
        <v>8.8479356999999995E-2</v>
      </c>
      <c r="BL8" s="35">
        <v>8.7637452000000005E-2</v>
      </c>
      <c r="BN8" s="17">
        <f t="shared" si="1"/>
        <v>4.5577418000000001E-2</v>
      </c>
      <c r="BO8" s="17">
        <f t="shared" si="2"/>
        <v>9.3936337999999994E-2</v>
      </c>
      <c r="BP8" s="17">
        <f t="shared" si="3"/>
        <v>6.8393838808510632E-2</v>
      </c>
      <c r="BQ8" s="17">
        <f t="shared" si="4"/>
        <v>6.4855034000000006E-2</v>
      </c>
      <c r="BS8" s="17">
        <f t="shared" si="5"/>
        <v>6.6536385000000003E-2</v>
      </c>
      <c r="BU8" s="18">
        <v>5.5E-2</v>
      </c>
      <c r="BW8" s="14" t="s">
        <v>5</v>
      </c>
      <c r="BX8" s="20">
        <f t="shared" si="6"/>
        <v>0.10344778659671</v>
      </c>
      <c r="BY8" s="20">
        <f t="shared" si="7"/>
        <v>8.6614173228346455E-2</v>
      </c>
    </row>
    <row r="9" spans="1:77" x14ac:dyDescent="0.25">
      <c r="A9" s="18">
        <f t="shared" si="0"/>
        <v>1.175110521604443E-2</v>
      </c>
      <c r="B9" s="14" t="s">
        <v>8</v>
      </c>
      <c r="C9" s="7">
        <v>8.5438208000000002E-2</v>
      </c>
      <c r="D9" s="8">
        <v>7.3683103999999999E-2</v>
      </c>
      <c r="E9" s="8">
        <v>7.4266091000000006E-2</v>
      </c>
      <c r="F9" s="8">
        <v>8.2387600000000005E-2</v>
      </c>
      <c r="G9" s="26">
        <v>7.3664224E-2</v>
      </c>
      <c r="H9" s="8">
        <v>7.9619906000000004E-2</v>
      </c>
      <c r="I9" s="8">
        <v>7.8204445999999997E-2</v>
      </c>
      <c r="J9" s="8">
        <v>7.7832459000000007E-2</v>
      </c>
      <c r="K9" s="8">
        <v>6.7703731000000003E-2</v>
      </c>
      <c r="L9" s="9">
        <v>7.0502071999999999E-2</v>
      </c>
      <c r="M9" s="30">
        <v>6.7341707000000001E-2</v>
      </c>
      <c r="N9" s="22">
        <v>7.0005695000000007E-2</v>
      </c>
      <c r="O9" s="26">
        <v>7.0644203000000003E-2</v>
      </c>
      <c r="P9" s="22">
        <v>7.4460363000000002E-2</v>
      </c>
      <c r="Q9" s="22">
        <v>7.7923753999999998E-2</v>
      </c>
      <c r="R9" s="22">
        <v>7.2855764000000003E-2</v>
      </c>
      <c r="S9" s="26">
        <v>6.8186958000000006E-2</v>
      </c>
      <c r="T9" s="30">
        <v>7.1351252000000004E-2</v>
      </c>
      <c r="U9" s="22">
        <v>6.9603208E-2</v>
      </c>
      <c r="V9" s="22">
        <v>6.2716572999999998E-2</v>
      </c>
      <c r="W9" s="26">
        <v>7.0268358000000003E-2</v>
      </c>
      <c r="X9" s="22">
        <v>8.1845477E-2</v>
      </c>
      <c r="Y9" s="22">
        <v>7.9522233999999997E-2</v>
      </c>
      <c r="Z9" s="22">
        <v>8.5259487999999994E-2</v>
      </c>
      <c r="AA9" s="22">
        <v>0.10010667199999999</v>
      </c>
      <c r="AB9" s="26">
        <v>8.8653567000000003E-2</v>
      </c>
      <c r="AC9" s="22">
        <v>8.6130469000000001E-2</v>
      </c>
      <c r="AD9" s="22">
        <v>8.4414850999999999E-2</v>
      </c>
      <c r="AE9" s="22">
        <v>0.10581632000000001</v>
      </c>
      <c r="AF9" s="22">
        <v>9.8351976999999993E-2</v>
      </c>
      <c r="AG9" s="26">
        <v>0.103677988</v>
      </c>
      <c r="AH9" s="30">
        <v>0.10548012599999999</v>
      </c>
      <c r="AI9" s="22">
        <v>0.106907321</v>
      </c>
      <c r="AJ9" s="22">
        <v>9.6438389999999999E-2</v>
      </c>
      <c r="AK9" s="22">
        <v>0.103875825</v>
      </c>
      <c r="AL9" s="26">
        <v>9.1791865E-2</v>
      </c>
      <c r="AM9" s="30">
        <v>9.3033167E-2</v>
      </c>
      <c r="AN9" s="22">
        <v>7.8605526999999994E-2</v>
      </c>
      <c r="AO9" s="22">
        <v>7.2657637999999997E-2</v>
      </c>
      <c r="AP9" s="22">
        <v>7.3830690000000004E-2</v>
      </c>
      <c r="AQ9" s="26">
        <v>7.1754786000000001E-2</v>
      </c>
      <c r="AR9" s="30">
        <v>7.2107440999999994E-2</v>
      </c>
      <c r="AS9" s="22">
        <v>7.1889863999999998E-2</v>
      </c>
      <c r="AT9" s="22">
        <v>6.6471093999999994E-2</v>
      </c>
      <c r="AU9" s="22">
        <v>7.3784971000000005E-2</v>
      </c>
      <c r="AV9" s="26">
        <v>7.7560344000000003E-2</v>
      </c>
      <c r="AW9" s="30">
        <v>8.1366927000000006E-2</v>
      </c>
      <c r="AX9" s="22">
        <v>7.0159320999999997E-2</v>
      </c>
      <c r="AY9" s="8">
        <v>8.2536234999999999E-2</v>
      </c>
      <c r="AZ9" s="8">
        <v>8.4673105999999998E-2</v>
      </c>
      <c r="BA9" s="26">
        <v>8.9219662000000005E-2</v>
      </c>
      <c r="BB9" s="30">
        <v>0.100333955</v>
      </c>
      <c r="BC9" s="22">
        <v>9.4011858000000004E-2</v>
      </c>
      <c r="BD9" s="8">
        <v>8.1493063000000004E-2</v>
      </c>
      <c r="BE9" s="66">
        <v>7.8478999999999993E-2</v>
      </c>
      <c r="BF9" s="66">
        <v>8.6960999999999997E-2</v>
      </c>
      <c r="BG9" s="26">
        <v>7.7429999999999999E-2</v>
      </c>
      <c r="BH9" s="30">
        <v>8.2559999999999995E-2</v>
      </c>
      <c r="BI9" s="22">
        <v>9.2530000000000001E-2</v>
      </c>
      <c r="BJ9" s="80">
        <v>9.6480999999999997E-2</v>
      </c>
      <c r="BK9" s="35">
        <v>0.100737139</v>
      </c>
      <c r="BL9" s="35">
        <v>9.8543080000000005E-2</v>
      </c>
      <c r="BN9" s="17">
        <f t="shared" si="1"/>
        <v>6.2716572999999998E-2</v>
      </c>
      <c r="BO9" s="17">
        <f t="shared" si="2"/>
        <v>0.106907321</v>
      </c>
      <c r="BP9" s="17">
        <f t="shared" si="3"/>
        <v>8.0868255659574464E-2</v>
      </c>
      <c r="BQ9" s="17">
        <f t="shared" si="4"/>
        <v>7.7923753999999998E-2</v>
      </c>
      <c r="BS9" s="17">
        <f t="shared" si="5"/>
        <v>8.9219662000000005E-2</v>
      </c>
      <c r="BU9" s="18">
        <v>7.0000000000000007E-2</v>
      </c>
      <c r="BW9" s="14" t="s">
        <v>8</v>
      </c>
      <c r="BX9" s="20">
        <f t="shared" si="6"/>
        <v>0.13871472811164293</v>
      </c>
      <c r="BY9" s="20">
        <f t="shared" si="7"/>
        <v>0.11023622047244096</v>
      </c>
    </row>
    <row r="10" spans="1:77" x14ac:dyDescent="0.25">
      <c r="A10" s="18">
        <f t="shared" si="0"/>
        <v>1.3386506638445378E-2</v>
      </c>
      <c r="B10" s="14" t="s">
        <v>19</v>
      </c>
      <c r="C10" s="7">
        <v>7.1973229E-2</v>
      </c>
      <c r="D10" s="8">
        <v>4.3072383999999998E-2</v>
      </c>
      <c r="E10" s="8">
        <v>4.0146076000000003E-2</v>
      </c>
      <c r="F10" s="8">
        <v>2.92432E-2</v>
      </c>
      <c r="G10" s="26">
        <v>3.0546334000000001E-2</v>
      </c>
      <c r="H10" s="8">
        <v>3.7067731E-2</v>
      </c>
      <c r="I10" s="8">
        <v>3.8389979999999997E-2</v>
      </c>
      <c r="J10" s="8">
        <v>4.2661612000000002E-2</v>
      </c>
      <c r="K10" s="8">
        <v>4.0224568000000002E-2</v>
      </c>
      <c r="L10" s="9">
        <v>4.1128281000000003E-2</v>
      </c>
      <c r="M10" s="30">
        <v>3.9938347999999999E-2</v>
      </c>
      <c r="N10" s="22">
        <v>3.8287622E-2</v>
      </c>
      <c r="O10" s="26">
        <v>3.8659682000000001E-2</v>
      </c>
      <c r="P10" s="22">
        <v>4.4114918000000003E-2</v>
      </c>
      <c r="Q10" s="22">
        <v>4.0325735000000001E-2</v>
      </c>
      <c r="R10" s="22">
        <v>3.7973048000000002E-2</v>
      </c>
      <c r="S10" s="26">
        <v>4.2899350000000003E-2</v>
      </c>
      <c r="T10" s="30">
        <v>3.7004914999999999E-2</v>
      </c>
      <c r="U10" s="22">
        <v>3.9313410999999999E-2</v>
      </c>
      <c r="V10" s="22">
        <v>3.8811984000000001E-2</v>
      </c>
      <c r="W10" s="26">
        <v>4.3290861999999999E-2</v>
      </c>
      <c r="X10" s="22">
        <v>4.1840739000000002E-2</v>
      </c>
      <c r="Y10" s="22">
        <v>5.1250925000000003E-2</v>
      </c>
      <c r="Z10" s="22">
        <v>4.2697530999999997E-2</v>
      </c>
      <c r="AA10" s="22">
        <v>4.1807122000000002E-2</v>
      </c>
      <c r="AB10" s="26">
        <v>4.3013379999999997E-2</v>
      </c>
      <c r="AC10" s="22">
        <v>3.4029825E-2</v>
      </c>
      <c r="AD10" s="22">
        <v>3.9852112000000002E-2</v>
      </c>
      <c r="AE10" s="22">
        <v>3.7494830999999999E-2</v>
      </c>
      <c r="AF10" s="22">
        <v>4.6026042000000003E-2</v>
      </c>
      <c r="AG10" s="26">
        <v>5.1550192000000002E-2</v>
      </c>
      <c r="AH10" s="30">
        <v>5.2347538999999998E-2</v>
      </c>
      <c r="AI10" s="22">
        <v>5.706025E-2</v>
      </c>
      <c r="AJ10" s="22">
        <v>5.3703042999999999E-2</v>
      </c>
      <c r="AK10" s="22">
        <v>4.8951407000000002E-2</v>
      </c>
      <c r="AL10" s="26">
        <v>4.0184615999999999E-2</v>
      </c>
      <c r="AM10" s="30">
        <v>3.8530842000000003E-2</v>
      </c>
      <c r="AN10" s="22">
        <v>5.4139456000000002E-2</v>
      </c>
      <c r="AO10" s="22">
        <v>5.5089200999999997E-2</v>
      </c>
      <c r="AP10" s="22">
        <v>4.8634295000000001E-2</v>
      </c>
      <c r="AQ10" s="26">
        <v>5.1085538999999999E-2</v>
      </c>
      <c r="AR10" s="30">
        <v>6.0005984999999998E-2</v>
      </c>
      <c r="AS10" s="22">
        <v>5.6008689E-2</v>
      </c>
      <c r="AT10" s="22">
        <v>7.2608250999999999E-2</v>
      </c>
      <c r="AU10" s="22">
        <v>6.6095205000000004E-2</v>
      </c>
      <c r="AV10" s="26">
        <v>8.3133849999999995E-2</v>
      </c>
      <c r="AW10" s="30">
        <v>8.0847240000000001E-2</v>
      </c>
      <c r="AX10" s="22">
        <v>7.8163291999999995E-2</v>
      </c>
      <c r="AY10" s="8">
        <v>6.5445146999999995E-2</v>
      </c>
      <c r="AZ10" s="8">
        <v>6.9840743999999996E-2</v>
      </c>
      <c r="BA10" s="26">
        <v>7.0756530999999998E-2</v>
      </c>
      <c r="BB10" s="30">
        <v>6.9055533000000002E-2</v>
      </c>
      <c r="BC10" s="22">
        <v>7.779722E-2</v>
      </c>
      <c r="BD10" s="8">
        <v>7.5969596E-2</v>
      </c>
      <c r="BE10" s="66">
        <v>8.1243999999999997E-2</v>
      </c>
      <c r="BF10" s="66">
        <v>7.6345999999999997E-2</v>
      </c>
      <c r="BG10" s="26">
        <v>8.5629999999999998E-2</v>
      </c>
      <c r="BH10" s="30">
        <v>8.616E-2</v>
      </c>
      <c r="BI10" s="22">
        <v>9.0340000000000004E-2</v>
      </c>
      <c r="BJ10" s="80">
        <v>9.0496999999999994E-2</v>
      </c>
      <c r="BK10" s="8">
        <v>8.5720122999999995E-2</v>
      </c>
      <c r="BL10" s="35">
        <v>9.0403853000000006E-2</v>
      </c>
      <c r="BN10" s="17">
        <f t="shared" si="1"/>
        <v>3.0546334000000001E-2</v>
      </c>
      <c r="BO10" s="17">
        <f t="shared" si="2"/>
        <v>8.3133849999999995E-2</v>
      </c>
      <c r="BP10" s="17">
        <f t="shared" si="3"/>
        <v>4.8996429829787233E-2</v>
      </c>
      <c r="BQ10" s="17">
        <f t="shared" si="4"/>
        <v>4.3013379999999997E-2</v>
      </c>
      <c r="BS10" s="17">
        <f t="shared" si="5"/>
        <v>7.0756530999999998E-2</v>
      </c>
      <c r="BU10" s="18">
        <v>0.09</v>
      </c>
      <c r="BW10" s="14" t="s">
        <v>19</v>
      </c>
      <c r="BX10" s="20">
        <f t="shared" si="6"/>
        <v>0.11000908028308864</v>
      </c>
      <c r="BY10" s="20">
        <f t="shared" si="7"/>
        <v>0.14173228346456693</v>
      </c>
    </row>
    <row r="11" spans="1:77" x14ac:dyDescent="0.25">
      <c r="A11" s="18">
        <f t="shared" si="0"/>
        <v>7.0879412241208455E-3</v>
      </c>
      <c r="B11" s="14" t="s">
        <v>6</v>
      </c>
      <c r="C11" s="7">
        <v>5.7999676999999999E-2</v>
      </c>
      <c r="D11" s="8">
        <v>4.2369746E-2</v>
      </c>
      <c r="E11" s="8">
        <v>4.3821806999999997E-2</v>
      </c>
      <c r="F11" s="8">
        <v>4.2242799999999997E-2</v>
      </c>
      <c r="G11" s="26">
        <v>4.4275929999999998E-2</v>
      </c>
      <c r="H11" s="8">
        <v>4.1039642000000001E-2</v>
      </c>
      <c r="I11" s="8">
        <v>5.3597042999999997E-2</v>
      </c>
      <c r="J11" s="8">
        <v>5.0050883999999997E-2</v>
      </c>
      <c r="K11" s="8">
        <v>4.8655238000000003E-2</v>
      </c>
      <c r="L11" s="9">
        <v>4.8250040000000001E-2</v>
      </c>
      <c r="M11" s="30">
        <v>4.6796129999999998E-2</v>
      </c>
      <c r="N11" s="22">
        <v>4.7937525000000002E-2</v>
      </c>
      <c r="O11" s="26">
        <v>4.5545338999999997E-2</v>
      </c>
      <c r="P11" s="22">
        <v>4.3740634E-2</v>
      </c>
      <c r="Q11" s="22">
        <v>5.0422488000000001E-2</v>
      </c>
      <c r="R11" s="22">
        <v>4.9873479999999998E-2</v>
      </c>
      <c r="S11" s="28">
        <v>4.5870385E-2</v>
      </c>
      <c r="T11" s="30">
        <v>4.8049442999999997E-2</v>
      </c>
      <c r="U11" s="22">
        <v>4.7552885000000003E-2</v>
      </c>
      <c r="V11" s="22">
        <v>3.4952359000000002E-2</v>
      </c>
      <c r="W11" s="26">
        <v>3.4869450000000003E-2</v>
      </c>
      <c r="X11" s="22">
        <v>4.0250239E-2</v>
      </c>
      <c r="Y11" s="22">
        <v>4.0215611999999998E-2</v>
      </c>
      <c r="Z11" s="22">
        <v>3.6113228999999997E-2</v>
      </c>
      <c r="AA11" s="22">
        <v>4.4209748E-2</v>
      </c>
      <c r="AB11" s="26">
        <v>3.5344591000000002E-2</v>
      </c>
      <c r="AC11" s="22">
        <v>3.6107390000000003E-2</v>
      </c>
      <c r="AD11" s="22">
        <v>4.8089583999999998E-2</v>
      </c>
      <c r="AE11" s="22">
        <v>4.5248165E-2</v>
      </c>
      <c r="AF11" s="22">
        <v>4.2467974999999998E-2</v>
      </c>
      <c r="AG11" s="26">
        <v>3.9962213000000003E-2</v>
      </c>
      <c r="AH11" s="30">
        <v>4.1110217999999997E-2</v>
      </c>
      <c r="AI11" s="22">
        <v>4.3336511000000001E-2</v>
      </c>
      <c r="AJ11" s="22">
        <v>3.7429250999999997E-2</v>
      </c>
      <c r="AK11" s="22">
        <v>3.6093716999999997E-2</v>
      </c>
      <c r="AL11" s="26">
        <v>3.5466492000000002E-2</v>
      </c>
      <c r="AM11" s="30">
        <v>3.9857418999999998E-2</v>
      </c>
      <c r="AN11" s="22">
        <v>4.8806550999999997E-2</v>
      </c>
      <c r="AO11" s="22">
        <v>4.6060530000000002E-2</v>
      </c>
      <c r="AP11" s="22">
        <v>4.5428624000000001E-2</v>
      </c>
      <c r="AQ11" s="26">
        <v>5.4210693999999997E-2</v>
      </c>
      <c r="AR11" s="30">
        <v>6.2382028999999999E-2</v>
      </c>
      <c r="AS11" s="22">
        <v>6.1950321000000003E-2</v>
      </c>
      <c r="AT11" s="22">
        <v>5.7162324E-2</v>
      </c>
      <c r="AU11" s="22">
        <v>5.7850303999999998E-2</v>
      </c>
      <c r="AV11" s="26">
        <v>5.0582692999999998E-2</v>
      </c>
      <c r="AW11" s="30">
        <v>4.9426366999999999E-2</v>
      </c>
      <c r="AX11" s="22">
        <v>3.9061604E-2</v>
      </c>
      <c r="AY11" s="8">
        <v>4.0860754999999999E-2</v>
      </c>
      <c r="AZ11" s="8">
        <v>3.7206930999999999E-2</v>
      </c>
      <c r="BA11" s="26">
        <v>3.3918006000000001E-2</v>
      </c>
      <c r="BB11" s="30">
        <v>3.6375978000000003E-2</v>
      </c>
      <c r="BC11" s="22">
        <v>3.9065184000000003E-2</v>
      </c>
      <c r="BD11" s="8">
        <v>3.9696752000000002E-2</v>
      </c>
      <c r="BE11" s="66">
        <v>3.9461999999999997E-2</v>
      </c>
      <c r="BF11" s="66">
        <v>4.0285000000000001E-2</v>
      </c>
      <c r="BG11" s="26">
        <v>2.6859999999999998E-2</v>
      </c>
      <c r="BH11" s="30">
        <v>3.0329999999999999E-2</v>
      </c>
      <c r="BI11" s="22">
        <v>3.7069999999999999E-2</v>
      </c>
      <c r="BJ11" s="80">
        <v>4.1852E-2</v>
      </c>
      <c r="BK11" s="8">
        <v>3.7886659000000003E-2</v>
      </c>
      <c r="BL11" s="8">
        <v>3.1331625000000002E-2</v>
      </c>
      <c r="BN11" s="17">
        <f t="shared" si="1"/>
        <v>3.3918006000000001E-2</v>
      </c>
      <c r="BO11" s="17">
        <f t="shared" si="2"/>
        <v>6.2382028999999999E-2</v>
      </c>
      <c r="BP11" s="17">
        <f t="shared" si="3"/>
        <v>4.4844446425531925E-2</v>
      </c>
      <c r="BQ11" s="17">
        <f t="shared" si="4"/>
        <v>4.5248165E-2</v>
      </c>
      <c r="BS11" s="17">
        <f t="shared" si="5"/>
        <v>3.3918006000000001E-2</v>
      </c>
      <c r="BU11" s="18">
        <v>0.06</v>
      </c>
      <c r="BW11" s="14" t="s">
        <v>6</v>
      </c>
      <c r="BX11" s="20">
        <f t="shared" si="6"/>
        <v>5.2734194177725909E-2</v>
      </c>
      <c r="BY11" s="20">
        <f t="shared" si="7"/>
        <v>9.4488188976377951E-2</v>
      </c>
    </row>
    <row r="12" spans="1:77" x14ac:dyDescent="0.25">
      <c r="A12" s="18">
        <f t="shared" si="0"/>
        <v>3.5257663289866717E-3</v>
      </c>
      <c r="B12" s="14" t="s">
        <v>9</v>
      </c>
      <c r="C12" s="7">
        <v>2.2711054000000001E-2</v>
      </c>
      <c r="D12" s="8">
        <v>1.7636476000000002E-2</v>
      </c>
      <c r="E12" s="8">
        <v>1.4240483999999999E-2</v>
      </c>
      <c r="F12" s="8">
        <v>1.48652E-2</v>
      </c>
      <c r="G12" s="26">
        <v>9.6843769999999992E-3</v>
      </c>
      <c r="H12" s="8">
        <v>9.6362649999999998E-3</v>
      </c>
      <c r="I12" s="8">
        <v>5.3765100000000001E-3</v>
      </c>
      <c r="J12" s="8">
        <v>8.6552069999999998E-3</v>
      </c>
      <c r="K12" s="8">
        <v>1.1269823E-2</v>
      </c>
      <c r="L12" s="9">
        <v>1.3773155E-2</v>
      </c>
      <c r="M12" s="30">
        <v>1.4138840999999999E-2</v>
      </c>
      <c r="N12" s="22">
        <v>1.7734182000000001E-2</v>
      </c>
      <c r="O12" s="26">
        <v>1.6058897999999999E-2</v>
      </c>
      <c r="P12" s="22">
        <v>1.0985336E-2</v>
      </c>
      <c r="Q12" s="22">
        <v>1.3249966E-2</v>
      </c>
      <c r="R12" s="22">
        <v>1.3379235E-2</v>
      </c>
      <c r="S12" s="26">
        <v>1.5583321000000001E-2</v>
      </c>
      <c r="T12" s="30">
        <v>1.5637760000000001E-2</v>
      </c>
      <c r="U12" s="22">
        <v>1.4777817E-2</v>
      </c>
      <c r="V12" s="22">
        <v>1.5024516999999999E-2</v>
      </c>
      <c r="W12" s="26">
        <v>1.3063870999999999E-2</v>
      </c>
      <c r="X12" s="22">
        <v>6.9834959999999996E-3</v>
      </c>
      <c r="Y12" s="22">
        <v>8.8357269999999998E-3</v>
      </c>
      <c r="Z12" s="22">
        <v>1.5893332E-2</v>
      </c>
      <c r="AA12" s="22">
        <v>1.2076809000000001E-2</v>
      </c>
      <c r="AB12" s="26">
        <v>2.0251643E-2</v>
      </c>
      <c r="AC12" s="22">
        <v>1.7500109999999999E-2</v>
      </c>
      <c r="AD12" s="22">
        <v>1.174382E-2</v>
      </c>
      <c r="AE12" s="22">
        <v>9.8552020000000004E-3</v>
      </c>
      <c r="AF12" s="22">
        <v>1.1292672E-2</v>
      </c>
      <c r="AG12" s="26">
        <v>6.4970899999999996E-3</v>
      </c>
      <c r="AH12" s="30">
        <v>1.2733805000000001E-2</v>
      </c>
      <c r="AI12" s="22">
        <v>1.6972629999999999E-2</v>
      </c>
      <c r="AJ12" s="22">
        <v>1.3984689E-2</v>
      </c>
      <c r="AK12" s="22">
        <v>1.4676276E-2</v>
      </c>
      <c r="AL12" s="26">
        <v>1.5073286999999999E-2</v>
      </c>
      <c r="AM12" s="30">
        <v>6.5611599999999999E-3</v>
      </c>
      <c r="AN12" s="22">
        <v>8.9970429999999997E-3</v>
      </c>
      <c r="AO12" s="22">
        <v>1.0149114000000001E-2</v>
      </c>
      <c r="AP12" s="22">
        <v>1.1044109999999999E-2</v>
      </c>
      <c r="AQ12" s="26">
        <v>1.3473341E-2</v>
      </c>
      <c r="AR12" s="30">
        <v>1.6397714000000001E-2</v>
      </c>
      <c r="AS12" s="22">
        <v>1.0505587E-2</v>
      </c>
      <c r="AT12" s="22">
        <v>1.1140439E-2</v>
      </c>
      <c r="AU12" s="22">
        <v>1.2732495999999999E-2</v>
      </c>
      <c r="AV12" s="26">
        <v>1.0370888E-2</v>
      </c>
      <c r="AW12" s="30">
        <v>1.0624346999999999E-2</v>
      </c>
      <c r="AX12" s="22">
        <v>1.0186494000000001E-2</v>
      </c>
      <c r="AY12" s="8">
        <v>1.1804116E-2</v>
      </c>
      <c r="AZ12" s="8">
        <v>1.1125550999999999E-2</v>
      </c>
      <c r="BA12" s="26">
        <v>9.4764919999999996E-3</v>
      </c>
      <c r="BB12" s="30">
        <v>8.7512059999999992E-3</v>
      </c>
      <c r="BC12" s="22">
        <v>1.5122417000000001E-2</v>
      </c>
      <c r="BD12" s="8">
        <v>1.6314542000000001E-2</v>
      </c>
      <c r="BE12" s="66">
        <v>1.4654E-2</v>
      </c>
      <c r="BF12" s="66">
        <v>1.1344E-2</v>
      </c>
      <c r="BG12" s="26">
        <v>1.2330000000000001E-2</v>
      </c>
      <c r="BH12" s="30">
        <v>5.0000000000000001E-3</v>
      </c>
      <c r="BI12" s="22">
        <v>1.077E-2</v>
      </c>
      <c r="BJ12" s="80">
        <v>1.6494999999999999E-2</v>
      </c>
      <c r="BK12" s="8">
        <v>2.1966329999999999E-2</v>
      </c>
      <c r="BL12" s="8">
        <v>3.1121627999999998E-2</v>
      </c>
      <c r="BN12" s="17">
        <f t="shared" si="1"/>
        <v>5.3765100000000001E-3</v>
      </c>
      <c r="BO12" s="17">
        <f t="shared" si="2"/>
        <v>2.0251643E-2</v>
      </c>
      <c r="BP12" s="17">
        <f t="shared" si="3"/>
        <v>1.2276352361702129E-2</v>
      </c>
      <c r="BQ12" s="17">
        <f t="shared" si="4"/>
        <v>1.1804116E-2</v>
      </c>
      <c r="BS12" s="17">
        <f t="shared" si="5"/>
        <v>9.4764919999999996E-3</v>
      </c>
      <c r="BU12" s="18">
        <v>0.01</v>
      </c>
      <c r="BW12" s="14" t="s">
        <v>9</v>
      </c>
      <c r="BX12" s="20">
        <f t="shared" si="6"/>
        <v>1.473362464915143E-2</v>
      </c>
      <c r="BY12" s="20">
        <f t="shared" si="7"/>
        <v>1.5748031496062992E-2</v>
      </c>
    </row>
    <row r="13" spans="1:77" ht="15.75" thickBot="1" x14ac:dyDescent="0.3">
      <c r="A13" s="18">
        <f t="shared" si="0"/>
        <v>1.4782578150540061E-2</v>
      </c>
      <c r="B13" s="15" t="s">
        <v>4</v>
      </c>
      <c r="C13" s="10">
        <v>3.8683007999999998E-2</v>
      </c>
      <c r="D13" s="11">
        <v>4.3606054999999998E-2</v>
      </c>
      <c r="E13" s="11">
        <v>3.9014748000000002E-2</v>
      </c>
      <c r="F13" s="11">
        <v>3.7165700000000003E-2</v>
      </c>
      <c r="G13" s="27">
        <v>4.0109893000000001E-2</v>
      </c>
      <c r="H13" s="11">
        <v>3.6505413E-2</v>
      </c>
      <c r="I13" s="11">
        <v>3.8443402000000002E-2</v>
      </c>
      <c r="J13" s="11">
        <v>4.1686758999999997E-2</v>
      </c>
      <c r="K13" s="11">
        <v>3.6885913999999999E-2</v>
      </c>
      <c r="L13" s="12">
        <v>3.7793406000000002E-2</v>
      </c>
      <c r="M13" s="31">
        <v>3.7906914E-2</v>
      </c>
      <c r="N13" s="23">
        <v>3.4537810000000002E-2</v>
      </c>
      <c r="O13" s="27">
        <v>3.3404262999999997E-2</v>
      </c>
      <c r="P13" s="23">
        <v>4.5824313999999998E-2</v>
      </c>
      <c r="Q13" s="23">
        <v>4.7030155999999997E-2</v>
      </c>
      <c r="R13" s="23">
        <v>4.9326346E-2</v>
      </c>
      <c r="S13" s="27">
        <v>5.1199741999999999E-2</v>
      </c>
      <c r="T13" s="31">
        <v>5.3483438000000001E-2</v>
      </c>
      <c r="U13" s="23">
        <v>4.4226240999999999E-2</v>
      </c>
      <c r="V13" s="23">
        <v>3.9434583000000002E-2</v>
      </c>
      <c r="W13" s="27">
        <v>3.6341914000000003E-2</v>
      </c>
      <c r="X13" s="23">
        <v>4.0237580000000002E-2</v>
      </c>
      <c r="Y13" s="23">
        <v>3.5646990000000003E-2</v>
      </c>
      <c r="Z13" s="23">
        <v>2.8583469E-2</v>
      </c>
      <c r="AA13" s="23">
        <v>2.6591494E-2</v>
      </c>
      <c r="AB13" s="27">
        <v>3.1149014999999999E-2</v>
      </c>
      <c r="AC13" s="23">
        <v>2.6726475E-2</v>
      </c>
      <c r="AD13" s="23">
        <v>2.8075979000000001E-2</v>
      </c>
      <c r="AE13" s="23">
        <v>2.6382255E-2</v>
      </c>
      <c r="AF13" s="23">
        <v>2.3697526E-2</v>
      </c>
      <c r="AG13" s="27">
        <v>1.3468463999999999E-2</v>
      </c>
      <c r="AH13" s="31">
        <v>1.5287205E-2</v>
      </c>
      <c r="AI13" s="23">
        <v>9.6487029999999998E-3</v>
      </c>
      <c r="AJ13" s="23">
        <v>1.8715689000000001E-2</v>
      </c>
      <c r="AK13" s="23">
        <v>1.1687650000000001E-2</v>
      </c>
      <c r="AL13" s="27">
        <v>1.3454324E-2</v>
      </c>
      <c r="AM13" s="31">
        <v>9.9999660000000008E-3</v>
      </c>
      <c r="AN13" s="23">
        <v>1.1205513E-2</v>
      </c>
      <c r="AO13" s="23">
        <v>1.8776686000000001E-2</v>
      </c>
      <c r="AP13" s="23">
        <v>1.3937424E-2</v>
      </c>
      <c r="AQ13" s="27">
        <v>1.824696E-3</v>
      </c>
      <c r="AR13" s="31">
        <v>1.6689160000000001E-3</v>
      </c>
      <c r="AS13" s="23">
        <v>1.458864E-3</v>
      </c>
      <c r="AT13" s="23">
        <v>2.5856669999999998E-3</v>
      </c>
      <c r="AU13" s="23">
        <v>9.8968519999999994E-3</v>
      </c>
      <c r="AV13" s="27">
        <v>1.0017399999999999E-2</v>
      </c>
      <c r="AW13" s="31">
        <v>1.3277501000000001E-2</v>
      </c>
      <c r="AX13" s="23">
        <v>1.5216888E-2</v>
      </c>
      <c r="AY13" s="11">
        <v>1.3717518E-2</v>
      </c>
      <c r="AZ13" s="11">
        <v>1.1446515000000001E-2</v>
      </c>
      <c r="BA13" s="27">
        <v>1.5444703000000001E-2</v>
      </c>
      <c r="BB13" s="31">
        <v>1.2720732E-2</v>
      </c>
      <c r="BC13" s="23">
        <v>1.2248812E-2</v>
      </c>
      <c r="BD13" s="11">
        <v>2.5450931E-2</v>
      </c>
      <c r="BE13" s="67">
        <v>2.5989000000000002E-2</v>
      </c>
      <c r="BF13" s="67">
        <v>4.9824E-2</v>
      </c>
      <c r="BG13" s="27">
        <v>1.447E-2</v>
      </c>
      <c r="BH13" s="31">
        <v>1.196E-2</v>
      </c>
      <c r="BI13" s="23">
        <v>1.379E-2</v>
      </c>
      <c r="BJ13" s="81">
        <v>1.0239E-2</v>
      </c>
      <c r="BK13" s="11">
        <v>1.090401E-2</v>
      </c>
      <c r="BL13" s="11">
        <v>9.7898819999999998E-3</v>
      </c>
      <c r="BN13" s="17">
        <f t="shared" si="1"/>
        <v>1.458864E-3</v>
      </c>
      <c r="BO13" s="17">
        <f t="shared" si="2"/>
        <v>5.3483438000000001E-2</v>
      </c>
      <c r="BP13" s="17">
        <f t="shared" si="3"/>
        <v>2.5616349680851067E-2</v>
      </c>
      <c r="BQ13" s="17">
        <f t="shared" si="4"/>
        <v>2.6591494E-2</v>
      </c>
      <c r="BS13" s="17">
        <f t="shared" si="5"/>
        <v>1.5444703000000001E-2</v>
      </c>
      <c r="BU13" s="18">
        <v>0</v>
      </c>
      <c r="BW13" s="15" t="s">
        <v>4</v>
      </c>
      <c r="BX13" s="20">
        <f t="shared" si="6"/>
        <v>2.4012731379884356E-2</v>
      </c>
      <c r="BY13" s="20">
        <f t="shared" si="7"/>
        <v>0</v>
      </c>
    </row>
    <row r="15" spans="1:77" x14ac:dyDescent="0.25">
      <c r="BS15" s="19">
        <f>SUM(BS5:BS13)</f>
        <v>1.0000000009999999</v>
      </c>
      <c r="BU15" s="19">
        <f>SUM(BU5:BU13)</f>
        <v>1</v>
      </c>
    </row>
    <row r="18" spans="2:64" x14ac:dyDescent="0.25">
      <c r="B18" t="s">
        <v>18</v>
      </c>
      <c r="C18" s="17">
        <f t="shared" ref="C18:BE18" si="8">SUM(C6:C13)</f>
        <v>0.64523185599999999</v>
      </c>
      <c r="D18" s="17">
        <f t="shared" si="8"/>
        <v>0.636470643</v>
      </c>
      <c r="E18" s="17">
        <f t="shared" si="8"/>
        <v>0.64116184200000004</v>
      </c>
      <c r="F18" s="17">
        <f t="shared" si="8"/>
        <v>0.64453300000000002</v>
      </c>
      <c r="G18" s="17">
        <f t="shared" si="8"/>
        <v>0.63270624799999997</v>
      </c>
      <c r="H18" s="17">
        <f t="shared" si="8"/>
        <v>0.63082934900000009</v>
      </c>
      <c r="I18" s="17">
        <f t="shared" si="8"/>
        <v>0.62565346999999993</v>
      </c>
      <c r="J18" s="17">
        <f t="shared" si="8"/>
        <v>0.62571178199999999</v>
      </c>
      <c r="K18" s="17">
        <f t="shared" si="8"/>
        <v>0.631206673</v>
      </c>
      <c r="L18" s="17">
        <f t="shared" si="8"/>
        <v>0.64223513799999998</v>
      </c>
      <c r="M18" s="17">
        <f t="shared" si="8"/>
        <v>0.63566334199999996</v>
      </c>
      <c r="N18" s="17">
        <f t="shared" si="8"/>
        <v>0.63245666500000008</v>
      </c>
      <c r="O18" s="17">
        <f t="shared" si="8"/>
        <v>0.62429997700000006</v>
      </c>
      <c r="P18" s="17">
        <f t="shared" si="8"/>
        <v>0.63229778999999997</v>
      </c>
      <c r="Q18" s="17">
        <f t="shared" si="8"/>
        <v>0.64011611400000001</v>
      </c>
      <c r="R18" s="17">
        <f t="shared" si="8"/>
        <v>0.65607037500000009</v>
      </c>
      <c r="S18" s="17">
        <f t="shared" si="8"/>
        <v>0.64297938900000007</v>
      </c>
      <c r="T18" s="17">
        <f t="shared" si="8"/>
        <v>0.644243028</v>
      </c>
      <c r="U18" s="17">
        <f t="shared" si="8"/>
        <v>0.63214103799999988</v>
      </c>
      <c r="V18" s="17">
        <f t="shared" si="8"/>
        <v>0.60602948400000001</v>
      </c>
      <c r="W18" s="17">
        <f t="shared" si="8"/>
        <v>0.60128093999999987</v>
      </c>
      <c r="X18" s="17">
        <f t="shared" si="8"/>
        <v>0.63899315600000006</v>
      </c>
      <c r="Y18" s="17">
        <f t="shared" si="8"/>
        <v>0.64136296200000009</v>
      </c>
      <c r="Z18" s="17">
        <f t="shared" si="8"/>
        <v>0.64032738899999986</v>
      </c>
      <c r="AA18" s="17">
        <f t="shared" si="8"/>
        <v>0.63993606299999994</v>
      </c>
      <c r="AB18" s="17">
        <f t="shared" si="8"/>
        <v>0.61888886500000007</v>
      </c>
      <c r="AC18" s="17">
        <f t="shared" si="8"/>
        <v>0.61328397899999987</v>
      </c>
      <c r="AD18" s="17">
        <f t="shared" si="8"/>
        <v>0.62770833999999998</v>
      </c>
      <c r="AE18" s="17">
        <f t="shared" si="8"/>
        <v>0.6485815399999999</v>
      </c>
      <c r="AF18" s="17">
        <f t="shared" si="8"/>
        <v>0.65553241899999992</v>
      </c>
      <c r="AG18" s="17">
        <f t="shared" si="8"/>
        <v>0.65608954500000005</v>
      </c>
      <c r="AH18" s="17">
        <f t="shared" si="8"/>
        <v>0.66971033099999999</v>
      </c>
      <c r="AI18" s="17">
        <f t="shared" si="8"/>
        <v>0.64508865900000012</v>
      </c>
      <c r="AJ18" s="17">
        <f t="shared" si="8"/>
        <v>0.63369955299999992</v>
      </c>
      <c r="AK18" s="17">
        <f t="shared" si="8"/>
        <v>0.64384095800000007</v>
      </c>
      <c r="AL18" s="17">
        <f t="shared" si="8"/>
        <v>0.62768882000000004</v>
      </c>
      <c r="AM18" s="17">
        <f t="shared" si="8"/>
        <v>0.6043277199999999</v>
      </c>
      <c r="AN18" s="17">
        <f t="shared" si="8"/>
        <v>0.63441175400000005</v>
      </c>
      <c r="AO18" s="17">
        <f t="shared" si="8"/>
        <v>0.63081954699999998</v>
      </c>
      <c r="AP18" s="17">
        <f t="shared" si="8"/>
        <v>0.62426096100000006</v>
      </c>
      <c r="AQ18" s="17">
        <f t="shared" si="8"/>
        <v>0.62980223899999999</v>
      </c>
      <c r="AR18" s="17">
        <f t="shared" si="8"/>
        <v>0.65659447999999998</v>
      </c>
      <c r="AS18" s="17">
        <f t="shared" si="8"/>
        <v>0.64669741800000002</v>
      </c>
      <c r="AT18" s="17">
        <f t="shared" si="8"/>
        <v>0.66690893299999987</v>
      </c>
      <c r="AU18" s="17">
        <f t="shared" si="8"/>
        <v>0.66877858700000004</v>
      </c>
      <c r="AV18" s="17">
        <f t="shared" si="8"/>
        <v>0.66567389799999976</v>
      </c>
      <c r="AW18" s="17">
        <f t="shared" si="8"/>
        <v>0.66203003400000004</v>
      </c>
      <c r="AX18" s="17">
        <f t="shared" si="8"/>
        <v>0.64175880600000001</v>
      </c>
      <c r="AY18" s="17">
        <f t="shared" si="8"/>
        <v>0.63212154599999992</v>
      </c>
      <c r="AZ18" s="17">
        <f t="shared" si="8"/>
        <v>0.63758376799999994</v>
      </c>
      <c r="BA18" s="17">
        <f t="shared" si="8"/>
        <v>0.64318809700000001</v>
      </c>
      <c r="BB18" s="17">
        <f t="shared" si="8"/>
        <v>0.64769896700000007</v>
      </c>
      <c r="BC18" s="17">
        <f t="shared" si="8"/>
        <v>0.65217585100000008</v>
      </c>
      <c r="BD18" s="17">
        <f t="shared" si="8"/>
        <v>0.65344445099999993</v>
      </c>
      <c r="BE18" s="17">
        <f t="shared" si="8"/>
        <v>0.65873699999999991</v>
      </c>
      <c r="BF18" s="17">
        <f t="shared" ref="BF18:BL18" si="9">SUM(BF6:BF13)</f>
        <v>0.67775700000000005</v>
      </c>
      <c r="BG18" s="17">
        <f t="shared" si="9"/>
        <v>0.64431999999999989</v>
      </c>
      <c r="BH18" s="17">
        <f t="shared" si="9"/>
        <v>0.6383899999999999</v>
      </c>
      <c r="BI18" s="17">
        <f t="shared" si="9"/>
        <v>0.67420999999999998</v>
      </c>
      <c r="BJ18" s="17">
        <f t="shared" ref="BJ18:BK18" si="10">SUM(BJ6:BJ13)</f>
        <v>0.67670199999999991</v>
      </c>
      <c r="BK18" s="17">
        <f t="shared" si="10"/>
        <v>0.69200981500000003</v>
      </c>
      <c r="BL18" s="17">
        <f t="shared" si="9"/>
        <v>0.69478269199999998</v>
      </c>
    </row>
    <row r="19" spans="2:64" ht="15.75" thickBot="1" x14ac:dyDescent="0.3"/>
    <row r="20" spans="2:64" ht="15.75" thickBot="1" x14ac:dyDescent="0.3">
      <c r="B20" s="16" t="s">
        <v>2</v>
      </c>
      <c r="C20" s="1">
        <v>43259</v>
      </c>
      <c r="D20" s="2">
        <v>43262</v>
      </c>
      <c r="E20" s="2">
        <v>43263</v>
      </c>
      <c r="F20" s="2">
        <v>43264</v>
      </c>
      <c r="G20" s="3">
        <v>43265</v>
      </c>
      <c r="H20" s="2">
        <v>43266</v>
      </c>
      <c r="I20" s="2">
        <v>43269</v>
      </c>
      <c r="J20" s="2">
        <v>43270</v>
      </c>
      <c r="K20" s="2">
        <v>43271</v>
      </c>
      <c r="L20" s="2">
        <v>43272</v>
      </c>
      <c r="M20" s="1">
        <v>43276</v>
      </c>
      <c r="N20" s="2">
        <v>43277</v>
      </c>
      <c r="O20" s="3">
        <v>43279</v>
      </c>
      <c r="P20" s="2">
        <v>43280</v>
      </c>
      <c r="Q20" s="2">
        <v>43284</v>
      </c>
      <c r="R20" s="2">
        <v>43285</v>
      </c>
      <c r="S20" s="3">
        <v>43286</v>
      </c>
      <c r="T20" s="1">
        <v>43290</v>
      </c>
      <c r="U20" s="2">
        <v>43291</v>
      </c>
      <c r="V20" s="2">
        <v>43292</v>
      </c>
      <c r="W20" s="3">
        <v>43293</v>
      </c>
      <c r="X20" s="1">
        <f t="shared" ref="X20:AF20" si="11">X4</f>
        <v>43294</v>
      </c>
      <c r="Y20" s="2">
        <f t="shared" si="11"/>
        <v>43297</v>
      </c>
      <c r="Z20" s="2">
        <f t="shared" si="11"/>
        <v>43298</v>
      </c>
      <c r="AA20" s="2">
        <f t="shared" si="11"/>
        <v>43299</v>
      </c>
      <c r="AB20" s="3">
        <f t="shared" si="11"/>
        <v>43300</v>
      </c>
      <c r="AC20" s="1">
        <f t="shared" si="11"/>
        <v>43301</v>
      </c>
      <c r="AD20" s="2">
        <f t="shared" si="11"/>
        <v>43304</v>
      </c>
      <c r="AE20" s="2">
        <f t="shared" si="11"/>
        <v>43305</v>
      </c>
      <c r="AF20" s="2">
        <f t="shared" si="11"/>
        <v>43306</v>
      </c>
      <c r="AG20" s="48">
        <v>43307</v>
      </c>
      <c r="AH20" s="50">
        <v>43308</v>
      </c>
      <c r="AI20" s="49">
        <v>43311</v>
      </c>
      <c r="AJ20" s="49">
        <v>43312</v>
      </c>
      <c r="AK20" s="49">
        <v>43313</v>
      </c>
      <c r="AL20" s="48">
        <v>43314</v>
      </c>
      <c r="AM20" s="50">
        <v>43315</v>
      </c>
      <c r="AN20" s="49">
        <v>43318</v>
      </c>
      <c r="AO20" s="49">
        <v>43319</v>
      </c>
      <c r="AP20" s="49">
        <v>43320</v>
      </c>
      <c r="AQ20" s="48">
        <v>43321</v>
      </c>
      <c r="AR20" s="50">
        <v>43322</v>
      </c>
      <c r="AS20" s="49">
        <v>43325</v>
      </c>
      <c r="AT20" s="49">
        <v>43326</v>
      </c>
      <c r="AU20" s="49">
        <v>43327</v>
      </c>
      <c r="AV20" s="48">
        <v>43328</v>
      </c>
      <c r="AW20" s="49">
        <v>43329</v>
      </c>
      <c r="AX20" s="49">
        <v>43332</v>
      </c>
      <c r="AY20" s="49">
        <v>43333</v>
      </c>
      <c r="AZ20" s="49">
        <v>43334</v>
      </c>
      <c r="BA20" s="49">
        <v>43335</v>
      </c>
      <c r="BB20" s="50">
        <v>43336</v>
      </c>
      <c r="BC20" s="49">
        <v>43338</v>
      </c>
      <c r="BD20" s="49">
        <v>43339</v>
      </c>
      <c r="BE20" s="49">
        <v>43340</v>
      </c>
      <c r="BF20" s="65">
        <v>43341</v>
      </c>
      <c r="BG20" s="65">
        <v>43342</v>
      </c>
      <c r="BH20" s="63">
        <v>43343</v>
      </c>
      <c r="BI20" s="64">
        <v>43345</v>
      </c>
      <c r="BJ20" s="64">
        <v>43346</v>
      </c>
      <c r="BK20" s="64">
        <v>43347</v>
      </c>
      <c r="BL20" s="64">
        <v>43348</v>
      </c>
    </row>
    <row r="21" spans="2:64" x14ac:dyDescent="0.25">
      <c r="B21" s="13" t="s">
        <v>3</v>
      </c>
      <c r="C21" s="4"/>
      <c r="D21" s="5"/>
      <c r="E21" s="5"/>
      <c r="F21" s="5"/>
      <c r="G21" s="25"/>
      <c r="H21" s="5"/>
      <c r="I21" s="5"/>
      <c r="J21" s="5"/>
      <c r="K21" s="5"/>
      <c r="L21" s="6"/>
      <c r="M21" s="29"/>
      <c r="N21" s="21"/>
      <c r="O21" s="25"/>
      <c r="P21" s="21"/>
      <c r="Q21" s="21"/>
      <c r="R21" s="21"/>
      <c r="S21" s="25"/>
      <c r="T21" s="29"/>
      <c r="U21" s="21"/>
      <c r="V21" s="21"/>
      <c r="W21" s="25"/>
      <c r="X21" s="29"/>
      <c r="Y21" s="21"/>
      <c r="Z21" s="21"/>
      <c r="AA21" s="21"/>
      <c r="AB21" s="25"/>
      <c r="AC21" s="29"/>
      <c r="AD21" s="21"/>
      <c r="AE21" s="21"/>
      <c r="AF21" s="21"/>
      <c r="AG21" s="25"/>
      <c r="AH21" s="29"/>
      <c r="AI21" s="21"/>
      <c r="AJ21" s="21"/>
      <c r="AK21" s="21"/>
      <c r="AL21" s="25"/>
      <c r="AM21" s="29"/>
      <c r="AN21" s="21"/>
      <c r="AO21" s="21"/>
      <c r="AP21" s="21"/>
      <c r="AQ21" s="25"/>
      <c r="AR21" s="29"/>
      <c r="AS21" s="21"/>
      <c r="AT21" s="21"/>
      <c r="AU21" s="21"/>
      <c r="AV21" s="25"/>
      <c r="AW21" s="21"/>
      <c r="AX21" s="21"/>
      <c r="AY21" s="21"/>
      <c r="AZ21" s="21"/>
      <c r="BA21" s="25"/>
      <c r="BB21" s="22"/>
      <c r="BC21" s="22"/>
      <c r="BD21" s="22"/>
      <c r="BE21" s="22"/>
      <c r="BG21" s="26"/>
      <c r="BH21" s="22"/>
      <c r="BI21" s="22"/>
      <c r="BJ21" s="22"/>
      <c r="BK21" s="22"/>
      <c r="BL21" s="22"/>
    </row>
    <row r="22" spans="2:64" x14ac:dyDescent="0.25">
      <c r="B22" s="14" t="s">
        <v>1</v>
      </c>
      <c r="C22" s="7">
        <f t="shared" ref="C22:AU22" si="12">C6/C$18</f>
        <v>0.33355053690963454</v>
      </c>
      <c r="D22" s="8">
        <f t="shared" si="12"/>
        <v>0.34237625159405821</v>
      </c>
      <c r="E22" s="8">
        <f t="shared" si="12"/>
        <v>0.36304470533354044</v>
      </c>
      <c r="F22" s="8">
        <f t="shared" si="12"/>
        <v>0.36339272000037237</v>
      </c>
      <c r="G22" s="26">
        <f t="shared" si="12"/>
        <v>0.35217629935590583</v>
      </c>
      <c r="H22" s="8">
        <f t="shared" si="12"/>
        <v>0.34839460362520319</v>
      </c>
      <c r="I22" s="8">
        <f t="shared" si="12"/>
        <v>0.35731175597891274</v>
      </c>
      <c r="J22" s="8">
        <f t="shared" si="12"/>
        <v>0.34826239535313719</v>
      </c>
      <c r="K22" s="8">
        <f t="shared" si="12"/>
        <v>0.36770478819066604</v>
      </c>
      <c r="L22" s="9">
        <f t="shared" si="12"/>
        <v>0.37805149023160428</v>
      </c>
      <c r="M22" s="30">
        <f t="shared" si="12"/>
        <v>0.38061024761751955</v>
      </c>
      <c r="N22" s="22">
        <f t="shared" si="12"/>
        <v>0.38403404919450085</v>
      </c>
      <c r="O22" s="26">
        <f t="shared" si="12"/>
        <v>0.40304304223929194</v>
      </c>
      <c r="P22" s="22">
        <f t="shared" si="12"/>
        <v>0.39333499331066779</v>
      </c>
      <c r="Q22" s="22">
        <f t="shared" si="12"/>
        <v>0.36574200973793952</v>
      </c>
      <c r="R22" s="22">
        <f t="shared" si="12"/>
        <v>0.38016096520133219</v>
      </c>
      <c r="S22" s="26">
        <f t="shared" si="12"/>
        <v>0.36674551165122959</v>
      </c>
      <c r="T22" s="30">
        <f t="shared" si="12"/>
        <v>0.35355569420302674</v>
      </c>
      <c r="U22" s="22">
        <f t="shared" si="12"/>
        <v>0.3573191446558166</v>
      </c>
      <c r="V22" s="22">
        <f t="shared" si="12"/>
        <v>0.36422571645045576</v>
      </c>
      <c r="W22" s="26">
        <f t="shared" si="12"/>
        <v>0.37147003695144576</v>
      </c>
      <c r="X22" s="30">
        <f t="shared" si="12"/>
        <v>0.36735396583809415</v>
      </c>
      <c r="Y22" s="22">
        <f t="shared" si="12"/>
        <v>0.40193912694322365</v>
      </c>
      <c r="Z22" s="22">
        <f t="shared" si="12"/>
        <v>0.42044787810880291</v>
      </c>
      <c r="AA22" s="22">
        <f t="shared" si="12"/>
        <v>0.42578336454840487</v>
      </c>
      <c r="AB22" s="26">
        <f t="shared" si="12"/>
        <v>0.40159012232349661</v>
      </c>
      <c r="AC22" s="30">
        <f t="shared" si="12"/>
        <v>0.39705374074348687</v>
      </c>
      <c r="AD22" s="22">
        <f t="shared" si="12"/>
        <v>0.35883349901006573</v>
      </c>
      <c r="AE22" s="22">
        <f t="shared" si="12"/>
        <v>0.35698690252577964</v>
      </c>
      <c r="AF22" s="22">
        <f t="shared" si="12"/>
        <v>0.36008630718841689</v>
      </c>
      <c r="AG22" s="26">
        <f t="shared" si="12"/>
        <v>0.38054680020849896</v>
      </c>
      <c r="AH22" s="30">
        <f t="shared" si="12"/>
        <v>0.36479842357396752</v>
      </c>
      <c r="AI22" s="22">
        <f t="shared" si="12"/>
        <v>0.35836914162832922</v>
      </c>
      <c r="AJ22" s="22">
        <f t="shared" si="12"/>
        <v>0.3470783780085766</v>
      </c>
      <c r="AK22" s="22">
        <f t="shared" si="12"/>
        <v>0.34956891170629745</v>
      </c>
      <c r="AL22" s="26">
        <f t="shared" si="12"/>
        <v>0.35518724867522727</v>
      </c>
      <c r="AM22" s="30">
        <f t="shared" si="12"/>
        <v>0.35010426958405949</v>
      </c>
      <c r="AN22" s="22">
        <f t="shared" si="12"/>
        <v>0.34395470705607384</v>
      </c>
      <c r="AO22" s="22">
        <f t="shared" si="12"/>
        <v>0.33116904508350631</v>
      </c>
      <c r="AP22" s="22">
        <f t="shared" si="12"/>
        <v>0.32489970168100901</v>
      </c>
      <c r="AQ22" s="26">
        <f t="shared" si="12"/>
        <v>0.32747459635499965</v>
      </c>
      <c r="AR22" s="30">
        <f t="shared" si="12"/>
        <v>0.31318331369462626</v>
      </c>
      <c r="AS22" s="22">
        <f t="shared" si="12"/>
        <v>0.3213613789316227</v>
      </c>
      <c r="AT22" s="22">
        <f t="shared" si="12"/>
        <v>0.32684288395939065</v>
      </c>
      <c r="AU22" s="22">
        <f t="shared" si="12"/>
        <v>0.32637051072330459</v>
      </c>
      <c r="AV22" s="26">
        <f t="shared" ref="AV22:BA22" si="13">AV6/AV$18</f>
        <v>0.34586505298124232</v>
      </c>
      <c r="AW22" s="22">
        <f t="shared" si="13"/>
        <v>0.34620793805255062</v>
      </c>
      <c r="AX22" s="22">
        <f t="shared" si="13"/>
        <v>0.34498540562293428</v>
      </c>
      <c r="AY22" s="22">
        <f t="shared" si="13"/>
        <v>0.36251641389233713</v>
      </c>
      <c r="AZ22" s="22">
        <f t="shared" si="13"/>
        <v>0.36132191652658263</v>
      </c>
      <c r="BA22" s="26">
        <f t="shared" si="13"/>
        <v>0.34991965344159653</v>
      </c>
      <c r="BB22" s="22">
        <f t="shared" ref="BB22:BE22" si="14">BB6/BB$18</f>
        <v>0.34169710664367942</v>
      </c>
      <c r="BC22" s="22">
        <f t="shared" si="14"/>
        <v>0.33664235138936471</v>
      </c>
      <c r="BD22" s="22">
        <f t="shared" si="14"/>
        <v>0.32877138167020725</v>
      </c>
      <c r="BE22" s="22">
        <f t="shared" si="14"/>
        <v>0.31979985942796596</v>
      </c>
      <c r="BF22" s="22">
        <f t="shared" ref="BF22:BL22" si="15">BF6/BF$18</f>
        <v>0.30342881003073369</v>
      </c>
      <c r="BG22" s="26">
        <f t="shared" si="15"/>
        <v>0.33945865408492681</v>
      </c>
      <c r="BH22" s="22">
        <f t="shared" si="15"/>
        <v>0.34286251351055003</v>
      </c>
      <c r="BI22" s="22">
        <f t="shared" si="15"/>
        <v>0.32437964432446864</v>
      </c>
      <c r="BJ22" s="22">
        <f t="shared" ref="BJ22:BK22" si="16">BJ6/BJ$18</f>
        <v>0.32866461160156174</v>
      </c>
      <c r="BK22" s="22">
        <f t="shared" si="16"/>
        <v>0.33122449571036794</v>
      </c>
      <c r="BL22" s="22">
        <f t="shared" si="15"/>
        <v>0.32593091999476581</v>
      </c>
    </row>
    <row r="23" spans="2:64" x14ac:dyDescent="0.25">
      <c r="B23" s="14" t="s">
        <v>7</v>
      </c>
      <c r="C23" s="7">
        <f t="shared" ref="C23:AX23" si="17">C7/C$18</f>
        <v>0.15708068046782861</v>
      </c>
      <c r="D23" s="8">
        <f t="shared" si="17"/>
        <v>0.20850373612597242</v>
      </c>
      <c r="E23" s="8">
        <f t="shared" si="17"/>
        <v>0.21463383343389919</v>
      </c>
      <c r="F23" s="8">
        <f t="shared" si="17"/>
        <v>0.21940195459348086</v>
      </c>
      <c r="G23" s="26">
        <f t="shared" si="17"/>
        <v>0.24387304612171304</v>
      </c>
      <c r="H23" s="8">
        <f t="shared" si="17"/>
        <v>0.22793559657288548</v>
      </c>
      <c r="I23" s="8">
        <f t="shared" si="17"/>
        <v>0.21025760793750575</v>
      </c>
      <c r="J23" s="8">
        <f t="shared" si="17"/>
        <v>0.19507055246723803</v>
      </c>
      <c r="K23" s="8">
        <f t="shared" si="17"/>
        <v>0.20726340293300416</v>
      </c>
      <c r="L23" s="9">
        <f t="shared" si="17"/>
        <v>0.19572413055979507</v>
      </c>
      <c r="M23" s="30">
        <f t="shared" si="17"/>
        <v>0.19906067038863479</v>
      </c>
      <c r="N23" s="22">
        <f t="shared" si="17"/>
        <v>0.19502434210255334</v>
      </c>
      <c r="O23" s="26">
        <f t="shared" si="17"/>
        <v>0.18378308541888669</v>
      </c>
      <c r="P23" s="22">
        <f t="shared" si="17"/>
        <v>0.17257956413227382</v>
      </c>
      <c r="Q23" s="22">
        <f t="shared" si="17"/>
        <v>0.18869489356426355</v>
      </c>
      <c r="R23" s="22">
        <f t="shared" si="17"/>
        <v>0.18160309860051216</v>
      </c>
      <c r="S23" s="26">
        <f t="shared" si="17"/>
        <v>0.18521673017422333</v>
      </c>
      <c r="T23" s="30">
        <f t="shared" si="17"/>
        <v>0.20107075027593471</v>
      </c>
      <c r="U23" s="22">
        <f t="shared" si="17"/>
        <v>0.20558531907874653</v>
      </c>
      <c r="V23" s="22">
        <f t="shared" si="17"/>
        <v>0.20199171035711525</v>
      </c>
      <c r="W23" s="26">
        <f t="shared" si="17"/>
        <v>0.19591324813987954</v>
      </c>
      <c r="X23" s="30">
        <f t="shared" si="17"/>
        <v>0.19650034561559529</v>
      </c>
      <c r="Y23" s="22">
        <f t="shared" si="17"/>
        <v>0.16805155954733786</v>
      </c>
      <c r="Z23" s="22">
        <f t="shared" si="17"/>
        <v>0.15887735359700508</v>
      </c>
      <c r="AA23" s="22">
        <f t="shared" si="17"/>
        <v>0.15172245418523947</v>
      </c>
      <c r="AB23" s="26">
        <f t="shared" si="17"/>
        <v>0.16030115681593332</v>
      </c>
      <c r="AC23" s="30">
        <f t="shared" si="17"/>
        <v>0.18171130147849504</v>
      </c>
      <c r="AD23" s="22">
        <f t="shared" si="17"/>
        <v>0.19136598854174855</v>
      </c>
      <c r="AE23" s="22">
        <f t="shared" si="17"/>
        <v>0.20087629999460055</v>
      </c>
      <c r="AF23" s="22">
        <f t="shared" si="17"/>
        <v>0.21820722492749822</v>
      </c>
      <c r="AG23" s="26">
        <f t="shared" si="17"/>
        <v>0.19862808513432414</v>
      </c>
      <c r="AH23" s="30">
        <f t="shared" si="17"/>
        <v>0.1898716864799268</v>
      </c>
      <c r="AI23" s="22">
        <f t="shared" si="17"/>
        <v>0.17002558248353888</v>
      </c>
      <c r="AJ23" s="22">
        <f t="shared" si="17"/>
        <v>0.19570167820522355</v>
      </c>
      <c r="AK23" s="22">
        <f t="shared" si="17"/>
        <v>0.19247281717669162</v>
      </c>
      <c r="AL23" s="26">
        <f t="shared" si="17"/>
        <v>0.20915314215728739</v>
      </c>
      <c r="AM23" s="30">
        <f t="shared" si="17"/>
        <v>0.20737290687244997</v>
      </c>
      <c r="AN23" s="22">
        <f t="shared" si="17"/>
        <v>0.20653823667964386</v>
      </c>
      <c r="AO23" s="22">
        <f t="shared" si="17"/>
        <v>0.22021981351189807</v>
      </c>
      <c r="AP23" s="22">
        <f t="shared" si="17"/>
        <v>0.22885487628626511</v>
      </c>
      <c r="AQ23" s="26">
        <f t="shared" si="17"/>
        <v>0.22774634975535551</v>
      </c>
      <c r="AR23" s="30">
        <f t="shared" si="17"/>
        <v>0.22001650394624095</v>
      </c>
      <c r="AS23" s="22">
        <f t="shared" si="17"/>
        <v>0.22175697166615252</v>
      </c>
      <c r="AT23" s="22">
        <f t="shared" si="17"/>
        <v>0.22021456563695485</v>
      </c>
      <c r="AU23" s="22">
        <f t="shared" si="17"/>
        <v>0.21483261096097264</v>
      </c>
      <c r="AV23" s="26">
        <f t="shared" si="17"/>
        <v>0.19061767388091286</v>
      </c>
      <c r="AW23" s="22">
        <f t="shared" si="17"/>
        <v>0.17722882795979009</v>
      </c>
      <c r="AX23" s="22">
        <f t="shared" si="17"/>
        <v>0.19883451977127992</v>
      </c>
      <c r="AY23" s="22">
        <f t="shared" ref="AY23:BC29" si="18">AY7/AY$18</f>
        <v>0.19425833651302246</v>
      </c>
      <c r="AZ23" s="22">
        <f t="shared" si="18"/>
        <v>0.20046202775977826</v>
      </c>
      <c r="BA23" s="26">
        <f t="shared" si="18"/>
        <v>0.20642820136020024</v>
      </c>
      <c r="BB23" s="22">
        <f t="shared" si="18"/>
        <v>0.1946563363902972</v>
      </c>
      <c r="BC23" s="22">
        <f t="shared" si="18"/>
        <v>0.18512442896325515</v>
      </c>
      <c r="BD23" s="22">
        <f t="shared" ref="BD23:BE23" si="19">BD7/BD$18</f>
        <v>0.18469172370399395</v>
      </c>
      <c r="BE23" s="22">
        <f t="shared" si="19"/>
        <v>0.17597007606981241</v>
      </c>
      <c r="BF23" s="22">
        <f t="shared" ref="BF23:BL23" si="20">BF7/BF$18</f>
        <v>0.17226380546420028</v>
      </c>
      <c r="BG23" s="26">
        <f t="shared" si="20"/>
        <v>0.1951669977650857</v>
      </c>
      <c r="BH23" s="22">
        <f t="shared" si="20"/>
        <v>0.19182631306881376</v>
      </c>
      <c r="BI23" s="22">
        <f t="shared" si="20"/>
        <v>0.18890256744931105</v>
      </c>
      <c r="BJ23" s="22">
        <f t="shared" ref="BJ23:BK23" si="21">BJ7/BJ$18</f>
        <v>0.17352689958061307</v>
      </c>
      <c r="BK23" s="22">
        <f t="shared" si="21"/>
        <v>0.1692253382273198</v>
      </c>
      <c r="BL23" s="22">
        <f t="shared" si="20"/>
        <v>0.17200199627310231</v>
      </c>
    </row>
    <row r="24" spans="2:64" x14ac:dyDescent="0.25">
      <c r="B24" s="14" t="s">
        <v>5</v>
      </c>
      <c r="C24" s="7">
        <f t="shared" ref="C24:AX24" si="22">C8/C$18</f>
        <v>8.036768259005489E-2</v>
      </c>
      <c r="D24" s="8">
        <f t="shared" si="22"/>
        <v>0.10288603051877132</v>
      </c>
      <c r="E24" s="8">
        <f t="shared" si="22"/>
        <v>9.2468384916768009E-2</v>
      </c>
      <c r="F24" s="8">
        <f t="shared" si="22"/>
        <v>9.7742241281672151E-2</v>
      </c>
      <c r="G24" s="26">
        <f t="shared" si="22"/>
        <v>9.0565479922366757E-2</v>
      </c>
      <c r="H24" s="8">
        <f t="shared" si="22"/>
        <v>0.10049371846838405</v>
      </c>
      <c r="I24" s="8">
        <f t="shared" si="22"/>
        <v>9.0370068594041369E-2</v>
      </c>
      <c r="J24" s="8">
        <f t="shared" si="22"/>
        <v>0.10365001245893114</v>
      </c>
      <c r="K24" s="8">
        <f t="shared" si="22"/>
        <v>0.10067010175603767</v>
      </c>
      <c r="L24" s="9">
        <f t="shared" si="22"/>
        <v>9.6988338560821633E-2</v>
      </c>
      <c r="M24" s="30">
        <f t="shared" si="22"/>
        <v>9.6066337265677967E-2</v>
      </c>
      <c r="N24" s="22">
        <f t="shared" si="22"/>
        <v>9.1270272248613268E-2</v>
      </c>
      <c r="O24" s="26">
        <f t="shared" si="22"/>
        <v>8.5907505968080458E-2</v>
      </c>
      <c r="P24" s="22">
        <f t="shared" si="22"/>
        <v>8.7531068232897039E-2</v>
      </c>
      <c r="Q24" s="22">
        <f t="shared" si="22"/>
        <v>8.7890333909013268E-2</v>
      </c>
      <c r="R24" s="22">
        <f t="shared" si="22"/>
        <v>9.7711685274617044E-2</v>
      </c>
      <c r="S24" s="26">
        <f t="shared" si="22"/>
        <v>0.10006430859325724</v>
      </c>
      <c r="T24" s="30">
        <f t="shared" si="22"/>
        <v>9.5308753578005348E-2</v>
      </c>
      <c r="U24" s="22">
        <f t="shared" si="22"/>
        <v>9.6232423372582893E-2</v>
      </c>
      <c r="V24" s="22">
        <f t="shared" si="22"/>
        <v>0.11871536765033036</v>
      </c>
      <c r="W24" s="26">
        <f t="shared" si="22"/>
        <v>0.10359505159102501</v>
      </c>
      <c r="X24" s="30">
        <f t="shared" si="22"/>
        <v>0.10569217896286826</v>
      </c>
      <c r="Y24" s="22">
        <f t="shared" si="22"/>
        <v>9.4050580675720391E-2</v>
      </c>
      <c r="Z24" s="22">
        <f t="shared" si="22"/>
        <v>9.4986608483180177E-2</v>
      </c>
      <c r="AA24" s="22">
        <f t="shared" si="22"/>
        <v>7.1221830797180752E-2</v>
      </c>
      <c r="AB24" s="26">
        <f t="shared" si="22"/>
        <v>8.5198516215023515E-2</v>
      </c>
      <c r="AC24" s="30">
        <f t="shared" si="22"/>
        <v>9.4315821023591442E-2</v>
      </c>
      <c r="AD24" s="22">
        <f t="shared" si="22"/>
        <v>0.11178310455457706</v>
      </c>
      <c r="AE24" s="22">
        <f t="shared" si="22"/>
        <v>9.5539247077553291E-2</v>
      </c>
      <c r="AF24" s="22">
        <f t="shared" si="22"/>
        <v>8.3300333312729735E-2</v>
      </c>
      <c r="AG24" s="26">
        <f t="shared" si="22"/>
        <v>9.2888252014441092E-2</v>
      </c>
      <c r="AH24" s="30">
        <f t="shared" si="22"/>
        <v>0.10643875672869081</v>
      </c>
      <c r="AI24" s="22">
        <f t="shared" si="22"/>
        <v>0.10898005881700051</v>
      </c>
      <c r="AJ24" s="22">
        <f t="shared" si="22"/>
        <v>0.1096245242262306</v>
      </c>
      <c r="AK24" s="22">
        <f t="shared" si="22"/>
        <v>0.12358240961737633</v>
      </c>
      <c r="AL24" s="26">
        <f t="shared" si="22"/>
        <v>0.12344983617837896</v>
      </c>
      <c r="AM24" s="30">
        <f t="shared" si="22"/>
        <v>0.13146220563901984</v>
      </c>
      <c r="AN24" s="22">
        <f t="shared" si="22"/>
        <v>0.13148947741595593</v>
      </c>
      <c r="AO24" s="22">
        <f t="shared" si="22"/>
        <v>0.12723053428146228</v>
      </c>
      <c r="AP24" s="22">
        <f t="shared" si="22"/>
        <v>0.13727985306452631</v>
      </c>
      <c r="AQ24" s="26">
        <f t="shared" si="22"/>
        <v>0.13936722127150139</v>
      </c>
      <c r="AR24" s="30">
        <f t="shared" si="22"/>
        <v>0.1430659880052601</v>
      </c>
      <c r="AS24" s="22">
        <f t="shared" si="22"/>
        <v>0.14481402800343329</v>
      </c>
      <c r="AT24" s="22">
        <f t="shared" si="22"/>
        <v>0.13810529960317688</v>
      </c>
      <c r="AU24" s="22">
        <f t="shared" si="22"/>
        <v>0.12930094007331008</v>
      </c>
      <c r="AV24" s="26">
        <f t="shared" si="22"/>
        <v>0.11550126155014122</v>
      </c>
      <c r="AW24" s="22">
        <f t="shared" si="22"/>
        <v>0.12077517316986255</v>
      </c>
      <c r="AX24" s="22">
        <f t="shared" si="22"/>
        <v>0.12461064850585002</v>
      </c>
      <c r="AY24" s="22">
        <f t="shared" si="18"/>
        <v>0.10410728667046576</v>
      </c>
      <c r="AZ24" s="22">
        <f t="shared" si="18"/>
        <v>0.10211457735856289</v>
      </c>
      <c r="BA24" s="26">
        <f t="shared" si="18"/>
        <v>0.10344778659670999</v>
      </c>
      <c r="BB24" s="22">
        <f t="shared" si="18"/>
        <v>0.11280856651420287</v>
      </c>
      <c r="BC24" s="22">
        <f t="shared" si="18"/>
        <v>0.11292455230759532</v>
      </c>
      <c r="BD24" s="22">
        <f t="shared" ref="BD24:BE24" si="23">BD8/BD$18</f>
        <v>0.12089772876501174</v>
      </c>
      <c r="BE24" s="22">
        <f t="shared" si="23"/>
        <v>0.14015760462825075</v>
      </c>
      <c r="BF24" s="22">
        <f t="shared" ref="BF24:BL24" si="24">BF8/BF$18</f>
        <v>0.13366590090548677</v>
      </c>
      <c r="BG24" s="26">
        <f t="shared" si="24"/>
        <v>0.12901974174323319</v>
      </c>
      <c r="BH24" s="22">
        <f t="shared" si="24"/>
        <v>0.12694434436629648</v>
      </c>
      <c r="BI24" s="22">
        <f t="shared" si="24"/>
        <v>0.12407113510627253</v>
      </c>
      <c r="BJ24" s="22">
        <f t="shared" ref="BJ24:BK24" si="25">BJ8/BJ$18</f>
        <v>0.12014742087358987</v>
      </c>
      <c r="BK24" s="22">
        <f t="shared" si="25"/>
        <v>0.12785852900077724</v>
      </c>
      <c r="BL24" s="22">
        <f t="shared" si="24"/>
        <v>0.12613649276110639</v>
      </c>
    </row>
    <row r="25" spans="2:64" x14ac:dyDescent="0.25">
      <c r="B25" s="14" t="s">
        <v>8</v>
      </c>
      <c r="C25" s="7">
        <f t="shared" ref="C25:AX25" si="26">C9/C$18</f>
        <v>0.13241473929954259</v>
      </c>
      <c r="D25" s="8">
        <f t="shared" si="26"/>
        <v>0.11576826804249006</v>
      </c>
      <c r="E25" s="8">
        <f t="shared" si="26"/>
        <v>0.11583049104784374</v>
      </c>
      <c r="F25" s="8">
        <f t="shared" si="26"/>
        <v>0.12782526263201419</v>
      </c>
      <c r="G25" s="26">
        <f t="shared" si="26"/>
        <v>0.11642721125775891</v>
      </c>
      <c r="H25" s="8">
        <f t="shared" si="26"/>
        <v>0.12621465080249458</v>
      </c>
      <c r="I25" s="8">
        <f t="shared" si="26"/>
        <v>0.12499642333958445</v>
      </c>
      <c r="J25" s="8">
        <f t="shared" si="26"/>
        <v>0.12439027238902145</v>
      </c>
      <c r="K25" s="8">
        <f t="shared" si="26"/>
        <v>0.10726079728881448</v>
      </c>
      <c r="L25" s="9">
        <f t="shared" si="26"/>
        <v>0.10977610508754194</v>
      </c>
      <c r="M25" s="30">
        <f t="shared" si="26"/>
        <v>0.10593926462413496</v>
      </c>
      <c r="N25" s="22">
        <f t="shared" si="26"/>
        <v>0.11068852440664848</v>
      </c>
      <c r="O25" s="26">
        <f t="shared" si="26"/>
        <v>0.11315746532535911</v>
      </c>
      <c r="P25" s="22">
        <f t="shared" si="26"/>
        <v>0.11776154238970217</v>
      </c>
      <c r="Q25" s="22">
        <f t="shared" si="26"/>
        <v>0.12173377969360102</v>
      </c>
      <c r="R25" s="22">
        <f t="shared" si="26"/>
        <v>0.1110487026639482</v>
      </c>
      <c r="S25" s="26">
        <f t="shared" si="26"/>
        <v>0.10604843509221724</v>
      </c>
      <c r="T25" s="30">
        <f t="shared" si="26"/>
        <v>0.11075207475896814</v>
      </c>
      <c r="U25" s="22">
        <f t="shared" si="26"/>
        <v>0.11010708657709391</v>
      </c>
      <c r="V25" s="22">
        <f t="shared" si="26"/>
        <v>0.1034876596862076</v>
      </c>
      <c r="W25" s="26">
        <f t="shared" si="26"/>
        <v>0.11686443611533739</v>
      </c>
      <c r="X25" s="30">
        <f t="shared" si="26"/>
        <v>0.12808506042903531</v>
      </c>
      <c r="Y25" s="22">
        <f t="shared" si="26"/>
        <v>0.12398943922801701</v>
      </c>
      <c r="Z25" s="22">
        <f t="shared" si="26"/>
        <v>0.13314983782460071</v>
      </c>
      <c r="AA25" s="22">
        <f t="shared" si="26"/>
        <v>0.15643230283147835</v>
      </c>
      <c r="AB25" s="26">
        <f t="shared" si="26"/>
        <v>0.1432463435902987</v>
      </c>
      <c r="AC25" s="30">
        <f t="shared" si="26"/>
        <v>0.14044141368317078</v>
      </c>
      <c r="AD25" s="22">
        <f t="shared" si="26"/>
        <v>0.13448100912598995</v>
      </c>
      <c r="AE25" s="22">
        <f t="shared" si="26"/>
        <v>0.16315037273493788</v>
      </c>
      <c r="AF25" s="22">
        <f t="shared" si="26"/>
        <v>0.15003373463975089</v>
      </c>
      <c r="AG25" s="26">
        <f t="shared" si="26"/>
        <v>0.15802414287824079</v>
      </c>
      <c r="AH25" s="30">
        <f t="shared" si="26"/>
        <v>0.15750111819612947</v>
      </c>
      <c r="AI25" s="22">
        <f t="shared" si="26"/>
        <v>0.16572500463072004</v>
      </c>
      <c r="AJ25" s="22">
        <f t="shared" si="26"/>
        <v>0.15218314348408576</v>
      </c>
      <c r="AK25" s="22">
        <f t="shared" si="26"/>
        <v>0.16133770880727347</v>
      </c>
      <c r="AL25" s="26">
        <f t="shared" si="26"/>
        <v>0.14623785238041995</v>
      </c>
      <c r="AM25" s="30">
        <f t="shared" si="26"/>
        <v>0.15394489433647032</v>
      </c>
      <c r="AN25" s="22">
        <f t="shared" si="26"/>
        <v>0.12390301173392192</v>
      </c>
      <c r="AO25" s="22">
        <f t="shared" si="26"/>
        <v>0.11517975044612877</v>
      </c>
      <c r="AP25" s="22">
        <f t="shared" si="26"/>
        <v>0.1182689525895245</v>
      </c>
      <c r="AQ25" s="26">
        <f t="shared" si="26"/>
        <v>0.11393224977086816</v>
      </c>
      <c r="AR25" s="30">
        <f t="shared" si="26"/>
        <v>0.10982035822171395</v>
      </c>
      <c r="AS25" s="22">
        <f t="shared" si="26"/>
        <v>0.11116460650535641</v>
      </c>
      <c r="AT25" s="22">
        <f t="shared" si="26"/>
        <v>9.967042081890963E-2</v>
      </c>
      <c r="AU25" s="22">
        <f t="shared" si="26"/>
        <v>0.11032795073625765</v>
      </c>
      <c r="AV25" s="26">
        <f t="shared" si="26"/>
        <v>0.11651402320720113</v>
      </c>
      <c r="AW25" s="22">
        <f t="shared" si="26"/>
        <v>0.12290518982708268</v>
      </c>
      <c r="AX25" s="22">
        <f t="shared" si="26"/>
        <v>0.10932350338485265</v>
      </c>
      <c r="AY25" s="22">
        <f t="shared" si="18"/>
        <v>0.13057019733353625</v>
      </c>
      <c r="AZ25" s="22">
        <f t="shared" si="18"/>
        <v>0.13280310799882222</v>
      </c>
      <c r="BA25" s="26">
        <f t="shared" si="18"/>
        <v>0.1387147281116429</v>
      </c>
      <c r="BB25" s="22">
        <f t="shared" si="18"/>
        <v>0.15490831406559893</v>
      </c>
      <c r="BC25" s="22">
        <f t="shared" si="18"/>
        <v>0.14415108725023917</v>
      </c>
      <c r="BD25" s="22">
        <f t="shared" ref="BD25:BE25" si="27">BD9/BD$18</f>
        <v>0.12471306914503129</v>
      </c>
      <c r="BE25" s="22">
        <f t="shared" si="27"/>
        <v>0.11913555789336261</v>
      </c>
      <c r="BF25" s="22">
        <f t="shared" ref="BF25:BL25" si="28">BF9/BF$18</f>
        <v>0.12830704810131063</v>
      </c>
      <c r="BG25" s="26">
        <f t="shared" si="28"/>
        <v>0.12017320586044203</v>
      </c>
      <c r="BH25" s="22">
        <f t="shared" si="28"/>
        <v>0.12932533404345306</v>
      </c>
      <c r="BI25" s="22">
        <f t="shared" si="28"/>
        <v>0.13724210557541419</v>
      </c>
      <c r="BJ25" s="22">
        <f t="shared" ref="BJ25:BK25" si="29">BJ9/BJ$18</f>
        <v>0.14257531380134833</v>
      </c>
      <c r="BK25" s="22">
        <f t="shared" si="29"/>
        <v>0.14557183556710102</v>
      </c>
      <c r="BL25" s="22">
        <f t="shared" si="28"/>
        <v>0.14183295170513546</v>
      </c>
    </row>
    <row r="26" spans="2:64" x14ac:dyDescent="0.25">
      <c r="B26" s="14" t="s">
        <v>19</v>
      </c>
      <c r="C26" s="7">
        <f t="shared" ref="C26:AX26" si="30">C10/C$18</f>
        <v>0.11154630437217594</v>
      </c>
      <c r="D26" s="8">
        <f t="shared" si="30"/>
        <v>6.7673795286108743E-2</v>
      </c>
      <c r="E26" s="8">
        <f t="shared" si="30"/>
        <v>6.2614574620926997E-2</v>
      </c>
      <c r="F26" s="8">
        <f t="shared" si="30"/>
        <v>4.5371144689255634E-2</v>
      </c>
      <c r="G26" s="26">
        <f t="shared" si="30"/>
        <v>4.8278856256845443E-2</v>
      </c>
      <c r="H26" s="8">
        <f t="shared" si="30"/>
        <v>5.8760314590245853E-2</v>
      </c>
      <c r="I26" s="8">
        <f t="shared" si="30"/>
        <v>6.1359813124667879E-2</v>
      </c>
      <c r="J26" s="8">
        <f t="shared" si="30"/>
        <v>6.818093126461218E-2</v>
      </c>
      <c r="K26" s="8">
        <f t="shared" si="30"/>
        <v>6.3726461903231502E-2</v>
      </c>
      <c r="L26" s="9">
        <f t="shared" si="30"/>
        <v>6.4039288052781695E-2</v>
      </c>
      <c r="M26" s="30">
        <f t="shared" si="30"/>
        <v>6.2829402548747262E-2</v>
      </c>
      <c r="N26" s="22">
        <f t="shared" si="30"/>
        <v>6.0537937409514048E-2</v>
      </c>
      <c r="O26" s="26">
        <f t="shared" si="30"/>
        <v>6.1924849310061716E-2</v>
      </c>
      <c r="P26" s="22">
        <f t="shared" si="30"/>
        <v>6.9769211118071453E-2</v>
      </c>
      <c r="Q26" s="22">
        <f t="shared" si="30"/>
        <v>6.2997531413496025E-2</v>
      </c>
      <c r="R26" s="22">
        <f t="shared" si="30"/>
        <v>5.7879534645959282E-2</v>
      </c>
      <c r="S26" s="26">
        <f t="shared" si="30"/>
        <v>6.6719634771994218E-2</v>
      </c>
      <c r="T26" s="30">
        <f t="shared" si="30"/>
        <v>5.7439372087391839E-2</v>
      </c>
      <c r="U26" s="22">
        <f t="shared" si="30"/>
        <v>6.2190885635872932E-2</v>
      </c>
      <c r="V26" s="22">
        <f t="shared" si="30"/>
        <v>6.4043062300909434E-2</v>
      </c>
      <c r="W26" s="26">
        <f t="shared" si="30"/>
        <v>7.1997728715631676E-2</v>
      </c>
      <c r="X26" s="30">
        <f t="shared" si="30"/>
        <v>6.5479166102367453E-2</v>
      </c>
      <c r="Y26" s="22">
        <f t="shared" si="30"/>
        <v>7.990939302166937E-2</v>
      </c>
      <c r="Z26" s="22">
        <f t="shared" si="30"/>
        <v>6.6680781946061668E-2</v>
      </c>
      <c r="AA26" s="22">
        <f t="shared" si="30"/>
        <v>6.5330154709533864E-2</v>
      </c>
      <c r="AB26" s="26">
        <f t="shared" si="30"/>
        <v>6.9500975752730648E-2</v>
      </c>
      <c r="AC26" s="30">
        <f t="shared" si="30"/>
        <v>5.5487875381137274E-2</v>
      </c>
      <c r="AD26" s="22">
        <f t="shared" si="30"/>
        <v>6.3488262717681918E-2</v>
      </c>
      <c r="AE26" s="22">
        <f t="shared" si="30"/>
        <v>5.7810512152411869E-2</v>
      </c>
      <c r="AF26" s="22">
        <f t="shared" si="30"/>
        <v>7.0211694595076937E-2</v>
      </c>
      <c r="AG26" s="26">
        <f t="shared" si="30"/>
        <v>7.8571884574078987E-2</v>
      </c>
      <c r="AH26" s="30">
        <f t="shared" si="30"/>
        <v>7.8164448981749388E-2</v>
      </c>
      <c r="AI26" s="22">
        <f t="shared" si="30"/>
        <v>8.8453345449373319E-2</v>
      </c>
      <c r="AJ26" s="22">
        <f t="shared" si="30"/>
        <v>8.474527517932462E-2</v>
      </c>
      <c r="AK26" s="22">
        <f t="shared" si="30"/>
        <v>7.6030277961906229E-2</v>
      </c>
      <c r="AL26" s="26">
        <f t="shared" si="30"/>
        <v>6.4019964542302979E-2</v>
      </c>
      <c r="AM26" s="30">
        <f t="shared" si="30"/>
        <v>6.3758190671776585E-2</v>
      </c>
      <c r="AN26" s="22">
        <f t="shared" si="30"/>
        <v>8.533804056852326E-2</v>
      </c>
      <c r="AO26" s="22">
        <f t="shared" si="30"/>
        <v>8.7329571922729277E-2</v>
      </c>
      <c r="AP26" s="22">
        <f t="shared" si="30"/>
        <v>7.7906994091209866E-2</v>
      </c>
      <c r="AQ26" s="26">
        <f t="shared" si="30"/>
        <v>8.1113619222938332E-2</v>
      </c>
      <c r="AR26" s="30">
        <f t="shared" si="30"/>
        <v>9.1389718963217598E-2</v>
      </c>
      <c r="AS26" s="22">
        <f t="shared" si="30"/>
        <v>8.6607256254732715E-2</v>
      </c>
      <c r="AT26" s="22">
        <f t="shared" si="30"/>
        <v>0.10887281217449221</v>
      </c>
      <c r="AU26" s="22">
        <f t="shared" si="30"/>
        <v>9.8829726735853163E-2</v>
      </c>
      <c r="AV26" s="26">
        <f t="shared" si="30"/>
        <v>0.12488675047913629</v>
      </c>
      <c r="AW26" s="22">
        <f t="shared" si="30"/>
        <v>0.12212019976120901</v>
      </c>
      <c r="AX26" s="22">
        <f t="shared" si="30"/>
        <v>0.1217954335323916</v>
      </c>
      <c r="AY26" s="22">
        <f t="shared" si="18"/>
        <v>0.10353253644671685</v>
      </c>
      <c r="AZ26" s="22">
        <f t="shared" si="18"/>
        <v>0.10953971463087812</v>
      </c>
      <c r="BA26" s="26">
        <f t="shared" si="18"/>
        <v>0.11000908028308863</v>
      </c>
      <c r="BB26" s="22">
        <f t="shared" si="18"/>
        <v>0.10661671010508188</v>
      </c>
      <c r="BC26" s="22">
        <f t="shared" si="18"/>
        <v>0.11928871619627018</v>
      </c>
      <c r="BD26" s="22">
        <f t="shared" ref="BD26:BE26" si="31">BD10/BD$18</f>
        <v>0.11626022056463987</v>
      </c>
      <c r="BE26" s="22">
        <f t="shared" si="31"/>
        <v>0.12333298418033298</v>
      </c>
      <c r="BF26" s="22">
        <f t="shared" ref="BF26:BL26" si="32">BF10/BF$18</f>
        <v>0.11264509256267363</v>
      </c>
      <c r="BG26" s="26">
        <f t="shared" si="32"/>
        <v>0.13289980134094861</v>
      </c>
      <c r="BH26" s="22">
        <f t="shared" si="32"/>
        <v>0.13496452012092924</v>
      </c>
      <c r="BI26" s="22">
        <f t="shared" si="32"/>
        <v>0.13399385947998399</v>
      </c>
      <c r="BJ26" s="22">
        <f t="shared" ref="BJ26:BK26" si="33">BJ10/BJ$18</f>
        <v>0.13373242579451516</v>
      </c>
      <c r="BK26" s="22">
        <f t="shared" si="33"/>
        <v>0.1238712531844653</v>
      </c>
      <c r="BL26" s="22">
        <f t="shared" si="32"/>
        <v>0.13011817081937327</v>
      </c>
    </row>
    <row r="27" spans="2:64" x14ac:dyDescent="0.25">
      <c r="B27" s="14" t="s">
        <v>6</v>
      </c>
      <c r="C27" s="7">
        <f t="shared" ref="C27:AX27" si="34">C11/C$18</f>
        <v>8.9889667505815146E-2</v>
      </c>
      <c r="D27" s="8">
        <f t="shared" si="34"/>
        <v>6.6569835492003987E-2</v>
      </c>
      <c r="E27" s="8">
        <f t="shared" si="34"/>
        <v>6.8347496886753276E-2</v>
      </c>
      <c r="F27" s="8">
        <f t="shared" si="34"/>
        <v>6.5540166290942434E-2</v>
      </c>
      <c r="G27" s="26">
        <f t="shared" si="34"/>
        <v>6.9978651451534271E-2</v>
      </c>
      <c r="H27" s="8">
        <f t="shared" si="34"/>
        <v>6.5056646563855416E-2</v>
      </c>
      <c r="I27" s="8">
        <f t="shared" si="34"/>
        <v>8.5665700855139512E-2</v>
      </c>
      <c r="J27" s="8">
        <f t="shared" si="34"/>
        <v>7.9990317331119068E-2</v>
      </c>
      <c r="K27" s="8">
        <f t="shared" si="34"/>
        <v>7.7082895478197841E-2</v>
      </c>
      <c r="L27" s="9">
        <f t="shared" si="34"/>
        <v>7.5128309158319528E-2</v>
      </c>
      <c r="M27" s="30">
        <f t="shared" si="34"/>
        <v>7.3617789336041337E-2</v>
      </c>
      <c r="N27" s="22">
        <f t="shared" si="34"/>
        <v>7.5795746416871104E-2</v>
      </c>
      <c r="O27" s="26">
        <f t="shared" si="34"/>
        <v>7.2954253849027442E-2</v>
      </c>
      <c r="P27" s="22">
        <f t="shared" si="34"/>
        <v>6.9177268514571275E-2</v>
      </c>
      <c r="Q27" s="22">
        <f t="shared" si="34"/>
        <v>7.8770846253059648E-2</v>
      </c>
      <c r="R27" s="22">
        <f t="shared" si="34"/>
        <v>7.6018491156531781E-2</v>
      </c>
      <c r="S27" s="26">
        <f t="shared" si="34"/>
        <v>7.1340366090646173E-2</v>
      </c>
      <c r="T27" s="30">
        <f t="shared" si="34"/>
        <v>7.4582790828432527E-2</v>
      </c>
      <c r="U27" s="22">
        <f t="shared" si="34"/>
        <v>7.5225119303202095E-2</v>
      </c>
      <c r="V27" s="22">
        <f t="shared" si="34"/>
        <v>5.7674354008822454E-2</v>
      </c>
      <c r="W27" s="26">
        <f t="shared" si="34"/>
        <v>5.7991943000887426E-2</v>
      </c>
      <c r="X27" s="30">
        <f t="shared" si="34"/>
        <v>6.2990094059786769E-2</v>
      </c>
      <c r="Y27" s="22">
        <f t="shared" si="34"/>
        <v>6.2703358913326193E-2</v>
      </c>
      <c r="Z27" s="22">
        <f t="shared" si="34"/>
        <v>5.6398070144083753E-2</v>
      </c>
      <c r="AA27" s="22">
        <f t="shared" si="34"/>
        <v>6.9084632912772725E-2</v>
      </c>
      <c r="AB27" s="26">
        <f t="shared" si="34"/>
        <v>5.7109754269047963E-2</v>
      </c>
      <c r="AC27" s="30">
        <f t="shared" si="34"/>
        <v>5.8875482217675884E-2</v>
      </c>
      <c r="AD27" s="22">
        <f t="shared" si="34"/>
        <v>7.6611351061545555E-2</v>
      </c>
      <c r="AE27" s="22">
        <f t="shared" si="34"/>
        <v>6.9764805516974795E-2</v>
      </c>
      <c r="AF27" s="22">
        <f t="shared" si="34"/>
        <v>6.4783943202662578E-2</v>
      </c>
      <c r="AG27" s="26">
        <f t="shared" si="34"/>
        <v>6.0909693355957986E-2</v>
      </c>
      <c r="AH27" s="30">
        <f t="shared" si="34"/>
        <v>6.1385073661048235E-2</v>
      </c>
      <c r="AI27" s="22">
        <f t="shared" si="34"/>
        <v>6.7179154981858072E-2</v>
      </c>
      <c r="AJ27" s="22">
        <f t="shared" si="34"/>
        <v>5.9064663724009286E-2</v>
      </c>
      <c r="AK27" s="22">
        <f t="shared" si="34"/>
        <v>5.6059988963920483E-2</v>
      </c>
      <c r="AL27" s="26">
        <f t="shared" si="34"/>
        <v>5.6503303659287733E-2</v>
      </c>
      <c r="AM27" s="30">
        <f t="shared" si="34"/>
        <v>6.5953319169274591E-2</v>
      </c>
      <c r="AN27" s="22">
        <f t="shared" si="34"/>
        <v>7.6931977839742219E-2</v>
      </c>
      <c r="AO27" s="22">
        <f t="shared" si="34"/>
        <v>7.3016966926676419E-2</v>
      </c>
      <c r="AP27" s="22">
        <f t="shared" si="34"/>
        <v>7.2771848374481321E-2</v>
      </c>
      <c r="AQ27" s="26">
        <f t="shared" si="34"/>
        <v>8.6075740356331115E-2</v>
      </c>
      <c r="AR27" s="30">
        <f t="shared" si="34"/>
        <v>9.5008457884080896E-2</v>
      </c>
      <c r="AS27" s="22">
        <f t="shared" si="34"/>
        <v>9.579491007029195E-2</v>
      </c>
      <c r="AT27" s="22">
        <f t="shared" si="34"/>
        <v>8.5712338179161879E-2</v>
      </c>
      <c r="AU27" s="22">
        <f t="shared" si="34"/>
        <v>8.650142980729135E-2</v>
      </c>
      <c r="AV27" s="26">
        <f t="shared" si="34"/>
        <v>7.5987196060975815E-2</v>
      </c>
      <c r="AW27" s="22">
        <f t="shared" si="34"/>
        <v>7.4658798636921042E-2</v>
      </c>
      <c r="AX27" s="22">
        <f t="shared" si="34"/>
        <v>6.0866486964886307E-2</v>
      </c>
      <c r="AY27" s="22">
        <f t="shared" si="18"/>
        <v>6.4640661686921841E-2</v>
      </c>
      <c r="AZ27" s="22">
        <f t="shared" si="18"/>
        <v>5.8356145290072693E-2</v>
      </c>
      <c r="BA27" s="26">
        <f t="shared" si="18"/>
        <v>5.2734194177725895E-2</v>
      </c>
      <c r="BB27" s="22">
        <f t="shared" si="18"/>
        <v>5.6161858908754442E-2</v>
      </c>
      <c r="BC27" s="22">
        <f t="shared" si="18"/>
        <v>5.989977080583439E-2</v>
      </c>
      <c r="BD27" s="22">
        <f t="shared" ref="BD27:BE27" si="35">BD11/BD$18</f>
        <v>6.0750002451241271E-2</v>
      </c>
      <c r="BE27" s="22">
        <f t="shared" si="35"/>
        <v>5.9905546523119246E-2</v>
      </c>
      <c r="BF27" s="22">
        <f t="shared" ref="BF27:BL27" si="36">BF11/BF$18</f>
        <v>5.9438707383324699E-2</v>
      </c>
      <c r="BG27" s="26">
        <f t="shared" si="36"/>
        <v>4.1687360317854485E-2</v>
      </c>
      <c r="BH27" s="22">
        <f t="shared" si="36"/>
        <v>4.7510142702736576E-2</v>
      </c>
      <c r="BI27" s="22">
        <f t="shared" si="36"/>
        <v>5.4982868839085743E-2</v>
      </c>
      <c r="BJ27" s="22">
        <f t="shared" ref="BJ27:BK27" si="37">BJ11/BJ$18</f>
        <v>6.1847016855277513E-2</v>
      </c>
      <c r="BK27" s="22">
        <f t="shared" si="37"/>
        <v>5.4748730695387611E-2</v>
      </c>
      <c r="BL27" s="22">
        <f t="shared" si="36"/>
        <v>4.5095575006062476E-2</v>
      </c>
    </row>
    <row r="28" spans="2:64" x14ac:dyDescent="0.25">
      <c r="B28" s="14" t="s">
        <v>9</v>
      </c>
      <c r="C28" s="7">
        <f t="shared" ref="C28:AX28" si="38">C12/C$18</f>
        <v>3.5198283824349801E-2</v>
      </c>
      <c r="D28" s="8">
        <f t="shared" si="38"/>
        <v>2.7709802791328432E-2</v>
      </c>
      <c r="E28" s="8">
        <f t="shared" si="38"/>
        <v>2.2210435910501359E-2</v>
      </c>
      <c r="F28" s="8">
        <f t="shared" si="38"/>
        <v>2.3063520409350644E-2</v>
      </c>
      <c r="G28" s="26">
        <f t="shared" si="38"/>
        <v>1.5306276855353575E-2</v>
      </c>
      <c r="H28" s="8">
        <f t="shared" si="38"/>
        <v>1.5275549584488337E-2</v>
      </c>
      <c r="I28" s="8">
        <f t="shared" si="38"/>
        <v>8.5934311209046772E-3</v>
      </c>
      <c r="J28" s="8">
        <f t="shared" si="38"/>
        <v>1.3832577952000271E-2</v>
      </c>
      <c r="K28" s="8">
        <f t="shared" si="38"/>
        <v>1.7854410420657895E-2</v>
      </c>
      <c r="L28" s="9">
        <f t="shared" si="38"/>
        <v>2.1445657805163568E-2</v>
      </c>
      <c r="M28" s="30">
        <f t="shared" si="38"/>
        <v>2.2242655924619922E-2</v>
      </c>
      <c r="N28" s="22">
        <f t="shared" si="38"/>
        <v>2.8040153549492595E-2</v>
      </c>
      <c r="O28" s="26">
        <f t="shared" si="38"/>
        <v>2.5723047559875204E-2</v>
      </c>
      <c r="P28" s="22">
        <f t="shared" si="38"/>
        <v>1.7373674514978142E-2</v>
      </c>
      <c r="Q28" s="22">
        <f t="shared" si="38"/>
        <v>2.0699316436830085E-2</v>
      </c>
      <c r="R28" s="22">
        <f t="shared" si="38"/>
        <v>2.0392987566311003E-2</v>
      </c>
      <c r="S28" s="26">
        <f t="shared" si="38"/>
        <v>2.4236112800188062E-2</v>
      </c>
      <c r="T28" s="30">
        <f t="shared" si="38"/>
        <v>2.4273076029314826E-2</v>
      </c>
      <c r="U28" s="22">
        <f t="shared" si="38"/>
        <v>2.3377404901214472E-2</v>
      </c>
      <c r="V28" s="22">
        <f t="shared" si="38"/>
        <v>2.4791726139845698E-2</v>
      </c>
      <c r="W28" s="26">
        <f t="shared" si="38"/>
        <v>2.1726733929068168E-2</v>
      </c>
      <c r="X28" s="30">
        <f t="shared" si="38"/>
        <v>1.0928905786277308E-2</v>
      </c>
      <c r="Y28" s="22">
        <f t="shared" si="38"/>
        <v>1.3776484648329285E-2</v>
      </c>
      <c r="Z28" s="22">
        <f t="shared" si="38"/>
        <v>2.482063437083433E-2</v>
      </c>
      <c r="AA28" s="22">
        <f t="shared" si="38"/>
        <v>1.887189939473688E-2</v>
      </c>
      <c r="AB28" s="26">
        <f t="shared" si="38"/>
        <v>3.2722584207424701E-2</v>
      </c>
      <c r="AC28" s="30">
        <f t="shared" si="38"/>
        <v>2.8535084233791804E-2</v>
      </c>
      <c r="AD28" s="22">
        <f t="shared" si="38"/>
        <v>1.8709039296817373E-2</v>
      </c>
      <c r="AE28" s="22">
        <f t="shared" si="38"/>
        <v>1.5195008479581461E-2</v>
      </c>
      <c r="AF28" s="22">
        <f t="shared" si="38"/>
        <v>1.722671781393622E-2</v>
      </c>
      <c r="AG28" s="26">
        <f t="shared" si="38"/>
        <v>9.9027488694397644E-3</v>
      </c>
      <c r="AH28" s="30">
        <f t="shared" si="38"/>
        <v>1.9013899607888834E-2</v>
      </c>
      <c r="AI28" s="22">
        <f t="shared" si="38"/>
        <v>2.63105385022743E-2</v>
      </c>
      <c r="AJ28" s="22">
        <f t="shared" si="38"/>
        <v>2.2068327070446904E-2</v>
      </c>
      <c r="AK28" s="22">
        <f t="shared" si="38"/>
        <v>2.2794877861746717E-2</v>
      </c>
      <c r="AL28" s="26">
        <f t="shared" si="38"/>
        <v>2.4013948503973672E-2</v>
      </c>
      <c r="AM28" s="30">
        <f t="shared" si="38"/>
        <v>1.085695688425479E-2</v>
      </c>
      <c r="AN28" s="22">
        <f t="shared" si="38"/>
        <v>1.4181709186932874E-2</v>
      </c>
      <c r="AO28" s="22">
        <f t="shared" si="38"/>
        <v>1.60887753847615E-2</v>
      </c>
      <c r="AP28" s="22">
        <f t="shared" si="38"/>
        <v>1.7691495528261936E-2</v>
      </c>
      <c r="AQ28" s="26">
        <f t="shared" si="38"/>
        <v>2.1392970944963566E-2</v>
      </c>
      <c r="AR28" s="30">
        <f t="shared" si="38"/>
        <v>2.4973883423448827E-2</v>
      </c>
      <c r="AS28" s="22">
        <f t="shared" si="38"/>
        <v>1.6244980585340761E-2</v>
      </c>
      <c r="AT28" s="22">
        <f t="shared" si="38"/>
        <v>1.670458806105091E-2</v>
      </c>
      <c r="AU28" s="22">
        <f t="shared" si="38"/>
        <v>1.903843252086658E-2</v>
      </c>
      <c r="AV28" s="26">
        <f t="shared" si="38"/>
        <v>1.5579532307273979E-2</v>
      </c>
      <c r="AW28" s="22">
        <f t="shared" si="38"/>
        <v>1.604813445669143E-2</v>
      </c>
      <c r="AX28" s="22">
        <f t="shared" si="38"/>
        <v>1.5872776352678516E-2</v>
      </c>
      <c r="AY28" s="22">
        <f t="shared" si="18"/>
        <v>1.8673807394630402E-2</v>
      </c>
      <c r="AZ28" s="22">
        <f t="shared" si="18"/>
        <v>1.744955182108714E-2</v>
      </c>
      <c r="BA28" s="26">
        <f t="shared" si="18"/>
        <v>1.4733624649151428E-2</v>
      </c>
      <c r="BB28" s="22">
        <f t="shared" si="18"/>
        <v>1.3511224266009982E-2</v>
      </c>
      <c r="BC28" s="22">
        <f t="shared" si="18"/>
        <v>2.3187637163829912E-2</v>
      </c>
      <c r="BD28" s="22">
        <f t="shared" ref="BD28:BE28" si="39">BD12/BD$18</f>
        <v>2.496699141760713E-2</v>
      </c>
      <c r="BE28" s="22">
        <f t="shared" si="39"/>
        <v>2.22456002926813E-2</v>
      </c>
      <c r="BF28" s="22">
        <f t="shared" ref="BF28:BL28" si="40">BF12/BF$18</f>
        <v>1.6737562282647025E-2</v>
      </c>
      <c r="BG28" s="26">
        <f t="shared" si="40"/>
        <v>1.9136453935932461E-2</v>
      </c>
      <c r="BH28" s="22">
        <f t="shared" si="40"/>
        <v>7.8322028853835442E-3</v>
      </c>
      <c r="BI28" s="22">
        <f t="shared" si="40"/>
        <v>1.5974251346019788E-2</v>
      </c>
      <c r="BJ28" s="22">
        <f t="shared" ref="BJ28:BK28" si="41">BJ12/BJ$18</f>
        <v>2.4375574477391825E-2</v>
      </c>
      <c r="BK28" s="22">
        <f t="shared" si="41"/>
        <v>3.1742801220239918E-2</v>
      </c>
      <c r="BL28" s="22">
        <f t="shared" si="40"/>
        <v>4.479332654417937E-2</v>
      </c>
    </row>
    <row r="29" spans="2:64" ht="15.75" thickBot="1" x14ac:dyDescent="0.3">
      <c r="B29" s="15" t="s">
        <v>4</v>
      </c>
      <c r="C29" s="10">
        <f t="shared" ref="C29:AX29" si="42">C13/C$18</f>
        <v>5.9952105030598488E-2</v>
      </c>
      <c r="D29" s="11">
        <f t="shared" si="42"/>
        <v>6.851228014926683E-2</v>
      </c>
      <c r="E29" s="11">
        <f t="shared" si="42"/>
        <v>6.0850077849766988E-2</v>
      </c>
      <c r="F29" s="11">
        <f t="shared" si="42"/>
        <v>5.7662990102911725E-2</v>
      </c>
      <c r="G29" s="27">
        <f t="shared" si="42"/>
        <v>6.3394178778522201E-2</v>
      </c>
      <c r="H29" s="11">
        <f t="shared" si="42"/>
        <v>5.7868919792442942E-2</v>
      </c>
      <c r="I29" s="11">
        <f t="shared" si="42"/>
        <v>6.1445199049243678E-2</v>
      </c>
      <c r="J29" s="11">
        <f t="shared" si="42"/>
        <v>6.6622940783940682E-2</v>
      </c>
      <c r="K29" s="11">
        <f t="shared" si="42"/>
        <v>5.8437142029390425E-2</v>
      </c>
      <c r="L29" s="12">
        <f t="shared" si="42"/>
        <v>5.8846680543972359E-2</v>
      </c>
      <c r="M29" s="31">
        <f t="shared" si="42"/>
        <v>5.9633632294624282E-2</v>
      </c>
      <c r="N29" s="23">
        <f t="shared" si="42"/>
        <v>5.4608974671806164E-2</v>
      </c>
      <c r="O29" s="27">
        <f t="shared" si="42"/>
        <v>5.3506750329417346E-2</v>
      </c>
      <c r="P29" s="23">
        <f t="shared" si="42"/>
        <v>7.2472677786838385E-2</v>
      </c>
      <c r="Q29" s="23">
        <f t="shared" si="42"/>
        <v>7.3471288991796876E-2</v>
      </c>
      <c r="R29" s="23">
        <f t="shared" si="42"/>
        <v>7.5184534890788191E-2</v>
      </c>
      <c r="S29" s="27">
        <f t="shared" si="42"/>
        <v>7.9628900826244048E-2</v>
      </c>
      <c r="T29" s="31">
        <f t="shared" si="42"/>
        <v>8.3017488238925893E-2</v>
      </c>
      <c r="U29" s="23">
        <f t="shared" si="42"/>
        <v>6.9962616475470793E-2</v>
      </c>
      <c r="V29" s="23">
        <f t="shared" si="42"/>
        <v>6.5070403406313482E-2</v>
      </c>
      <c r="W29" s="27">
        <f t="shared" si="42"/>
        <v>6.0440821556725234E-2</v>
      </c>
      <c r="X29" s="31">
        <f t="shared" si="42"/>
        <v>6.2970283205975364E-2</v>
      </c>
      <c r="Y29" s="23">
        <f t="shared" si="42"/>
        <v>5.5580057022376041E-2</v>
      </c>
      <c r="Z29" s="23">
        <f t="shared" si="42"/>
        <v>4.4638835525431519E-2</v>
      </c>
      <c r="AA29" s="23">
        <f t="shared" si="42"/>
        <v>4.1553360620653131E-2</v>
      </c>
      <c r="AB29" s="27">
        <f t="shared" si="42"/>
        <v>5.0330546826044438E-2</v>
      </c>
      <c r="AC29" s="31">
        <f t="shared" si="42"/>
        <v>4.3579281238651117E-2</v>
      </c>
      <c r="AD29" s="23">
        <f t="shared" si="42"/>
        <v>4.4727745691573895E-2</v>
      </c>
      <c r="AE29" s="23">
        <f t="shared" si="42"/>
        <v>4.0676851518160702E-2</v>
      </c>
      <c r="AF29" s="23">
        <f t="shared" si="42"/>
        <v>3.6150044319928597E-2</v>
      </c>
      <c r="AG29" s="27">
        <f t="shared" si="42"/>
        <v>2.0528392965018211E-2</v>
      </c>
      <c r="AH29" s="31">
        <f t="shared" si="42"/>
        <v>2.2826592770598904E-2</v>
      </c>
      <c r="AI29" s="23">
        <f t="shared" si="42"/>
        <v>1.4957173506905503E-2</v>
      </c>
      <c r="AJ29" s="23">
        <f t="shared" si="42"/>
        <v>2.953401010210276E-2</v>
      </c>
      <c r="AK29" s="23">
        <f t="shared" si="42"/>
        <v>1.8153007904787567E-2</v>
      </c>
      <c r="AL29" s="27">
        <f t="shared" si="42"/>
        <v>2.1434703903121931E-2</v>
      </c>
      <c r="AM29" s="31">
        <f t="shared" si="42"/>
        <v>1.654725684269456E-2</v>
      </c>
      <c r="AN29" s="23">
        <f t="shared" si="42"/>
        <v>1.7662839519206008E-2</v>
      </c>
      <c r="AO29" s="23">
        <f t="shared" si="42"/>
        <v>2.9765542442837464E-2</v>
      </c>
      <c r="AP29" s="23">
        <f t="shared" si="42"/>
        <v>2.2326278384721863E-2</v>
      </c>
      <c r="AQ29" s="27">
        <f t="shared" si="42"/>
        <v>2.8972523230423129E-3</v>
      </c>
      <c r="AR29" s="31">
        <f t="shared" si="42"/>
        <v>2.5417758614114457E-3</v>
      </c>
      <c r="AS29" s="23">
        <f t="shared" si="42"/>
        <v>2.2558679830696339E-3</v>
      </c>
      <c r="AT29" s="23">
        <f t="shared" si="42"/>
        <v>3.877091566863148E-3</v>
      </c>
      <c r="AU29" s="23">
        <f t="shared" si="42"/>
        <v>1.47983984421439E-2</v>
      </c>
      <c r="AV29" s="27">
        <f t="shared" si="42"/>
        <v>1.5048509533116773E-2</v>
      </c>
      <c r="AW29" s="23">
        <f t="shared" si="42"/>
        <v>2.0055738135892488E-2</v>
      </c>
      <c r="AX29" s="23">
        <f t="shared" si="42"/>
        <v>2.3711225865126657E-2</v>
      </c>
      <c r="AY29" s="23">
        <f t="shared" si="18"/>
        <v>2.1700760062369401E-2</v>
      </c>
      <c r="AZ29" s="23">
        <f t="shared" si="18"/>
        <v>1.7952958614216166E-2</v>
      </c>
      <c r="BA29" s="27">
        <f t="shared" si="18"/>
        <v>2.4012731379884352E-2</v>
      </c>
      <c r="BB29" s="23">
        <f t="shared" si="18"/>
        <v>1.9639883106375246E-2</v>
      </c>
      <c r="BC29" s="23">
        <f t="shared" si="18"/>
        <v>1.8781455923611006E-2</v>
      </c>
      <c r="BD29" s="23">
        <f t="shared" ref="BD29:BE29" si="43">BD13/BD$18</f>
        <v>3.8948882282267637E-2</v>
      </c>
      <c r="BE29" s="23">
        <f t="shared" si="43"/>
        <v>3.9452770984474847E-2</v>
      </c>
      <c r="BF29" s="23">
        <f t="shared" ref="BF29:BL29" si="44">BF13/BF$18</f>
        <v>7.3513073269623183E-2</v>
      </c>
      <c r="BG29" s="27">
        <f t="shared" si="44"/>
        <v>2.245778495157686E-2</v>
      </c>
      <c r="BH29" s="23">
        <f t="shared" si="44"/>
        <v>1.873462930183744E-2</v>
      </c>
      <c r="BI29" s="23">
        <f t="shared" si="44"/>
        <v>2.0453567879444093E-2</v>
      </c>
      <c r="BJ29" s="23">
        <f t="shared" ref="BJ29:BK29" si="45">BJ13/BJ$18</f>
        <v>1.513073701570263E-2</v>
      </c>
      <c r="BK29" s="23">
        <f t="shared" si="45"/>
        <v>1.575701639434117E-2</v>
      </c>
      <c r="BL29" s="23">
        <f t="shared" si="44"/>
        <v>1.4090566896274958E-2</v>
      </c>
    </row>
  </sheetData>
  <mergeCells count="2">
    <mergeCell ref="B2:BA2"/>
    <mergeCell ref="BX2:BY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7"/>
  <sheetViews>
    <sheetView tabSelected="1" zoomScale="115" zoomScaleNormal="115" workbookViewId="0">
      <selection activeCell="W23" sqref="W23"/>
    </sheetView>
  </sheetViews>
  <sheetFormatPr defaultRowHeight="15" x14ac:dyDescent="0.25"/>
  <cols>
    <col min="1" max="1" width="4" customWidth="1"/>
    <col min="2" max="2" width="21.7109375" bestFit="1" customWidth="1"/>
    <col min="3" max="3" width="7" bestFit="1" customWidth="1"/>
    <col min="4" max="9" width="7" customWidth="1"/>
    <col min="10" max="10" width="7.28515625" bestFit="1" customWidth="1"/>
    <col min="11" max="15" width="7.28515625" customWidth="1"/>
    <col min="16" max="16" width="7.28515625" bestFit="1" customWidth="1"/>
    <col min="17" max="17" width="3" customWidth="1"/>
    <col min="18" max="20" width="6.42578125" bestFit="1" customWidth="1"/>
    <col min="21" max="21" width="8.7109375" bestFit="1" customWidth="1"/>
    <col min="22" max="22" width="3" customWidth="1"/>
    <col min="23" max="23" width="8.85546875" bestFit="1" customWidth="1"/>
    <col min="24" max="24" width="3" customWidth="1"/>
    <col min="25" max="25" width="8.85546875" bestFit="1" customWidth="1"/>
    <col min="26" max="26" width="14.5703125" bestFit="1" customWidth="1"/>
    <col min="27" max="27" width="6" bestFit="1" customWidth="1"/>
    <col min="28" max="28" width="8.7109375" bestFit="1" customWidth="1"/>
  </cols>
  <sheetData>
    <row r="2" spans="2:28" ht="15.75" thickBot="1" x14ac:dyDescent="0.3">
      <c r="B2" s="91" t="s">
        <v>11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2:28" ht="15.75" thickBot="1" x14ac:dyDescent="0.3">
      <c r="B3" s="16" t="s">
        <v>2</v>
      </c>
      <c r="C3" s="3">
        <v>43265</v>
      </c>
      <c r="D3" s="2">
        <v>43272</v>
      </c>
      <c r="E3" s="3">
        <v>43279</v>
      </c>
      <c r="F3" s="3">
        <v>43286</v>
      </c>
      <c r="G3" s="3">
        <v>43293</v>
      </c>
      <c r="H3" s="3">
        <v>43300</v>
      </c>
      <c r="I3" s="48">
        <v>43307</v>
      </c>
      <c r="J3" s="48">
        <v>43314</v>
      </c>
      <c r="K3" s="48">
        <v>43321</v>
      </c>
      <c r="L3" s="48">
        <v>43328</v>
      </c>
      <c r="M3" s="48">
        <v>43335</v>
      </c>
      <c r="N3" s="95">
        <v>43342</v>
      </c>
      <c r="O3" s="49">
        <v>43346</v>
      </c>
      <c r="P3" s="95">
        <v>43348</v>
      </c>
      <c r="R3" t="s">
        <v>12</v>
      </c>
      <c r="S3" t="s">
        <v>13</v>
      </c>
      <c r="T3" t="s">
        <v>14</v>
      </c>
      <c r="U3" t="s">
        <v>15</v>
      </c>
      <c r="W3" t="s">
        <v>16</v>
      </c>
      <c r="Y3" t="s">
        <v>17</v>
      </c>
      <c r="Z3" s="16" t="s">
        <v>2</v>
      </c>
      <c r="AA3" t="s">
        <v>37</v>
      </c>
      <c r="AB3" t="s">
        <v>38</v>
      </c>
    </row>
    <row r="4" spans="2:28" x14ac:dyDescent="0.25">
      <c r="B4" s="13" t="s">
        <v>3</v>
      </c>
      <c r="C4" s="25">
        <v>0.365704525</v>
      </c>
      <c r="D4" s="6">
        <v>0.35776486099999999</v>
      </c>
      <c r="E4" s="25">
        <v>0.37570002400000002</v>
      </c>
      <c r="F4" s="25">
        <v>0.35702061099999999</v>
      </c>
      <c r="G4" s="25">
        <v>0.39871905899999999</v>
      </c>
      <c r="H4" s="25">
        <v>0.38111113499999999</v>
      </c>
      <c r="I4" s="25">
        <v>0.343910455</v>
      </c>
      <c r="J4" s="25">
        <v>0.37231118000000002</v>
      </c>
      <c r="K4" s="25">
        <v>0.37019776100000001</v>
      </c>
      <c r="L4" s="25">
        <v>0.33432610200000001</v>
      </c>
      <c r="M4" s="26">
        <v>0.35681190400000001</v>
      </c>
      <c r="N4" s="26">
        <v>0.33396999999999999</v>
      </c>
      <c r="O4" s="80">
        <v>0.32329599999999997</v>
      </c>
      <c r="P4" s="99">
        <v>0.30521730699999999</v>
      </c>
      <c r="R4" s="17">
        <f t="shared" ref="R4:R12" si="0">MIN(C4:P4)</f>
        <v>0.30521730699999999</v>
      </c>
      <c r="S4" s="17">
        <f t="shared" ref="S4:S12" si="1">MAX(C4:P4)</f>
        <v>0.39871905899999999</v>
      </c>
      <c r="T4" s="17">
        <f t="shared" ref="T4:T12" si="2">AVERAGE(C4:P4)</f>
        <v>0.35543292314285718</v>
      </c>
      <c r="U4" s="17">
        <f t="shared" ref="U4:U12" si="3">MEDIAN(C4:P4)</f>
        <v>0.35739273599999999</v>
      </c>
      <c r="W4" s="17">
        <f>P4</f>
        <v>0.30521730699999999</v>
      </c>
      <c r="Y4" s="18">
        <v>0.37</v>
      </c>
      <c r="Z4" s="13" t="s">
        <v>3</v>
      </c>
      <c r="AA4" s="77">
        <f>P4-N4</f>
        <v>-2.8752692999999996E-2</v>
      </c>
      <c r="AB4" s="77">
        <f>P4-K4</f>
        <v>-6.4980454000000021E-2</v>
      </c>
    </row>
    <row r="5" spans="2:28" x14ac:dyDescent="0.25">
      <c r="B5" s="14" t="s">
        <v>1</v>
      </c>
      <c r="C5" s="26">
        <v>0.222824145</v>
      </c>
      <c r="D5" s="9">
        <v>0.24279795100000001</v>
      </c>
      <c r="E5" s="26">
        <v>0.25161976200000002</v>
      </c>
      <c r="F5" s="26">
        <v>0.23580980500000001</v>
      </c>
      <c r="G5" s="26">
        <v>0.223357853</v>
      </c>
      <c r="H5" s="26">
        <v>0.248539655</v>
      </c>
      <c r="I5" s="26">
        <v>0.24967277700000001</v>
      </c>
      <c r="J5" s="26">
        <v>0.222947065</v>
      </c>
      <c r="K5" s="26">
        <v>0.206244234</v>
      </c>
      <c r="L5" s="26">
        <v>0.23023333800000001</v>
      </c>
      <c r="M5" s="26">
        <v>0.22506415599999999</v>
      </c>
      <c r="N5" s="26">
        <v>0.21872</v>
      </c>
      <c r="O5" s="80">
        <v>0.22240799999999999</v>
      </c>
      <c r="P5" s="99">
        <v>0.22645116200000001</v>
      </c>
      <c r="R5" s="17">
        <f t="shared" si="0"/>
        <v>0.206244234</v>
      </c>
      <c r="S5" s="17">
        <f t="shared" si="1"/>
        <v>0.25161976200000002</v>
      </c>
      <c r="T5" s="17">
        <f t="shared" si="2"/>
        <v>0.23047785021428574</v>
      </c>
      <c r="U5" s="17">
        <f t="shared" si="3"/>
        <v>0.225757659</v>
      </c>
      <c r="W5" s="17">
        <f t="shared" ref="W5:W12" si="4">P5</f>
        <v>0.22645116200000001</v>
      </c>
      <c r="Y5" s="47">
        <v>0.22</v>
      </c>
      <c r="Z5" s="14" t="s">
        <v>1</v>
      </c>
      <c r="AA5" s="72">
        <f t="shared" ref="AA5:AA12" si="5">P5-N5</f>
        <v>7.7311620000000136E-3</v>
      </c>
      <c r="AB5" s="96">
        <f t="shared" ref="AB5:AB12" si="6">P5-K5</f>
        <v>2.0206928000000013E-2</v>
      </c>
    </row>
    <row r="6" spans="2:28" x14ac:dyDescent="0.25">
      <c r="B6" s="14" t="s">
        <v>7</v>
      </c>
      <c r="C6" s="26">
        <v>0.15429999999999999</v>
      </c>
      <c r="D6" s="9">
        <v>0.125700914</v>
      </c>
      <c r="E6" s="26">
        <v>0.114735776</v>
      </c>
      <c r="F6" s="28">
        <v>0.11909053999999999</v>
      </c>
      <c r="G6" s="26">
        <v>0.117798902</v>
      </c>
      <c r="H6" s="26">
        <v>9.9208600999999993E-2</v>
      </c>
      <c r="I6" s="26">
        <v>0.13031781000000001</v>
      </c>
      <c r="J6" s="26">
        <v>0.13128308899999999</v>
      </c>
      <c r="K6" s="26">
        <v>0.14343516100000001</v>
      </c>
      <c r="L6" s="26">
        <v>0.12688921</v>
      </c>
      <c r="M6" s="26">
        <v>0.132772162</v>
      </c>
      <c r="N6" s="26">
        <v>0.12575</v>
      </c>
      <c r="O6" s="80">
        <v>0.117426</v>
      </c>
      <c r="P6" s="99">
        <v>0.11950400999999999</v>
      </c>
      <c r="R6" s="17">
        <f t="shared" si="0"/>
        <v>9.9208600999999993E-2</v>
      </c>
      <c r="S6" s="17">
        <f t="shared" si="1"/>
        <v>0.15429999999999999</v>
      </c>
      <c r="T6" s="17">
        <f t="shared" si="2"/>
        <v>0.12558658392857142</v>
      </c>
      <c r="U6" s="17">
        <f t="shared" si="3"/>
        <v>0.12572545699999998</v>
      </c>
      <c r="W6" s="17">
        <f t="shared" si="4"/>
        <v>0.11950400999999999</v>
      </c>
      <c r="Y6" s="18">
        <v>0.13</v>
      </c>
      <c r="Z6" s="14" t="s">
        <v>7</v>
      </c>
      <c r="AA6" s="74">
        <f t="shared" si="5"/>
        <v>-6.2459900000000068E-3</v>
      </c>
      <c r="AB6" s="74">
        <f t="shared" si="6"/>
        <v>-2.3931151000000012E-2</v>
      </c>
    </row>
    <row r="7" spans="2:28" x14ac:dyDescent="0.25">
      <c r="B7" s="14" t="s">
        <v>5</v>
      </c>
      <c r="C7" s="26">
        <v>5.7301344999999997E-2</v>
      </c>
      <c r="D7" s="9">
        <v>6.2289319000000003E-2</v>
      </c>
      <c r="E7" s="26">
        <v>5.3632053999999998E-2</v>
      </c>
      <c r="F7" s="26">
        <v>6.4339287999999994E-2</v>
      </c>
      <c r="G7" s="26">
        <v>6.2289730000000001E-2</v>
      </c>
      <c r="H7" s="26">
        <v>5.2728413000000002E-2</v>
      </c>
      <c r="I7" s="26">
        <v>6.0943010999999998E-2</v>
      </c>
      <c r="J7" s="26">
        <v>7.7488082E-2</v>
      </c>
      <c r="K7" s="26">
        <v>8.7773788000000005E-2</v>
      </c>
      <c r="L7" s="26">
        <v>7.6886175000000001E-2</v>
      </c>
      <c r="M7" s="26">
        <v>6.6536385000000003E-2</v>
      </c>
      <c r="N7" s="26">
        <v>8.3129999999999996E-2</v>
      </c>
      <c r="O7" s="80">
        <v>8.1304000000000001E-2</v>
      </c>
      <c r="P7" s="99">
        <v>8.7637452000000005E-2</v>
      </c>
      <c r="R7" s="17">
        <f t="shared" si="0"/>
        <v>5.2728413000000002E-2</v>
      </c>
      <c r="S7" s="17">
        <f t="shared" si="1"/>
        <v>8.7773788000000005E-2</v>
      </c>
      <c r="T7" s="17">
        <f t="shared" si="2"/>
        <v>6.9591360142857148E-2</v>
      </c>
      <c r="U7" s="17">
        <f t="shared" si="3"/>
        <v>6.5437836499999999E-2</v>
      </c>
      <c r="W7" s="17">
        <f>P7</f>
        <v>8.7637452000000005E-2</v>
      </c>
      <c r="Y7" s="18">
        <v>0.05</v>
      </c>
      <c r="Z7" s="14" t="s">
        <v>5</v>
      </c>
      <c r="AA7" s="75">
        <f t="shared" si="5"/>
        <v>4.507452000000009E-3</v>
      </c>
      <c r="AB7" s="72">
        <f t="shared" si="6"/>
        <v>-1.3633600000000079E-4</v>
      </c>
    </row>
    <row r="8" spans="2:28" x14ac:dyDescent="0.25">
      <c r="B8" s="14" t="s">
        <v>8</v>
      </c>
      <c r="C8" s="26">
        <v>7.3664224E-2</v>
      </c>
      <c r="D8" s="9">
        <v>7.0502071999999999E-2</v>
      </c>
      <c r="E8" s="26">
        <v>7.0644203000000003E-2</v>
      </c>
      <c r="F8" s="26">
        <v>6.8186958000000006E-2</v>
      </c>
      <c r="G8" s="26">
        <v>7.0268358000000003E-2</v>
      </c>
      <c r="H8" s="26">
        <v>8.8653567000000003E-2</v>
      </c>
      <c r="I8" s="26">
        <v>0.103677988</v>
      </c>
      <c r="J8" s="26">
        <v>9.1791865E-2</v>
      </c>
      <c r="K8" s="26">
        <v>7.1754786000000001E-2</v>
      </c>
      <c r="L8" s="26">
        <v>7.7560344000000003E-2</v>
      </c>
      <c r="M8" s="26">
        <v>8.9219662000000005E-2</v>
      </c>
      <c r="N8" s="26">
        <v>7.7429999999999999E-2</v>
      </c>
      <c r="O8" s="80">
        <v>9.6480999999999997E-2</v>
      </c>
      <c r="P8" s="99">
        <v>9.8543080000000005E-2</v>
      </c>
      <c r="R8" s="17">
        <f t="shared" si="0"/>
        <v>6.8186958000000006E-2</v>
      </c>
      <c r="S8" s="17">
        <f t="shared" si="1"/>
        <v>0.103677988</v>
      </c>
      <c r="T8" s="17">
        <f t="shared" si="2"/>
        <v>8.2027007642857128E-2</v>
      </c>
      <c r="U8" s="17">
        <f t="shared" si="3"/>
        <v>7.7495172000000001E-2</v>
      </c>
      <c r="W8" s="17">
        <f t="shared" si="4"/>
        <v>9.8543080000000005E-2</v>
      </c>
      <c r="Y8" s="18">
        <v>0.08</v>
      </c>
      <c r="Z8" s="14" t="s">
        <v>8</v>
      </c>
      <c r="AA8" s="72">
        <f t="shared" si="5"/>
        <v>2.1113080000000006E-2</v>
      </c>
      <c r="AB8" s="97">
        <f t="shared" si="6"/>
        <v>2.6788294000000004E-2</v>
      </c>
    </row>
    <row r="9" spans="2:28" x14ac:dyDescent="0.25">
      <c r="B9" s="14" t="s">
        <v>19</v>
      </c>
      <c r="C9" s="26">
        <v>3.0546334000000001E-2</v>
      </c>
      <c r="D9" s="9">
        <v>4.1128281000000003E-2</v>
      </c>
      <c r="E9" s="26">
        <v>3.8659682000000001E-2</v>
      </c>
      <c r="F9" s="26">
        <v>4.2899350000000003E-2</v>
      </c>
      <c r="G9" s="26">
        <v>4.3290861999999999E-2</v>
      </c>
      <c r="H9" s="26">
        <v>4.3013379999999997E-2</v>
      </c>
      <c r="I9" s="26">
        <v>5.1550192000000002E-2</v>
      </c>
      <c r="J9" s="26">
        <v>4.0184615999999999E-2</v>
      </c>
      <c r="K9" s="26">
        <v>5.1085538999999999E-2</v>
      </c>
      <c r="L9" s="26">
        <v>8.3133849999999995E-2</v>
      </c>
      <c r="M9" s="26">
        <v>7.0756530999999998E-2</v>
      </c>
      <c r="N9" s="26">
        <v>8.5629999999999998E-2</v>
      </c>
      <c r="O9" s="80">
        <v>9.0496999999999994E-2</v>
      </c>
      <c r="P9" s="99">
        <v>9.0403853000000006E-2</v>
      </c>
      <c r="R9" s="17">
        <f t="shared" si="0"/>
        <v>3.0546334000000001E-2</v>
      </c>
      <c r="S9" s="17">
        <f t="shared" si="1"/>
        <v>9.0496999999999994E-2</v>
      </c>
      <c r="T9" s="17">
        <f t="shared" si="2"/>
        <v>5.7341390714285713E-2</v>
      </c>
      <c r="U9" s="17">
        <f t="shared" si="3"/>
        <v>4.7188200499999999E-2</v>
      </c>
      <c r="W9" s="17">
        <f t="shared" si="4"/>
        <v>9.0403853000000006E-2</v>
      </c>
      <c r="Y9" s="18">
        <v>0.08</v>
      </c>
      <c r="Z9" s="14" t="s">
        <v>19</v>
      </c>
      <c r="AA9" s="76">
        <f t="shared" si="5"/>
        <v>4.7738530000000085E-3</v>
      </c>
      <c r="AB9" s="98">
        <f t="shared" si="6"/>
        <v>3.9318314000000007E-2</v>
      </c>
    </row>
    <row r="10" spans="2:28" x14ac:dyDescent="0.25">
      <c r="B10" s="14" t="s">
        <v>6</v>
      </c>
      <c r="C10" s="26">
        <v>4.4275929999999998E-2</v>
      </c>
      <c r="D10" s="9">
        <v>4.8250040000000001E-2</v>
      </c>
      <c r="E10" s="26">
        <v>4.5545338999999997E-2</v>
      </c>
      <c r="F10" s="28">
        <v>4.5870385E-2</v>
      </c>
      <c r="G10" s="26">
        <v>3.4869450000000003E-2</v>
      </c>
      <c r="H10" s="26">
        <v>3.5344591000000002E-2</v>
      </c>
      <c r="I10" s="26">
        <v>3.9962213000000003E-2</v>
      </c>
      <c r="J10" s="26">
        <v>3.5466492000000002E-2</v>
      </c>
      <c r="K10" s="26">
        <v>5.4210693999999997E-2</v>
      </c>
      <c r="L10" s="26">
        <v>5.0582692999999998E-2</v>
      </c>
      <c r="M10" s="26">
        <v>3.3918006000000001E-2</v>
      </c>
      <c r="N10" s="26">
        <v>2.6859999999999998E-2</v>
      </c>
      <c r="O10" s="80">
        <v>4.1852E-2</v>
      </c>
      <c r="P10" s="99">
        <v>3.1331625000000002E-2</v>
      </c>
      <c r="R10" s="17">
        <f t="shared" si="0"/>
        <v>2.6859999999999998E-2</v>
      </c>
      <c r="S10" s="17">
        <f t="shared" si="1"/>
        <v>5.4210693999999997E-2</v>
      </c>
      <c r="T10" s="17">
        <f t="shared" si="2"/>
        <v>4.0595675571428576E-2</v>
      </c>
      <c r="U10" s="17">
        <f t="shared" si="3"/>
        <v>4.0907106499999998E-2</v>
      </c>
      <c r="W10" s="17">
        <f t="shared" si="4"/>
        <v>3.1331625000000002E-2</v>
      </c>
      <c r="Y10" s="18">
        <v>0.04</v>
      </c>
      <c r="Z10" s="14" t="s">
        <v>6</v>
      </c>
      <c r="AA10" s="72">
        <f t="shared" si="5"/>
        <v>4.4716250000000034E-3</v>
      </c>
      <c r="AB10" s="72">
        <f t="shared" si="6"/>
        <v>-2.2879068999999995E-2</v>
      </c>
    </row>
    <row r="11" spans="2:28" x14ac:dyDescent="0.25">
      <c r="B11" s="14" t="s">
        <v>9</v>
      </c>
      <c r="C11" s="26">
        <v>9.6843769999999992E-3</v>
      </c>
      <c r="D11" s="9">
        <v>1.3773155E-2</v>
      </c>
      <c r="E11" s="26">
        <v>1.6058897999999999E-2</v>
      </c>
      <c r="F11" s="26">
        <v>1.5583321000000001E-2</v>
      </c>
      <c r="G11" s="26">
        <v>1.3063870999999999E-2</v>
      </c>
      <c r="H11" s="26">
        <v>2.0251643E-2</v>
      </c>
      <c r="I11" s="26">
        <v>6.4970899999999996E-3</v>
      </c>
      <c r="J11" s="26">
        <v>1.5073286999999999E-2</v>
      </c>
      <c r="K11" s="26">
        <v>1.3473341E-2</v>
      </c>
      <c r="L11" s="26">
        <v>1.0370888E-2</v>
      </c>
      <c r="M11" s="26">
        <v>9.4764919999999996E-3</v>
      </c>
      <c r="N11" s="26">
        <v>1.2330000000000001E-2</v>
      </c>
      <c r="O11" s="80">
        <v>1.6494999999999999E-2</v>
      </c>
      <c r="P11" s="99">
        <v>3.1121627999999998E-2</v>
      </c>
      <c r="R11" s="17">
        <v>6.4970899999999996E-3</v>
      </c>
      <c r="S11" s="17">
        <v>2.0251643E-2</v>
      </c>
      <c r="T11" s="17">
        <v>1.3396457000000001E-2</v>
      </c>
      <c r="U11" s="17">
        <v>1.3623248000000001E-2</v>
      </c>
      <c r="W11" s="17">
        <v>1.0505587E-2</v>
      </c>
      <c r="Y11" s="18">
        <v>0.01</v>
      </c>
      <c r="Z11" s="14" t="s">
        <v>9</v>
      </c>
      <c r="AA11" s="72">
        <f t="shared" si="5"/>
        <v>1.8791627999999998E-2</v>
      </c>
      <c r="AB11" s="97">
        <f t="shared" si="6"/>
        <v>1.7648286999999999E-2</v>
      </c>
    </row>
    <row r="12" spans="2:28" ht="15.75" thickBot="1" x14ac:dyDescent="0.3">
      <c r="B12" s="15" t="s">
        <v>4</v>
      </c>
      <c r="C12" s="27">
        <v>4.0109893000000001E-2</v>
      </c>
      <c r="D12" s="12">
        <v>3.7793406000000002E-2</v>
      </c>
      <c r="E12" s="27">
        <v>3.3404262999999997E-2</v>
      </c>
      <c r="F12" s="27">
        <v>5.1199741999999999E-2</v>
      </c>
      <c r="G12" s="27">
        <v>3.6341914000000003E-2</v>
      </c>
      <c r="H12" s="27">
        <v>3.1149014999999999E-2</v>
      </c>
      <c r="I12" s="27">
        <v>1.3468463999999999E-2</v>
      </c>
      <c r="J12" s="27">
        <v>1.3454324E-2</v>
      </c>
      <c r="K12" s="27">
        <v>1.824696E-3</v>
      </c>
      <c r="L12" s="27">
        <v>1.0017399999999999E-2</v>
      </c>
      <c r="M12" s="27">
        <v>1.5444703000000001E-2</v>
      </c>
      <c r="N12" s="27">
        <v>1.447E-2</v>
      </c>
      <c r="O12" s="81">
        <v>1.0239E-2</v>
      </c>
      <c r="P12" s="100">
        <v>9.7898819999999998E-3</v>
      </c>
      <c r="R12" s="17">
        <f t="shared" si="0"/>
        <v>1.824696E-3</v>
      </c>
      <c r="S12" s="17">
        <f t="shared" si="1"/>
        <v>5.1199741999999999E-2</v>
      </c>
      <c r="T12" s="17">
        <f t="shared" si="2"/>
        <v>2.2764764428571432E-2</v>
      </c>
      <c r="U12" s="17">
        <f t="shared" si="3"/>
        <v>1.49573515E-2</v>
      </c>
      <c r="W12" s="17">
        <f t="shared" si="4"/>
        <v>9.7898819999999998E-3</v>
      </c>
      <c r="Y12" s="18">
        <v>0.02</v>
      </c>
      <c r="Z12" s="15" t="s">
        <v>4</v>
      </c>
      <c r="AA12" s="72">
        <f t="shared" si="5"/>
        <v>-4.6801180000000005E-3</v>
      </c>
      <c r="AB12" s="73">
        <f t="shared" si="6"/>
        <v>7.9651859999999991E-3</v>
      </c>
    </row>
    <row r="15" spans="2:28" x14ac:dyDescent="0.25">
      <c r="C15" s="17">
        <f t="shared" ref="C15:P15" si="7">SUM(C5:C13)</f>
        <v>0.63270624799999997</v>
      </c>
      <c r="D15" s="17">
        <f t="shared" si="7"/>
        <v>0.64223513799999998</v>
      </c>
      <c r="E15" s="17">
        <f t="shared" si="7"/>
        <v>0.62429997700000006</v>
      </c>
      <c r="F15" s="17">
        <f t="shared" si="7"/>
        <v>0.64297938900000007</v>
      </c>
      <c r="G15" s="17">
        <f t="shared" si="7"/>
        <v>0.60128093999999987</v>
      </c>
      <c r="H15" s="17">
        <f t="shared" si="7"/>
        <v>0.61888886500000007</v>
      </c>
      <c r="I15" s="17">
        <f t="shared" si="7"/>
        <v>0.65608954500000005</v>
      </c>
      <c r="J15" s="17">
        <f t="shared" si="7"/>
        <v>0.62768882000000004</v>
      </c>
      <c r="K15" s="17">
        <f t="shared" si="7"/>
        <v>0.62980223899999999</v>
      </c>
      <c r="L15" s="17">
        <f t="shared" si="7"/>
        <v>0.66567389799999976</v>
      </c>
      <c r="M15" s="17">
        <f>SUM(M5:M13)</f>
        <v>0.64318809700000001</v>
      </c>
      <c r="N15" s="17">
        <f>SUM(N5:N13)</f>
        <v>0.64431999999999989</v>
      </c>
      <c r="O15" s="17">
        <f t="shared" ref="O15" si="8">SUM(O5:O13)</f>
        <v>0.67670199999999991</v>
      </c>
      <c r="P15" s="17">
        <f t="shared" si="7"/>
        <v>0.69478269199999998</v>
      </c>
    </row>
    <row r="16" spans="2:28" ht="15.75" thickBot="1" x14ac:dyDescent="0.3"/>
    <row r="17" spans="2:25" ht="15.75" thickBot="1" x14ac:dyDescent="0.3">
      <c r="B17" s="16" t="s">
        <v>2</v>
      </c>
      <c r="C17" s="1">
        <v>43265</v>
      </c>
      <c r="D17" s="2">
        <f>D3</f>
        <v>43272</v>
      </c>
      <c r="E17" s="2">
        <f>E3</f>
        <v>43279</v>
      </c>
      <c r="F17" s="2">
        <f>F3</f>
        <v>43286</v>
      </c>
      <c r="G17" s="2">
        <f>G3</f>
        <v>43293</v>
      </c>
      <c r="H17" s="2">
        <f>H3</f>
        <v>43300</v>
      </c>
      <c r="I17" s="48">
        <v>43307</v>
      </c>
      <c r="J17" s="48">
        <v>43314</v>
      </c>
      <c r="K17" s="48">
        <v>43321</v>
      </c>
      <c r="L17" s="48">
        <v>43328</v>
      </c>
      <c r="M17" s="48">
        <v>43335</v>
      </c>
      <c r="N17" s="95">
        <v>43342</v>
      </c>
      <c r="O17" s="49">
        <v>43346</v>
      </c>
      <c r="P17" s="48">
        <v>43348</v>
      </c>
      <c r="R17" t="s">
        <v>12</v>
      </c>
      <c r="S17" t="s">
        <v>13</v>
      </c>
      <c r="T17" t="s">
        <v>14</v>
      </c>
      <c r="U17" t="s">
        <v>15</v>
      </c>
      <c r="W17" t="s">
        <v>16</v>
      </c>
      <c r="Y17" t="s">
        <v>17</v>
      </c>
    </row>
    <row r="18" spans="2:25" x14ac:dyDescent="0.25">
      <c r="B18" s="13" t="s">
        <v>3</v>
      </c>
      <c r="C18" s="36"/>
      <c r="D18" s="9"/>
      <c r="E18" s="9"/>
      <c r="F18" s="9"/>
      <c r="G18" s="9"/>
      <c r="H18" s="9"/>
      <c r="I18" s="9"/>
      <c r="J18" s="9"/>
      <c r="K18" s="9"/>
      <c r="L18" s="9"/>
      <c r="M18" s="26"/>
      <c r="N18" s="26"/>
      <c r="O18" s="26"/>
      <c r="P18" s="26"/>
      <c r="R18" s="17"/>
      <c r="S18" s="17"/>
      <c r="T18" s="17"/>
      <c r="U18" s="17"/>
      <c r="W18" s="17"/>
      <c r="Y18" s="18"/>
    </row>
    <row r="19" spans="2:25" x14ac:dyDescent="0.25">
      <c r="B19" s="14" t="s">
        <v>1</v>
      </c>
      <c r="C19" s="36">
        <f>C5/C$15</f>
        <v>0.35217629935590583</v>
      </c>
      <c r="D19" s="9">
        <f t="shared" ref="D19:J19" si="9">D5/D$15</f>
        <v>0.37805149023160428</v>
      </c>
      <c r="E19" s="9">
        <f t="shared" si="9"/>
        <v>0.40304304223929194</v>
      </c>
      <c r="F19" s="9">
        <f t="shared" si="9"/>
        <v>0.36674551165122959</v>
      </c>
      <c r="G19" s="9">
        <f t="shared" si="9"/>
        <v>0.37147003695144576</v>
      </c>
      <c r="H19" s="9">
        <f t="shared" si="9"/>
        <v>0.40159012232349661</v>
      </c>
      <c r="I19" s="9">
        <f t="shared" si="9"/>
        <v>0.38054680020849896</v>
      </c>
      <c r="J19" s="9">
        <f t="shared" si="9"/>
        <v>0.35518724867522727</v>
      </c>
      <c r="K19" s="9">
        <f t="shared" ref="K19:M26" si="10">K5/K$15</f>
        <v>0.32747459635499965</v>
      </c>
      <c r="L19" s="9">
        <f t="shared" si="10"/>
        <v>0.34586505298124232</v>
      </c>
      <c r="M19" s="26">
        <f t="shared" si="10"/>
        <v>0.34991965344159653</v>
      </c>
      <c r="N19" s="26">
        <f t="shared" ref="N19" si="11">N5/N$15</f>
        <v>0.33945865408492681</v>
      </c>
      <c r="O19" s="26">
        <f t="shared" ref="O19:P19" si="12">O5/O$15</f>
        <v>0.32866461160156174</v>
      </c>
      <c r="P19" s="26">
        <f t="shared" si="12"/>
        <v>0.32593091999476581</v>
      </c>
      <c r="R19" s="17">
        <f t="shared" ref="R19:R26" si="13">MIN(C19:P19)</f>
        <v>0.32593091999476581</v>
      </c>
      <c r="S19" s="17">
        <f t="shared" ref="S19:S26" si="14">MAX(C19:P19)</f>
        <v>0.40304304223929194</v>
      </c>
      <c r="T19" s="17">
        <f t="shared" ref="T19:T26" si="15">AVERAGE(C19:P19)</f>
        <v>0.35900886000684246</v>
      </c>
      <c r="U19" s="17">
        <f t="shared" ref="U19:U26" si="16">MEDIAN(C19:P19)</f>
        <v>0.35368177401556655</v>
      </c>
      <c r="W19" s="17">
        <f t="shared" ref="W19:W26" si="17">P19</f>
        <v>0.32593091999476581</v>
      </c>
      <c r="Y19" s="35">
        <f>W19</f>
        <v>0.32593091999476581</v>
      </c>
    </row>
    <row r="20" spans="2:25" x14ac:dyDescent="0.25">
      <c r="B20" s="14" t="s">
        <v>7</v>
      </c>
      <c r="C20" s="36">
        <f t="shared" ref="C20:J20" si="18">C6/C$15</f>
        <v>0.24387304612171304</v>
      </c>
      <c r="D20" s="9">
        <f t="shared" si="18"/>
        <v>0.19572413055979507</v>
      </c>
      <c r="E20" s="9">
        <f t="shared" si="18"/>
        <v>0.18378308541888669</v>
      </c>
      <c r="F20" s="9">
        <f t="shared" si="18"/>
        <v>0.18521673017422333</v>
      </c>
      <c r="G20" s="9">
        <f t="shared" si="18"/>
        <v>0.19591324813987954</v>
      </c>
      <c r="H20" s="9">
        <f t="shared" si="18"/>
        <v>0.16030115681593332</v>
      </c>
      <c r="I20" s="9">
        <f t="shared" si="18"/>
        <v>0.19862808513432414</v>
      </c>
      <c r="J20" s="9">
        <f t="shared" si="18"/>
        <v>0.20915314215728739</v>
      </c>
      <c r="K20" s="9">
        <f t="shared" si="10"/>
        <v>0.22774634975535551</v>
      </c>
      <c r="L20" s="9">
        <f t="shared" si="10"/>
        <v>0.19061767388091286</v>
      </c>
      <c r="M20" s="26">
        <f t="shared" si="10"/>
        <v>0.20642820136020024</v>
      </c>
      <c r="N20" s="26">
        <f t="shared" ref="N20" si="19">N6/N$15</f>
        <v>0.1951669977650857</v>
      </c>
      <c r="O20" s="26">
        <f t="shared" ref="O20:P20" si="20">O6/O$15</f>
        <v>0.17352689958061307</v>
      </c>
      <c r="P20" s="26">
        <f t="shared" si="20"/>
        <v>0.17200199627310231</v>
      </c>
      <c r="R20" s="17">
        <f t="shared" si="13"/>
        <v>0.16030115681593332</v>
      </c>
      <c r="S20" s="17">
        <f t="shared" si="14"/>
        <v>0.24387304612171304</v>
      </c>
      <c r="T20" s="17">
        <f t="shared" si="15"/>
        <v>0.19557719593837941</v>
      </c>
      <c r="U20" s="17">
        <f t="shared" si="16"/>
        <v>0.19544556416244038</v>
      </c>
      <c r="W20" s="17">
        <f t="shared" si="17"/>
        <v>0.17200199627310231</v>
      </c>
      <c r="Y20" s="35">
        <f>W20</f>
        <v>0.17200199627310231</v>
      </c>
    </row>
    <row r="21" spans="2:25" x14ac:dyDescent="0.25">
      <c r="B21" s="14" t="s">
        <v>5</v>
      </c>
      <c r="C21" s="36">
        <f t="shared" ref="C21:J21" si="21">C7/C$15</f>
        <v>9.0565479922366757E-2</v>
      </c>
      <c r="D21" s="9">
        <f t="shared" si="21"/>
        <v>9.6988338560821633E-2</v>
      </c>
      <c r="E21" s="9">
        <f t="shared" si="21"/>
        <v>8.5907505968080458E-2</v>
      </c>
      <c r="F21" s="9">
        <f t="shared" si="21"/>
        <v>0.10006430859325724</v>
      </c>
      <c r="G21" s="9">
        <f t="shared" si="21"/>
        <v>0.10359505159102501</v>
      </c>
      <c r="H21" s="9">
        <f t="shared" si="21"/>
        <v>8.5198516215023515E-2</v>
      </c>
      <c r="I21" s="9">
        <f t="shared" si="21"/>
        <v>9.2888252014441092E-2</v>
      </c>
      <c r="J21" s="9">
        <f t="shared" si="21"/>
        <v>0.12344983617837896</v>
      </c>
      <c r="K21" s="9">
        <f t="shared" si="10"/>
        <v>0.13936722127150139</v>
      </c>
      <c r="L21" s="9">
        <f t="shared" si="10"/>
        <v>0.11550126155014122</v>
      </c>
      <c r="M21" s="26">
        <f t="shared" si="10"/>
        <v>0.10344778659670999</v>
      </c>
      <c r="N21" s="26">
        <f t="shared" ref="N21" si="22">N7/N$15</f>
        <v>0.12901974174323319</v>
      </c>
      <c r="O21" s="26">
        <f t="shared" ref="O21:P21" si="23">O7/O$15</f>
        <v>0.12014742087358987</v>
      </c>
      <c r="P21" s="26">
        <f t="shared" si="23"/>
        <v>0.12613649276110639</v>
      </c>
      <c r="R21" s="17">
        <f t="shared" si="13"/>
        <v>8.5198516215023515E-2</v>
      </c>
      <c r="S21" s="17">
        <f t="shared" si="14"/>
        <v>0.13936722127150139</v>
      </c>
      <c r="T21" s="17">
        <f t="shared" si="15"/>
        <v>0.10801980098854834</v>
      </c>
      <c r="U21" s="17">
        <f t="shared" si="16"/>
        <v>0.1035214190938675</v>
      </c>
      <c r="W21" s="17">
        <f t="shared" si="17"/>
        <v>0.12613649276110639</v>
      </c>
      <c r="Y21" s="51">
        <f>W21+W24/2+W25/2+W26/2</f>
        <v>0.17812622698436481</v>
      </c>
    </row>
    <row r="22" spans="2:25" x14ac:dyDescent="0.25">
      <c r="B22" s="14" t="s">
        <v>8</v>
      </c>
      <c r="C22" s="36">
        <f t="shared" ref="C22:J22" si="24">C8/C$15</f>
        <v>0.11642721125775891</v>
      </c>
      <c r="D22" s="9">
        <f t="shared" si="24"/>
        <v>0.10977610508754194</v>
      </c>
      <c r="E22" s="9">
        <f t="shared" si="24"/>
        <v>0.11315746532535911</v>
      </c>
      <c r="F22" s="9">
        <f t="shared" si="24"/>
        <v>0.10604843509221724</v>
      </c>
      <c r="G22" s="9">
        <f t="shared" si="24"/>
        <v>0.11686443611533739</v>
      </c>
      <c r="H22" s="9">
        <f t="shared" si="24"/>
        <v>0.1432463435902987</v>
      </c>
      <c r="I22" s="9">
        <f t="shared" si="24"/>
        <v>0.15802414287824079</v>
      </c>
      <c r="J22" s="9">
        <f t="shared" si="24"/>
        <v>0.14623785238041995</v>
      </c>
      <c r="K22" s="9">
        <f t="shared" si="10"/>
        <v>0.11393224977086816</v>
      </c>
      <c r="L22" s="9">
        <f t="shared" si="10"/>
        <v>0.11651402320720113</v>
      </c>
      <c r="M22" s="26">
        <f t="shared" si="10"/>
        <v>0.1387147281116429</v>
      </c>
      <c r="N22" s="26">
        <f t="shared" ref="N22" si="25">N8/N$15</f>
        <v>0.12017320586044203</v>
      </c>
      <c r="O22" s="26">
        <f t="shared" ref="O22:P22" si="26">O8/O$15</f>
        <v>0.14257531380134833</v>
      </c>
      <c r="P22" s="26">
        <f t="shared" si="26"/>
        <v>0.14183295170513546</v>
      </c>
      <c r="R22" s="17">
        <f t="shared" si="13"/>
        <v>0.10604843509221724</v>
      </c>
      <c r="S22" s="17">
        <f t="shared" si="14"/>
        <v>0.15802414287824079</v>
      </c>
      <c r="T22" s="17">
        <f t="shared" si="15"/>
        <v>0.12739460458455801</v>
      </c>
      <c r="U22" s="17">
        <f t="shared" si="16"/>
        <v>0.11851882098788971</v>
      </c>
      <c r="W22" s="17">
        <f t="shared" si="17"/>
        <v>0.14183295170513546</v>
      </c>
      <c r="Y22" s="51">
        <f>W22/3</f>
        <v>4.7277650568378488E-2</v>
      </c>
    </row>
    <row r="23" spans="2:25" x14ac:dyDescent="0.25">
      <c r="B23" s="14" t="s">
        <v>19</v>
      </c>
      <c r="C23" s="36">
        <f t="shared" ref="C23:J23" si="27">C9/C$15</f>
        <v>4.8278856256845443E-2</v>
      </c>
      <c r="D23" s="9">
        <f t="shared" si="27"/>
        <v>6.4039288052781695E-2</v>
      </c>
      <c r="E23" s="9">
        <f t="shared" si="27"/>
        <v>6.1924849310061716E-2</v>
      </c>
      <c r="F23" s="9">
        <f t="shared" si="27"/>
        <v>6.6719634771994218E-2</v>
      </c>
      <c r="G23" s="9">
        <f t="shared" si="27"/>
        <v>7.1997728715631676E-2</v>
      </c>
      <c r="H23" s="9">
        <f t="shared" si="27"/>
        <v>6.9500975752730648E-2</v>
      </c>
      <c r="I23" s="9">
        <f t="shared" si="27"/>
        <v>7.8571884574078987E-2</v>
      </c>
      <c r="J23" s="9">
        <f t="shared" si="27"/>
        <v>6.4019964542302979E-2</v>
      </c>
      <c r="K23" s="9">
        <f t="shared" si="10"/>
        <v>8.1113619222938332E-2</v>
      </c>
      <c r="L23" s="9">
        <f t="shared" si="10"/>
        <v>0.12488675047913629</v>
      </c>
      <c r="M23" s="26">
        <f t="shared" si="10"/>
        <v>0.11000908028308863</v>
      </c>
      <c r="N23" s="26">
        <f t="shared" ref="N23" si="28">N9/N$15</f>
        <v>0.13289980134094861</v>
      </c>
      <c r="O23" s="26">
        <f t="shared" ref="O23:P23" si="29">O9/O$15</f>
        <v>0.13373242579451516</v>
      </c>
      <c r="P23" s="26">
        <f t="shared" si="29"/>
        <v>0.13011817081937327</v>
      </c>
      <c r="R23" s="17">
        <f t="shared" si="13"/>
        <v>4.8278856256845443E-2</v>
      </c>
      <c r="S23" s="17">
        <f t="shared" si="14"/>
        <v>0.13373242579451516</v>
      </c>
      <c r="T23" s="17">
        <f t="shared" si="15"/>
        <v>8.8415216422601972E-2</v>
      </c>
      <c r="U23" s="17">
        <f t="shared" si="16"/>
        <v>7.5284806644855332E-2</v>
      </c>
      <c r="W23" s="17">
        <f t="shared" si="17"/>
        <v>0.13011817081937327</v>
      </c>
      <c r="Y23" s="35">
        <f>W23+W22*2/3</f>
        <v>0.22467347195613024</v>
      </c>
    </row>
    <row r="24" spans="2:25" x14ac:dyDescent="0.25">
      <c r="B24" s="14" t="s">
        <v>6</v>
      </c>
      <c r="C24" s="36">
        <f t="shared" ref="C24:J24" si="30">C10/C$15</f>
        <v>6.9978651451534271E-2</v>
      </c>
      <c r="D24" s="9">
        <f t="shared" si="30"/>
        <v>7.5128309158319528E-2</v>
      </c>
      <c r="E24" s="9">
        <f t="shared" si="30"/>
        <v>7.2954253849027442E-2</v>
      </c>
      <c r="F24" s="9">
        <f t="shared" si="30"/>
        <v>7.1340366090646173E-2</v>
      </c>
      <c r="G24" s="9">
        <f t="shared" si="30"/>
        <v>5.7991943000887426E-2</v>
      </c>
      <c r="H24" s="9">
        <f t="shared" si="30"/>
        <v>5.7109754269047963E-2</v>
      </c>
      <c r="I24" s="9">
        <f t="shared" si="30"/>
        <v>6.0909693355957986E-2</v>
      </c>
      <c r="J24" s="9">
        <f t="shared" si="30"/>
        <v>5.6503303659287733E-2</v>
      </c>
      <c r="K24" s="9">
        <f t="shared" si="10"/>
        <v>8.6075740356331115E-2</v>
      </c>
      <c r="L24" s="9">
        <f t="shared" si="10"/>
        <v>7.5987196060975815E-2</v>
      </c>
      <c r="M24" s="26">
        <f t="shared" si="10"/>
        <v>5.2734194177725895E-2</v>
      </c>
      <c r="N24" s="26">
        <f t="shared" ref="N24" si="31">N10/N$15</f>
        <v>4.1687360317854485E-2</v>
      </c>
      <c r="O24" s="26">
        <f t="shared" ref="O24:P24" si="32">O10/O$15</f>
        <v>6.1847016855277513E-2</v>
      </c>
      <c r="P24" s="26">
        <f t="shared" si="32"/>
        <v>4.5095575006062476E-2</v>
      </c>
      <c r="R24" s="17">
        <f t="shared" si="13"/>
        <v>4.1687360317854485E-2</v>
      </c>
      <c r="S24" s="17">
        <f t="shared" si="14"/>
        <v>8.6075740356331115E-2</v>
      </c>
      <c r="T24" s="17">
        <f t="shared" si="15"/>
        <v>6.3238811257781122E-2</v>
      </c>
      <c r="U24" s="17">
        <f t="shared" si="16"/>
        <v>6.1378355105617746E-2</v>
      </c>
      <c r="W24" s="17">
        <f t="shared" si="17"/>
        <v>4.5095575006062476E-2</v>
      </c>
      <c r="Y24" s="35">
        <f>W24/2</f>
        <v>2.2547787503031238E-2</v>
      </c>
    </row>
    <row r="25" spans="2:25" x14ac:dyDescent="0.25">
      <c r="B25" s="14" t="s">
        <v>9</v>
      </c>
      <c r="C25" s="36">
        <f t="shared" ref="C25:J25" si="33">C11/C$15</f>
        <v>1.5306276855353575E-2</v>
      </c>
      <c r="D25" s="9">
        <f t="shared" si="33"/>
        <v>2.1445657805163568E-2</v>
      </c>
      <c r="E25" s="9">
        <f t="shared" si="33"/>
        <v>2.5723047559875204E-2</v>
      </c>
      <c r="F25" s="9">
        <f t="shared" si="33"/>
        <v>2.4236112800188062E-2</v>
      </c>
      <c r="G25" s="9">
        <f t="shared" si="33"/>
        <v>2.1726733929068168E-2</v>
      </c>
      <c r="H25" s="9">
        <f t="shared" si="33"/>
        <v>3.2722584207424701E-2</v>
      </c>
      <c r="I25" s="9">
        <f t="shared" si="33"/>
        <v>9.9027488694397644E-3</v>
      </c>
      <c r="J25" s="9">
        <f t="shared" si="33"/>
        <v>2.4013948503973672E-2</v>
      </c>
      <c r="K25" s="9">
        <f t="shared" si="10"/>
        <v>2.1392970944963566E-2</v>
      </c>
      <c r="L25" s="9">
        <f t="shared" si="10"/>
        <v>1.5579532307273979E-2</v>
      </c>
      <c r="M25" s="26">
        <f t="shared" si="10"/>
        <v>1.4733624649151428E-2</v>
      </c>
      <c r="N25" s="26">
        <f t="shared" ref="N25" si="34">N11/N$15</f>
        <v>1.9136453935932461E-2</v>
      </c>
      <c r="O25" s="26">
        <f t="shared" ref="O25:P25" si="35">O11/O$15</f>
        <v>2.4375574477391825E-2</v>
      </c>
      <c r="P25" s="26">
        <f t="shared" si="35"/>
        <v>4.479332654417937E-2</v>
      </c>
      <c r="R25" s="17">
        <f t="shared" si="13"/>
        <v>9.9027488694397644E-3</v>
      </c>
      <c r="S25" s="17">
        <f t="shared" si="14"/>
        <v>4.479332654417937E-2</v>
      </c>
      <c r="T25" s="17">
        <f t="shared" si="15"/>
        <v>2.2506328099241385E-2</v>
      </c>
      <c r="U25" s="17">
        <f t="shared" si="16"/>
        <v>2.1586195867115868E-2</v>
      </c>
      <c r="W25" s="17">
        <f t="shared" si="17"/>
        <v>4.479332654417937E-2</v>
      </c>
      <c r="Y25" s="35">
        <f>W25/2</f>
        <v>2.2396663272089685E-2</v>
      </c>
    </row>
    <row r="26" spans="2:25" ht="15.75" thickBot="1" x14ac:dyDescent="0.3">
      <c r="B26" s="15" t="s">
        <v>4</v>
      </c>
      <c r="C26" s="37">
        <f t="shared" ref="C26:J26" si="36">C12/C$15</f>
        <v>6.3394178778522201E-2</v>
      </c>
      <c r="D26" s="12">
        <f t="shared" si="36"/>
        <v>5.8846680543972359E-2</v>
      </c>
      <c r="E26" s="12">
        <f t="shared" si="36"/>
        <v>5.3506750329417346E-2</v>
      </c>
      <c r="F26" s="12">
        <f t="shared" si="36"/>
        <v>7.9628900826244048E-2</v>
      </c>
      <c r="G26" s="12">
        <f t="shared" si="36"/>
        <v>6.0440821556725234E-2</v>
      </c>
      <c r="H26" s="12">
        <f t="shared" si="36"/>
        <v>5.0330546826044438E-2</v>
      </c>
      <c r="I26" s="12">
        <f t="shared" si="36"/>
        <v>2.0528392965018211E-2</v>
      </c>
      <c r="J26" s="12">
        <f t="shared" si="36"/>
        <v>2.1434703903121931E-2</v>
      </c>
      <c r="K26" s="12">
        <f t="shared" si="10"/>
        <v>2.8972523230423129E-3</v>
      </c>
      <c r="L26" s="12">
        <f t="shared" si="10"/>
        <v>1.5048509533116773E-2</v>
      </c>
      <c r="M26" s="27">
        <f t="shared" si="10"/>
        <v>2.4012731379884352E-2</v>
      </c>
      <c r="N26" s="27">
        <f t="shared" ref="N26" si="37">N12/N$15</f>
        <v>2.245778495157686E-2</v>
      </c>
      <c r="O26" s="27">
        <f t="shared" ref="O26:P26" si="38">O12/O$15</f>
        <v>1.513073701570263E-2</v>
      </c>
      <c r="P26" s="27">
        <f t="shared" si="38"/>
        <v>1.4090566896274958E-2</v>
      </c>
      <c r="R26" s="17">
        <f t="shared" si="13"/>
        <v>2.8972523230423129E-3</v>
      </c>
      <c r="S26" s="17">
        <f t="shared" si="14"/>
        <v>7.9628900826244048E-2</v>
      </c>
      <c r="T26" s="17">
        <f t="shared" si="15"/>
        <v>3.5839182702047404E-2</v>
      </c>
      <c r="U26" s="17">
        <f t="shared" si="16"/>
        <v>2.3235258165730605E-2</v>
      </c>
      <c r="W26" s="17">
        <f t="shared" si="17"/>
        <v>1.4090566896274958E-2</v>
      </c>
      <c r="Y26" s="35">
        <f>W26/2</f>
        <v>7.0452834481374788E-3</v>
      </c>
    </row>
    <row r="27" spans="2:25" x14ac:dyDescent="0.25">
      <c r="W27" s="19">
        <f>SUM(W18:W26)</f>
        <v>0.99999999999999989</v>
      </c>
      <c r="Y27" s="19">
        <f>SUM(Y18:Y26)</f>
        <v>1</v>
      </c>
    </row>
  </sheetData>
  <mergeCells count="1">
    <mergeCell ref="B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"/>
  <sheetViews>
    <sheetView workbookViewId="0">
      <selection activeCell="B11" sqref="B11"/>
    </sheetView>
  </sheetViews>
  <sheetFormatPr defaultRowHeight="15" x14ac:dyDescent="0.25"/>
  <cols>
    <col min="3" max="3" width="15.7109375" bestFit="1" customWidth="1"/>
    <col min="4" max="22" width="12" bestFit="1" customWidth="1"/>
  </cols>
  <sheetData>
    <row r="2" spans="3:22" thickBot="1" x14ac:dyDescent="0.4"/>
    <row r="3" spans="3:22" thickBot="1" x14ac:dyDescent="0.4">
      <c r="C3" t="s">
        <v>26</v>
      </c>
      <c r="D3" s="1">
        <v>43259</v>
      </c>
      <c r="E3" s="2">
        <v>43262</v>
      </c>
      <c r="F3" s="2">
        <v>43263</v>
      </c>
      <c r="G3" s="2">
        <v>43264</v>
      </c>
      <c r="H3" s="3">
        <v>43265</v>
      </c>
      <c r="I3" s="2">
        <v>43266</v>
      </c>
      <c r="J3" s="2">
        <v>43269</v>
      </c>
      <c r="K3" s="2">
        <v>43270</v>
      </c>
      <c r="L3" s="2">
        <v>43271</v>
      </c>
      <c r="M3" s="2">
        <v>43272</v>
      </c>
      <c r="N3" s="1">
        <v>43276</v>
      </c>
      <c r="O3" s="2">
        <v>43277</v>
      </c>
      <c r="P3" s="3">
        <v>43279</v>
      </c>
      <c r="Q3" s="2">
        <v>43280</v>
      </c>
      <c r="R3" s="2">
        <v>43284</v>
      </c>
      <c r="S3" s="2">
        <v>43285</v>
      </c>
      <c r="T3" s="3">
        <v>43286</v>
      </c>
      <c r="U3" s="2">
        <v>43290</v>
      </c>
      <c r="V3" s="3">
        <v>43291</v>
      </c>
    </row>
    <row r="4" spans="3:22" ht="14.45" x14ac:dyDescent="0.35">
      <c r="C4" t="s">
        <v>22</v>
      </c>
      <c r="D4" s="35">
        <v>0.43243243199999998</v>
      </c>
      <c r="E4" s="35">
        <v>0.45714285700000001</v>
      </c>
      <c r="F4" s="35">
        <v>0.43243243199999998</v>
      </c>
      <c r="G4" s="35">
        <v>0.43243243199999998</v>
      </c>
      <c r="H4" s="35">
        <v>0.43243243199999998</v>
      </c>
      <c r="I4" s="35">
        <v>0.41666666699999999</v>
      </c>
      <c r="J4" s="35">
        <v>0.47222222200000002</v>
      </c>
      <c r="K4" s="35">
        <v>0.44444444399999999</v>
      </c>
      <c r="L4" s="35">
        <v>0.486486486</v>
      </c>
      <c r="M4" s="35">
        <v>0.44444444399999999</v>
      </c>
      <c r="N4" s="35">
        <v>0.43243243199999998</v>
      </c>
      <c r="O4" s="35">
        <v>0.47222222200000002</v>
      </c>
      <c r="P4" s="35">
        <v>0.44117647100000001</v>
      </c>
      <c r="Q4" s="35">
        <v>0.41666666699999999</v>
      </c>
      <c r="R4" s="35">
        <v>0.41666666699999999</v>
      </c>
      <c r="S4" s="35">
        <v>0.405405405</v>
      </c>
      <c r="T4" s="35">
        <v>0.43243243199999998</v>
      </c>
      <c r="U4" s="35">
        <v>0.428571429</v>
      </c>
      <c r="V4" s="35">
        <v>0.45714285700000001</v>
      </c>
    </row>
    <row r="5" spans="3:22" ht="14.45" x14ac:dyDescent="0.35">
      <c r="C5" t="s">
        <v>23</v>
      </c>
      <c r="D5" s="35">
        <v>0.324324324</v>
      </c>
      <c r="E5" s="35">
        <v>0.34285714299999998</v>
      </c>
      <c r="F5" s="35">
        <v>0.324324324</v>
      </c>
      <c r="G5" s="35">
        <v>0.35135135099999998</v>
      </c>
      <c r="H5" s="35">
        <v>0.324324324</v>
      </c>
      <c r="I5" s="35">
        <v>0.33333333300000001</v>
      </c>
      <c r="J5" s="35">
        <v>0.30555555600000001</v>
      </c>
      <c r="K5" s="35">
        <v>0.30555555600000001</v>
      </c>
      <c r="L5" s="35">
        <v>0.29729729700000002</v>
      </c>
      <c r="M5" s="35">
        <v>0.30555555600000001</v>
      </c>
      <c r="N5" s="35">
        <v>0.324324324</v>
      </c>
      <c r="O5" s="35">
        <v>0.33333333300000001</v>
      </c>
      <c r="P5" s="35">
        <v>0.32352941200000002</v>
      </c>
      <c r="Q5" s="35">
        <v>0.33333333300000001</v>
      </c>
      <c r="R5" s="35">
        <v>0.30555555600000001</v>
      </c>
      <c r="S5" s="35">
        <v>0.35135135099999998</v>
      </c>
      <c r="T5" s="35">
        <v>0.324324324</v>
      </c>
      <c r="U5" s="35">
        <v>0.31428571399999999</v>
      </c>
      <c r="V5" s="35">
        <v>0.34285714299999998</v>
      </c>
    </row>
    <row r="6" spans="3:22" ht="14.45" x14ac:dyDescent="0.35">
      <c r="C6" t="s">
        <v>24</v>
      </c>
      <c r="D6" s="35">
        <v>0.13513513499999999</v>
      </c>
      <c r="E6" s="35">
        <v>0.114285714</v>
      </c>
      <c r="F6" s="35">
        <v>0.13513513499999999</v>
      </c>
      <c r="G6" s="35">
        <v>0.10810810799999999</v>
      </c>
      <c r="H6" s="35">
        <v>0.162162162</v>
      </c>
      <c r="I6" s="35">
        <v>0.13888888899999999</v>
      </c>
      <c r="J6" s="35">
        <v>0.111111111</v>
      </c>
      <c r="K6" s="35">
        <v>0.13888888899999999</v>
      </c>
      <c r="L6" s="35">
        <v>0.10810810799999999</v>
      </c>
      <c r="M6" s="35">
        <v>0.13888888899999999</v>
      </c>
      <c r="N6" s="35">
        <v>0.13513513499999999</v>
      </c>
      <c r="O6" s="35">
        <v>0.111111111</v>
      </c>
      <c r="P6" s="35">
        <v>0.117647059</v>
      </c>
      <c r="Q6" s="35">
        <v>0.13888888899999999</v>
      </c>
      <c r="R6" s="35">
        <v>0.13888888899999999</v>
      </c>
      <c r="S6" s="35">
        <v>0.13513513499999999</v>
      </c>
      <c r="T6" s="35">
        <v>0.13513513499999999</v>
      </c>
      <c r="U6" s="35">
        <v>0.14285714299999999</v>
      </c>
      <c r="V6" s="35">
        <v>0.114285714</v>
      </c>
    </row>
    <row r="7" spans="3:22" ht="14.45" x14ac:dyDescent="0.35">
      <c r="C7" t="s">
        <v>25</v>
      </c>
      <c r="D7" s="35">
        <v>0.10810810799999999</v>
      </c>
      <c r="E7" s="35">
        <v>8.5714286000000001E-2</v>
      </c>
      <c r="F7" s="35">
        <v>0.10810810799999999</v>
      </c>
      <c r="G7" s="35">
        <v>0.10810810799999999</v>
      </c>
      <c r="H7" s="35">
        <v>8.1081080999999999E-2</v>
      </c>
      <c r="I7" s="35">
        <v>0.111111111</v>
      </c>
      <c r="J7" s="35">
        <v>0.111111111</v>
      </c>
      <c r="K7" s="35">
        <v>0.111111111</v>
      </c>
      <c r="L7" s="35">
        <v>0.10810810799999999</v>
      </c>
      <c r="M7" s="35">
        <v>0.111111111</v>
      </c>
      <c r="N7" s="35">
        <v>0.10810810799999999</v>
      </c>
      <c r="O7" s="35">
        <v>8.3333332999999996E-2</v>
      </c>
      <c r="P7" s="35">
        <v>0.117647059</v>
      </c>
      <c r="Q7" s="35">
        <v>0.111111111</v>
      </c>
      <c r="R7" s="35">
        <v>0.13888888899999999</v>
      </c>
      <c r="S7" s="35">
        <v>0.10810810799999999</v>
      </c>
      <c r="T7" s="35">
        <v>0.10810810799999999</v>
      </c>
      <c r="U7" s="35">
        <v>0.114285714</v>
      </c>
      <c r="V7" s="35">
        <v>8.5714286000000001E-2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6"/>
  <sheetViews>
    <sheetView workbookViewId="0">
      <selection activeCell="D6" sqref="D6:K16"/>
    </sheetView>
  </sheetViews>
  <sheetFormatPr defaultRowHeight="15" x14ac:dyDescent="0.25"/>
  <sheetData>
    <row r="5" spans="4:12" thickBot="1" x14ac:dyDescent="0.4"/>
    <row r="6" spans="4:12" thickBot="1" x14ac:dyDescent="0.4">
      <c r="D6" s="44" t="s">
        <v>2</v>
      </c>
      <c r="E6" s="3">
        <v>43265</v>
      </c>
      <c r="F6" s="2">
        <v>43272</v>
      </c>
      <c r="G6" s="3">
        <v>43279</v>
      </c>
      <c r="H6" s="3">
        <v>43286</v>
      </c>
      <c r="I6" s="3">
        <v>43293</v>
      </c>
      <c r="J6" s="3">
        <v>43300</v>
      </c>
      <c r="K6" s="3">
        <v>43304</v>
      </c>
    </row>
    <row r="7" spans="4:12" ht="14.45" x14ac:dyDescent="0.35">
      <c r="D7" s="13" t="s">
        <v>3</v>
      </c>
      <c r="E7" s="25">
        <v>0.63977509399999999</v>
      </c>
      <c r="F7" s="6">
        <v>0.65170203800000004</v>
      </c>
      <c r="G7" s="25">
        <v>0.63255730099999996</v>
      </c>
      <c r="H7" s="25">
        <v>0.64282247999999997</v>
      </c>
      <c r="I7" s="25">
        <v>0.650118364</v>
      </c>
      <c r="J7" s="25">
        <v>0.65403687099999996</v>
      </c>
      <c r="K7" s="32">
        <v>0.66536226899999995</v>
      </c>
    </row>
    <row r="8" spans="4:12" ht="14.45" x14ac:dyDescent="0.35">
      <c r="D8" s="14" t="s">
        <v>0</v>
      </c>
      <c r="E8" s="26">
        <v>0.145163286</v>
      </c>
      <c r="F8" s="9">
        <v>0.117432535</v>
      </c>
      <c r="G8" s="26">
        <v>0.11716646</v>
      </c>
      <c r="H8" s="26">
        <v>0.122029369</v>
      </c>
      <c r="I8" s="26">
        <v>0.142434325</v>
      </c>
      <c r="J8" s="26">
        <v>0.13499105</v>
      </c>
      <c r="K8" s="33">
        <v>0.13854645900000001</v>
      </c>
    </row>
    <row r="9" spans="4:12" ht="14.45" x14ac:dyDescent="0.35">
      <c r="D9" s="14" t="s">
        <v>1</v>
      </c>
      <c r="E9" s="26">
        <v>0.118692271</v>
      </c>
      <c r="F9" s="9">
        <v>0.14868305500000001</v>
      </c>
      <c r="G9" s="26">
        <v>0.15955413900000001</v>
      </c>
      <c r="H9" s="26">
        <v>0.14077667499999999</v>
      </c>
      <c r="I9" s="26">
        <v>0.143987795</v>
      </c>
      <c r="J9" s="26">
        <v>0.14380531299999999</v>
      </c>
      <c r="K9" s="33">
        <v>0.12953162300000001</v>
      </c>
    </row>
    <row r="10" spans="4:12" ht="14.45" x14ac:dyDescent="0.35">
      <c r="D10" s="14" t="s">
        <v>8</v>
      </c>
      <c r="E10" s="26">
        <v>1.2541701000000001E-2</v>
      </c>
      <c r="F10" s="9">
        <v>1.3523979E-2</v>
      </c>
      <c r="G10" s="26">
        <v>1.6179005999999999E-2</v>
      </c>
      <c r="H10" s="26">
        <v>1.9850034999999999E-2</v>
      </c>
      <c r="I10" s="26">
        <v>1.3986498E-2</v>
      </c>
      <c r="J10" s="26">
        <v>8.1750869999999993E-3</v>
      </c>
      <c r="K10" s="33">
        <v>1.780818E-2</v>
      </c>
    </row>
    <row r="11" spans="4:12" ht="14.45" x14ac:dyDescent="0.35">
      <c r="D11" s="14" t="s">
        <v>4</v>
      </c>
      <c r="E11" s="26">
        <v>2.7369443E-2</v>
      </c>
      <c r="F11" s="9">
        <v>1.3412983E-2</v>
      </c>
      <c r="G11" s="26">
        <v>2.4704525000000001E-2</v>
      </c>
      <c r="H11" s="26">
        <v>2.1484552000000001E-2</v>
      </c>
      <c r="I11" s="26">
        <v>1.4840088E-2</v>
      </c>
      <c r="J11" s="26">
        <v>2.1972452999999999E-2</v>
      </c>
      <c r="K11" s="33">
        <v>1.2844728E-2</v>
      </c>
    </row>
    <row r="12" spans="4:12" ht="14.45" x14ac:dyDescent="0.35">
      <c r="D12" s="14" t="s">
        <v>7</v>
      </c>
      <c r="E12" s="26">
        <v>5.6549360000000002E-3</v>
      </c>
      <c r="F12" s="9">
        <v>1.7000284000000001E-2</v>
      </c>
      <c r="G12" s="26">
        <v>1.1608155E-2</v>
      </c>
      <c r="H12" s="26">
        <v>9.0587089999999999E-3</v>
      </c>
      <c r="I12" s="26">
        <v>3.141217E-3</v>
      </c>
      <c r="J12" s="26">
        <v>1.0974892999999999E-2</v>
      </c>
      <c r="K12" s="33">
        <v>1.1692635E-2</v>
      </c>
    </row>
    <row r="13" spans="4:12" ht="14.45" x14ac:dyDescent="0.35">
      <c r="D13" s="14" t="s">
        <v>6</v>
      </c>
      <c r="E13" s="26">
        <v>9.7886229999999998E-3</v>
      </c>
      <c r="F13" s="9">
        <v>1.4103019E-2</v>
      </c>
      <c r="G13" s="26">
        <v>9.1472570000000007E-3</v>
      </c>
      <c r="H13" s="26">
        <v>1.5354293E-2</v>
      </c>
      <c r="I13" s="26">
        <v>1.1906876E-2</v>
      </c>
      <c r="J13" s="26">
        <v>7.8250139999999999E-3</v>
      </c>
      <c r="K13" s="33">
        <v>6.9704720000000001E-3</v>
      </c>
    </row>
    <row r="14" spans="4:12" ht="14.45" x14ac:dyDescent="0.35">
      <c r="D14" s="14" t="s">
        <v>5</v>
      </c>
      <c r="E14" s="26">
        <v>2.1439328000000001E-2</v>
      </c>
      <c r="F14" s="9">
        <v>1.0591114E-2</v>
      </c>
      <c r="G14" s="26">
        <v>1.3392563E-2</v>
      </c>
      <c r="H14" s="26">
        <v>1.0633826000000001E-2</v>
      </c>
      <c r="I14" s="26">
        <v>1.0930377999999999E-2</v>
      </c>
      <c r="J14" s="26">
        <v>8.8071699999999996E-3</v>
      </c>
      <c r="K14" s="33">
        <v>4.3644649999999997E-3</v>
      </c>
    </row>
    <row r="15" spans="4:12" ht="14.45" x14ac:dyDescent="0.35">
      <c r="D15" s="14" t="s">
        <v>9</v>
      </c>
      <c r="E15" s="26">
        <v>7.4466519999999998E-3</v>
      </c>
      <c r="F15" s="9">
        <v>6.542852E-3</v>
      </c>
      <c r="G15" s="26">
        <v>6.3975389999999998E-3</v>
      </c>
      <c r="H15" s="26">
        <v>4.6509330000000003E-3</v>
      </c>
      <c r="I15" s="26">
        <v>3.5070079999999998E-3</v>
      </c>
      <c r="J15" s="26">
        <v>0</v>
      </c>
      <c r="K15" s="33">
        <v>8.0099999999999995E-4</v>
      </c>
      <c r="L15" s="24"/>
    </row>
    <row r="16" spans="4:12" thickBot="1" x14ac:dyDescent="0.4">
      <c r="D16" s="15" t="s">
        <v>19</v>
      </c>
      <c r="E16" s="27">
        <v>9.68E-4</v>
      </c>
      <c r="F16" s="12">
        <v>1.992897E-3</v>
      </c>
      <c r="G16" s="27">
        <v>2.6977250000000002E-3</v>
      </c>
      <c r="H16" s="27">
        <v>6.9200000000000002E-4</v>
      </c>
      <c r="I16" s="27">
        <v>0</v>
      </c>
      <c r="J16" s="27">
        <v>1.5551899999999999E-3</v>
      </c>
      <c r="K16" s="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ESPONTANEA</vt:lpstr>
      <vt:lpstr>ESPONTANEA LP</vt:lpstr>
      <vt:lpstr>Estimulada</vt:lpstr>
      <vt:lpstr>Estimulada (2)</vt:lpstr>
      <vt:lpstr>prob vit modelo</vt:lpstr>
      <vt:lpstr>Sheet1</vt:lpstr>
      <vt:lpstr>ESPONT GRAF</vt:lpstr>
      <vt:lpstr>Chart6</vt:lpstr>
      <vt:lpstr>Chart6 (3)</vt:lpstr>
      <vt:lpstr>Chart1</vt:lpstr>
      <vt:lpstr>Chart1 (2)</vt:lpstr>
    </vt:vector>
  </TitlesOfParts>
  <Company>Maua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Azara</dc:creator>
  <cp:lastModifiedBy>Alexandre Azara</cp:lastModifiedBy>
  <dcterms:created xsi:type="dcterms:W3CDTF">2018-06-19T11:28:33Z</dcterms:created>
  <dcterms:modified xsi:type="dcterms:W3CDTF">2018-09-06T11:26:15Z</dcterms:modified>
</cp:coreProperties>
</file>