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defaultThemeVersion="124226"/>
  <mc:AlternateContent xmlns:mc="http://schemas.openxmlformats.org/markup-compatibility/2006">
    <mc:Choice Requires="x15">
      <x15ac:absPath xmlns:x15ac="http://schemas.microsoft.com/office/spreadsheetml/2010/11/ac" url="C:\Users\brclark\AppData\Local\Microsoft\Windows\INetCache\Content.Outlook\RJ0WB43A\"/>
    </mc:Choice>
  </mc:AlternateContent>
  <xr:revisionPtr revIDLastSave="0" documentId="13_ncr:1_{488BF57E-CBB3-4817-8F68-32E34E00011E}" xr6:coauthVersionLast="45" xr6:coauthVersionMax="45" xr10:uidLastSave="{00000000-0000-0000-0000-000000000000}"/>
  <bookViews>
    <workbookView xWindow="-120" yWindow="-120" windowWidth="20730" windowHeight="11160" tabRatio="835" xr2:uid="{00000000-000D-0000-FFFF-FFFF00000000}"/>
  </bookViews>
  <sheets>
    <sheet name="Non-GAAP Financial Measures" sheetId="51" r:id="rId1"/>
    <sheet name="Operating Metrics" sheetId="101" r:id="rId2"/>
    <sheet name="Outlook" sheetId="95" r:id="rId3"/>
    <sheet name="QTD P&amp;L" sheetId="57" r:id="rId4"/>
    <sheet name="TTM P&amp;L" sheetId="78" r:id="rId5"/>
    <sheet name="Balance Sheet" sheetId="59" r:id="rId6"/>
    <sheet name="NR and OI by Segment" sheetId="61" r:id="rId7"/>
    <sheet name="Rev Mix by Distribution" sheetId="76" r:id="rId8"/>
    <sheet name="Rev Mix by Platform" sheetId="88" r:id="rId9"/>
    <sheet name="Rev Mix by Geographic Region" sheetId="62" r:id="rId10"/>
    <sheet name="Cashflow Supplemental Qtrly" sheetId="86" r:id="rId11"/>
    <sheet name="Cashflow Supplemental" sheetId="81" r:id="rId12"/>
    <sheet name="Cashflow YE" sheetId="75" r:id="rId13"/>
    <sheet name="EBITDA and Adjusted EBITDA" sheetId="85" r:id="rId14"/>
    <sheet name="GAAP to Non-GAAP Measures 2020" sheetId="102" r:id="rId15"/>
    <sheet name="GAAP to Non-GAAP Measures 2019" sheetId="98" r:id="rId16"/>
    <sheet name="GAAP to Non-GAAP Measures 2018" sheetId="97" r:id="rId17"/>
    <sheet name="GAAP to Non-GAAP Measures 2017" sheetId="96" r:id="rId18"/>
  </sheets>
  <definedNames>
    <definedName name="d" localSheetId="10">#REF!</definedName>
    <definedName name="d" localSheetId="13">#REF!</definedName>
    <definedName name="d" localSheetId="17">#REF!</definedName>
    <definedName name="d" localSheetId="16">#REF!</definedName>
    <definedName name="d" localSheetId="15">#REF!</definedName>
    <definedName name="d" localSheetId="14">#REF!</definedName>
    <definedName name="d" localSheetId="1">#REF!</definedName>
    <definedName name="d" localSheetId="2">#REF!</definedName>
    <definedName name="d" localSheetId="8">#REF!</definedName>
    <definedName name="d">#REF!</definedName>
    <definedName name="ddd" localSheetId="17">#REF!</definedName>
    <definedName name="ddd" localSheetId="16">#REF!</definedName>
    <definedName name="ddd" localSheetId="15">#REF!</definedName>
    <definedName name="ddd" localSheetId="14">#REF!</definedName>
    <definedName name="ddd" localSheetId="1">#REF!</definedName>
    <definedName name="ddd" localSheetId="2">#REF!</definedName>
    <definedName name="ddd">#REF!</definedName>
    <definedName name="ed" localSheetId="17">#REF!</definedName>
    <definedName name="ed" localSheetId="16">#REF!</definedName>
    <definedName name="ed" localSheetId="15">#REF!</definedName>
    <definedName name="ed" localSheetId="14">#REF!</definedName>
    <definedName name="ed" localSheetId="1">#REF!</definedName>
    <definedName name="ed" localSheetId="2">#REF!</definedName>
    <definedName name="ed">#REF!</definedName>
    <definedName name="GAAP_nonGAAPreconCY" localSheetId="17">'GAAP to Non-GAAP Measures 2017'!#REF!</definedName>
    <definedName name="GAAP_nonGAAPreconCY" localSheetId="16">'GAAP to Non-GAAP Measures 2018'!#REF!</definedName>
    <definedName name="GAAP_nonGAAPreconCY" localSheetId="15">'GAAP to Non-GAAP Measures 2019'!#REF!</definedName>
    <definedName name="GAAP_nonGAAPreconCY" localSheetId="14">'GAAP to Non-GAAP Measures 2020'!#REF!</definedName>
    <definedName name="GAAP_nonGAAPreconCY" localSheetId="1">#REF!</definedName>
    <definedName name="GAAP_nonGAAPreconCY" localSheetId="2">#REF!</definedName>
    <definedName name="GAAP_nonGAAPreconCY">#REF!</definedName>
    <definedName name="GAAP_nonGAAPreconCYQTR" localSheetId="17">'GAAP to Non-GAAP Measures 2017'!#REF!</definedName>
    <definedName name="GAAP_nonGAAPreconCYQTR" localSheetId="16">'GAAP to Non-GAAP Measures 2018'!#REF!</definedName>
    <definedName name="GAAP_nonGAAPreconCYQTR" localSheetId="15">'GAAP to Non-GAAP Measures 2019'!#REF!</definedName>
    <definedName name="GAAP_nonGAAPreconCYQTR" localSheetId="14">'GAAP to Non-GAAP Measures 2020'!#REF!</definedName>
    <definedName name="GAAP_nonGAAPreconCYQTR" localSheetId="1">#REF!</definedName>
    <definedName name="GAAP_nonGAAPreconCYQTR" localSheetId="2">#REF!</definedName>
    <definedName name="GAAP_nonGAAPreconCYQTR">#REF!</definedName>
    <definedName name="GAAP_NONGAAPreconPY" localSheetId="11">#REF!</definedName>
    <definedName name="GAAP_NONGAAPreconPY" localSheetId="10">#REF!</definedName>
    <definedName name="GAAP_NONGAAPreconPY" localSheetId="13">#REF!</definedName>
    <definedName name="GAAP_NONGAAPreconPY" localSheetId="17">#REF!</definedName>
    <definedName name="GAAP_NONGAAPreconPY" localSheetId="16">#REF!</definedName>
    <definedName name="GAAP_NONGAAPreconPY" localSheetId="15">#REF!</definedName>
    <definedName name="GAAP_NONGAAPreconPY" localSheetId="14">#REF!</definedName>
    <definedName name="GAAP_NONGAAPreconPY" localSheetId="1">#REF!</definedName>
    <definedName name="GAAP_NONGAAPreconPY" localSheetId="2">#REF!</definedName>
    <definedName name="GAAP_NONGAAPreconPY" localSheetId="8">#REF!</definedName>
    <definedName name="GAAP_NONGAAPreconPY">#REF!</definedName>
    <definedName name="GAAP_NONGAAPreconPYQTR" localSheetId="11">#REF!</definedName>
    <definedName name="GAAP_NONGAAPreconPYQTR" localSheetId="10">#REF!</definedName>
    <definedName name="GAAP_NONGAAPreconPYQTR" localSheetId="13">#REF!</definedName>
    <definedName name="GAAP_NONGAAPreconPYQTR" localSheetId="17">#REF!</definedName>
    <definedName name="GAAP_NONGAAPreconPYQTR" localSheetId="16">#REF!</definedName>
    <definedName name="GAAP_NONGAAPreconPYQTR" localSheetId="15">#REF!</definedName>
    <definedName name="GAAP_NONGAAPreconPYQTR" localSheetId="14">#REF!</definedName>
    <definedName name="GAAP_NONGAAPreconPYQTR" localSheetId="1">#REF!</definedName>
    <definedName name="GAAP_NONGAAPreconPYQTR" localSheetId="2">#REF!</definedName>
    <definedName name="GAAP_NONGAAPreconPYQTR" localSheetId="8">#REF!</definedName>
    <definedName name="GAAP_NONGAAPreconPYQTR">#REF!</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40841.8986111111</definedName>
    <definedName name="IQ_NTM" hidden="1">6000</definedName>
    <definedName name="IQ_TODAY" hidden="1">0</definedName>
    <definedName name="IQ_WEEK" hidden="1">50000</definedName>
    <definedName name="IQ_YTD" hidden="1">3000</definedName>
    <definedName name="IQ_YTDMONTH" hidden="1">130000</definedName>
    <definedName name="PR_PlatformYTD" localSheetId="11">#REF!</definedName>
    <definedName name="PR_PlatformYTD" localSheetId="10">#REF!</definedName>
    <definedName name="PR_PlatformYTD" localSheetId="13">#REF!</definedName>
    <definedName name="PR_PlatformYTD" localSheetId="17">#REF!</definedName>
    <definedName name="PR_PlatformYTD" localSheetId="16">#REF!</definedName>
    <definedName name="PR_PlatformYTD" localSheetId="15">#REF!</definedName>
    <definedName name="PR_PlatformYTD" localSheetId="14">#REF!</definedName>
    <definedName name="PR_PlatformYTD" localSheetId="1">#REF!</definedName>
    <definedName name="PR_PlatformYTD" localSheetId="2">#REF!</definedName>
    <definedName name="PR_PlatformYTD" localSheetId="8">#REF!</definedName>
    <definedName name="PR_PlatformYTD">#REF!</definedName>
    <definedName name="_xlnm.Print_Area" localSheetId="5">'Balance Sheet'!$A$1:$O$46</definedName>
    <definedName name="_xlnm.Print_Area" localSheetId="10">'Cashflow Supplemental Qtrly'!$A$1:$P$21</definedName>
    <definedName name="_xlnm.Print_Area" localSheetId="12">'Cashflow YE'!$A$1:$G$61</definedName>
    <definedName name="_xlnm.Print_Area" localSheetId="13">'EBITDA and Adjusted EBITDA'!$A$1:$S$28</definedName>
    <definedName name="_xlnm.Print_Area" localSheetId="17">'GAAP to Non-GAAP Measures 2017'!$B$1:$N$88</definedName>
    <definedName name="_xlnm.Print_Area" localSheetId="16">'GAAP to Non-GAAP Measures 2018'!$B$1:$O$96</definedName>
    <definedName name="_xlnm.Print_Area" localSheetId="15">'GAAP to Non-GAAP Measures 2019'!$B$1:$O$101</definedName>
    <definedName name="_xlnm.Print_Area" localSheetId="14">'GAAP to Non-GAAP Measures 2020'!$B$1:$O$34</definedName>
    <definedName name="_xlnm.Print_Area" localSheetId="6">'NR and OI by Segment'!$A$1:$G$69</definedName>
    <definedName name="_xlnm.Print_Area" localSheetId="1">'Operating Metrics'!$A$1:$O$25</definedName>
    <definedName name="_xlnm.Print_Area" localSheetId="2">Outlook!$A$1:$F$33</definedName>
    <definedName name="_xlnm.Print_Area" localSheetId="3">'QTD P&amp;L'!$A$1:$Q$136</definedName>
    <definedName name="_xlnm.Print_Area" localSheetId="7">'Rev Mix by Distribution'!$A$1:$O$26</definedName>
    <definedName name="_xlnm.Print_Area" localSheetId="9">'Rev Mix by Geographic Region'!$B$1:$Q$28</definedName>
    <definedName name="_xlnm.Print_Area" localSheetId="8">'Rev Mix by Platform'!$A$1:$Q$31</definedName>
    <definedName name="_xlnm.Print_Area" localSheetId="4">'TTM P&amp;L'!$A$1:$N$145</definedName>
    <definedName name="_xlnm.Print_Titles" localSheetId="13">'EBITDA and Adjusted EBITDA'!$1:$4</definedName>
    <definedName name="_xlnm.Print_Titles" localSheetId="2">Outlook!$1:$4</definedName>
    <definedName name="_xlnm.Print_Titles" localSheetId="3">'QTD P&amp;L'!$1:$4</definedName>
    <definedName name="_xlnm.Print_Titles" localSheetId="4">'TTM P&amp;L'!$1:$4</definedName>
    <definedName name="wqq" localSheetId="17">#REF!</definedName>
    <definedName name="wqq" localSheetId="16">#REF!</definedName>
    <definedName name="wqq" localSheetId="15">#REF!</definedName>
    <definedName name="wqq" localSheetId="14">#REF!</definedName>
    <definedName name="wqq" localSheetId="1">#REF!</definedName>
    <definedName name="wqq" localSheetId="2">#REF!</definedName>
    <definedName name="wqq">#REF!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59" l="1"/>
  <c r="N14" i="59"/>
  <c r="N22" i="59" l="1"/>
  <c r="P44" i="57" l="1"/>
  <c r="F22" i="102" l="1"/>
  <c r="E22" i="102"/>
  <c r="B16" i="102"/>
  <c r="N13" i="102"/>
  <c r="E24" i="102" s="1"/>
  <c r="M11" i="102"/>
  <c r="L11" i="102"/>
  <c r="K11" i="102"/>
  <c r="J11" i="102"/>
  <c r="I11" i="102"/>
  <c r="H11" i="102"/>
  <c r="G11" i="102"/>
  <c r="F11" i="102"/>
  <c r="E11" i="102"/>
  <c r="N10" i="102"/>
  <c r="N9" i="102"/>
  <c r="N8" i="102"/>
  <c r="N7" i="102"/>
  <c r="N11" i="102" l="1"/>
  <c r="R24" i="85"/>
  <c r="R20" i="85"/>
  <c r="R19" i="85"/>
  <c r="R18" i="85"/>
  <c r="R17" i="85"/>
  <c r="R16" i="85"/>
  <c r="R13" i="85"/>
  <c r="R12" i="85"/>
  <c r="R11" i="85"/>
  <c r="R10" i="85"/>
  <c r="R9" i="85"/>
  <c r="P14" i="85"/>
  <c r="P21" i="85" s="1"/>
  <c r="O15" i="86"/>
  <c r="O14" i="86"/>
  <c r="O12" i="86"/>
  <c r="P18" i="62"/>
  <c r="P12" i="62"/>
  <c r="P20" i="88"/>
  <c r="P13" i="88"/>
  <c r="N18" i="76"/>
  <c r="N12" i="76"/>
  <c r="P54" i="61"/>
  <c r="P48" i="61"/>
  <c r="P24" i="61"/>
  <c r="P12" i="61"/>
  <c r="P18" i="61" s="1"/>
  <c r="N42" i="59"/>
  <c r="N30" i="59"/>
  <c r="N35" i="59" s="1"/>
  <c r="M145" i="78"/>
  <c r="M144" i="78"/>
  <c r="M141" i="78"/>
  <c r="M138" i="78"/>
  <c r="M135" i="78"/>
  <c r="M134" i="78"/>
  <c r="M133" i="78"/>
  <c r="M132" i="78"/>
  <c r="M131" i="78"/>
  <c r="M129" i="78"/>
  <c r="M128" i="78"/>
  <c r="M125" i="78"/>
  <c r="M91" i="78"/>
  <c r="M90" i="78"/>
  <c r="M86" i="78"/>
  <c r="M84" i="78"/>
  <c r="M83" i="78"/>
  <c r="M80" i="78"/>
  <c r="M79" i="78"/>
  <c r="M78" i="78"/>
  <c r="M77" i="78"/>
  <c r="M76" i="78"/>
  <c r="M74" i="78"/>
  <c r="M73" i="78"/>
  <c r="M70" i="78"/>
  <c r="M68" i="78"/>
  <c r="M123" i="78" s="1"/>
  <c r="M67" i="78"/>
  <c r="M122" i="78" s="1"/>
  <c r="M66" i="78"/>
  <c r="M95" i="78" s="1"/>
  <c r="M40" i="78"/>
  <c r="M39" i="78"/>
  <c r="M36" i="78"/>
  <c r="M35" i="78"/>
  <c r="M32" i="78"/>
  <c r="M31" i="78"/>
  <c r="M27" i="78"/>
  <c r="M25" i="78"/>
  <c r="M24" i="78"/>
  <c r="M21" i="78"/>
  <c r="M20" i="78"/>
  <c r="M19" i="78"/>
  <c r="M18" i="78"/>
  <c r="M17" i="78"/>
  <c r="M16" i="78"/>
  <c r="M14" i="78"/>
  <c r="M13" i="78"/>
  <c r="M10" i="78"/>
  <c r="P127" i="57"/>
  <c r="P128" i="57" s="1"/>
  <c r="P131" i="57" s="1"/>
  <c r="P133" i="57" s="1"/>
  <c r="P115" i="57"/>
  <c r="P114" i="57"/>
  <c r="P109" i="57"/>
  <c r="P107" i="57"/>
  <c r="P106" i="57"/>
  <c r="P103" i="57"/>
  <c r="P102" i="57"/>
  <c r="P101" i="57"/>
  <c r="P100" i="57"/>
  <c r="P99" i="57"/>
  <c r="P97" i="57"/>
  <c r="P96" i="57"/>
  <c r="P77" i="57"/>
  <c r="P104" i="57" s="1"/>
  <c r="P64" i="57"/>
  <c r="P92" i="57" s="1"/>
  <c r="P63" i="57"/>
  <c r="P91" i="57" s="1"/>
  <c r="P58" i="57"/>
  <c r="P56" i="57"/>
  <c r="P55" i="57"/>
  <c r="P52" i="57"/>
  <c r="P51" i="57"/>
  <c r="P50" i="57"/>
  <c r="P49" i="57"/>
  <c r="P48" i="57"/>
  <c r="P47" i="57"/>
  <c r="P45" i="57"/>
  <c r="P40" i="57"/>
  <c r="P39" i="57"/>
  <c r="P21" i="57"/>
  <c r="P53" i="57" s="1"/>
  <c r="N16" i="101"/>
  <c r="O16" i="86" l="1"/>
  <c r="P37" i="61"/>
  <c r="P35" i="61"/>
  <c r="N44" i="59"/>
  <c r="M50" i="78"/>
  <c r="M52" i="78"/>
  <c r="M53" i="78"/>
  <c r="M49" i="78"/>
  <c r="M102" i="78"/>
  <c r="M114" i="78"/>
  <c r="M104" i="78"/>
  <c r="M57" i="78"/>
  <c r="M59" i="78"/>
  <c r="M106" i="78"/>
  <c r="M105" i="78"/>
  <c r="M51" i="78"/>
  <c r="M136" i="78"/>
  <c r="M137" i="78" s="1"/>
  <c r="M107" i="78"/>
  <c r="M45" i="78"/>
  <c r="M22" i="78"/>
  <c r="M54" i="78" s="1"/>
  <c r="M108" i="78"/>
  <c r="M46" i="78"/>
  <c r="M56" i="78"/>
  <c r="M111" i="78"/>
  <c r="M48" i="78"/>
  <c r="M81" i="78"/>
  <c r="M112" i="78"/>
  <c r="M96" i="78"/>
  <c r="M121" i="78"/>
  <c r="M97" i="78"/>
  <c r="M101" i="78"/>
  <c r="P78" i="57"/>
  <c r="P22" i="57"/>
  <c r="P54" i="57" s="1"/>
  <c r="G29" i="75"/>
  <c r="F29" i="75"/>
  <c r="P25" i="57" l="1"/>
  <c r="P57" i="57" s="1"/>
  <c r="M23" i="78"/>
  <c r="M55" i="78" s="1"/>
  <c r="M109" i="78"/>
  <c r="M82" i="78"/>
  <c r="M110" i="78" s="1"/>
  <c r="P105" i="57"/>
  <c r="P81" i="57"/>
  <c r="M42" i="59"/>
  <c r="P27" i="57" l="1"/>
  <c r="P59" i="57" s="1"/>
  <c r="M26" i="78"/>
  <c r="M28" i="78" s="1"/>
  <c r="M60" i="78" s="1"/>
  <c r="M85" i="78"/>
  <c r="M113" i="78" s="1"/>
  <c r="P83" i="57"/>
  <c r="P108" i="57"/>
  <c r="L45" i="78"/>
  <c r="O96" i="57"/>
  <c r="M58" i="78" l="1"/>
  <c r="M87" i="78"/>
  <c r="M115" i="78" s="1"/>
  <c r="P110" i="57"/>
  <c r="N73" i="97"/>
  <c r="N70" i="97"/>
  <c r="N69" i="97"/>
  <c r="N68" i="97"/>
  <c r="N67" i="97"/>
  <c r="M71" i="97"/>
  <c r="N51" i="97"/>
  <c r="N48" i="97"/>
  <c r="N47" i="97"/>
  <c r="N46" i="97"/>
  <c r="M49" i="97"/>
  <c r="N31" i="97"/>
  <c r="N28" i="97"/>
  <c r="N27" i="97"/>
  <c r="N26" i="97"/>
  <c r="M29" i="97"/>
  <c r="N12" i="97"/>
  <c r="N9" i="97"/>
  <c r="N8" i="97"/>
  <c r="N7" i="97"/>
  <c r="M10" i="97"/>
  <c r="N76" i="98" l="1"/>
  <c r="M77" i="98"/>
  <c r="L77" i="98"/>
  <c r="K77" i="98"/>
  <c r="J77" i="98"/>
  <c r="I77" i="98"/>
  <c r="H77" i="98"/>
  <c r="G77" i="98"/>
  <c r="F77" i="98"/>
  <c r="E77" i="98"/>
  <c r="F89" i="98" l="1"/>
  <c r="E89" i="98"/>
  <c r="B82" i="98"/>
  <c r="N79" i="98"/>
  <c r="E91" i="98" s="1"/>
  <c r="N75" i="98"/>
  <c r="N74" i="98"/>
  <c r="N73" i="98"/>
  <c r="N72" i="98"/>
  <c r="O14" i="85"/>
  <c r="O21" i="85" s="1"/>
  <c r="N77" i="98" l="1"/>
  <c r="G48" i="75"/>
  <c r="G37" i="75"/>
  <c r="F48" i="75"/>
  <c r="F37" i="75"/>
  <c r="N15" i="86"/>
  <c r="N14" i="86"/>
  <c r="N12" i="86"/>
  <c r="O18" i="62"/>
  <c r="O12" i="62"/>
  <c r="O20" i="88"/>
  <c r="O13" i="88"/>
  <c r="M18" i="76"/>
  <c r="M12" i="76"/>
  <c r="O54" i="61"/>
  <c r="O48" i="61"/>
  <c r="O24" i="61"/>
  <c r="O12" i="61"/>
  <c r="O18" i="61" s="1"/>
  <c r="M30" i="59"/>
  <c r="M35" i="59" s="1"/>
  <c r="M22" i="59"/>
  <c r="L138" i="78"/>
  <c r="L135" i="78"/>
  <c r="L134" i="78"/>
  <c r="L133" i="78"/>
  <c r="L108" i="78"/>
  <c r="L114" i="78"/>
  <c r="L84" i="78"/>
  <c r="L112" i="78" s="1"/>
  <c r="L107" i="78"/>
  <c r="L105" i="78"/>
  <c r="L104" i="78"/>
  <c r="L102" i="78"/>
  <c r="L68" i="78"/>
  <c r="L97" i="78" s="1"/>
  <c r="L67" i="78"/>
  <c r="L122" i="78" s="1"/>
  <c r="L66" i="78"/>
  <c r="L95" i="78" s="1"/>
  <c r="L40" i="78"/>
  <c r="L39" i="78"/>
  <c r="L25" i="78"/>
  <c r="L49" i="78"/>
  <c r="O127" i="57"/>
  <c r="O128" i="57" s="1"/>
  <c r="O115" i="57"/>
  <c r="O114" i="57"/>
  <c r="O109" i="57"/>
  <c r="O107" i="57"/>
  <c r="O106" i="57"/>
  <c r="O103" i="57"/>
  <c r="O102" i="57"/>
  <c r="O101" i="57"/>
  <c r="O100" i="57"/>
  <c r="O99" i="57"/>
  <c r="O97" i="57"/>
  <c r="O77" i="57"/>
  <c r="O64" i="57"/>
  <c r="O92" i="57" s="1"/>
  <c r="O63" i="57"/>
  <c r="O91" i="57" s="1"/>
  <c r="O58" i="57"/>
  <c r="O56" i="57"/>
  <c r="O55" i="57"/>
  <c r="O52" i="57"/>
  <c r="O51" i="57"/>
  <c r="O50" i="57"/>
  <c r="O49" i="57"/>
  <c r="O48" i="57"/>
  <c r="O47" i="57"/>
  <c r="O45" i="57"/>
  <c r="O44" i="57"/>
  <c r="O40" i="57"/>
  <c r="O39" i="57"/>
  <c r="O21" i="57"/>
  <c r="O22" i="57" s="1"/>
  <c r="M16" i="101"/>
  <c r="O37" i="61" l="1"/>
  <c r="N16" i="86"/>
  <c r="F52" i="75"/>
  <c r="F56" i="75" s="1"/>
  <c r="G54" i="75" s="1"/>
  <c r="L123" i="78"/>
  <c r="G52" i="75"/>
  <c r="O35" i="61"/>
  <c r="M44" i="59"/>
  <c r="L50" i="78"/>
  <c r="L51" i="78"/>
  <c r="L96" i="78"/>
  <c r="L52" i="78"/>
  <c r="L53" i="78"/>
  <c r="L101" i="78"/>
  <c r="L56" i="78"/>
  <c r="L46" i="78"/>
  <c r="L57" i="78"/>
  <c r="L136" i="78"/>
  <c r="L137" i="78" s="1"/>
  <c r="L140" i="78" s="1"/>
  <c r="L142" i="78" s="1"/>
  <c r="L48" i="78"/>
  <c r="L59" i="78"/>
  <c r="L111" i="78"/>
  <c r="L121" i="78"/>
  <c r="L22" i="78"/>
  <c r="L54" i="78" s="1"/>
  <c r="L81" i="78"/>
  <c r="L106" i="78"/>
  <c r="O53" i="57"/>
  <c r="O78" i="57"/>
  <c r="O104" i="57"/>
  <c r="O54" i="57"/>
  <c r="O25" i="57"/>
  <c r="O27" i="57" s="1"/>
  <c r="O59" i="57" s="1"/>
  <c r="O131" i="57"/>
  <c r="O133" i="57" s="1"/>
  <c r="N44" i="57"/>
  <c r="G56" i="75" l="1"/>
  <c r="H54" i="75" s="1"/>
  <c r="L109" i="78"/>
  <c r="L82" i="78"/>
  <c r="L23" i="78"/>
  <c r="O105" i="57"/>
  <c r="O81" i="57"/>
  <c r="O57" i="57"/>
  <c r="L16" i="101"/>
  <c r="K16" i="101"/>
  <c r="J16" i="101"/>
  <c r="I16" i="101"/>
  <c r="H16" i="101"/>
  <c r="G16" i="101"/>
  <c r="F16" i="101"/>
  <c r="E16" i="101"/>
  <c r="D16" i="101"/>
  <c r="C16" i="101"/>
  <c r="F66" i="98"/>
  <c r="E66" i="98"/>
  <c r="B59" i="98"/>
  <c r="N56" i="98"/>
  <c r="E68" i="98" s="1"/>
  <c r="M54" i="98"/>
  <c r="L54" i="98"/>
  <c r="K54" i="98"/>
  <c r="J54" i="98"/>
  <c r="I54" i="98"/>
  <c r="H54" i="98"/>
  <c r="G54" i="98"/>
  <c r="F54" i="98"/>
  <c r="E54" i="98"/>
  <c r="N53" i="98"/>
  <c r="N52" i="98"/>
  <c r="N51" i="98"/>
  <c r="N50" i="98"/>
  <c r="N14" i="85"/>
  <c r="N21" i="85" s="1"/>
  <c r="M15" i="86"/>
  <c r="M14" i="86"/>
  <c r="M12" i="86"/>
  <c r="N18" i="62"/>
  <c r="N12" i="62"/>
  <c r="N20" i="88"/>
  <c r="N13" i="88"/>
  <c r="L18" i="76"/>
  <c r="L12" i="76"/>
  <c r="N54" i="61"/>
  <c r="N48" i="61"/>
  <c r="N24" i="61"/>
  <c r="N12" i="61"/>
  <c r="N18" i="61" s="1"/>
  <c r="L42" i="59"/>
  <c r="L30" i="59"/>
  <c r="L35" i="59" s="1"/>
  <c r="L14" i="59"/>
  <c r="L22" i="59" s="1"/>
  <c r="K145" i="78"/>
  <c r="K144" i="78"/>
  <c r="K141" i="78"/>
  <c r="K138" i="78"/>
  <c r="K135" i="78"/>
  <c r="K134" i="78"/>
  <c r="K133" i="78"/>
  <c r="K132" i="78"/>
  <c r="K131" i="78"/>
  <c r="K129" i="78"/>
  <c r="K128" i="78"/>
  <c r="K125" i="78"/>
  <c r="K91" i="78"/>
  <c r="K90" i="78"/>
  <c r="K86" i="78"/>
  <c r="K84" i="78"/>
  <c r="K83" i="78"/>
  <c r="K80" i="78"/>
  <c r="K79" i="78"/>
  <c r="K78" i="78"/>
  <c r="K77" i="78"/>
  <c r="K76" i="78"/>
  <c r="K74" i="78"/>
  <c r="K73" i="78"/>
  <c r="K70" i="78"/>
  <c r="K68" i="78"/>
  <c r="K123" i="78" s="1"/>
  <c r="K67" i="78"/>
  <c r="K122" i="78" s="1"/>
  <c r="K66" i="78"/>
  <c r="K95" i="78" s="1"/>
  <c r="K40" i="78"/>
  <c r="K39" i="78"/>
  <c r="K36" i="78"/>
  <c r="K35" i="78"/>
  <c r="K32" i="78"/>
  <c r="K31" i="78"/>
  <c r="K25" i="78"/>
  <c r="K24" i="78"/>
  <c r="K21" i="78"/>
  <c r="K20" i="78"/>
  <c r="K19" i="78"/>
  <c r="K18" i="78"/>
  <c r="K17" i="78"/>
  <c r="K16" i="78"/>
  <c r="K14" i="78"/>
  <c r="K13" i="78"/>
  <c r="K10" i="78"/>
  <c r="N127" i="57"/>
  <c r="N128" i="57" s="1"/>
  <c r="N131" i="57" s="1"/>
  <c r="N133" i="57" s="1"/>
  <c r="N115" i="57"/>
  <c r="N114" i="57"/>
  <c r="N109" i="57"/>
  <c r="N107" i="57"/>
  <c r="N106" i="57"/>
  <c r="N103" i="57"/>
  <c r="N102" i="57"/>
  <c r="N101" i="57"/>
  <c r="N100" i="57"/>
  <c r="N99" i="57"/>
  <c r="N97" i="57"/>
  <c r="N96" i="57"/>
  <c r="N77" i="57"/>
  <c r="N64" i="57"/>
  <c r="N92" i="57" s="1"/>
  <c r="N63" i="57"/>
  <c r="N91" i="57" s="1"/>
  <c r="N58" i="57"/>
  <c r="N56" i="57"/>
  <c r="N55" i="57"/>
  <c r="N52" i="57"/>
  <c r="N51" i="57"/>
  <c r="N50" i="57"/>
  <c r="N49" i="57"/>
  <c r="N48" i="57"/>
  <c r="N47" i="57"/>
  <c r="N45" i="57"/>
  <c r="N40" i="57"/>
  <c r="N39" i="57"/>
  <c r="N21" i="57"/>
  <c r="N22" i="57" s="1"/>
  <c r="L26" i="78" l="1"/>
  <c r="L55" i="78"/>
  <c r="L110" i="78"/>
  <c r="L85" i="78"/>
  <c r="O108" i="57"/>
  <c r="O83" i="57"/>
  <c r="N37" i="61"/>
  <c r="N35" i="61"/>
  <c r="K96" i="78"/>
  <c r="K114" i="78"/>
  <c r="K51" i="78"/>
  <c r="K52" i="78"/>
  <c r="K111" i="78"/>
  <c r="K48" i="78"/>
  <c r="N54" i="98"/>
  <c r="M16" i="86"/>
  <c r="L44" i="59"/>
  <c r="K112" i="78"/>
  <c r="K104" i="78"/>
  <c r="K101" i="78"/>
  <c r="K45" i="78"/>
  <c r="K56" i="78"/>
  <c r="K102" i="78"/>
  <c r="K121" i="78"/>
  <c r="K53" i="78"/>
  <c r="K46" i="78"/>
  <c r="K57" i="78"/>
  <c r="K136" i="78"/>
  <c r="K137" i="78" s="1"/>
  <c r="K49" i="78"/>
  <c r="K50" i="78"/>
  <c r="K108" i="78"/>
  <c r="K97" i="78"/>
  <c r="K106" i="78"/>
  <c r="K107" i="78"/>
  <c r="K22" i="78"/>
  <c r="K81" i="78"/>
  <c r="K82" i="78" s="1"/>
  <c r="K105" i="78"/>
  <c r="N104" i="57"/>
  <c r="N25" i="57"/>
  <c r="N54" i="57"/>
  <c r="N53" i="57"/>
  <c r="N78" i="57"/>
  <c r="L58" i="78" l="1"/>
  <c r="L28" i="78"/>
  <c r="L60" i="78" s="1"/>
  <c r="L87" i="78"/>
  <c r="L113" i="78"/>
  <c r="O110" i="57"/>
  <c r="K110" i="78"/>
  <c r="K85" i="78"/>
  <c r="K109" i="78"/>
  <c r="K54" i="78"/>
  <c r="K23" i="78"/>
  <c r="N57" i="57"/>
  <c r="N27" i="57"/>
  <c r="N59" i="57" s="1"/>
  <c r="N105" i="57"/>
  <c r="N81" i="57"/>
  <c r="L115" i="78" l="1"/>
  <c r="K113" i="78"/>
  <c r="K87" i="78"/>
  <c r="K26" i="78"/>
  <c r="K55" i="78"/>
  <c r="N83" i="57"/>
  <c r="N108" i="57"/>
  <c r="M96" i="57"/>
  <c r="M44" i="57"/>
  <c r="K58" i="78" l="1"/>
  <c r="K115" i="78"/>
  <c r="N110" i="57"/>
  <c r="F44" i="98"/>
  <c r="E44" i="98"/>
  <c r="B37" i="98" l="1"/>
  <c r="N34" i="98"/>
  <c r="E46" i="98" s="1"/>
  <c r="M32" i="98"/>
  <c r="L32" i="98"/>
  <c r="K32" i="98"/>
  <c r="J32" i="98"/>
  <c r="I32" i="98"/>
  <c r="H32" i="98"/>
  <c r="G32" i="98"/>
  <c r="F32" i="98"/>
  <c r="E32" i="98"/>
  <c r="N31" i="98"/>
  <c r="N30" i="98"/>
  <c r="N29" i="98"/>
  <c r="N28" i="98"/>
  <c r="M14" i="85"/>
  <c r="M21" i="85" s="1"/>
  <c r="L15" i="86"/>
  <c r="L14" i="86"/>
  <c r="L12" i="86"/>
  <c r="M18" i="62"/>
  <c r="M12" i="62"/>
  <c r="M20" i="88"/>
  <c r="M13" i="88"/>
  <c r="K18" i="76"/>
  <c r="K12" i="76"/>
  <c r="M54" i="61"/>
  <c r="M48" i="61"/>
  <c r="M24" i="61"/>
  <c r="M12" i="61"/>
  <c r="M18" i="61" s="1"/>
  <c r="K42" i="59"/>
  <c r="K30" i="59"/>
  <c r="K35" i="59" s="1"/>
  <c r="K14" i="59"/>
  <c r="K22" i="59" s="1"/>
  <c r="J145" i="78"/>
  <c r="J144" i="78"/>
  <c r="J141" i="78"/>
  <c r="J138" i="78"/>
  <c r="J135" i="78"/>
  <c r="J134" i="78"/>
  <c r="J133" i="78"/>
  <c r="J132" i="78"/>
  <c r="J131" i="78"/>
  <c r="J129" i="78"/>
  <c r="J128" i="78"/>
  <c r="J125" i="78"/>
  <c r="J91" i="78"/>
  <c r="J90" i="78"/>
  <c r="J86" i="78"/>
  <c r="J84" i="78"/>
  <c r="J83" i="78"/>
  <c r="J80" i="78"/>
  <c r="J79" i="78"/>
  <c r="J78" i="78"/>
  <c r="J77" i="78"/>
  <c r="J76" i="78"/>
  <c r="J74" i="78"/>
  <c r="J73" i="78"/>
  <c r="J70" i="78"/>
  <c r="J68" i="78"/>
  <c r="J97" i="78" s="1"/>
  <c r="J67" i="78"/>
  <c r="J122" i="78" s="1"/>
  <c r="J66" i="78"/>
  <c r="J121" i="78" s="1"/>
  <c r="J40" i="78"/>
  <c r="J39" i="78"/>
  <c r="J36" i="78"/>
  <c r="J35" i="78"/>
  <c r="J32" i="78"/>
  <c r="J31" i="78"/>
  <c r="J25" i="78"/>
  <c r="J24" i="78"/>
  <c r="J21" i="78"/>
  <c r="J20" i="78"/>
  <c r="J19" i="78"/>
  <c r="J18" i="78"/>
  <c r="J17" i="78"/>
  <c r="J16" i="78"/>
  <c r="J14" i="78"/>
  <c r="J13" i="78"/>
  <c r="J10" i="78"/>
  <c r="M127" i="57"/>
  <c r="M128" i="57" s="1"/>
  <c r="M131" i="57" s="1"/>
  <c r="M115" i="57"/>
  <c r="M114" i="57"/>
  <c r="M109" i="57"/>
  <c r="M107" i="57"/>
  <c r="M106" i="57"/>
  <c r="M103" i="57"/>
  <c r="M102" i="57"/>
  <c r="M101" i="57"/>
  <c r="M100" i="57"/>
  <c r="M99" i="57"/>
  <c r="M97" i="57"/>
  <c r="M77" i="57"/>
  <c r="M64" i="57"/>
  <c r="M92" i="57" s="1"/>
  <c r="M63" i="57"/>
  <c r="M91" i="57" s="1"/>
  <c r="M58" i="57"/>
  <c r="M56" i="57"/>
  <c r="M55" i="57"/>
  <c r="M52" i="57"/>
  <c r="M51" i="57"/>
  <c r="M50" i="57"/>
  <c r="M49" i="57"/>
  <c r="M48" i="57"/>
  <c r="M47" i="57"/>
  <c r="M45" i="57"/>
  <c r="M40" i="57"/>
  <c r="M39" i="57"/>
  <c r="M21" i="57"/>
  <c r="M53" i="57" s="1"/>
  <c r="M133" i="57" l="1"/>
  <c r="M140" i="78"/>
  <c r="M37" i="61"/>
  <c r="M104" i="57"/>
  <c r="L16" i="86"/>
  <c r="M78" i="57"/>
  <c r="N32" i="98"/>
  <c r="M35" i="61"/>
  <c r="K44" i="59"/>
  <c r="J46" i="78"/>
  <c r="J51" i="78"/>
  <c r="J57" i="78"/>
  <c r="J45" i="78"/>
  <c r="J48" i="78"/>
  <c r="J52" i="78"/>
  <c r="J96" i="78"/>
  <c r="J49" i="78"/>
  <c r="J53" i="78"/>
  <c r="J136" i="78"/>
  <c r="J137" i="78" s="1"/>
  <c r="J50" i="78"/>
  <c r="J56" i="78"/>
  <c r="J81" i="78"/>
  <c r="J101" i="78"/>
  <c r="J106" i="78"/>
  <c r="J114" i="78"/>
  <c r="J123" i="78"/>
  <c r="J22" i="78"/>
  <c r="J95" i="78"/>
  <c r="J102" i="78"/>
  <c r="J107" i="78"/>
  <c r="J111" i="78"/>
  <c r="J104" i="78"/>
  <c r="J108" i="78"/>
  <c r="J112" i="78"/>
  <c r="J105" i="78"/>
  <c r="M22" i="57"/>
  <c r="M54" i="57" s="1"/>
  <c r="F82" i="97"/>
  <c r="F81" i="97"/>
  <c r="M142" i="78" l="1"/>
  <c r="M105" i="57"/>
  <c r="M81" i="57"/>
  <c r="M83" i="57" s="1"/>
  <c r="J109" i="78"/>
  <c r="J82" i="78"/>
  <c r="M25" i="57"/>
  <c r="M57" i="57" s="1"/>
  <c r="J23" i="78"/>
  <c r="J54" i="78"/>
  <c r="L96" i="57"/>
  <c r="L44" i="57"/>
  <c r="M108" i="57" l="1"/>
  <c r="M110" i="57"/>
  <c r="J110" i="78"/>
  <c r="J85" i="78"/>
  <c r="M27" i="57"/>
  <c r="M59" i="57" s="1"/>
  <c r="J55" i="78"/>
  <c r="J26" i="78"/>
  <c r="J87" i="78" l="1"/>
  <c r="J113" i="78"/>
  <c r="J58" i="78"/>
  <c r="J115" i="78" l="1"/>
  <c r="F77" i="97"/>
  <c r="F83" i="97" s="1"/>
  <c r="K12" i="85"/>
  <c r="K9" i="85"/>
  <c r="H27" i="78"/>
  <c r="R14" i="85" l="1"/>
  <c r="K26" i="57"/>
  <c r="H22" i="78"/>
  <c r="J27" i="78" l="1"/>
  <c r="J59" i="78" s="1"/>
  <c r="K27" i="78"/>
  <c r="J28" i="78" l="1"/>
  <c r="J60" i="78" s="1"/>
  <c r="K59" i="78"/>
  <c r="K28" i="78"/>
  <c r="K60" i="78" s="1"/>
  <c r="M11" i="98"/>
  <c r="L11" i="98"/>
  <c r="K11" i="98"/>
  <c r="J11" i="98"/>
  <c r="I11" i="98"/>
  <c r="H11" i="98"/>
  <c r="G11" i="98"/>
  <c r="F11" i="98"/>
  <c r="E11" i="98"/>
  <c r="N10" i="98"/>
  <c r="E20" i="98" s="1"/>
  <c r="N13" i="98"/>
  <c r="E24" i="98" s="1"/>
  <c r="N9" i="98"/>
  <c r="N8" i="98"/>
  <c r="N7" i="98"/>
  <c r="E17" i="98" s="1"/>
  <c r="H53" i="78"/>
  <c r="E21" i="78"/>
  <c r="F21" i="78"/>
  <c r="G21" i="78"/>
  <c r="I21" i="78"/>
  <c r="E52" i="57"/>
  <c r="F52" i="57"/>
  <c r="G52" i="57"/>
  <c r="H52" i="57"/>
  <c r="I52" i="57"/>
  <c r="J52" i="57"/>
  <c r="K52" i="57"/>
  <c r="L52" i="57"/>
  <c r="L21" i="57"/>
  <c r="K21" i="57"/>
  <c r="J21" i="57"/>
  <c r="I21" i="57"/>
  <c r="H21" i="57"/>
  <c r="G21" i="57"/>
  <c r="F21" i="57"/>
  <c r="E21" i="57"/>
  <c r="N11" i="98" l="1"/>
  <c r="E18" i="98"/>
  <c r="E19" i="98"/>
  <c r="F22" i="98"/>
  <c r="B16" i="98"/>
  <c r="L14" i="85"/>
  <c r="L21" i="85" s="1"/>
  <c r="K15" i="86"/>
  <c r="K14" i="86"/>
  <c r="K12" i="86"/>
  <c r="L18" i="62"/>
  <c r="L12" i="62"/>
  <c r="L20" i="88"/>
  <c r="L13" i="88"/>
  <c r="J18" i="76"/>
  <c r="J12" i="76"/>
  <c r="L54" i="61"/>
  <c r="L48" i="61"/>
  <c r="L24" i="61"/>
  <c r="L12" i="61"/>
  <c r="L18" i="61" s="1"/>
  <c r="J42" i="59"/>
  <c r="J30" i="59"/>
  <c r="J35" i="59" s="1"/>
  <c r="J14" i="59"/>
  <c r="J22" i="59" s="1"/>
  <c r="I145" i="78"/>
  <c r="I144" i="78"/>
  <c r="I141" i="78"/>
  <c r="I138" i="78"/>
  <c r="I135" i="78"/>
  <c r="I134" i="78"/>
  <c r="I133" i="78"/>
  <c r="I132" i="78"/>
  <c r="I131" i="78"/>
  <c r="I129" i="78"/>
  <c r="I128" i="78"/>
  <c r="I125" i="78"/>
  <c r="I91" i="78"/>
  <c r="I90" i="78"/>
  <c r="I86" i="78"/>
  <c r="I84" i="78"/>
  <c r="I83" i="78"/>
  <c r="I80" i="78"/>
  <c r="I79" i="78"/>
  <c r="I78" i="78"/>
  <c r="I77" i="78"/>
  <c r="I76" i="78"/>
  <c r="I74" i="78"/>
  <c r="I73" i="78"/>
  <c r="I70" i="78"/>
  <c r="I68" i="78"/>
  <c r="I123" i="78" s="1"/>
  <c r="I67" i="78"/>
  <c r="I122" i="78" s="1"/>
  <c r="I66" i="78"/>
  <c r="I121" i="78" s="1"/>
  <c r="I40" i="78"/>
  <c r="I39" i="78"/>
  <c r="I36" i="78"/>
  <c r="I35" i="78"/>
  <c r="I32" i="78"/>
  <c r="I31" i="78"/>
  <c r="I27" i="78"/>
  <c r="I25" i="78"/>
  <c r="I24" i="78"/>
  <c r="I20" i="78"/>
  <c r="I19" i="78"/>
  <c r="I18" i="78"/>
  <c r="I17" i="78"/>
  <c r="I16" i="78"/>
  <c r="I14" i="78"/>
  <c r="I13" i="78"/>
  <c r="I10" i="78"/>
  <c r="I53" i="78" s="1"/>
  <c r="L127" i="57"/>
  <c r="L128" i="57" s="1"/>
  <c r="L131" i="57" s="1"/>
  <c r="L133" i="57" s="1"/>
  <c r="L115" i="57"/>
  <c r="L114" i="57"/>
  <c r="L109" i="57"/>
  <c r="L107" i="57"/>
  <c r="L106" i="57"/>
  <c r="L103" i="57"/>
  <c r="L102" i="57"/>
  <c r="L101" i="57"/>
  <c r="L100" i="57"/>
  <c r="L99" i="57"/>
  <c r="L97" i="57"/>
  <c r="L77" i="57"/>
  <c r="L64" i="57"/>
  <c r="L92" i="57" s="1"/>
  <c r="L63" i="57"/>
  <c r="L91" i="57" s="1"/>
  <c r="L58" i="57"/>
  <c r="L56" i="57"/>
  <c r="L55" i="57"/>
  <c r="L51" i="57"/>
  <c r="L50" i="57"/>
  <c r="L49" i="57"/>
  <c r="L48" i="57"/>
  <c r="L47" i="57"/>
  <c r="L45" i="57"/>
  <c r="L40" i="57"/>
  <c r="L39" i="57"/>
  <c r="L22" i="57"/>
  <c r="L25" i="57" s="1"/>
  <c r="L104" i="57" l="1"/>
  <c r="I22" i="78"/>
  <c r="I54" i="78" s="1"/>
  <c r="K16" i="86"/>
  <c r="E22" i="98"/>
  <c r="J44" i="59"/>
  <c r="I49" i="78"/>
  <c r="L37" i="61"/>
  <c r="L35" i="61"/>
  <c r="I136" i="78"/>
  <c r="I137" i="78" s="1"/>
  <c r="I48" i="78"/>
  <c r="I52" i="78"/>
  <c r="I56" i="78"/>
  <c r="I101" i="78"/>
  <c r="I112" i="78"/>
  <c r="I57" i="78"/>
  <c r="I102" i="78"/>
  <c r="I107" i="78"/>
  <c r="I114" i="78"/>
  <c r="I46" i="78"/>
  <c r="I51" i="78"/>
  <c r="I104" i="78"/>
  <c r="I108" i="78"/>
  <c r="I105" i="78"/>
  <c r="I111" i="78"/>
  <c r="I106" i="78"/>
  <c r="I95" i="78"/>
  <c r="I45" i="78"/>
  <c r="I50" i="78"/>
  <c r="I59" i="78"/>
  <c r="I96" i="78"/>
  <c r="I81" i="78"/>
  <c r="I97" i="78"/>
  <c r="L53" i="57"/>
  <c r="L27" i="57"/>
  <c r="L59" i="57" s="1"/>
  <c r="L57" i="57"/>
  <c r="L54" i="57"/>
  <c r="L78" i="57"/>
  <c r="H101" i="78"/>
  <c r="H45" i="78"/>
  <c r="K96" i="57"/>
  <c r="K44" i="57"/>
  <c r="K22" i="57"/>
  <c r="K25" i="57" s="1"/>
  <c r="K27" i="57" s="1"/>
  <c r="I109" i="78" l="1"/>
  <c r="I23" i="78"/>
  <c r="I82" i="78"/>
  <c r="L81" i="57"/>
  <c r="L105" i="57"/>
  <c r="E83" i="97"/>
  <c r="I110" i="78" l="1"/>
  <c r="I85" i="78"/>
  <c r="I55" i="78"/>
  <c r="I26" i="78"/>
  <c r="L108" i="57"/>
  <c r="L83" i="57"/>
  <c r="L71" i="97"/>
  <c r="K71" i="97"/>
  <c r="J71" i="97"/>
  <c r="I71" i="97"/>
  <c r="H71" i="97"/>
  <c r="G71" i="97"/>
  <c r="F71" i="97"/>
  <c r="E71" i="97"/>
  <c r="L110" i="57" l="1"/>
  <c r="I28" i="78"/>
  <c r="I60" i="78" s="1"/>
  <c r="I58" i="78"/>
  <c r="I87" i="78"/>
  <c r="I113" i="78"/>
  <c r="B76" i="97"/>
  <c r="E85" i="97"/>
  <c r="H10" i="81"/>
  <c r="H48" i="75"/>
  <c r="H37" i="75"/>
  <c r="H29" i="75"/>
  <c r="H9" i="81" s="1"/>
  <c r="J15" i="86"/>
  <c r="J14" i="86"/>
  <c r="J12" i="86"/>
  <c r="I42" i="59"/>
  <c r="I30" i="59"/>
  <c r="I35" i="59" s="1"/>
  <c r="I14" i="59"/>
  <c r="I22" i="59" s="1"/>
  <c r="K18" i="62"/>
  <c r="K12" i="62"/>
  <c r="K20" i="88"/>
  <c r="K13" i="88"/>
  <c r="I18" i="76"/>
  <c r="I12" i="76"/>
  <c r="K54" i="61"/>
  <c r="K48" i="61"/>
  <c r="K24" i="61"/>
  <c r="K12" i="61"/>
  <c r="K18" i="61" s="1"/>
  <c r="K14" i="85"/>
  <c r="K21" i="85" s="1"/>
  <c r="H135" i="78"/>
  <c r="H134" i="78"/>
  <c r="H133" i="78"/>
  <c r="I115" i="78" l="1"/>
  <c r="K37" i="61"/>
  <c r="N71" i="97"/>
  <c r="H136" i="78"/>
  <c r="I44" i="59"/>
  <c r="H11" i="81"/>
  <c r="H52" i="75"/>
  <c r="J16" i="86"/>
  <c r="K35" i="61"/>
  <c r="H84" i="78"/>
  <c r="H68" i="78"/>
  <c r="H97" i="78" s="1"/>
  <c r="H67" i="78"/>
  <c r="H122" i="78" s="1"/>
  <c r="H66" i="78"/>
  <c r="H121" i="78" s="1"/>
  <c r="H40" i="78"/>
  <c r="H39" i="78"/>
  <c r="H59" i="78"/>
  <c r="H57" i="78"/>
  <c r="H52" i="78"/>
  <c r="H51" i="78"/>
  <c r="H50" i="78"/>
  <c r="H46" i="78"/>
  <c r="K127" i="57"/>
  <c r="K128" i="57" s="1"/>
  <c r="K131" i="57" s="1"/>
  <c r="K115" i="57"/>
  <c r="K114" i="57"/>
  <c r="K109" i="57"/>
  <c r="K107" i="57"/>
  <c r="K106" i="57"/>
  <c r="K103" i="57"/>
  <c r="K102" i="57"/>
  <c r="K101" i="57"/>
  <c r="K100" i="57"/>
  <c r="K99" i="57"/>
  <c r="K97" i="57"/>
  <c r="K77" i="57"/>
  <c r="K64" i="57"/>
  <c r="K92" i="57" s="1"/>
  <c r="K63" i="57"/>
  <c r="K91" i="57" s="1"/>
  <c r="K58" i="57"/>
  <c r="K56" i="57"/>
  <c r="K55" i="57"/>
  <c r="K51" i="57"/>
  <c r="K50" i="57"/>
  <c r="K49" i="57"/>
  <c r="K48" i="57"/>
  <c r="K47" i="57"/>
  <c r="K45" i="57"/>
  <c r="K40" i="57"/>
  <c r="K39" i="57"/>
  <c r="K53" i="57"/>
  <c r="K133" i="57" l="1"/>
  <c r="K140" i="78"/>
  <c r="K104" i="57"/>
  <c r="H137" i="78"/>
  <c r="K78" i="57"/>
  <c r="H48" i="78"/>
  <c r="H49" i="78"/>
  <c r="H111" i="78"/>
  <c r="H81" i="78"/>
  <c r="H109" i="78" s="1"/>
  <c r="H56" i="78"/>
  <c r="H102" i="78"/>
  <c r="H123" i="78"/>
  <c r="H114" i="78"/>
  <c r="H95" i="78"/>
  <c r="H107" i="78"/>
  <c r="H54" i="78"/>
  <c r="H96" i="78"/>
  <c r="H104" i="78"/>
  <c r="H108" i="78"/>
  <c r="H112" i="78"/>
  <c r="H106" i="78"/>
  <c r="H105" i="78"/>
  <c r="K142" i="78" l="1"/>
  <c r="K105" i="57"/>
  <c r="H140" i="78"/>
  <c r="H142" i="78" s="1"/>
  <c r="K81" i="57"/>
  <c r="H82" i="78"/>
  <c r="H85" i="78" s="1"/>
  <c r="H23" i="78"/>
  <c r="K54" i="57"/>
  <c r="F61" i="97"/>
  <c r="B54" i="97"/>
  <c r="E63" i="97"/>
  <c r="L49" i="97"/>
  <c r="K49" i="97"/>
  <c r="J49" i="97"/>
  <c r="I49" i="97"/>
  <c r="H49" i="97"/>
  <c r="G49" i="97"/>
  <c r="F49" i="97"/>
  <c r="E49" i="97"/>
  <c r="E57" i="97"/>
  <c r="E56" i="97"/>
  <c r="E55" i="97"/>
  <c r="I15" i="86"/>
  <c r="I14" i="86"/>
  <c r="I12" i="86"/>
  <c r="H42" i="59"/>
  <c r="H30" i="59"/>
  <c r="H14" i="59"/>
  <c r="J18" i="62"/>
  <c r="J12" i="62"/>
  <c r="J20" i="88"/>
  <c r="J13" i="88"/>
  <c r="H18" i="76"/>
  <c r="H12" i="76"/>
  <c r="J54" i="61"/>
  <c r="J48" i="61"/>
  <c r="J24" i="61"/>
  <c r="J12" i="61"/>
  <c r="J18" i="61" s="1"/>
  <c r="J14" i="85"/>
  <c r="J21" i="85" s="1"/>
  <c r="G145" i="78"/>
  <c r="G144" i="78"/>
  <c r="G141" i="78"/>
  <c r="G138" i="78"/>
  <c r="G135" i="78"/>
  <c r="G134" i="78"/>
  <c r="G133" i="78"/>
  <c r="G132" i="78"/>
  <c r="G131" i="78"/>
  <c r="G129" i="78"/>
  <c r="G128" i="78"/>
  <c r="G125" i="78"/>
  <c r="G91" i="78"/>
  <c r="G90" i="78"/>
  <c r="G86" i="78"/>
  <c r="G84" i="78"/>
  <c r="G83" i="78"/>
  <c r="G80" i="78"/>
  <c r="G79" i="78"/>
  <c r="G78" i="78"/>
  <c r="G77" i="78"/>
  <c r="G76" i="78"/>
  <c r="G74" i="78"/>
  <c r="G73" i="78"/>
  <c r="G70" i="78"/>
  <c r="G68" i="78"/>
  <c r="G123" i="78" s="1"/>
  <c r="G67" i="78"/>
  <c r="G122" i="78" s="1"/>
  <c r="G66" i="78"/>
  <c r="G95" i="78" s="1"/>
  <c r="G40" i="78"/>
  <c r="G39" i="78"/>
  <c r="G36" i="78"/>
  <c r="G35" i="78"/>
  <c r="G32" i="78"/>
  <c r="G31" i="78"/>
  <c r="G27" i="78"/>
  <c r="G25" i="78"/>
  <c r="G24" i="78"/>
  <c r="G20" i="78"/>
  <c r="G19" i="78"/>
  <c r="G18" i="78"/>
  <c r="G17" i="78"/>
  <c r="G16" i="78"/>
  <c r="G14" i="78"/>
  <c r="G13" i="78"/>
  <c r="G10" i="78"/>
  <c r="G53" i="78" s="1"/>
  <c r="J127" i="57"/>
  <c r="J128" i="57" s="1"/>
  <c r="J131" i="57" s="1"/>
  <c r="J115" i="57"/>
  <c r="J114" i="57"/>
  <c r="J109" i="57"/>
  <c r="J107" i="57"/>
  <c r="J106" i="57"/>
  <c r="J103" i="57"/>
  <c r="J102" i="57"/>
  <c r="J101" i="57"/>
  <c r="J100" i="57"/>
  <c r="J99" i="57"/>
  <c r="J97" i="57"/>
  <c r="J96" i="57"/>
  <c r="J77" i="57"/>
  <c r="J64" i="57"/>
  <c r="J92" i="57" s="1"/>
  <c r="J63" i="57"/>
  <c r="J91" i="57" s="1"/>
  <c r="J58" i="57"/>
  <c r="J56" i="57"/>
  <c r="J55" i="57"/>
  <c r="J51" i="57"/>
  <c r="J50" i="57"/>
  <c r="J49" i="57"/>
  <c r="J48" i="57"/>
  <c r="J47" i="57"/>
  <c r="J45" i="57"/>
  <c r="J44" i="57"/>
  <c r="J40" i="57"/>
  <c r="J39" i="57"/>
  <c r="J53" i="57"/>
  <c r="K83" i="57" l="1"/>
  <c r="J104" i="57"/>
  <c r="J133" i="57"/>
  <c r="J140" i="78"/>
  <c r="K108" i="57"/>
  <c r="G22" i="78"/>
  <c r="G54" i="78" s="1"/>
  <c r="G136" i="78"/>
  <c r="G137" i="78" s="1"/>
  <c r="H22" i="59"/>
  <c r="H35" i="59"/>
  <c r="H110" i="78"/>
  <c r="H113" i="78"/>
  <c r="H87" i="78"/>
  <c r="H55" i="78"/>
  <c r="H26" i="78"/>
  <c r="K59" i="57"/>
  <c r="K57" i="57"/>
  <c r="I16" i="86"/>
  <c r="G46" i="78"/>
  <c r="E61" i="97"/>
  <c r="N49" i="97"/>
  <c r="J37" i="61"/>
  <c r="J35" i="61"/>
  <c r="G48" i="78"/>
  <c r="G52" i="78"/>
  <c r="G112" i="78"/>
  <c r="G49" i="78"/>
  <c r="G96" i="78"/>
  <c r="G57" i="78"/>
  <c r="G121" i="78"/>
  <c r="G108" i="78"/>
  <c r="G51" i="78"/>
  <c r="G81" i="78"/>
  <c r="G97" i="78"/>
  <c r="G105" i="78"/>
  <c r="G101" i="78"/>
  <c r="G106" i="78"/>
  <c r="G114" i="78"/>
  <c r="G45" i="78"/>
  <c r="G59" i="78"/>
  <c r="G104" i="78"/>
  <c r="G56" i="78"/>
  <c r="G102" i="78"/>
  <c r="G107" i="78"/>
  <c r="G111" i="78"/>
  <c r="G50" i="78"/>
  <c r="J78" i="57"/>
  <c r="J22" i="57"/>
  <c r="H115" i="57"/>
  <c r="G115" i="57"/>
  <c r="F115" i="57"/>
  <c r="E115" i="57"/>
  <c r="H114" i="57"/>
  <c r="G114" i="57"/>
  <c r="F114" i="57"/>
  <c r="E114" i="57"/>
  <c r="I115" i="57"/>
  <c r="J105" i="57" l="1"/>
  <c r="K110" i="57"/>
  <c r="J142" i="78"/>
  <c r="H115" i="78"/>
  <c r="G109" i="78"/>
  <c r="H44" i="59"/>
  <c r="H28" i="78"/>
  <c r="H60" i="78" s="1"/>
  <c r="H58" i="78"/>
  <c r="G82" i="78"/>
  <c r="G23" i="78"/>
  <c r="G26" i="78" s="1"/>
  <c r="J81" i="57"/>
  <c r="J54" i="57"/>
  <c r="J25" i="57"/>
  <c r="F40" i="97"/>
  <c r="J108" i="57" l="1"/>
  <c r="G110" i="78"/>
  <c r="G85" i="78"/>
  <c r="J83" i="57"/>
  <c r="G55" i="78"/>
  <c r="G58" i="78"/>
  <c r="G28" i="78"/>
  <c r="G60" i="78" s="1"/>
  <c r="J27" i="57"/>
  <c r="J59" i="57" s="1"/>
  <c r="J57" i="57"/>
  <c r="I44" i="57"/>
  <c r="J110" i="57" l="1"/>
  <c r="G87" i="78"/>
  <c r="G113" i="78"/>
  <c r="B34" i="97"/>
  <c r="E42" i="97"/>
  <c r="L29" i="97"/>
  <c r="K29" i="97"/>
  <c r="J29" i="97"/>
  <c r="I29" i="97"/>
  <c r="H29" i="97"/>
  <c r="G29" i="97"/>
  <c r="F29" i="97"/>
  <c r="E29" i="97"/>
  <c r="E37" i="97"/>
  <c r="E36" i="97"/>
  <c r="E35" i="97"/>
  <c r="H15" i="86"/>
  <c r="H14" i="86"/>
  <c r="H12" i="86"/>
  <c r="G42" i="59"/>
  <c r="G30" i="59"/>
  <c r="G14" i="59"/>
  <c r="G115" i="78" l="1"/>
  <c r="E40" i="97"/>
  <c r="G22" i="59"/>
  <c r="G35" i="59"/>
  <c r="N29" i="97"/>
  <c r="H16" i="86"/>
  <c r="G18" i="76"/>
  <c r="G12" i="76"/>
  <c r="I20" i="88"/>
  <c r="I13" i="88"/>
  <c r="I18" i="62"/>
  <c r="I12" i="62"/>
  <c r="I54" i="61"/>
  <c r="I48" i="61"/>
  <c r="I24" i="61"/>
  <c r="I12" i="61"/>
  <c r="I18" i="61" s="1"/>
  <c r="I14" i="85"/>
  <c r="I21" i="85" s="1"/>
  <c r="F145" i="78"/>
  <c r="F144" i="78"/>
  <c r="F141" i="78"/>
  <c r="F138" i="78"/>
  <c r="F135" i="78"/>
  <c r="F134" i="78"/>
  <c r="F133" i="78"/>
  <c r="F132" i="78"/>
  <c r="F131" i="78"/>
  <c r="F129" i="78"/>
  <c r="F128" i="78"/>
  <c r="F125" i="78"/>
  <c r="F91" i="78"/>
  <c r="F90" i="78"/>
  <c r="F86" i="78"/>
  <c r="F84" i="78"/>
  <c r="F83" i="78"/>
  <c r="F80" i="78"/>
  <c r="F79" i="78"/>
  <c r="F78" i="78"/>
  <c r="F77" i="78"/>
  <c r="F76" i="78"/>
  <c r="F74" i="78"/>
  <c r="F73" i="78"/>
  <c r="F70" i="78"/>
  <c r="F68" i="78"/>
  <c r="F123" i="78" s="1"/>
  <c r="F67" i="78"/>
  <c r="F96" i="78" s="1"/>
  <c r="F66" i="78"/>
  <c r="F121" i="78" s="1"/>
  <c r="F40" i="78"/>
  <c r="F39" i="78"/>
  <c r="F36" i="78"/>
  <c r="F35" i="78"/>
  <c r="F32" i="78"/>
  <c r="F31" i="78"/>
  <c r="F27" i="78"/>
  <c r="F25" i="78"/>
  <c r="F24" i="78"/>
  <c r="F20" i="78"/>
  <c r="F19" i="78"/>
  <c r="F18" i="78"/>
  <c r="F17" i="78"/>
  <c r="F16" i="78"/>
  <c r="F14" i="78"/>
  <c r="F13" i="78"/>
  <c r="F10" i="78"/>
  <c r="F53" i="78" s="1"/>
  <c r="I127" i="57"/>
  <c r="I128" i="57" s="1"/>
  <c r="I131" i="57" s="1"/>
  <c r="I114" i="57"/>
  <c r="I109" i="57"/>
  <c r="I107" i="57"/>
  <c r="I106" i="57"/>
  <c r="I103" i="57"/>
  <c r="I102" i="57"/>
  <c r="I101" i="57"/>
  <c r="I100" i="57"/>
  <c r="I99" i="57"/>
  <c r="I97" i="57"/>
  <c r="I96" i="57"/>
  <c r="I77" i="57"/>
  <c r="I64" i="57"/>
  <c r="I92" i="57" s="1"/>
  <c r="I63" i="57"/>
  <c r="I91" i="57" s="1"/>
  <c r="I58" i="57"/>
  <c r="I56" i="57"/>
  <c r="I55" i="57"/>
  <c r="I51" i="57"/>
  <c r="I50" i="57"/>
  <c r="I49" i="57"/>
  <c r="I48" i="57"/>
  <c r="I47" i="57"/>
  <c r="I45" i="57"/>
  <c r="I40" i="57"/>
  <c r="I39" i="57"/>
  <c r="I22" i="57"/>
  <c r="I104" i="57" l="1"/>
  <c r="F22" i="78"/>
  <c r="I133" i="57"/>
  <c r="I140" i="78"/>
  <c r="F136" i="78"/>
  <c r="F137" i="78" s="1"/>
  <c r="G44" i="59"/>
  <c r="F95" i="78"/>
  <c r="F97" i="78"/>
  <c r="I35" i="61"/>
  <c r="I37" i="61"/>
  <c r="I78" i="57"/>
  <c r="F46" i="78"/>
  <c r="F45" i="78"/>
  <c r="F50" i="78"/>
  <c r="F57" i="78"/>
  <c r="F49" i="78"/>
  <c r="F59" i="78"/>
  <c r="F51" i="78"/>
  <c r="F48" i="78"/>
  <c r="F52" i="78"/>
  <c r="F56" i="78"/>
  <c r="F81" i="78"/>
  <c r="F105" i="78"/>
  <c r="F122" i="78"/>
  <c r="F101" i="78"/>
  <c r="F106" i="78"/>
  <c r="F114" i="78"/>
  <c r="F102" i="78"/>
  <c r="F107" i="78"/>
  <c r="F111" i="78"/>
  <c r="F104" i="78"/>
  <c r="F108" i="78"/>
  <c r="F112" i="78"/>
  <c r="I54" i="57"/>
  <c r="I25" i="57"/>
  <c r="I53" i="57"/>
  <c r="G15" i="86"/>
  <c r="G14" i="86"/>
  <c r="I105" i="57" l="1"/>
  <c r="I142" i="78"/>
  <c r="F109" i="78"/>
  <c r="I81" i="57"/>
  <c r="F82" i="78"/>
  <c r="F54" i="78"/>
  <c r="F23" i="78"/>
  <c r="I27" i="57"/>
  <c r="I59" i="57" s="1"/>
  <c r="I57" i="57"/>
  <c r="H96" i="57"/>
  <c r="H44" i="57"/>
  <c r="I83" i="57" l="1"/>
  <c r="N10" i="97"/>
  <c r="I108" i="57"/>
  <c r="F55" i="78"/>
  <c r="F26" i="78"/>
  <c r="F110" i="78"/>
  <c r="F85" i="78"/>
  <c r="F20" i="97"/>
  <c r="B15" i="97"/>
  <c r="L10" i="97"/>
  <c r="K10" i="97"/>
  <c r="J10" i="97"/>
  <c r="I10" i="97"/>
  <c r="H10" i="97"/>
  <c r="G10" i="97"/>
  <c r="F10" i="97"/>
  <c r="E10" i="97"/>
  <c r="E18" i="97"/>
  <c r="E17" i="97"/>
  <c r="G12" i="86"/>
  <c r="F42" i="59"/>
  <c r="F30" i="59"/>
  <c r="F14" i="59"/>
  <c r="F18" i="76"/>
  <c r="F12" i="76"/>
  <c r="H20" i="88"/>
  <c r="H13" i="88"/>
  <c r="H18" i="62"/>
  <c r="H12" i="62"/>
  <c r="H54" i="61"/>
  <c r="H48" i="61"/>
  <c r="H24" i="61"/>
  <c r="H35" i="61" s="1"/>
  <c r="H12" i="61"/>
  <c r="H18" i="61" s="1"/>
  <c r="R21" i="85"/>
  <c r="H14" i="85"/>
  <c r="H21" i="85" s="1"/>
  <c r="E145" i="78"/>
  <c r="E144" i="78"/>
  <c r="E141" i="78"/>
  <c r="E138" i="78"/>
  <c r="E135" i="78"/>
  <c r="E134" i="78"/>
  <c r="E133" i="78"/>
  <c r="E132" i="78"/>
  <c r="E131" i="78"/>
  <c r="E129" i="78"/>
  <c r="E128" i="78"/>
  <c r="E125" i="78"/>
  <c r="E91" i="78"/>
  <c r="E90" i="78"/>
  <c r="E86" i="78"/>
  <c r="E84" i="78"/>
  <c r="E83" i="78"/>
  <c r="E80" i="78"/>
  <c r="E79" i="78"/>
  <c r="E78" i="78"/>
  <c r="E77" i="78"/>
  <c r="E76" i="78"/>
  <c r="E74" i="78"/>
  <c r="E73" i="78"/>
  <c r="E70" i="78"/>
  <c r="E68" i="78"/>
  <c r="E123" i="78" s="1"/>
  <c r="E67" i="78"/>
  <c r="E96" i="78" s="1"/>
  <c r="E66" i="78"/>
  <c r="E121" i="78" s="1"/>
  <c r="E40" i="78"/>
  <c r="E39" i="78"/>
  <c r="E36" i="78"/>
  <c r="E35" i="78"/>
  <c r="E32" i="78"/>
  <c r="E31" i="78"/>
  <c r="E27" i="78"/>
  <c r="E25" i="78"/>
  <c r="E24" i="78"/>
  <c r="E20" i="78"/>
  <c r="E19" i="78"/>
  <c r="E18" i="78"/>
  <c r="E17" i="78"/>
  <c r="E16" i="78"/>
  <c r="E14" i="78"/>
  <c r="E13" i="78"/>
  <c r="E10" i="78"/>
  <c r="E53" i="78" s="1"/>
  <c r="H127" i="57"/>
  <c r="H109" i="57"/>
  <c r="H107" i="57"/>
  <c r="H106" i="57"/>
  <c r="H103" i="57"/>
  <c r="H102" i="57"/>
  <c r="H101" i="57"/>
  <c r="H100" i="57"/>
  <c r="H99" i="57"/>
  <c r="H97" i="57"/>
  <c r="H77" i="57"/>
  <c r="H64" i="57"/>
  <c r="H92" i="57" s="1"/>
  <c r="H63" i="57"/>
  <c r="H91" i="57" s="1"/>
  <c r="H58" i="57"/>
  <c r="H56" i="57"/>
  <c r="H55" i="57"/>
  <c r="H51" i="57"/>
  <c r="H50" i="57"/>
  <c r="H49" i="57"/>
  <c r="H48" i="57"/>
  <c r="H47" i="57"/>
  <c r="H45" i="57"/>
  <c r="H40" i="57"/>
  <c r="H39" i="57"/>
  <c r="H22" i="57"/>
  <c r="H104" i="57" l="1"/>
  <c r="I110" i="57"/>
  <c r="E22" i="78"/>
  <c r="E23" i="78" s="1"/>
  <c r="E26" i="78" s="1"/>
  <c r="E28" i="78" s="1"/>
  <c r="E136" i="78"/>
  <c r="E137" i="78" s="1"/>
  <c r="F35" i="59"/>
  <c r="F44" i="59" s="1"/>
  <c r="F22" i="59"/>
  <c r="H128" i="57"/>
  <c r="F87" i="78"/>
  <c r="F113" i="78"/>
  <c r="F58" i="78"/>
  <c r="F28" i="78"/>
  <c r="F60" i="78" s="1"/>
  <c r="E48" i="78"/>
  <c r="E45" i="78"/>
  <c r="G16" i="86"/>
  <c r="E97" i="78"/>
  <c r="E101" i="78"/>
  <c r="E95" i="78"/>
  <c r="E56" i="78"/>
  <c r="E52" i="78"/>
  <c r="E46" i="78"/>
  <c r="E49" i="78"/>
  <c r="E50" i="78"/>
  <c r="E57" i="78"/>
  <c r="E51" i="78"/>
  <c r="E59" i="78"/>
  <c r="E20" i="97"/>
  <c r="H37" i="61"/>
  <c r="E81" i="78"/>
  <c r="E105" i="78"/>
  <c r="E122" i="78"/>
  <c r="E106" i="78"/>
  <c r="E114" i="78"/>
  <c r="E102" i="78"/>
  <c r="E107" i="78"/>
  <c r="E111" i="78"/>
  <c r="E104" i="78"/>
  <c r="E108" i="78"/>
  <c r="E112" i="78"/>
  <c r="H78" i="57"/>
  <c r="H54" i="57"/>
  <c r="H25" i="57"/>
  <c r="H53" i="57"/>
  <c r="H105" i="57" l="1"/>
  <c r="F115" i="78"/>
  <c r="E109" i="78"/>
  <c r="H131" i="57"/>
  <c r="H81" i="57"/>
  <c r="E82" i="78"/>
  <c r="E54" i="78"/>
  <c r="H27" i="57"/>
  <c r="H59" i="57" s="1"/>
  <c r="H57" i="57"/>
  <c r="H108" i="57" l="1"/>
  <c r="E85" i="78"/>
  <c r="E87" i="78" s="1"/>
  <c r="H133" i="57"/>
  <c r="H83" i="57"/>
  <c r="E110" i="78"/>
  <c r="E55" i="78"/>
  <c r="G96" i="57"/>
  <c r="G44" i="57"/>
  <c r="E113" i="78" l="1"/>
  <c r="H110" i="57"/>
  <c r="E115" i="78"/>
  <c r="E58" i="78"/>
  <c r="E60" i="78"/>
  <c r="F73" i="96" l="1"/>
  <c r="M58" i="96"/>
  <c r="E70" i="96" s="1"/>
  <c r="B65" i="96" l="1"/>
  <c r="M62" i="96"/>
  <c r="L60" i="96"/>
  <c r="K60" i="96"/>
  <c r="J60" i="96"/>
  <c r="I60" i="96"/>
  <c r="H60" i="96"/>
  <c r="G60" i="96"/>
  <c r="F60" i="96"/>
  <c r="E60" i="96"/>
  <c r="M59" i="96"/>
  <c r="E72" i="96" s="1"/>
  <c r="M57" i="96"/>
  <c r="E69" i="96" s="1"/>
  <c r="M56" i="96"/>
  <c r="E68" i="96" s="1"/>
  <c r="M55" i="96"/>
  <c r="E67" i="96" s="1"/>
  <c r="M54" i="96"/>
  <c r="F10" i="81"/>
  <c r="F9" i="81"/>
  <c r="F12" i="86"/>
  <c r="E42" i="59"/>
  <c r="E30" i="59"/>
  <c r="E14" i="59"/>
  <c r="E18" i="76"/>
  <c r="E12" i="76"/>
  <c r="G20" i="88"/>
  <c r="G13" i="88"/>
  <c r="G18" i="62"/>
  <c r="G12" i="62"/>
  <c r="G14" i="85"/>
  <c r="G21" i="85" s="1"/>
  <c r="G127" i="57"/>
  <c r="G109" i="57"/>
  <c r="G107" i="57"/>
  <c r="G106" i="57"/>
  <c r="G103" i="57"/>
  <c r="G102" i="57"/>
  <c r="G101" i="57"/>
  <c r="G100" i="57"/>
  <c r="G99" i="57"/>
  <c r="G97" i="57"/>
  <c r="G77" i="57"/>
  <c r="G64" i="57"/>
  <c r="G92" i="57" s="1"/>
  <c r="G63" i="57"/>
  <c r="G91" i="57" s="1"/>
  <c r="G58" i="57"/>
  <c r="G56" i="57"/>
  <c r="G55" i="57"/>
  <c r="G51" i="57"/>
  <c r="G50" i="57"/>
  <c r="G49" i="57"/>
  <c r="G48" i="57"/>
  <c r="G47" i="57"/>
  <c r="G45" i="57"/>
  <c r="G40" i="57"/>
  <c r="G39" i="57"/>
  <c r="G53" i="57"/>
  <c r="G104" i="57" l="1"/>
  <c r="E35" i="59"/>
  <c r="E44" i="59" s="1"/>
  <c r="E22" i="59"/>
  <c r="G128" i="57"/>
  <c r="F16" i="86"/>
  <c r="F11" i="81"/>
  <c r="G78" i="57"/>
  <c r="M60" i="96"/>
  <c r="E66" i="96"/>
  <c r="E73" i="96" s="1"/>
  <c r="G22" i="57"/>
  <c r="G105" i="57" l="1"/>
  <c r="G131" i="57"/>
  <c r="G81" i="57"/>
  <c r="G54" i="57"/>
  <c r="G25" i="57"/>
  <c r="G54" i="61"/>
  <c r="G45" i="61"/>
  <c r="G24" i="61"/>
  <c r="G12" i="61"/>
  <c r="E47" i="61"/>
  <c r="E46" i="61"/>
  <c r="E45" i="61"/>
  <c r="F47" i="61"/>
  <c r="F46" i="61"/>
  <c r="F45" i="61"/>
  <c r="G108" i="57" l="1"/>
  <c r="G133" i="57"/>
  <c r="G140" i="78"/>
  <c r="E48" i="61"/>
  <c r="F48" i="61"/>
  <c r="G35" i="61"/>
  <c r="G37" i="61"/>
  <c r="G83" i="57"/>
  <c r="G48" i="61"/>
  <c r="G18" i="61"/>
  <c r="G27" i="57"/>
  <c r="G59" i="57" s="1"/>
  <c r="G57" i="57"/>
  <c r="F54" i="61"/>
  <c r="E54" i="61"/>
  <c r="G110" i="57" l="1"/>
  <c r="G142" i="78"/>
  <c r="F44" i="57"/>
  <c r="E16" i="86" l="1"/>
  <c r="F48" i="96"/>
  <c r="B41" i="96"/>
  <c r="M38" i="96"/>
  <c r="L36" i="96"/>
  <c r="K36" i="96"/>
  <c r="J36" i="96"/>
  <c r="I36" i="96"/>
  <c r="H36" i="96"/>
  <c r="G36" i="96"/>
  <c r="F36" i="96"/>
  <c r="E36" i="96"/>
  <c r="M35" i="96"/>
  <c r="E46" i="96" s="1"/>
  <c r="M34" i="96"/>
  <c r="E45" i="96" s="1"/>
  <c r="M33" i="96"/>
  <c r="E44" i="96" s="1"/>
  <c r="M32" i="96"/>
  <c r="E43" i="96" s="1"/>
  <c r="M31" i="96"/>
  <c r="E12" i="86"/>
  <c r="D42" i="59"/>
  <c r="D30" i="59"/>
  <c r="D14" i="59"/>
  <c r="D18" i="76"/>
  <c r="D12" i="76"/>
  <c r="F20" i="88"/>
  <c r="F13" i="88"/>
  <c r="F18" i="62"/>
  <c r="F12" i="62"/>
  <c r="F24" i="61"/>
  <c r="F35" i="61" s="1"/>
  <c r="F12" i="61"/>
  <c r="F18" i="61" s="1"/>
  <c r="F14" i="85"/>
  <c r="F21" i="85" s="1"/>
  <c r="F127" i="57"/>
  <c r="F109" i="57"/>
  <c r="F107" i="57"/>
  <c r="F106" i="57"/>
  <c r="F103" i="57"/>
  <c r="F102" i="57"/>
  <c r="F101" i="57"/>
  <c r="F100" i="57"/>
  <c r="F99" i="57"/>
  <c r="F97" i="57"/>
  <c r="F96" i="57"/>
  <c r="F77" i="57"/>
  <c r="F64" i="57"/>
  <c r="F92" i="57" s="1"/>
  <c r="F63" i="57"/>
  <c r="F91" i="57" s="1"/>
  <c r="F58" i="57"/>
  <c r="F56" i="57"/>
  <c r="F55" i="57"/>
  <c r="F51" i="57"/>
  <c r="F50" i="57"/>
  <c r="F49" i="57"/>
  <c r="F48" i="57"/>
  <c r="F47" i="57"/>
  <c r="F45" i="57"/>
  <c r="F40" i="57"/>
  <c r="F39" i="57"/>
  <c r="F53" i="57"/>
  <c r="F104" i="57" l="1"/>
  <c r="D35" i="59"/>
  <c r="D44" i="59" s="1"/>
  <c r="D22" i="59"/>
  <c r="F128" i="57"/>
  <c r="F78" i="57"/>
  <c r="M36" i="96"/>
  <c r="E42" i="96"/>
  <c r="E48" i="96" s="1"/>
  <c r="F37" i="61"/>
  <c r="F22" i="57"/>
  <c r="F105" i="57" l="1"/>
  <c r="F81" i="57"/>
  <c r="F108" i="57" s="1"/>
  <c r="F131" i="57"/>
  <c r="F54" i="57"/>
  <c r="F25" i="57"/>
  <c r="F83" i="57" l="1"/>
  <c r="F133" i="57"/>
  <c r="F140" i="78"/>
  <c r="F27" i="57"/>
  <c r="F59" i="57" s="1"/>
  <c r="F57" i="57"/>
  <c r="D12" i="86"/>
  <c r="C18" i="76"/>
  <c r="E20" i="88"/>
  <c r="F110" i="57" l="1"/>
  <c r="F142" i="78"/>
  <c r="D16" i="86"/>
  <c r="E24" i="61" l="1"/>
  <c r="E35" i="61" s="1"/>
  <c r="E12" i="61"/>
  <c r="E18" i="61" s="1"/>
  <c r="E37" i="61" l="1"/>
  <c r="B17" i="96"/>
  <c r="M14" i="96"/>
  <c r="L12" i="96"/>
  <c r="K12" i="96"/>
  <c r="J12" i="96"/>
  <c r="I12" i="96"/>
  <c r="H12" i="96"/>
  <c r="G12" i="96"/>
  <c r="F12" i="96"/>
  <c r="E12" i="96"/>
  <c r="M11" i="96"/>
  <c r="E22" i="96" s="1"/>
  <c r="M10" i="96"/>
  <c r="E21" i="96" s="1"/>
  <c r="M9" i="96"/>
  <c r="E20" i="96" s="1"/>
  <c r="M8" i="96"/>
  <c r="E19" i="96" s="1"/>
  <c r="M7" i="96"/>
  <c r="C42" i="59"/>
  <c r="C30" i="59"/>
  <c r="C14" i="59"/>
  <c r="C12" i="76"/>
  <c r="E13" i="88"/>
  <c r="E18" i="62"/>
  <c r="E12" i="62"/>
  <c r="E14" i="85"/>
  <c r="E21" i="85" s="1"/>
  <c r="C22" i="59" l="1"/>
  <c r="C35" i="59"/>
  <c r="C44" i="59" s="1"/>
  <c r="F25" i="96"/>
  <c r="M12" i="96"/>
  <c r="E18" i="96"/>
  <c r="E25" i="96" s="1"/>
  <c r="E127" i="57"/>
  <c r="E109" i="57"/>
  <c r="E107" i="57"/>
  <c r="E106" i="57"/>
  <c r="E103" i="57"/>
  <c r="E102" i="57"/>
  <c r="E101" i="57"/>
  <c r="E100" i="57"/>
  <c r="E99" i="57"/>
  <c r="E97" i="57"/>
  <c r="E96" i="57"/>
  <c r="E77" i="57"/>
  <c r="E64" i="57"/>
  <c r="E92" i="57" s="1"/>
  <c r="E63" i="57"/>
  <c r="E91" i="57" s="1"/>
  <c r="E58" i="57"/>
  <c r="E56" i="57"/>
  <c r="E55" i="57"/>
  <c r="E51" i="57"/>
  <c r="E50" i="57"/>
  <c r="E49" i="57"/>
  <c r="E48" i="57"/>
  <c r="E47" i="57"/>
  <c r="E45" i="57"/>
  <c r="E44" i="57"/>
  <c r="E40" i="57"/>
  <c r="E39" i="57"/>
  <c r="E22" i="57"/>
  <c r="E104" i="57" l="1"/>
  <c r="E128" i="57"/>
  <c r="E53" i="57"/>
  <c r="E25" i="57"/>
  <c r="E54" i="57"/>
  <c r="E78" i="57"/>
  <c r="E131" i="57" l="1"/>
  <c r="E27" i="57"/>
  <c r="E59" i="57" s="1"/>
  <c r="E57" i="57"/>
  <c r="E105" i="57"/>
  <c r="E81" i="57"/>
  <c r="E133" i="57" l="1"/>
  <c r="E140" i="78"/>
  <c r="E108" i="57"/>
  <c r="E83" i="57"/>
  <c r="E110" i="57" l="1"/>
  <c r="E142" i="78"/>
  <c r="D10" i="81" l="1"/>
  <c r="D9" i="81" l="1"/>
  <c r="D11" i="81" s="1"/>
  <c r="Q140" i="57" l="1"/>
  <c r="H56" i="75" l="1"/>
</calcChain>
</file>

<file path=xl/sharedStrings.xml><?xml version="1.0" encoding="utf-8"?>
<sst xmlns="http://schemas.openxmlformats.org/spreadsheetml/2006/main" count="1142" uniqueCount="320">
  <si>
    <t>Total operating expenses</t>
  </si>
  <si>
    <t>Operating income (loss)</t>
  </si>
  <si>
    <t>Net income (loss)</t>
  </si>
  <si>
    <t>Q1</t>
  </si>
  <si>
    <t>Q2</t>
  </si>
  <si>
    <t>Q3</t>
  </si>
  <si>
    <t>Q4</t>
  </si>
  <si>
    <t>ASSETS</t>
  </si>
  <si>
    <t>Goodwill</t>
  </si>
  <si>
    <t>Other assets</t>
  </si>
  <si>
    <t>Other liabilities</t>
  </si>
  <si>
    <t>Capital expenditures</t>
  </si>
  <si>
    <t xml:space="preserve">      Total current assets</t>
  </si>
  <si>
    <t>Current assets:</t>
  </si>
  <si>
    <t>Property and equipment, net</t>
  </si>
  <si>
    <t>LIABILITIES AND STOCKHOLDERS' EQUITY</t>
  </si>
  <si>
    <t>Current liabilities:</t>
  </si>
  <si>
    <t xml:space="preserve">      Total liabilities</t>
  </si>
  <si>
    <t>Common stock</t>
  </si>
  <si>
    <t xml:space="preserve">      TOTAL ASSETS</t>
  </si>
  <si>
    <t xml:space="preserve">      Total current liabilities</t>
  </si>
  <si>
    <t xml:space="preserve">      Total stockholders' equity</t>
  </si>
  <si>
    <t>(in millions, except per share data)</t>
  </si>
  <si>
    <t>GAAP earnings (loss) per share</t>
  </si>
  <si>
    <t>Number of shares used in computation</t>
  </si>
  <si>
    <t>Basic</t>
  </si>
  <si>
    <t>Diluted</t>
  </si>
  <si>
    <t>Non-GAAP Financial Measures</t>
  </si>
  <si>
    <t>GAAP Income Statements - as a % of Revenue</t>
  </si>
  <si>
    <t>ACTIVISION BLIZZARD INC.</t>
  </si>
  <si>
    <t>Product development</t>
  </si>
  <si>
    <t>Sales and marketing</t>
  </si>
  <si>
    <t>General and administrative</t>
  </si>
  <si>
    <t>Cash and cash equivalents</t>
  </si>
  <si>
    <t xml:space="preserve">Accounts receivable, net </t>
  </si>
  <si>
    <t>Software development</t>
  </si>
  <si>
    <t>Accounts payable</t>
  </si>
  <si>
    <t>Deferred revenues</t>
  </si>
  <si>
    <t>Accrued expenses and other liabilities</t>
  </si>
  <si>
    <t>Treasury stock</t>
  </si>
  <si>
    <t>Deferred income taxes</t>
  </si>
  <si>
    <t>ACTIVISION BLIZZARD, INC. AND SUBSIDIARIES</t>
  </si>
  <si>
    <t>(Amounts in millions)</t>
  </si>
  <si>
    <t>Segment net revenues:</t>
  </si>
  <si>
    <t>Reconciliation to consolidated net revenues:</t>
  </si>
  <si>
    <t>Consolidated net revenues</t>
  </si>
  <si>
    <t>Segment income (loss) from operations:</t>
  </si>
  <si>
    <t>Amortization of intangible assets and purchase price accounting related adjustments</t>
  </si>
  <si>
    <t>Asia Pacific</t>
  </si>
  <si>
    <t>Total changes in net revenues</t>
  </si>
  <si>
    <t>Net Revenues</t>
  </si>
  <si>
    <t>Product Development</t>
  </si>
  <si>
    <t>Sales and Marketing</t>
  </si>
  <si>
    <t>General and Administrative</t>
  </si>
  <si>
    <t>Total Costs and Expenses</t>
  </si>
  <si>
    <t>GAAP Measurement</t>
  </si>
  <si>
    <t>Operating Income</t>
  </si>
  <si>
    <t>Basic Earnings per Share</t>
  </si>
  <si>
    <t>Diluted Earnings per Share</t>
  </si>
  <si>
    <t>GAAP Income Statements</t>
  </si>
  <si>
    <t>ACTIVISION BLIZZARD, INC. AND SUBSIDIARIES</t>
  </si>
  <si>
    <t>Cash flows from operating activities:</t>
  </si>
  <si>
    <t>Adjustments to reconcile net income (loss) to net cash provided by operating activities:</t>
  </si>
  <si>
    <t>Depreciation and amortization</t>
  </si>
  <si>
    <t>Amortization and write-off of capitalized software development costs and intellectual property licenses (1)</t>
  </si>
  <si>
    <t>Changes in operating assets and liabilities:</t>
  </si>
  <si>
    <t>Software development and intellectual property licenses</t>
  </si>
  <si>
    <t>Net cash provided by operating activities</t>
  </si>
  <si>
    <t>Cash flows from investing activities:</t>
  </si>
  <si>
    <t>Purchases of available-for-sale investments</t>
  </si>
  <si>
    <t>Cash flows from financing activities:</t>
  </si>
  <si>
    <t>Proceeds from issuance of common stock to employees</t>
  </si>
  <si>
    <t>Dividends paid</t>
  </si>
  <si>
    <t>Effect of foreign exchange rate changes on cash and cash equivalents</t>
  </si>
  <si>
    <t xml:space="preserve">Retail channels </t>
  </si>
  <si>
    <t>Total costs and expenses</t>
  </si>
  <si>
    <t>Costs and expenses:</t>
  </si>
  <si>
    <t>Net revenues</t>
  </si>
  <si>
    <t>Cash Flow Data</t>
  </si>
  <si>
    <t>Accumulated other comprehensive income (loss)</t>
  </si>
  <si>
    <t xml:space="preserve">Certain reclassifications have been made to prior period amounts to conform to the current period presentation. </t>
  </si>
  <si>
    <t>TTM</t>
  </si>
  <si>
    <r>
      <rPr>
        <vertAlign val="superscript"/>
        <sz val="9"/>
        <rFont val="Arial"/>
        <family val="2"/>
      </rPr>
      <t xml:space="preserve">1 </t>
    </r>
    <r>
      <rPr>
        <sz val="9"/>
        <rFont val="Arial"/>
        <family val="2"/>
      </rPr>
      <t>TTM represents trailing twelve months and a simple summation of the current and the immediate past three quarters information.</t>
    </r>
  </si>
  <si>
    <t>Non-GAAP Free Cash Flow</t>
  </si>
  <si>
    <t>Reconciliation to consolidated operating income (loss):</t>
  </si>
  <si>
    <t>Proceeds from maturities of available-for-sale investments</t>
  </si>
  <si>
    <t>Net income</t>
  </si>
  <si>
    <t>Consolidated operating income (loss)</t>
  </si>
  <si>
    <t>Inventories, net</t>
  </si>
  <si>
    <t>Accounts receivable, net</t>
  </si>
  <si>
    <t>Capital Expenditures</t>
  </si>
  <si>
    <t>EBITDA</t>
  </si>
  <si>
    <t>Long-term debt, net of current portion</t>
  </si>
  <si>
    <t>Operating Cash Flow - TTM</t>
  </si>
  <si>
    <t>Capital Expenditures - TTM</t>
  </si>
  <si>
    <t>Non-GAAP Free Cash Flow - TTM</t>
  </si>
  <si>
    <t>Repayment of long-term debt</t>
  </si>
  <si>
    <t>Income (loss) before income tax expense (benefit)</t>
  </si>
  <si>
    <t>Income tax expense (benefit)</t>
  </si>
  <si>
    <t>Provision for inventories</t>
  </si>
  <si>
    <t>Non-GAAP free cash flow represents operating cash flow minus capital expenditures.</t>
  </si>
  <si>
    <t>Console</t>
  </si>
  <si>
    <t>Interest and other expense (income), net</t>
  </si>
  <si>
    <t>Americas</t>
  </si>
  <si>
    <t>Reflects amortization of intangible assets from purchase price accounting.</t>
  </si>
  <si>
    <t>Amortization of intangible assets</t>
  </si>
  <si>
    <t>Reportable segments total</t>
  </si>
  <si>
    <t xml:space="preserve">Total changes in deferred revenues </t>
  </si>
  <si>
    <t>Total changes in deferred revenues</t>
  </si>
  <si>
    <r>
      <t xml:space="preserve">Digital online channels </t>
    </r>
    <r>
      <rPr>
        <vertAlign val="superscript"/>
        <sz val="9"/>
        <rFont val="Arial"/>
        <family val="2"/>
      </rPr>
      <t>1</t>
    </r>
    <r>
      <rPr>
        <sz val="9"/>
        <rFont val="Arial"/>
        <family val="2"/>
      </rPr>
      <t xml:space="preserve"> </t>
    </r>
  </si>
  <si>
    <r>
      <t xml:space="preserve">Other </t>
    </r>
    <r>
      <rPr>
        <vertAlign val="superscript"/>
        <sz val="9"/>
        <rFont val="Arial"/>
        <family val="2"/>
      </rPr>
      <t>2</t>
    </r>
  </si>
  <si>
    <t>Cost of revenues - product sales:</t>
  </si>
  <si>
    <t>Cost of revenues – subscription, licensing, and other revenues:</t>
  </si>
  <si>
    <t>Product Costs</t>
  </si>
  <si>
    <t>Software royalties, amortization, and intellectual property licenses</t>
  </si>
  <si>
    <t>Game operations and distribution costs</t>
  </si>
  <si>
    <r>
      <t>EMEA</t>
    </r>
    <r>
      <rPr>
        <vertAlign val="superscript"/>
        <sz val="9"/>
        <rFont val="Arial"/>
        <family val="2"/>
      </rPr>
      <t>1</t>
    </r>
  </si>
  <si>
    <t>Net Revenues by Geographic Region</t>
  </si>
  <si>
    <t>Total consolidated net revenues</t>
  </si>
  <si>
    <t>Net Revenues by Platform</t>
  </si>
  <si>
    <r>
      <t>Net Revenues by Distribution Channel</t>
    </r>
    <r>
      <rPr>
        <sz val="9"/>
        <rFont val="Arial"/>
        <family val="2"/>
      </rPr>
      <t xml:space="preserve"> </t>
    </r>
  </si>
  <si>
    <t xml:space="preserve">Total consolidated net revenues </t>
  </si>
  <si>
    <t>Net effect of deferred revenues and related cost of revenues</t>
  </si>
  <si>
    <t>Cost of Revenues - Product Sales: Product Costs</t>
  </si>
  <si>
    <t>Earnings Per Diluted Share (GAAP)</t>
  </si>
  <si>
    <t>For the Three Months Ending</t>
  </si>
  <si>
    <t>For the Year Ending</t>
  </si>
  <si>
    <t>Reflects amortization of intangible assets from purchase price accounting, including intangible assets from the King Acquisition.</t>
  </si>
  <si>
    <r>
      <t>Change in Deferred Revenues</t>
    </r>
    <r>
      <rPr>
        <b/>
        <vertAlign val="superscript"/>
        <sz val="9"/>
        <rFont val="Arial"/>
        <family val="2"/>
      </rPr>
      <t>2</t>
    </r>
  </si>
  <si>
    <r>
      <t>Change in Deferred Revenues</t>
    </r>
    <r>
      <rPr>
        <b/>
        <vertAlign val="superscript"/>
        <sz val="9"/>
        <rFont val="Arial"/>
        <family val="2"/>
      </rPr>
      <t>3</t>
    </r>
  </si>
  <si>
    <r>
      <t>Change in deferred revenues</t>
    </r>
    <r>
      <rPr>
        <b/>
        <vertAlign val="superscript"/>
        <sz val="9"/>
        <rFont val="Arial"/>
        <family val="2"/>
      </rPr>
      <t>2</t>
    </r>
  </si>
  <si>
    <r>
      <t>Amortization of intangible assets</t>
    </r>
    <r>
      <rPr>
        <vertAlign val="superscript"/>
        <sz val="9"/>
        <rFont val="Arial"/>
        <family val="2"/>
      </rPr>
      <t>4</t>
    </r>
  </si>
  <si>
    <t>Outlook</t>
  </si>
  <si>
    <r>
      <t>Net Revenues</t>
    </r>
    <r>
      <rPr>
        <b/>
        <vertAlign val="superscript"/>
        <sz val="9"/>
        <rFont val="Arial"/>
        <family val="2"/>
      </rPr>
      <t>1</t>
    </r>
  </si>
  <si>
    <t xml:space="preserve">The historical financial information is provided herein for reference only.  Please refer to the financial statements included in Activision Blizzard’s filings with the SEC. </t>
  </si>
  <si>
    <t>Cost of Revenues - Subs/Lic/Other: Game Operations and Distribution Costs</t>
  </si>
  <si>
    <t>Cost of Revenues - Product Sales: Software Royalties, Amort, and IP Lic</t>
  </si>
  <si>
    <t>Cost of Revenues - Subs/Lic/Other: Software Royalties, Amort, and IP Lic</t>
  </si>
  <si>
    <t>Income tax impacts from items above</t>
  </si>
  <si>
    <t>Excluding the impact of:</t>
  </si>
  <si>
    <t>Activision Blizzard provides net income (loss), earnings (loss) per share and operating margin data and guidance both including (in accordance with GAAP) and excluding (non-GAAP) certain items. When relevant, the Company also provides constant FX information to provide a framework for assessing how our underlying businesses performed excluding the effect of foreign currency rate fluctuations. In addition, Activision Blizzard provides EBITDA (defined as GAAP net income (loss) before interest (income) expense, income taxes, depreciation and amortization) and adjusted EBITDA (defined as non-GAAP operating margin (see non-GAAP financial measure below) before depreciation).  The non-GAAP financial measures exclude the following items, as applicable in any given reporting period and our outlook:</t>
  </si>
  <si>
    <r>
      <t>Income tax expense (benefit)</t>
    </r>
    <r>
      <rPr>
        <vertAlign val="superscript"/>
        <sz val="9"/>
        <rFont val="Arial"/>
        <family val="2"/>
      </rPr>
      <t>1</t>
    </r>
  </si>
  <si>
    <r>
      <t>Net Income (Loss)</t>
    </r>
    <r>
      <rPr>
        <b/>
        <vertAlign val="superscript"/>
        <sz val="9"/>
        <rFont val="Arial"/>
        <family val="2"/>
      </rPr>
      <t>8</t>
    </r>
  </si>
  <si>
    <r>
      <t>Basic Earnings per Share</t>
    </r>
    <r>
      <rPr>
        <b/>
        <vertAlign val="superscript"/>
        <sz val="9"/>
        <rFont val="Arial"/>
        <family val="2"/>
      </rPr>
      <t>8</t>
    </r>
  </si>
  <si>
    <r>
      <t>Diluted Earnings per Share</t>
    </r>
    <r>
      <rPr>
        <b/>
        <vertAlign val="superscript"/>
        <sz val="9"/>
        <rFont val="Arial"/>
        <family val="2"/>
      </rPr>
      <t>8</t>
    </r>
  </si>
  <si>
    <t xml:space="preserve"> </t>
  </si>
  <si>
    <t>to the GAAP pre-tax income under ASC 740, which employs an annual effective tax rate method to the results.</t>
  </si>
  <si>
    <t>Loss on extinguishment of debt</t>
  </si>
  <si>
    <t>Premium payment for early redemption of note</t>
  </si>
  <si>
    <t>Other</t>
  </si>
  <si>
    <t>Other investing activities</t>
  </si>
  <si>
    <t>Net cash (used in) provided by financing activities</t>
  </si>
  <si>
    <t>Net cash used in investing activities</t>
  </si>
  <si>
    <t>Therefore the sum of these measures, as presented, may differ due to the impact of rounding.</t>
  </si>
  <si>
    <t>of unamortized discount and deferred financing costs;</t>
  </si>
  <si>
    <r>
      <t>Provision (benefit) for income taxes</t>
    </r>
    <r>
      <rPr>
        <vertAlign val="superscript"/>
        <sz val="9"/>
        <rFont val="Arial"/>
        <family val="2"/>
      </rPr>
      <t>1</t>
    </r>
  </si>
  <si>
    <t>CY17</t>
  </si>
  <si>
    <r>
      <t>Other non-cash charges</t>
    </r>
    <r>
      <rPr>
        <vertAlign val="superscript"/>
        <sz val="9"/>
        <rFont val="Arial"/>
        <family val="2"/>
      </rPr>
      <t>5</t>
    </r>
  </si>
  <si>
    <t>Restructuring costs</t>
  </si>
  <si>
    <t>Other non-cash charges</t>
  </si>
  <si>
    <t>PC</t>
  </si>
  <si>
    <r>
      <t xml:space="preserve">Mobile and ancillary </t>
    </r>
    <r>
      <rPr>
        <vertAlign val="superscript"/>
        <sz val="9"/>
        <rFont val="Arial"/>
        <family val="2"/>
      </rPr>
      <t>1</t>
    </r>
  </si>
  <si>
    <r>
      <t>Other</t>
    </r>
    <r>
      <rPr>
        <vertAlign val="superscript"/>
        <sz val="9"/>
        <rFont val="Arial"/>
        <family val="2"/>
      </rPr>
      <t xml:space="preserve"> 2</t>
    </r>
  </si>
  <si>
    <r>
      <rPr>
        <vertAlign val="superscript"/>
        <sz val="9"/>
        <rFont val="Arial"/>
        <family val="2"/>
      </rPr>
      <t xml:space="preserve">2 </t>
    </r>
    <r>
      <rPr>
        <sz val="9"/>
        <rFont val="Arial"/>
        <family val="2"/>
      </rPr>
      <t>Includes expenses related to share-based compensation.</t>
    </r>
  </si>
  <si>
    <r>
      <t>Share-based compensation expense</t>
    </r>
    <r>
      <rPr>
        <vertAlign val="superscript"/>
        <sz val="9"/>
        <rFont val="Arial"/>
        <family val="2"/>
      </rPr>
      <t>2</t>
    </r>
  </si>
  <si>
    <t>• expenses related to share-based compensation;</t>
  </si>
  <si>
    <r>
      <t>Share-based compensation</t>
    </r>
    <r>
      <rPr>
        <vertAlign val="superscript"/>
        <sz val="9"/>
        <rFont val="Arial"/>
        <family val="2"/>
      </rPr>
      <t>3</t>
    </r>
  </si>
  <si>
    <t>Reflects expenses related to share-based compensation.</t>
  </si>
  <si>
    <t>Share-based compensation expense</t>
  </si>
  <si>
    <t xml:space="preserve">      TOTAL LIABILITIES AND STOCKHOLDERS' EQUITY</t>
  </si>
  <si>
    <t>(1) Excludes deferral and amortization of share-based compensation expense.</t>
  </si>
  <si>
    <t>Share-based compensation expense (2)</t>
  </si>
  <si>
    <t xml:space="preserve">(2) Includes the net effects of capitalization, deferral, and amortization of share-based compensation expense. </t>
  </si>
  <si>
    <t>Share-based compensation</t>
  </si>
  <si>
    <t xml:space="preserve">Includes expense related to share-based compensation.  </t>
  </si>
  <si>
    <t>Other current assets</t>
  </si>
  <si>
    <t>Intangible assets, net</t>
  </si>
  <si>
    <t>• other non-cash charges from reclassification of certain cumulative translation adjustments into earnings as required by GAAP; and</t>
  </si>
  <si>
    <t>Fees and other expenses related to the King Acquisition</t>
  </si>
  <si>
    <t>Tax payment related to net share settlements of restricted stock units</t>
  </si>
  <si>
    <t>Reflects the income tax impacts associated with the above items. Due to the inherent uncertainties in share price and option exercise behavior, we do not generally forecast excess tax benefits or tax shortfalls.</t>
  </si>
  <si>
    <t>Three Months Ended June 30, 2017</t>
  </si>
  <si>
    <r>
      <rPr>
        <vertAlign val="superscript"/>
        <sz val="9"/>
        <rFont val="Arial"/>
        <family val="2"/>
      </rPr>
      <t xml:space="preserve">5 </t>
    </r>
    <r>
      <rPr>
        <sz val="9"/>
        <rFont val="Arial"/>
        <family val="2"/>
      </rPr>
      <t>Reflects a non-cash accounting charge to reclassify certain cumulative translation (gains) losses into earnings due to the substantial liquidation of certain of our foreign entities.</t>
    </r>
  </si>
  <si>
    <t>Reflects a non-cash accounting charge to reclassify certain cumulative translation (gains) losses into earnings due to the substantial liquidation of certain of our foreign entities.</t>
  </si>
  <si>
    <t>Reflects restructuring charges, primarily severance costs.</t>
  </si>
  <si>
    <t>Reflects the loss on extinguishment of debt from refinancing activities.</t>
  </si>
  <si>
    <t>Three Months Ended September 30, 2017</t>
  </si>
  <si>
    <t>• amortization of intangibles, impairment of goodwill and intangible assets, and adjustments resulting from purchase price accounting;</t>
  </si>
  <si>
    <t>Activision</t>
  </si>
  <si>
    <t>Blizzard</t>
  </si>
  <si>
    <t>King</t>
  </si>
  <si>
    <r>
      <t xml:space="preserve">Net effect from certain revenues deferrals accounting treatment </t>
    </r>
    <r>
      <rPr>
        <vertAlign val="superscript"/>
        <sz val="9"/>
        <rFont val="Arial"/>
        <family val="2"/>
      </rPr>
      <t>2</t>
    </r>
  </si>
  <si>
    <r>
      <t xml:space="preserve">Net effect from deferral of revenues </t>
    </r>
    <r>
      <rPr>
        <vertAlign val="superscript"/>
        <sz val="9"/>
        <rFont val="Arial"/>
        <family val="2"/>
      </rPr>
      <t>2</t>
    </r>
  </si>
  <si>
    <r>
      <t>Intersegment net revenues</t>
    </r>
    <r>
      <rPr>
        <b/>
        <sz val="9"/>
        <rFont val="Arial"/>
        <family val="2"/>
      </rPr>
      <t>:</t>
    </r>
  </si>
  <si>
    <t>Net revenues from external customers:</t>
  </si>
  <si>
    <t>Three Months Ended December 31, 2017</t>
  </si>
  <si>
    <r>
      <t>Change in deferred net revenues and related cost of revenues</t>
    </r>
    <r>
      <rPr>
        <vertAlign val="superscript"/>
        <sz val="9"/>
        <rFont val="Arial"/>
        <family val="2"/>
      </rPr>
      <t>7</t>
    </r>
  </si>
  <si>
    <r>
      <t>Discrete tax-related items</t>
    </r>
    <r>
      <rPr>
        <vertAlign val="superscript"/>
        <sz val="9"/>
        <rFont val="Arial"/>
        <family val="2"/>
      </rPr>
      <t>6</t>
    </r>
  </si>
  <si>
    <t>Discrete tax-related items</t>
  </si>
  <si>
    <t>Proceeds from debt issuances, net of discounts</t>
  </si>
  <si>
    <t>Other financing activities</t>
  </si>
  <si>
    <r>
      <t>Basic Earnings (Loss) per Share</t>
    </r>
    <r>
      <rPr>
        <b/>
        <vertAlign val="superscript"/>
        <sz val="9"/>
        <rFont val="Arial"/>
        <family val="2"/>
      </rPr>
      <t>8</t>
    </r>
  </si>
  <si>
    <r>
      <t>Diluted Earnings (Loss) per Share</t>
    </r>
    <r>
      <rPr>
        <b/>
        <vertAlign val="superscript"/>
        <sz val="9"/>
        <rFont val="Arial"/>
        <family val="2"/>
      </rPr>
      <t>8</t>
    </r>
  </si>
  <si>
    <r>
      <t>Fees and other expenses related to the King Acquisition</t>
    </r>
    <r>
      <rPr>
        <vertAlign val="superscript"/>
        <sz val="9"/>
        <rFont val="Arial"/>
        <family val="2"/>
      </rPr>
      <t>3</t>
    </r>
  </si>
  <si>
    <t xml:space="preserve">In the future, Activision Blizzard may also consider whether other items should also be excluded in calculating the non-GAAP financial measures used by the company. Management believes that the presentation of these non-GAAP financial measures provides investors with additional useful information to measure Activision Blizzard’s financial and operating performance. In particular, the measures facilitate comparison of operating performance between periods and help investors to better understand the operating results of Activision Blizzard by excluding certain items that may not be indicative of the company’s core business, operating results or future outlook. Additionally, we consider quantitative and qualitative factors in assessing whether to adjust for the impact of items that may be significant or that could affect an understanding of our on-going financial and business performance or trends. Internally, management uses these non-GAAP financial measures, along with others, in assessing the company’s operating results, and measuring compliance with the requirements of the company’s debt financing agreements, as well as in planning and forecasting.
Activision Blizzard’s non-GAAP financial measures are not based on a comprehensive set of accounting rules or principles, and the terms non-GAAP net income, non-GAAP earnings per share, non-GAAP operating margin, and non-GAAP or adjusted EBITDA do not have a standardized meaning. Therefore, other companies may use the same or similarly named measures, but exclude different items, which may not provide investors a comparable view of Activision Blizzard’s performance in relation to other companies.
Management compensates for the limitations resulting from the exclusion of these items by considering the impact of the items separately and by considering Activision Blizzard’s GAAP, as well as non-GAAP, results and outlook, and by presenting the most comparable GAAP measures directly ahead of non-GAAP measures, and by providing a reconciliation that indicates and describes the adjustments made.
</t>
  </si>
  <si>
    <r>
      <t>Income tax impacts from items above</t>
    </r>
    <r>
      <rPr>
        <vertAlign val="superscript"/>
        <sz val="9"/>
        <rFont val="Arial"/>
        <family val="2"/>
      </rPr>
      <t>6</t>
    </r>
  </si>
  <si>
    <t xml:space="preserve">• significant discrete tax-related items, including amounts related to changes in tax laws (including the Tax Cuts and Jobs Act enacted in December 2017), amounts related the </t>
  </si>
  <si>
    <t>potential or final resolution of tax positions, and other unusual or unique tax-related items and activities.</t>
  </si>
  <si>
    <r>
      <t>Other segments</t>
    </r>
    <r>
      <rPr>
        <vertAlign val="superscript"/>
        <sz val="9"/>
        <rFont val="Arial"/>
        <family val="2"/>
      </rPr>
      <t>1</t>
    </r>
  </si>
  <si>
    <r>
      <t xml:space="preserve">Elimination of intersegment revenues </t>
    </r>
    <r>
      <rPr>
        <vertAlign val="superscript"/>
        <sz val="9"/>
        <rFont val="Arial"/>
        <family val="2"/>
      </rPr>
      <t>3</t>
    </r>
  </si>
  <si>
    <r>
      <rPr>
        <vertAlign val="superscript"/>
        <sz val="9"/>
        <rFont val="Arial"/>
        <family val="2"/>
      </rPr>
      <t xml:space="preserve">7 </t>
    </r>
    <r>
      <rPr>
        <sz val="9"/>
        <rFont val="Arial"/>
        <family val="2"/>
      </rPr>
      <t xml:space="preserve">Reflects the impact of other unusual or unique tax-related items and activities.
</t>
    </r>
  </si>
  <si>
    <r>
      <rPr>
        <vertAlign val="superscript"/>
        <sz val="9"/>
        <rFont val="Arial"/>
        <family val="2"/>
      </rPr>
      <t xml:space="preserve">6 </t>
    </r>
    <r>
      <rPr>
        <sz val="9"/>
        <rFont val="Arial"/>
        <family val="2"/>
      </rPr>
      <t>Reflects a non-cash accounting charge to reclassify certain cumulative translation gains (losses) into earnings due to the substantial liquidation of certain of our foreign entities.</t>
    </r>
  </si>
  <si>
    <r>
      <t xml:space="preserve">Fees and other expenses related to the King Acquisition </t>
    </r>
    <r>
      <rPr>
        <vertAlign val="superscript"/>
        <sz val="9"/>
        <rFont val="Arial"/>
        <family val="2"/>
      </rPr>
      <t>4</t>
    </r>
  </si>
  <si>
    <r>
      <t xml:space="preserve">Other non-cash charges </t>
    </r>
    <r>
      <rPr>
        <vertAlign val="superscript"/>
        <sz val="9"/>
        <rFont val="Arial"/>
        <family val="2"/>
      </rPr>
      <t>6</t>
    </r>
  </si>
  <si>
    <r>
      <t xml:space="preserve">Discrete tax-related items </t>
    </r>
    <r>
      <rPr>
        <vertAlign val="superscript"/>
        <sz val="9"/>
        <rFont val="Arial"/>
        <family val="2"/>
      </rPr>
      <t>7</t>
    </r>
  </si>
  <si>
    <t>Reflects the impact of significant discrete tax-related items, including amounts related to changes in tax laws (including a reasonable estimate of the impact of the Tax Cuts and Jobs Act enacted in December 2017, as provided for in accordance with Securities and Exchange Commission guidance), amounts related to the potential or final resolution of tax positions, and other unusual or unique tax-related items and activities.</t>
  </si>
  <si>
    <r>
      <t>Net Income</t>
    </r>
    <r>
      <rPr>
        <b/>
        <vertAlign val="superscript"/>
        <sz val="9"/>
        <rFont val="Arial"/>
        <family val="2"/>
      </rPr>
      <t>8</t>
    </r>
  </si>
  <si>
    <t>Net Income</t>
  </si>
  <si>
    <t>CY18</t>
  </si>
  <si>
    <t>Three Months Ended March 31, 2018</t>
  </si>
  <si>
    <t>ASC 606 Adoption</t>
  </si>
  <si>
    <r>
      <rPr>
        <vertAlign val="superscript"/>
        <sz val="9"/>
        <rFont val="Arial"/>
        <family val="2"/>
      </rPr>
      <t>1</t>
    </r>
    <r>
      <rPr>
        <sz val="9"/>
        <rFont val="Arial"/>
        <family val="2"/>
      </rPr>
      <t xml:space="preserve"> Net revenues from Digital online channels represent revenues from digitally-distributed subscriptions, downloadable content, microtransactions, and products, as well as licensing royalties.</t>
    </r>
  </si>
  <si>
    <t>GAAP Net income (loss)</t>
  </si>
  <si>
    <t>Operating margin</t>
  </si>
  <si>
    <r>
      <t>1</t>
    </r>
    <r>
      <rPr>
        <sz val="9"/>
        <rFont val="Arial"/>
        <family val="2"/>
      </rPr>
      <t xml:space="preserve"> Net revenues from Mobile and ancillary include revenues from mobile devices, as well as non-platform specific game related revenues such as standalone sales of physical merchandise and accessories.</t>
    </r>
  </si>
  <si>
    <t>Operating Cash Flow</t>
  </si>
  <si>
    <r>
      <rPr>
        <vertAlign val="superscript"/>
        <sz val="9"/>
        <rFont val="Arial"/>
        <family val="2"/>
      </rPr>
      <t>3</t>
    </r>
    <r>
      <rPr>
        <sz val="9"/>
        <rFont val="Arial"/>
        <family val="2"/>
      </rPr>
      <t xml:space="preserve"> Reflects elimination of intersegment revenues relating to licensing and service fees charged between segments. See details of our revenues from external customers and intersegment net revenues as follows:</t>
    </r>
  </si>
  <si>
    <t>Three Months Ended June 30, 2018</t>
  </si>
  <si>
    <r>
      <rPr>
        <vertAlign val="superscript"/>
        <sz val="9"/>
        <rFont val="Arial"/>
        <family val="2"/>
      </rPr>
      <t>1</t>
    </r>
    <r>
      <rPr>
        <sz val="9"/>
        <rFont val="Arial"/>
        <family val="2"/>
      </rPr>
      <t> EMEA consists of the Europe, Middle East, and Africa geographic regions.</t>
    </r>
  </si>
  <si>
    <t>Three Months Ended September 30, 2018</t>
  </si>
  <si>
    <t>Reflects the loss on extinguishment of debt from redemption activities.</t>
  </si>
  <si>
    <t>Reflects the impact of significant discrete tax-related items, including amounts related to changes in tax laws, amounts related to the potential or final resolution of tax positions, and/or other unusual or unique tax-related items and activities. Refer to our Form 10-Q for the second and third quarters of 2018 for additional information.</t>
  </si>
  <si>
    <t>Deferred income taxes, net</t>
  </si>
  <si>
    <t>Three Months Ended December 31, 2018</t>
  </si>
  <si>
    <t xml:space="preserve">  Entertainment (the "King Acquisition"), including related debt financings and integration costs, and refinancing's of long-term debt, including penalties and the write off </t>
  </si>
  <si>
    <r>
      <rPr>
        <vertAlign val="superscript"/>
        <sz val="9"/>
        <rFont val="Arial"/>
        <family val="2"/>
      </rPr>
      <t>4</t>
    </r>
    <r>
      <rPr>
        <sz val="9"/>
        <rFont val="Arial"/>
        <family val="2"/>
      </rPr>
      <t xml:space="preserve"> Reflects fees and other expenses related to the King Acquisition, including related debt financings and integration costs.</t>
    </r>
  </si>
  <si>
    <r>
      <rPr>
        <vertAlign val="superscript"/>
        <sz val="9"/>
        <rFont val="Arial"/>
        <family val="2"/>
      </rPr>
      <t xml:space="preserve">3 </t>
    </r>
    <r>
      <rPr>
        <sz val="9"/>
        <rFont val="Arial"/>
        <family val="2"/>
      </rPr>
      <t>Reflects fees and other expenses related to the King Acquisition, including related debt financings and integration costs.</t>
    </r>
  </si>
  <si>
    <t>Reflects fees and other expenses related to the King Acquisition, including related debt financings and integration costs.</t>
  </si>
  <si>
    <t>• fees and other expenses (including legal fees, costs, expenses and accruals) related to certain significant transactions and acquisitions, including the acquisition of King Digital</t>
  </si>
  <si>
    <t>CY19</t>
  </si>
  <si>
    <t>Three Months Ended March 31, 2019</t>
  </si>
  <si>
    <t>Reflects the net effect from deferral of revenues and (recognition) of deferred revenues on certain of our online-enabled products.</t>
  </si>
  <si>
    <t>Reflects the net effect from deferral of revenues and (recognition) of deferred revenues, along with related cost of revenues, on certain of our online-enabled products, including the effect of taxes.</t>
  </si>
  <si>
    <r>
      <rPr>
        <vertAlign val="superscript"/>
        <sz val="9"/>
        <rFont val="Arial"/>
        <family val="2"/>
      </rPr>
      <t>2</t>
    </r>
    <r>
      <rPr>
        <sz val="9"/>
        <rFont val="Arial"/>
        <family val="2"/>
      </rPr>
      <t xml:space="preserve"> Reflects the net effect from (deferral) of revenues and recognition of deferred revenues, along with related cost of revenues, on certain of our online-enabled products.</t>
    </r>
  </si>
  <si>
    <r>
      <rPr>
        <vertAlign val="superscript"/>
        <sz val="9"/>
        <rFont val="Arial"/>
        <family val="2"/>
      </rPr>
      <t>3</t>
    </r>
    <r>
      <rPr>
        <sz val="9"/>
        <rFont val="Arial"/>
        <family val="2"/>
      </rPr>
      <t> Reflects the net effect from deferral of revenues and (recognition) of deferred revenues on certain of our online-enabled products.</t>
    </r>
  </si>
  <si>
    <r>
      <rPr>
        <vertAlign val="superscript"/>
        <sz val="9"/>
        <rFont val="Arial"/>
        <family val="2"/>
      </rPr>
      <t>2</t>
    </r>
    <r>
      <rPr>
        <sz val="9"/>
        <rFont val="Arial"/>
        <family val="2"/>
      </rPr>
      <t> Reflects the net effect from deferral of revenues and (recognition) of deferred revenues on certain of our online-enabled products.</t>
    </r>
  </si>
  <si>
    <r>
      <rPr>
        <vertAlign val="superscript"/>
        <sz val="9"/>
        <rFont val="Arial"/>
        <family val="2"/>
      </rPr>
      <t xml:space="preserve">7 </t>
    </r>
    <r>
      <rPr>
        <sz val="9"/>
        <rFont val="Arial"/>
        <family val="2"/>
      </rPr>
      <t>Reflects the net effect from deferral of revenues and (recognition) of deferred revenues, along with related cost of revenues, on certain of our online-enabled products.</t>
    </r>
  </si>
  <si>
    <r>
      <t>Restructuring and related costs</t>
    </r>
    <r>
      <rPr>
        <vertAlign val="superscript"/>
        <sz val="9"/>
        <rFont val="Arial"/>
        <family val="2"/>
      </rPr>
      <t>5</t>
    </r>
  </si>
  <si>
    <t>Restructuring and related costs</t>
  </si>
  <si>
    <r>
      <t xml:space="preserve">Restructuring and related costs </t>
    </r>
    <r>
      <rPr>
        <vertAlign val="superscript"/>
        <sz val="9"/>
        <rFont val="Arial"/>
        <family val="2"/>
      </rPr>
      <t>5</t>
    </r>
  </si>
  <si>
    <r>
      <t>Restructuring and related costs</t>
    </r>
    <r>
      <rPr>
        <vertAlign val="superscript"/>
        <sz val="9"/>
        <rFont val="Arial"/>
        <family val="2"/>
      </rPr>
      <t>4</t>
    </r>
  </si>
  <si>
    <t xml:space="preserve">As a supplement to our financial measures presented in accordance with U.S. Generally Accepted Accounting Principles (“GAAP”), Activision Blizzard presents certain non-GAAP measures of financial performance. These non-GAAP financial measures are not intended to be considered in isolation from, as a substitute for, or as more important than, the financial information prepared and presented in accordance with GAAP. In addition, these non-GAAP measures have limitations in that they do not reflect all of the items associated with the company’s results of operations as determined in accordance with GAAP. </t>
  </si>
  <si>
    <t>• restructuring and related charges;</t>
  </si>
  <si>
    <r>
      <rPr>
        <vertAlign val="superscript"/>
        <sz val="9"/>
        <rFont val="Arial"/>
        <family val="2"/>
      </rPr>
      <t xml:space="preserve">5 </t>
    </r>
    <r>
      <rPr>
        <sz val="9"/>
        <rFont val="Arial"/>
        <family val="2"/>
      </rPr>
      <t>Reflects restructuring initiatives, primarily severance and other restructuring-related costs.</t>
    </r>
  </si>
  <si>
    <r>
      <rPr>
        <vertAlign val="superscript"/>
        <sz val="9"/>
        <rFont val="Arial"/>
        <family val="2"/>
      </rPr>
      <t xml:space="preserve">4 </t>
    </r>
    <r>
      <rPr>
        <sz val="9"/>
        <rFont val="Arial"/>
        <family val="2"/>
      </rPr>
      <t>Reflects restructuring initiatives, primarily severance and other restructuring-related costs.</t>
    </r>
  </si>
  <si>
    <t>Reflects restructuring initiatives, primarily severance and other restructuring-related costs.</t>
  </si>
  <si>
    <t>Three Months Ended June 30, 2019</t>
  </si>
  <si>
    <t xml:space="preserve">Retained earnings (accumulated deficit) </t>
  </si>
  <si>
    <t xml:space="preserve">Additional paid-in capital </t>
  </si>
  <si>
    <t>Three Months Ended September 30, 2019</t>
  </si>
  <si>
    <r>
      <t xml:space="preserve">Net Bookings </t>
    </r>
    <r>
      <rPr>
        <b/>
        <vertAlign val="superscript"/>
        <sz val="9"/>
        <rFont val="Arial"/>
        <family val="2"/>
      </rPr>
      <t>1</t>
    </r>
  </si>
  <si>
    <t>Total MAUs</t>
  </si>
  <si>
    <t>OPERATING METRICS SUMMARY</t>
  </si>
  <si>
    <r>
      <t xml:space="preserve">Monthly Active Users </t>
    </r>
    <r>
      <rPr>
        <b/>
        <vertAlign val="superscript"/>
        <sz val="9"/>
        <rFont val="Arial"/>
        <family val="2"/>
      </rPr>
      <t>3</t>
    </r>
  </si>
  <si>
    <t xml:space="preserve">Net Bookings </t>
  </si>
  <si>
    <r>
      <t xml:space="preserve">In-game net bookings </t>
    </r>
    <r>
      <rPr>
        <vertAlign val="superscript"/>
        <sz val="9"/>
        <rFont val="Arial"/>
        <family val="2"/>
      </rPr>
      <t>2</t>
    </r>
  </si>
  <si>
    <r>
      <rPr>
        <vertAlign val="superscript"/>
        <sz val="9"/>
        <rFont val="Arial"/>
        <family val="2"/>
      </rPr>
      <t xml:space="preserve">2 </t>
    </r>
    <r>
      <rPr>
        <sz val="9"/>
        <rFont val="Arial"/>
        <family val="2"/>
      </rPr>
      <t>In-game net bookings primarily includes the net amount of downloadable content and microtransactions sold during the period, and is equal to in-game net revenues excluding the impact from deferrals.</t>
    </r>
  </si>
  <si>
    <t>In this model, Activision Blizzard has provided a reconciliation of the most comparable GAAP financial measure to the associated non-GAAP measures.  Please refer to the reconciliation tables that follow.</t>
  </si>
  <si>
    <t xml:space="preserve">• income tax adjustments associated with any of the above items. Tax impact on Non-GAAP pre-tax income is calculated under the same accounting principles applied </t>
  </si>
  <si>
    <t xml:space="preserve">Earnings Per Diluted Share Non-GAAP </t>
  </si>
  <si>
    <t xml:space="preserve">The per share adjustments and the GAAP and Non-GAAP earnings per share information is presented as calculated. </t>
  </si>
  <si>
    <t>Net Revenues represents the revenue outlook for both GAAP and Non-GAAP as they are measured the same.</t>
  </si>
  <si>
    <t>Non-GAAP Income Statements - as a % of Revenue</t>
  </si>
  <si>
    <t>Non-GAAP earnings (loss) per share</t>
  </si>
  <si>
    <t>Non-GAAP Income Statements</t>
  </si>
  <si>
    <t xml:space="preserve">Adjusted EBITDA </t>
  </si>
  <si>
    <t>Non-GAAP Measurement</t>
  </si>
  <si>
    <t>The GAAP and non-GAAP earnings per share information is presented as calculated. The sum of these measures, as presented, may differ due to the impact of rounding.</t>
  </si>
  <si>
    <t>Reflects the income tax impact associated with the above items. Tax impact on non-GAAP pre-tax income is calculated under the same accounting principles applied to the GAAP pre-tax income under ASC 740, which employs an annual effective tax rate method to the results.</t>
  </si>
  <si>
    <t>Reflects the income tax impact associated with the above items. Tax impact on non-GAAP  pre-tax income is calculated under the same accounting principles applied to the GAAP pre-tax income under ASC 740, which employs an annual effective tax rate method to the results.</t>
  </si>
  <si>
    <t>Three Months Ended December 31, 2019</t>
  </si>
  <si>
    <t>Unrealized gain on equity investment</t>
  </si>
  <si>
    <t>Non-cash operating lease cost</t>
  </si>
  <si>
    <r>
      <rPr>
        <vertAlign val="superscript"/>
        <sz val="9"/>
        <rFont val="Arial"/>
        <family val="2"/>
      </rPr>
      <t>1</t>
    </r>
    <r>
      <rPr>
        <sz val="9"/>
        <rFont val="Arial"/>
        <family val="2"/>
      </rPr>
      <t xml:space="preserve"> We monitor net bookings as a key operating metric in evaluating the performance of our business as it enables an analysis of performance based on the timing of actual transactions with our customers, along with providing a more timely indication of trends in our operating results. Net bookings is the net amount of products and services sold digitally or sold-in physically in the period, and includes license fees, merchandise, and publisher incentives, among others, and is equal to net revenues excluding the impact from deferrals.</t>
    </r>
  </si>
  <si>
    <r>
      <rPr>
        <vertAlign val="superscript"/>
        <sz val="9"/>
        <rFont val="Arial"/>
        <family val="2"/>
      </rPr>
      <t>1</t>
    </r>
    <r>
      <rPr>
        <sz val="9"/>
        <rFont val="Arial"/>
        <family val="2"/>
      </rPr>
      <t xml:space="preserve"> Includes other income and expenses from operating segments managed outside the reportable segments, including our distribution business. Also includes unallocated corporate income and expenses.</t>
    </r>
  </si>
  <si>
    <r>
      <t>Net effect on deferred net revenues and related cost of revenues on Earnings Per Diluted Share</t>
    </r>
    <r>
      <rPr>
        <b/>
        <vertAlign val="superscript"/>
        <sz val="9"/>
        <rFont val="Arial"/>
        <family val="2"/>
      </rPr>
      <t>7</t>
    </r>
  </si>
  <si>
    <r>
      <rPr>
        <vertAlign val="superscript"/>
        <sz val="9"/>
        <rFont val="Arial"/>
        <family val="2"/>
      </rPr>
      <t>3</t>
    </r>
    <r>
      <rPr>
        <sz val="9"/>
        <rFont val="Arial"/>
        <family val="2"/>
      </rPr>
      <t xml:space="preserve"> We monitor our average monthly active users (“MAUs”) as a key measure of the overall size of our user base. MAUs are the number of individuals who accessed a particular game in a given month. We calculate average MAUs in a period by adding the total number of MAUs in each of the months in a given period and dividing that total by the number of months in the period. An individual who accesses two of our games would be counted as two users. In addition, due to technical limitations, for Activision and King, an individual who accesses the same game on two platforms or devices in the relevant period would be counted as two users. For Blizzard, an individual who accesses the same game on two platforms or devices in the relevant period would generally be counted as a single user. In certain instances, we rely on third parties to publish our games. In these instances, MAU data is based on information provided to us by those third parties, or, if final data is not available, reasonable estimates of MAUs for these third-party published games.</t>
    </r>
  </si>
  <si>
    <t>Reflects our restructuring initiatives, primarily severance, facilities, and other restructuring-related costs we expect to incur as we continue to execute against our previously disclosed restructuring plan.</t>
  </si>
  <si>
    <t xml:space="preserve">Cash and cash equivalents and restricted cash at beginning of period </t>
  </si>
  <si>
    <t xml:space="preserve">Cash and cash equivalents and restricted cash at end of period </t>
  </si>
  <si>
    <t xml:space="preserve">Net  increase (decrease) in cash and cash equivalents and restricted cash </t>
  </si>
  <si>
    <r>
      <rPr>
        <vertAlign val="superscript"/>
        <sz val="9"/>
        <rFont val="Arial"/>
        <family val="2"/>
      </rPr>
      <t>1</t>
    </r>
    <r>
      <rPr>
        <sz val="9"/>
        <rFont val="Arial"/>
        <family val="2"/>
      </rPr>
      <t xml:space="preserve"> Provision for income taxes for the three months ended December 31, 2017, June 30, 2018, September 30, 2018, December 31, 2018, June 30, 2019, and December 31, 2019 also include impacts from significant discrete tax-related items, including amounts related to changes in tax laws, amounts related to the potential or final resolution of tax positions, and/or other unusual or unique tax-related items and activities.</t>
    </r>
  </si>
  <si>
    <t xml:space="preserve">Reflects the impact of significant discrete tax-related items, including amounts related to changes in tax laws, amounts related to the potential or final resolution of tax positions, and/or other unusual or unique tax-related items and activities. Refer to our Form 10-Q for the second quarter of 2019, and forthcoming Annual Report on Form 10-K for the year ended December 31, 2019, for additional information on the impact of these discrete items for the three months ended June 30, 2019 and the three months ended December 31, 2019, respectively. </t>
  </si>
  <si>
    <t xml:space="preserve">In May 2014, the FASB issued new accounting guidance related to revenue recognition. The new standard replaces all current U.S. GAAP guidance on this topic and eliminates all industry-specific guidance, providing a unified model to determine when and how revenue is recognized. The core principle is that a company should recognize revenue upon the transfer of promised goods or services to customers in an amount that reflects the consideration to which the company expects to be entitled to in exchange for those goods or services. On January 1, 2018, we adopted the new accounting standard and related amendments (“new revenue accounting standard”). As a result, the Company’s financial results from January 1, 2018 and forward are presented in accordance with a new revenue accounting standard that was adopted in the first quarter of 2018. Prior period results have not been restated to reflect this change in accounting standards. Refer to our 2018 quarterly SEC filings for additional information. </t>
  </si>
  <si>
    <t xml:space="preserve">Since certain of our games are hosted online or include significant online functionality that represents a separate performance obligation, we defer the transaction price allocable to the online functionality from the sale of these games and then recognize the attributable revenues over the relevant estimated service periods, which are generally less than a year. The related cost of revenues is deferred and recognized as an expense as the related revenues are recognized. </t>
  </si>
  <si>
    <t>Our operating segments are consistent with the manner in which our operations are reviewed and managed by our Chief Executive Officer, who is our chief operating decision maker (“CODM”). The CODM reviews segment performance exclusive of: the impact of the change in deferred revenues and related cost of revenues with respect to certain of our online-enabled games; share-based compensation expense; amortization of intangible assets as a result of purchase price accounting; fees and other expenses (including legal fees, costs, expenses and accruals) related to acquisitions, associated integration activities, and financings; certain restructuring and related costs; and other non-cash charges.
Our operating segments are also consistent with our internal organizational structure, the way we assess operating performance and allocate resources, and the availability of separate financial information. We do not aggregate operating segments.</t>
  </si>
  <si>
    <t xml:space="preserve">Net income (loss) </t>
  </si>
  <si>
    <t>CY20</t>
  </si>
  <si>
    <t>May 5, 2020 Outlook</t>
  </si>
  <si>
    <t>Q1 CY20</t>
  </si>
  <si>
    <r>
      <rPr>
        <vertAlign val="superscript"/>
        <sz val="9"/>
        <rFont val="Arial"/>
        <family val="2"/>
      </rPr>
      <t xml:space="preserve">6 </t>
    </r>
    <r>
      <rPr>
        <sz val="9"/>
        <rFont val="Arial"/>
        <family val="2"/>
      </rPr>
      <t>Reflects the impact of other unusual or unique tax-related items and activities.</t>
    </r>
  </si>
  <si>
    <t>Three Months Ended March 31, 2020</t>
  </si>
  <si>
    <r>
      <rPr>
        <vertAlign val="superscript"/>
        <sz val="9"/>
        <rFont val="Arial"/>
        <family val="2"/>
      </rPr>
      <t>2</t>
    </r>
    <r>
      <rPr>
        <sz val="9"/>
        <rFont val="Arial"/>
        <family val="2"/>
      </rPr>
      <t xml:space="preserve"> Net revenues from Other primarily includes revenues from our distribution business, the Overwatch League, and the Call of Duty League.</t>
    </r>
  </si>
  <si>
    <r>
      <t xml:space="preserve">Inventories, net </t>
    </r>
    <r>
      <rPr>
        <vertAlign val="superscript"/>
        <sz val="9"/>
        <rFont val="Arial"/>
        <family val="2"/>
      </rPr>
      <t>1</t>
    </r>
  </si>
  <si>
    <r>
      <rPr>
        <vertAlign val="superscript"/>
        <sz val="9"/>
        <rFont val="Arial"/>
        <family val="2"/>
      </rPr>
      <t>1</t>
    </r>
    <r>
      <rPr>
        <sz val="9"/>
        <rFont val="Arial"/>
        <family val="2"/>
      </rPr>
      <t xml:space="preserve"> Beginning in Q1 CY20, "Inventories, net" is included in "Other current assets" as the balance is immaterial and is no longer subject to seperate disclosure on our consolidated balance sheet. Periods prior to Q4 CY19 have not been revised to conform to the current presentation.</t>
    </r>
  </si>
  <si>
    <t>(Unaudited) (in millions, except per share data)</t>
  </si>
  <si>
    <t xml:space="preserve">Condensed Consolidated Statements of Operations </t>
  </si>
  <si>
    <r>
      <t>Condensed Consolidated Statements of Operations - Trailing Twelve Months (TTM)</t>
    </r>
    <r>
      <rPr>
        <b/>
        <vertAlign val="superscript"/>
        <sz val="9"/>
        <rFont val="Arial"/>
        <family val="2"/>
      </rPr>
      <t>1</t>
    </r>
  </si>
  <si>
    <t>Condensed Consolidated Balance Sheets</t>
  </si>
  <si>
    <t>(Unaudited) (in millions)</t>
  </si>
  <si>
    <t>SEGMENT INFORMATION</t>
  </si>
  <si>
    <t>(Unaudited) (Amounts in millions)</t>
  </si>
  <si>
    <t>NET REVENUES BY DISTRIBUTION CHANNEL</t>
  </si>
  <si>
    <t>NET REVENUES BY PLATFORM</t>
  </si>
  <si>
    <t>NET REVENUES BY GEORGRAPHIC REGION</t>
  </si>
  <si>
    <t>SUPPLEMENTAL CASH FLOW INFORMATION</t>
  </si>
  <si>
    <t>CONDENSED CONSOLIDATED STATEMENTS OF CASH FLOWS</t>
  </si>
  <si>
    <t>EBITDA and Adjusted EBITDA</t>
  </si>
  <si>
    <t>RECONCILIATION OF GAAP NET INCOME TO NON-GAAP MEASURES</t>
  </si>
  <si>
    <t>(Unaudited) (Amounts in millions, except earnings per share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</si>
</sst>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0\);\-"/>
    <numFmt numFmtId="168" formatCode="#,##0.0\ ;\(#,##0.0\)"/>
    <numFmt numFmtId="169" formatCode="#,##0,;;;&quot;$K&quot;"/>
    <numFmt numFmtId="170" formatCode="_ * #,##0.00_ ;_ * \-#,##0.00_ ;_ * &quot;-&quot;??_ ;_ @_ "/>
    <numFmt numFmtId="171" formatCode="_-* #,##0_-;\-* #,##0_-;_-* &quot;-&quot;_-;_-@_-"/>
    <numFmt numFmtId="172" formatCode="_-* #,##0.00_-;\-* #,##0.00_-;_-* &quot;-&quot;??_-;_-@_-"/>
    <numFmt numFmtId="173" formatCode="_-&quot;$&quot;* #,##0_-;\-&quot;$&quot;* #,##0_-;_-&quot;$&quot;* &quot;-&quot;_-;_-@_-"/>
    <numFmt numFmtId="174" formatCode="#,##0.0_);\(#,##0.0\);0_._0_)"/>
    <numFmt numFmtId="175" formatCode="0.0_)\%;\(0.0\)\%;0.0_)\%;@_)_%"/>
    <numFmt numFmtId="176" formatCode="#,##0.0_)_%;\(#,##0.0\)_%;0.0_)_%;@_)_%"/>
    <numFmt numFmtId="177" formatCode=";;;"/>
    <numFmt numFmtId="178" formatCode="#,##0.0_);\(#,##0.0\);#,##0.0_);@_)"/>
    <numFmt numFmtId="179" formatCode="dd\-mmm\-yy_)"/>
    <numFmt numFmtId="180" formatCode="#,##0.0_);\(#,##0.0\)"/>
    <numFmt numFmtId="181" formatCode="&quot;$&quot;_(#,##0.00_);&quot;$&quot;\(#,##0.00\);&quot;$&quot;_(0.00_);@_)"/>
    <numFmt numFmtId="182" formatCode="&quot;$&quot;_(#,##0.00_);&quot;$&quot;\(#,##0.00\)"/>
    <numFmt numFmtId="183" formatCode="&quot;$&quot;#,##0.000_);[Red]\(&quot;$&quot;#,##0.000\)"/>
    <numFmt numFmtId="184" formatCode="&quot;£&quot;_(#,##0.00_);&quot;£&quot;\(#,##0.00\)"/>
    <numFmt numFmtId="185" formatCode="&quot;£&quot;_(#,##0.00_);&quot;£&quot;\(#,##0.00\);&quot;£&quot;_(0.00_);@_)"/>
    <numFmt numFmtId="186" formatCode="#,##0.00_);\(#,##0.00\);0.00_);@_)"/>
    <numFmt numFmtId="187" formatCode="0.0_)"/>
    <numFmt numFmtId="188" formatCode="\€_(#,##0.00_);\€\(#,##0.00\);\€_(0.00_);@_)"/>
    <numFmt numFmtId="189" formatCode="0.00_)"/>
    <numFmt numFmtId="190" formatCode="#,##0_)\x;\(#,##0\)\x;0_)\x;@_)_x"/>
    <numFmt numFmtId="191" formatCode="#,##0.0_)\x;\(#,##0.0\)\x;0.0_)\x;@_)_x"/>
    <numFmt numFmtId="192" formatCode="#,##0.0_)\x;\(#,##0.0\)\x"/>
    <numFmt numFmtId="193" formatCode="&quot;$&quot;#,##0.0000_);[Red]\(&quot;$&quot;#,##0.0000\)"/>
    <numFmt numFmtId="194" formatCode="#,##0_)_x;\(#,##0\)_x;0_)_x;@_)_x"/>
    <numFmt numFmtId="195" formatCode="#,##0.0_)_x;\(#,##0.0\)_x;0.0_)_x;@_)_x"/>
    <numFmt numFmtId="196" formatCode="0.0"/>
    <numFmt numFmtId="197" formatCode="#,##0.0_)_x;\(#,##0.0\)_x"/>
    <numFmt numFmtId="198" formatCode="&quot;$&quot;#,##0.0_);[Red]\(&quot;$&quot;#,##0.0\)"/>
    <numFmt numFmtId="199" formatCode="0.0_)\%;\(0.0\)\%"/>
    <numFmt numFmtId="200" formatCode="#,##0.000_);\(#,##0.000\)"/>
    <numFmt numFmtId="201" formatCode="#,##0.0_)_%;\(#,##0.0\)_%"/>
    <numFmt numFmtId="202" formatCode="&quot;!&quot;#,##0_);\(&quot;!&quot;#,##0\)"/>
    <numFmt numFmtId="203" formatCode="_-&quot;$&quot;* #,##0.00_-;\-&quot;$&quot;* #,##0.00_-;_-&quot;$&quot;* &quot;-&quot;??_-;_-@_-"/>
    <numFmt numFmtId="204" formatCode="_(* #,##0_);_(* \(#,##0\);_(* &quot; - &quot;_);_(@_)"/>
    <numFmt numFmtId="205" formatCode="#,##0,\ ;[Red]\(#,##0,\);&quot;&quot;"/>
    <numFmt numFmtId="206" formatCode="#,##0,_$;\-#,##0,_$"/>
    <numFmt numFmtId="207" formatCode="&quot;$&quot;#,##0;\-&quot;$&quot;#,##0"/>
    <numFmt numFmtId="208" formatCode="#,##0;\-#,##0;&quot;-&quot;"/>
    <numFmt numFmtId="209" formatCode="0.00000000%"/>
    <numFmt numFmtId="210" formatCode="0.0&quot;  &quot;"/>
    <numFmt numFmtId="211" formatCode="0.000&quot;  &quot;"/>
    <numFmt numFmtId="212" formatCode="&quot;$&quot;#,##0.00"/>
    <numFmt numFmtId="213" formatCode="0.0000&quot;  &quot;"/>
    <numFmt numFmtId="214" formatCode="0.00000&quot;  &quot;"/>
    <numFmt numFmtId="215" formatCode="0%;\(0%\)"/>
    <numFmt numFmtId="216" formatCode="0.00&quot;  &quot;"/>
    <numFmt numFmtId="217" formatCode="#,##0\ ;[Red]\(#,##0\)"/>
    <numFmt numFmtId="218" formatCode="[$-409]mmmm\ d\,\ yyyy;@"/>
    <numFmt numFmtId="219" formatCode="#,##0.00\ &quot;F&quot;;[Red]\-#,##0.00\ &quot;F&quot;"/>
    <numFmt numFmtId="220" formatCode="&quot;$&quot;#,##0.0_);\(&quot;$&quot;#,##0.0\)"/>
    <numFmt numFmtId="221" formatCode="_(&quot;$&quot;* #,##0.0_);_(&quot;$&quot;* \(#,##0.0\);_(&quot;$&quot;* &quot;-&quot;??_);_(@_)"/>
    <numFmt numFmtId="222" formatCode="_-* #,##0.0\ _F_-;\-* #,##0.0\ _F_-;_-* \-?\ _F_-;_-@_-"/>
    <numFmt numFmtId="223" formatCode="&quot;\&quot;#,##0;&quot;\&quot;&quot;\&quot;&quot;\&quot;&quot;\&quot;\-#,##0"/>
    <numFmt numFmtId="224" formatCode="&quot;$&quot;#,##0\ ;\(&quot;$&quot;#,##0\)"/>
    <numFmt numFmtId="225" formatCode="0.00000"/>
    <numFmt numFmtId="226" formatCode="_(* #,##0_);_(* \(#,##0\);_(* &quot;0&quot;??_);_(@_)"/>
    <numFmt numFmtId="227" formatCode="#,##0;\(#,##0\)"/>
    <numFmt numFmtId="228" formatCode="#,##0.00000"/>
    <numFmt numFmtId="229" formatCode="#,##0.0;\(#,##0.0\)"/>
    <numFmt numFmtId="230" formatCode="mmm\-d\-yyyy"/>
    <numFmt numFmtId="231" formatCode="_(* #,##0_);_(* \(#,##0\);_(* &quot;&quot;\ \-\ &quot;&quot;_);_(@_)"/>
    <numFmt numFmtId="232" formatCode="_(* #,##0_);[Red]_(* \(#,##0\);_(* &quot;&quot;\ \-\ &quot;&quot;_);_(@_)"/>
    <numFmt numFmtId="233" formatCode="#,##0,_$;[Red]\-#,##0,_$"/>
    <numFmt numFmtId="234" formatCode="#,##0.00,_$;[Red]\-#,##0.00,_$"/>
    <numFmt numFmtId="235" formatCode="_(* #,###.00_);_(* \(#,###.00\);_(* &quot;-&quot;??_);_(@_)"/>
    <numFmt numFmtId="236" formatCode="_(&quot;$&quot;* \ #,##0.00_);_(&quot;$&quot;* \ \(#,##0.00\);_(&quot;$&quot;* \ &quot;-&quot;??_);_(@_)"/>
    <numFmt numFmtId="237" formatCode="_(&quot;$&quot;* #,##0,_);_(&quot;$&quot;* \(#,##0,\);_(&quot;$&quot;* &quot;-&quot;_);_(@_)"/>
    <numFmt numFmtId="238" formatCode="_([$€]* #,##0.00_);_([$€]* \(#,##0.00\);_([$€]* &quot;-&quot;??_);_(@_)"/>
    <numFmt numFmtId="239" formatCode="_-* #,##0.00\ [$€]_-;\-* #,##0.00\ [$€]_-;_-* &quot;-&quot;??\ [$€]_-;_-@_-"/>
    <numFmt numFmtId="240" formatCode="_-* #,##0.00\ &quot;€&quot;_-;\-* #,##0.00\ &quot;€&quot;_-;_-* &quot;-&quot;??\ &quot;€&quot;_-;_-@_-"/>
    <numFmt numFmtId="241" formatCode="\$#,##0_);[Red]&quot;($&quot;#,##0\)"/>
    <numFmt numFmtId="242" formatCode="#,##0,,,\ ;;;&quot;Gb/s&quot;"/>
    <numFmt numFmtId="243" formatCode="&quot;$&quot;#,##0,_);\(&quot;$&quot;#,##0\)"/>
    <numFmt numFmtId="244" formatCode="0;;"/>
    <numFmt numFmtId="245" formatCode="_-* #,##0.00\ &quot;DM&quot;_-;\-* #,##0.00\ &quot;DM&quot;_-;_-* &quot;-&quot;??\ &quot;DM&quot;_-;_-@_-"/>
    <numFmt numFmtId="246" formatCode="#,##0.0_);[Red]\(#,##0.0\)"/>
    <numFmt numFmtId="247" formatCode="#,##0.000%_);[Red]\(#,##0.000%\)"/>
    <numFmt numFmtId="248" formatCode="mm/dd/yy;;;"/>
    <numFmt numFmtId="249" formatCode="#,##0,;;;&quot;Kb/s&quot;"/>
    <numFmt numFmtId="250" formatCode="#,##0,,;;;&quot;Mb/s&quot;"/>
    <numFmt numFmtId="251" formatCode="_-* #,##0\ _D_M_-;\-* #,##0\ _D_M_-;_-* &quot;-&quot;\ _D_M_-;_-@_-"/>
    <numFmt numFmtId="252" formatCode="_-* #,##0.00\ _D_M_-;\-* #,##0.00\ _D_M_-;_-* &quot;-&quot;??\ _D_M_-;_-@_-"/>
    <numFmt numFmtId="253" formatCode="&quot;$&quot;0.000"/>
    <numFmt numFmtId="254" formatCode="_-* #,##0\ &quot;DM&quot;_-;\-* #,##0\ &quot;DM&quot;_-;_-* &quot;-&quot;\ &quot;DM&quot;_-;_-@_-"/>
    <numFmt numFmtId="255" formatCode="_-&quot;£&quot;* #,##0.00_-;\-&quot;£&quot;* #,##0.00_-;_-&quot;£&quot;* &quot;-&quot;??_-;_-@_-"/>
    <numFmt numFmtId="256" formatCode="0.0;\(0.0\)"/>
    <numFmt numFmtId="257" formatCode="#,##0.0_);[Red]\(#,##0.0\);&quot;N/A &quot;"/>
    <numFmt numFmtId="258" formatCode="###0.0_x;\(###0.0\)_x"/>
    <numFmt numFmtId="259" formatCode="dd/mmm"/>
    <numFmt numFmtId="260" formatCode="\$#,##0_);&quot;($&quot;#,##0\)"/>
    <numFmt numFmtId="261" formatCode="#,##0.0%_);\(#,##0.0&quot;%)&quot;"/>
    <numFmt numFmtId="262" formatCode="#,##0.0,,_);\(#,##0.0,,\);\-_)"/>
    <numFmt numFmtId="263" formatCode="#,##0_);\(#,##0\);\-_)"/>
    <numFmt numFmtId="264" formatCode="_-* #,##0.000000_-;\-* #,##0.000000_-;_-* \-??_-;_-@_-"/>
    <numFmt numFmtId="265" formatCode="#,##0.0,_);\(#,##0.0,\);\-_)"/>
    <numFmt numFmtId="266" formatCode="#,##0.00_);\(#,##0.00\);\-_)"/>
    <numFmt numFmtId="267" formatCode="0.0%&quot;NetPPE/sales&quot;"/>
    <numFmt numFmtId="268" formatCode="#,##0&quot; &quot;\ &quot; &quot;;[Red]\(#,##0\)\ &quot; &quot;;&quot;—&quot;&quot; &quot;&quot; &quot;&quot; &quot;&quot; &quot;"/>
    <numFmt numFmtId="269" formatCode="0.0%&quot;NWI/Sls&quot;"/>
    <numFmt numFmtId="270" formatCode="_(\$* #,##0.00_);_(\$* \(#,##0.00\);_(\$* \-??_);_(@_)"/>
    <numFmt numFmtId="271" formatCode="mmmm\ dd\,\ yyyy"/>
    <numFmt numFmtId="272" formatCode="0.000000000"/>
    <numFmt numFmtId="273" formatCode="_(* #,##0_);_(* \(#,##0\);_(* \-_);_(@_)"/>
    <numFmt numFmtId="274" formatCode="0.000000"/>
    <numFmt numFmtId="275" formatCode="0.0%&quot;Sales&quot;"/>
    <numFmt numFmtId="276" formatCode="0.0%_);\(0.0%\)"/>
    <numFmt numFmtId="277" formatCode="mm/dd/yy"/>
    <numFmt numFmtId="278" formatCode="#,##0.0"/>
    <numFmt numFmtId="279" formatCode="#,##0.0\ ;[Red]\-#,##0.0\ "/>
    <numFmt numFmtId="280" formatCode="0.0000000000000"/>
    <numFmt numFmtId="281" formatCode="0.0%;[Red]\(0.0%\);&quot; &quot;"/>
    <numFmt numFmtId="282" formatCode="_-* #,##0.000_-;\-* #,##0.000_-;_-* &quot;-&quot;??_-;_-@_-"/>
    <numFmt numFmtId="283" formatCode="&quot;TFCF: &quot;#,##0_);[Red]&quot;No! &quot;\(#,##0\)"/>
    <numFmt numFmtId="284" formatCode="_(* #,##0,_);[Red]_(* \(#,##0,\);_(* 0_);_(@_)"/>
    <numFmt numFmtId="285" formatCode="_(* #,##0_);[Red]_(* \(#,##0\);_(* 0_);_(@_)"/>
    <numFmt numFmtId="286" formatCode="_-* #,##0\ _B_F_-;\-* #,##0\ _B_F_-;_-* &quot;-&quot;\ _B_F_-;_-@_-"/>
    <numFmt numFmtId="287" formatCode="_-* #,##0.00\ _B_F_-;\-* #,##0.00\ _B_F_-;_-* &quot;-&quot;??\ _B_F_-;_-@_-"/>
    <numFmt numFmtId="288" formatCode="&quot;\&quot;#,##0;[Red]&quot;\&quot;&quot;\&quot;\-#,##0"/>
    <numFmt numFmtId="289" formatCode="&quot;\&quot;#,##0.00;[Red]&quot;\&quot;&quot;\&quot;&quot;\&quot;&quot;\&quot;&quot;\&quot;&quot;\&quot;\-#,##0.00"/>
    <numFmt numFmtId="290" formatCode="&quot;\&quot;#,##0;[Red]&quot;\&quot;\-#,##0"/>
    <numFmt numFmtId="291" formatCode="_-* #,##0\ &quot;BF&quot;_-;\-* #,##0\ &quot;BF&quot;_-;_-* &quot;-&quot;\ &quot;BF&quot;_-;_-@_-"/>
    <numFmt numFmtId="292" formatCode="_-* #,##0.00\ &quot;BF&quot;_-;\-* #,##0.00\ &quot;BF&quot;_-;_-* &quot;-&quot;??\ &quot;BF&quot;_-;_-@_-"/>
    <numFmt numFmtId="293" formatCode="_(&quot;$&quot;* #,##0.00_);_(&quot;$&quot;* \(#,##0.00\);_(&quot;$&quot;* &quot;-&quot;_);_(@_)"/>
  </numFmts>
  <fonts count="286">
    <font>
      <sz val="10"/>
      <name val="Arial"/>
      <family val="2"/>
    </font>
    <font>
      <sz val="9"/>
      <name val="Arial"/>
      <family val="2"/>
    </font>
    <font>
      <sz val="9"/>
      <color indexed="10"/>
      <name val="Arial"/>
      <family val="2"/>
    </font>
    <font>
      <b/>
      <sz val="9"/>
      <name val="Arial"/>
      <family val="2"/>
    </font>
    <font>
      <sz val="10"/>
      <name val="Arial"/>
      <family val="2"/>
    </font>
    <font>
      <u val="singleAccounting"/>
      <sz val="9"/>
      <name val="Arial"/>
      <family val="2"/>
    </font>
    <font>
      <b/>
      <u val="doubleAccounting"/>
      <sz val="9"/>
      <name val="Arial"/>
      <family val="2"/>
    </font>
    <font>
      <b/>
      <u/>
      <sz val="9"/>
      <name val="Arial"/>
      <family val="2"/>
    </font>
    <font>
      <b/>
      <sz val="10"/>
      <name val="Arial"/>
      <family val="2"/>
    </font>
    <font>
      <b/>
      <sz val="12"/>
      <name val="Arial"/>
      <family val="2"/>
    </font>
    <font>
      <sz val="12"/>
      <name val="Arial"/>
      <family val="2"/>
    </font>
    <font>
      <b/>
      <i/>
      <sz val="9"/>
      <name val="Arial"/>
      <family val="2"/>
    </font>
    <font>
      <sz val="11"/>
      <color indexed="8"/>
      <name val="Calibri"/>
      <family val="2"/>
    </font>
    <font>
      <b/>
      <sz val="11"/>
      <color indexed="8"/>
      <name val="Calibri"/>
      <family val="2"/>
    </font>
    <font>
      <sz val="8"/>
      <name val="Calibri"/>
      <family val="2"/>
    </font>
    <font>
      <b/>
      <sz val="9"/>
      <color indexed="12"/>
      <name val="Arial"/>
      <family val="2"/>
    </font>
    <font>
      <sz val="9"/>
      <color indexed="8"/>
      <name val="Arial"/>
      <family val="2"/>
    </font>
    <font>
      <b/>
      <sz val="9"/>
      <color indexed="8"/>
      <name val="Arial"/>
      <family val="2"/>
    </font>
    <font>
      <sz val="10.5"/>
      <color indexed="8"/>
      <name val="Arial"/>
      <family val="2"/>
    </font>
    <font>
      <b/>
      <sz val="32"/>
      <color indexed="8"/>
      <name val="Arial Black"/>
      <family val="2"/>
    </font>
    <font>
      <u/>
      <sz val="9"/>
      <name val="Arial"/>
      <family val="2"/>
    </font>
    <font>
      <sz val="11"/>
      <color indexed="12"/>
      <name val="Calibri"/>
      <family val="2"/>
    </font>
    <font>
      <sz val="9"/>
      <color indexed="12"/>
      <name val="Arial"/>
      <family val="2"/>
    </font>
    <font>
      <sz val="10"/>
      <color indexed="12"/>
      <name val="Arial"/>
      <family val="2"/>
    </font>
    <font>
      <sz val="11"/>
      <name val="Calibri"/>
      <family val="2"/>
    </font>
    <font>
      <b/>
      <u/>
      <sz val="11"/>
      <color theme="1"/>
      <name val="Calibri"/>
      <family val="2"/>
      <scheme val="minor"/>
    </font>
    <font>
      <sz val="10"/>
      <name val="Helv"/>
    </font>
    <font>
      <b/>
      <sz val="10"/>
      <name val="Times New Roman"/>
      <family val="1"/>
    </font>
    <font>
      <sz val="10"/>
      <name val="Times New Roman"/>
      <family val="1"/>
    </font>
    <font>
      <sz val="10"/>
      <color rgb="FF006100"/>
      <name val="Times New Roman"/>
      <family val="2"/>
    </font>
    <font>
      <sz val="10"/>
      <color rgb="FF9C0006"/>
      <name val="Times New Roman"/>
      <family val="2"/>
    </font>
    <font>
      <sz val="10"/>
      <color rgb="FF9C6500"/>
      <name val="Times New Roman"/>
      <family val="2"/>
    </font>
    <font>
      <sz val="10"/>
      <color rgb="FF3F3F76"/>
      <name val="Times New Roman"/>
      <family val="2"/>
    </font>
    <font>
      <b/>
      <sz val="10"/>
      <color rgb="FF3F3F3F"/>
      <name val="Times New Roman"/>
      <family val="2"/>
    </font>
    <font>
      <b/>
      <sz val="10"/>
      <color rgb="FFFA7D00"/>
      <name val="Times New Roman"/>
      <family val="2"/>
    </font>
    <font>
      <sz val="8"/>
      <name val="Times New Roman"/>
      <family val="1"/>
    </font>
    <font>
      <sz val="8"/>
      <name val="Arial"/>
      <family val="2"/>
    </font>
    <font>
      <sz val="7"/>
      <name val="Times New Roman"/>
      <family val="1"/>
    </font>
    <font>
      <sz val="8"/>
      <color indexed="12"/>
      <name val="Arial"/>
      <family val="2"/>
    </font>
    <font>
      <sz val="10"/>
      <color indexed="8"/>
      <name val="MS Sans Serif"/>
      <family val="2"/>
    </font>
    <font>
      <sz val="12"/>
      <name val="Helv"/>
      <family val="2"/>
    </font>
    <font>
      <sz val="12"/>
      <name val="Times New Roman"/>
      <family val="1"/>
    </font>
    <font>
      <sz val="12"/>
      <name val="????"/>
      <charset val="136"/>
    </font>
    <font>
      <sz val="10"/>
      <name val="Helvetica-Narrow"/>
      <family val="2"/>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14"/>
      <name val="AngsanaUPC"/>
      <family val="1"/>
    </font>
    <font>
      <sz val="10"/>
      <name val="MS Sans Serif"/>
      <family val="2"/>
    </font>
    <font>
      <sz val="10"/>
      <color indexed="8"/>
      <name val="Times New Roman"/>
      <family val="2"/>
    </font>
    <font>
      <sz val="11"/>
      <color indexed="8"/>
      <name val="宋体"/>
      <charset val="134"/>
    </font>
    <font>
      <sz val="12"/>
      <color indexed="8"/>
      <name val="新細明體"/>
      <family val="1"/>
      <charset val="136"/>
    </font>
    <font>
      <sz val="11"/>
      <color indexed="9"/>
      <name val="Calibri"/>
      <family val="2"/>
    </font>
    <font>
      <sz val="10"/>
      <color indexed="9"/>
      <name val="Times New Roman"/>
      <family val="2"/>
    </font>
    <font>
      <sz val="11"/>
      <color indexed="9"/>
      <name val="宋体"/>
      <charset val="134"/>
    </font>
    <font>
      <sz val="12"/>
      <color indexed="9"/>
      <name val="新細明體"/>
      <family val="1"/>
      <charset val="136"/>
    </font>
    <font>
      <sz val="8"/>
      <name val="Tahoma"/>
      <family val="2"/>
    </font>
    <font>
      <sz val="10"/>
      <name val="TimesNewRomanPS"/>
    </font>
    <font>
      <sz val="11"/>
      <color indexed="16"/>
      <name val="Calibri"/>
      <family val="2"/>
    </font>
    <font>
      <sz val="11"/>
      <color indexed="20"/>
      <name val="Calibri"/>
      <family val="2"/>
    </font>
    <font>
      <b/>
      <sz val="14"/>
      <color indexed="9"/>
      <name val="Univers (WN)"/>
      <family val="2"/>
    </font>
    <font>
      <b/>
      <sz val="14"/>
      <name val="Univers (WN)"/>
    </font>
    <font>
      <b/>
      <sz val="10"/>
      <color indexed="9"/>
      <name val="Arial"/>
      <family val="2"/>
    </font>
    <font>
      <i/>
      <sz val="14"/>
      <color indexed="8"/>
      <name val="Arial"/>
      <family val="2"/>
    </font>
    <font>
      <b/>
      <i/>
      <u/>
      <sz val="14"/>
      <name val="Arial"/>
      <family val="2"/>
    </font>
    <font>
      <b/>
      <sz val="12"/>
      <color indexed="8"/>
      <name val="Times New Roman"/>
      <family val="1"/>
    </font>
    <font>
      <sz val="10"/>
      <name val="Century Gothic"/>
      <family val="2"/>
    </font>
    <font>
      <i/>
      <sz val="12"/>
      <color indexed="8"/>
      <name val="Arial"/>
      <family val="2"/>
    </font>
    <font>
      <sz val="8"/>
      <name val="Verdana"/>
      <family val="2"/>
    </font>
    <font>
      <b/>
      <sz val="10"/>
      <name val="MS Sans Serif"/>
      <family val="2"/>
    </font>
    <font>
      <u val="singleAccounting"/>
      <sz val="10"/>
      <name val="Arial"/>
      <family val="2"/>
    </font>
    <font>
      <sz val="10"/>
      <color indexed="8"/>
      <name val="Arial"/>
      <family val="2"/>
    </font>
    <font>
      <sz val="10"/>
      <name val="Courier"/>
      <family val="3"/>
    </font>
    <font>
      <sz val="11"/>
      <name val="Arial"/>
      <family val="2"/>
    </font>
    <font>
      <b/>
      <sz val="11"/>
      <color indexed="53"/>
      <name val="Calibri"/>
      <family val="2"/>
    </font>
    <font>
      <b/>
      <sz val="11"/>
      <color indexed="52"/>
      <name val="Calibri"/>
      <family val="2"/>
    </font>
    <font>
      <b/>
      <sz val="9"/>
      <color indexed="12"/>
      <name val="Times New Roman"/>
      <family val="1"/>
    </font>
    <font>
      <b/>
      <i/>
      <sz val="10"/>
      <name val="Arial"/>
      <family val="2"/>
    </font>
    <font>
      <b/>
      <sz val="11"/>
      <color indexed="9"/>
      <name val="Calibri"/>
      <family val="2"/>
    </font>
    <font>
      <b/>
      <sz val="10"/>
      <color indexed="9"/>
      <name val="Times New Roman"/>
      <family val="2"/>
    </font>
    <font>
      <sz val="10"/>
      <color indexed="8"/>
      <name val="ARIAL"/>
      <family val="2"/>
      <charset val="1"/>
    </font>
    <font>
      <b/>
      <sz val="8"/>
      <color indexed="9"/>
      <name val="Arial"/>
      <family val="2"/>
    </font>
    <font>
      <b/>
      <sz val="8"/>
      <color indexed="8"/>
      <name val="Arial"/>
      <family val="2"/>
    </font>
    <font>
      <b/>
      <u val="singleAccounting"/>
      <sz val="8"/>
      <color indexed="8"/>
      <name val="Arial"/>
      <family val="2"/>
    </font>
    <font>
      <b/>
      <sz val="8"/>
      <color indexed="8"/>
      <name val="Courier New"/>
      <family val="3"/>
    </font>
    <font>
      <sz val="8"/>
      <color indexed="12"/>
      <name val="Helv"/>
    </font>
    <font>
      <sz val="10"/>
      <name val="MS Serif"/>
      <family val="1"/>
    </font>
    <font>
      <sz val="9"/>
      <name val="Helv"/>
    </font>
    <font>
      <sz val="11"/>
      <color indexed="12"/>
      <name val="Book Antiqua"/>
      <family val="1"/>
    </font>
    <font>
      <sz val="11"/>
      <name val="돋움"/>
      <family val="1"/>
      <charset val="136"/>
    </font>
    <font>
      <b/>
      <sz val="9"/>
      <color indexed="9"/>
      <name val="Arial"/>
      <family val="2"/>
    </font>
    <font>
      <sz val="8"/>
      <name val="MS Sans Serif"/>
      <family val="2"/>
    </font>
    <font>
      <sz val="8"/>
      <color indexed="18"/>
      <name val="Comic Sans MS"/>
      <family val="4"/>
    </font>
    <font>
      <b/>
      <sz val="8"/>
      <name val="Arial"/>
      <family val="2"/>
    </font>
    <font>
      <b/>
      <sz val="10"/>
      <name val="Tms Rmn"/>
    </font>
    <font>
      <sz val="10"/>
      <name val="Geneva"/>
      <family val="2"/>
    </font>
    <font>
      <sz val="10"/>
      <color indexed="18"/>
      <name val="Arial"/>
      <family val="2"/>
    </font>
    <font>
      <b/>
      <u/>
      <sz val="8"/>
      <name val="Arial"/>
      <family val="2"/>
    </font>
    <font>
      <sz val="1.25"/>
      <name val="Arial"/>
      <family val="2"/>
    </font>
    <font>
      <b/>
      <u val="double"/>
      <sz val="9"/>
      <name val="Arial"/>
      <family val="2"/>
    </font>
    <font>
      <u val="doubleAccounting"/>
      <sz val="10"/>
      <name val="Arial"/>
      <family val="2"/>
    </font>
    <font>
      <sz val="10"/>
      <name val="Univers"/>
      <family val="2"/>
    </font>
    <font>
      <sz val="10"/>
      <color indexed="16"/>
      <name val="MS Serif"/>
      <family val="1"/>
    </font>
    <font>
      <b/>
      <u/>
      <sz val="12"/>
      <name val="Arial Narrow"/>
      <family val="2"/>
    </font>
    <font>
      <sz val="10"/>
      <name val="Helvetica 45 Light"/>
    </font>
    <font>
      <i/>
      <sz val="11"/>
      <color indexed="23"/>
      <name val="Calibri"/>
      <family val="2"/>
    </font>
    <font>
      <b/>
      <sz val="7"/>
      <color indexed="12"/>
      <name val="Arial"/>
      <family val="2"/>
    </font>
    <font>
      <sz val="7"/>
      <name val="Palatino"/>
      <family val="1"/>
    </font>
    <font>
      <b/>
      <sz val="8"/>
      <name val="Helv"/>
    </font>
    <font>
      <sz val="9"/>
      <name val="Geneva"/>
      <family val="2"/>
    </font>
    <font>
      <sz val="11"/>
      <color indexed="17"/>
      <name val="Calibri"/>
      <family val="2"/>
    </font>
    <font>
      <b/>
      <sz val="10"/>
      <color indexed="58"/>
      <name val="Arial"/>
      <family val="2"/>
    </font>
    <font>
      <sz val="6"/>
      <color indexed="16"/>
      <name val="Palatino"/>
      <family val="1"/>
    </font>
    <font>
      <b/>
      <sz val="8"/>
      <color indexed="8"/>
      <name val="Tahoma"/>
      <family val="2"/>
    </font>
    <font>
      <b/>
      <sz val="8"/>
      <color indexed="9"/>
      <name val="Tahoma"/>
      <family val="2"/>
    </font>
    <font>
      <b/>
      <u/>
      <sz val="8"/>
      <color indexed="8"/>
      <name val="Tahoma"/>
      <family val="2"/>
    </font>
    <font>
      <b/>
      <u/>
      <sz val="18"/>
      <name val="Geneva"/>
      <family val="2"/>
    </font>
    <font>
      <b/>
      <sz val="15"/>
      <color indexed="62"/>
      <name val="Calibri"/>
      <family val="2"/>
    </font>
    <font>
      <b/>
      <sz val="14"/>
      <name val="Univers"/>
      <family val="2"/>
    </font>
    <font>
      <b/>
      <sz val="15"/>
      <color indexed="56"/>
      <name val="Calibri"/>
      <family val="2"/>
    </font>
    <font>
      <b/>
      <sz val="13"/>
      <color indexed="62"/>
      <name val="Calibri"/>
      <family val="2"/>
    </font>
    <font>
      <sz val="18"/>
      <name val="Helvetica-Black"/>
    </font>
    <font>
      <b/>
      <sz val="13"/>
      <color indexed="56"/>
      <name val="Calibri"/>
      <family val="2"/>
    </font>
    <font>
      <b/>
      <sz val="11"/>
      <color indexed="62"/>
      <name val="Calibri"/>
      <family val="2"/>
    </font>
    <font>
      <i/>
      <sz val="14"/>
      <name val="Palatino"/>
      <family val="1"/>
    </font>
    <font>
      <b/>
      <sz val="11"/>
      <color indexed="56"/>
      <name val="Calibri"/>
      <family val="2"/>
    </font>
    <font>
      <b/>
      <sz val="10"/>
      <name val="Geneva"/>
      <family val="2"/>
    </font>
    <font>
      <b/>
      <sz val="10"/>
      <name val="Univers"/>
      <family val="2"/>
    </font>
    <font>
      <b/>
      <sz val="8"/>
      <name val="MS Sans Serif"/>
      <family val="2"/>
    </font>
    <font>
      <b/>
      <sz val="9"/>
      <name val="Helv"/>
    </font>
    <font>
      <sz val="10"/>
      <color indexed="9"/>
      <name val="Arial"/>
      <family val="2"/>
    </font>
    <font>
      <b/>
      <sz val="10.75"/>
      <name val="Arial"/>
      <family val="2"/>
    </font>
    <font>
      <b/>
      <i/>
      <sz val="20"/>
      <name val="Century Gothic"/>
      <family val="2"/>
    </font>
    <font>
      <sz val="9"/>
      <color indexed="17"/>
      <name val="Helv"/>
    </font>
    <font>
      <sz val="11"/>
      <color indexed="62"/>
      <name val="Calibri"/>
      <family val="2"/>
    </font>
    <font>
      <b/>
      <u/>
      <sz val="10"/>
      <color indexed="12"/>
      <name val="Times New Roman"/>
      <family val="1"/>
    </font>
    <font>
      <sz val="8"/>
      <color indexed="39"/>
      <name val="Arial"/>
      <family val="2"/>
    </font>
    <font>
      <sz val="8"/>
      <color indexed="12"/>
      <name val="Tahoma"/>
      <family val="2"/>
    </font>
    <font>
      <sz val="1"/>
      <color indexed="9"/>
      <name val="Symbol"/>
      <family val="1"/>
      <charset val="2"/>
    </font>
    <font>
      <sz val="8"/>
      <color indexed="10"/>
      <name val="Helv"/>
    </font>
    <font>
      <b/>
      <i/>
      <sz val="20"/>
      <color indexed="8"/>
      <name val="Arial"/>
      <family val="2"/>
    </font>
    <font>
      <u/>
      <sz val="7.5"/>
      <color indexed="12"/>
      <name val="Arial"/>
      <family val="2"/>
    </font>
    <font>
      <b/>
      <sz val="10"/>
      <color indexed="8"/>
      <name val="Arial"/>
      <family val="2"/>
    </font>
    <font>
      <sz val="10"/>
      <color indexed="16"/>
      <name val="MS Sans Serif"/>
      <family val="2"/>
    </font>
    <font>
      <sz val="11"/>
      <color indexed="53"/>
      <name val="Calibri"/>
      <family val="2"/>
    </font>
    <font>
      <sz val="11"/>
      <color indexed="52"/>
      <name val="Calibri"/>
      <family val="2"/>
    </font>
    <font>
      <sz val="8"/>
      <name val="Palatino"/>
      <family val="1"/>
    </font>
    <font>
      <b/>
      <u val="singleAccounting"/>
      <sz val="9"/>
      <color indexed="9"/>
      <name val="Arial"/>
      <family val="2"/>
    </font>
    <font>
      <sz val="11"/>
      <color indexed="19"/>
      <name val="Calibri"/>
      <family val="2"/>
    </font>
    <font>
      <sz val="11"/>
      <color indexed="60"/>
      <name val="Calibri"/>
      <family val="2"/>
    </font>
    <font>
      <b/>
      <u val="singleAccounting"/>
      <sz val="8"/>
      <color indexed="8"/>
      <name val="Verdana"/>
      <family val="2"/>
    </font>
    <font>
      <b/>
      <sz val="12"/>
      <color indexed="8"/>
      <name val="Verdana"/>
      <family val="2"/>
    </font>
    <font>
      <sz val="7"/>
      <name val="Small Fonts"/>
      <family val="2"/>
    </font>
    <font>
      <b/>
      <sz val="8"/>
      <color indexed="23"/>
      <name val="Verdana"/>
      <family val="2"/>
    </font>
    <font>
      <sz val="10"/>
      <name val="Tahoma"/>
      <family val="2"/>
    </font>
    <font>
      <sz val="10"/>
      <name val="Arial CE"/>
    </font>
    <font>
      <sz val="10"/>
      <name val="Palatino"/>
      <family val="1"/>
    </font>
    <font>
      <i/>
      <sz val="10"/>
      <name val="Arial"/>
      <family val="2"/>
    </font>
    <font>
      <sz val="7"/>
      <color indexed="12"/>
      <name val="Arial"/>
      <family val="2"/>
    </font>
    <font>
      <i/>
      <sz val="10"/>
      <name val="Helv"/>
    </font>
    <font>
      <sz val="11"/>
      <name val="Times New Roman"/>
      <family val="1"/>
    </font>
    <font>
      <sz val="24"/>
      <name val="MS Sans Serif"/>
      <family val="2"/>
    </font>
    <font>
      <sz val="8"/>
      <color indexed="32"/>
      <name val="Comic Sans MS"/>
      <family val="4"/>
    </font>
    <font>
      <b/>
      <sz val="11"/>
      <color indexed="63"/>
      <name val="Calibri"/>
      <family val="2"/>
    </font>
    <font>
      <sz val="11"/>
      <color indexed="8"/>
      <name val="Times New Roman"/>
      <family val="1"/>
    </font>
    <font>
      <b/>
      <i/>
      <sz val="10"/>
      <color indexed="8"/>
      <name val="Arial"/>
      <family val="2"/>
    </font>
    <font>
      <b/>
      <sz val="11"/>
      <color indexed="16"/>
      <name val="Times New Roman"/>
      <family val="1"/>
    </font>
    <font>
      <b/>
      <sz val="10"/>
      <color indexed="17"/>
      <name val="Arial"/>
      <family val="2"/>
    </font>
    <font>
      <b/>
      <sz val="10"/>
      <color indexed="13"/>
      <name val="Arial"/>
      <family val="2"/>
    </font>
    <font>
      <b/>
      <sz val="26"/>
      <name val="Times New Roman"/>
      <family val="1"/>
    </font>
    <font>
      <b/>
      <sz val="18"/>
      <name val="Times New Roman"/>
      <family val="1"/>
    </font>
    <font>
      <sz val="10"/>
      <color indexed="16"/>
      <name val="Helvetica-Black"/>
    </font>
    <font>
      <sz val="12"/>
      <color indexed="8"/>
      <name val="Times New Roman"/>
      <family val="1"/>
    </font>
    <font>
      <sz val="8"/>
      <color indexed="18"/>
      <name val="Arial"/>
      <family val="2"/>
    </font>
    <font>
      <b/>
      <u/>
      <sz val="10"/>
      <name val="Arial"/>
      <family val="2"/>
    </font>
    <font>
      <sz val="7"/>
      <color indexed="10"/>
      <name val="MS Sans Serif"/>
      <family val="2"/>
    </font>
    <font>
      <sz val="10"/>
      <name val="Tms Rmn"/>
      <family val="1"/>
    </font>
    <font>
      <sz val="10"/>
      <name val="Tms Rmn"/>
    </font>
    <font>
      <sz val="16"/>
      <color indexed="9"/>
      <name val="Tahoma"/>
      <family val="2"/>
    </font>
    <font>
      <sz val="9"/>
      <color indexed="8"/>
      <name val="Helv"/>
    </font>
    <font>
      <sz val="8"/>
      <color indexed="10"/>
      <name val="Arial"/>
      <family val="2"/>
    </font>
    <font>
      <sz val="9"/>
      <color indexed="20"/>
      <name val="Helv"/>
    </font>
    <font>
      <sz val="8"/>
      <name val="Wingdings"/>
      <charset val="2"/>
    </font>
    <font>
      <b/>
      <sz val="12"/>
      <color indexed="8"/>
      <name val="Arial"/>
      <family val="2"/>
    </font>
    <font>
      <sz val="8"/>
      <name val="Helv"/>
      <family val="2"/>
    </font>
    <font>
      <sz val="8"/>
      <name val="Helv"/>
    </font>
    <font>
      <sz val="8"/>
      <name val="COUR"/>
    </font>
    <font>
      <sz val="8"/>
      <color indexed="8"/>
      <name val="Arial"/>
      <family val="2"/>
    </font>
    <font>
      <sz val="11"/>
      <color indexed="16"/>
      <name val="Arial"/>
      <family val="2"/>
    </font>
    <font>
      <sz val="9.5"/>
      <color indexed="23"/>
      <name val="Helvetica-Black"/>
    </font>
    <font>
      <b/>
      <sz val="8"/>
      <color indexed="9"/>
      <name val="Verdana"/>
      <family val="2"/>
    </font>
    <font>
      <sz val="10"/>
      <color indexed="8"/>
      <name val="Geneva"/>
      <family val="2"/>
    </font>
    <font>
      <sz val="9"/>
      <color indexed="18"/>
      <name val="Wingdings"/>
      <charset val="2"/>
    </font>
    <font>
      <sz val="10"/>
      <name val="ACaslon Regular"/>
    </font>
    <font>
      <b/>
      <i/>
      <sz val="14"/>
      <name val="Arial"/>
      <family val="2"/>
    </font>
    <font>
      <b/>
      <sz val="11"/>
      <name val="Arial"/>
      <family val="2"/>
    </font>
    <font>
      <vertAlign val="subscript"/>
      <sz val="8"/>
      <color indexed="8"/>
      <name val="Arial"/>
      <family val="2"/>
    </font>
    <font>
      <b/>
      <sz val="8"/>
      <color indexed="8"/>
      <name val="Helv"/>
      <family val="2"/>
    </font>
    <font>
      <b/>
      <sz val="8"/>
      <color indexed="8"/>
      <name val="Helv"/>
    </font>
    <font>
      <vertAlign val="superscript"/>
      <sz val="8"/>
      <color indexed="8"/>
      <name val="Arial"/>
      <family val="2"/>
    </font>
    <font>
      <b/>
      <sz val="9"/>
      <name val="Palatino"/>
      <family val="1"/>
    </font>
    <font>
      <sz val="9"/>
      <color indexed="21"/>
      <name val="Helvetica-Black"/>
    </font>
    <font>
      <b/>
      <sz val="10"/>
      <name val="Palatino"/>
      <family val="1"/>
    </font>
    <font>
      <b/>
      <sz val="8"/>
      <color indexed="63"/>
      <name val="Verdana"/>
      <family val="2"/>
    </font>
    <font>
      <sz val="12"/>
      <color indexed="8"/>
      <name val="Palatino"/>
      <family val="1"/>
    </font>
    <font>
      <sz val="11"/>
      <color indexed="8"/>
      <name val="Helvetica-Black"/>
    </font>
    <font>
      <i/>
      <sz val="8"/>
      <color indexed="8"/>
      <name val="Arial"/>
      <family val="2"/>
    </font>
    <font>
      <sz val="7"/>
      <name val="Arial"/>
      <family val="2"/>
    </font>
    <font>
      <b/>
      <sz val="18"/>
      <color indexed="62"/>
      <name val="Cambria"/>
      <family val="2"/>
    </font>
    <font>
      <b/>
      <sz val="16"/>
      <color indexed="9"/>
      <name val="Tahoma"/>
      <family val="2"/>
    </font>
    <font>
      <b/>
      <sz val="18"/>
      <color theme="3"/>
      <name val="Cambria"/>
      <family val="2"/>
    </font>
    <font>
      <b/>
      <sz val="18"/>
      <color indexed="56"/>
      <name val="Cambria"/>
      <family val="2"/>
    </font>
    <font>
      <b/>
      <sz val="13"/>
      <color indexed="8"/>
      <name val="Verdana"/>
      <family val="2"/>
    </font>
    <font>
      <b/>
      <sz val="13"/>
      <name val="Century Gothic"/>
      <family val="2"/>
    </font>
    <font>
      <b/>
      <sz val="10"/>
      <color indexed="8"/>
      <name val="Times New Roman"/>
      <family val="2"/>
    </font>
    <font>
      <sz val="8"/>
      <color indexed="36"/>
      <name val="Comic Sans MS"/>
      <family val="4"/>
    </font>
    <font>
      <sz val="18"/>
      <name val="Arial"/>
      <family val="2"/>
    </font>
    <font>
      <sz val="2.25"/>
      <name val="Arial"/>
      <family val="2"/>
    </font>
    <font>
      <sz val="8"/>
      <color indexed="8"/>
      <name val="Wingdings"/>
      <charset val="2"/>
    </font>
    <font>
      <sz val="8"/>
      <color indexed="9"/>
      <name val="Tahoma"/>
      <family val="2"/>
    </font>
    <font>
      <b/>
      <sz val="8"/>
      <color indexed="22"/>
      <name val="Arial"/>
      <family val="2"/>
    </font>
    <font>
      <b/>
      <sz val="10"/>
      <color indexed="10"/>
      <name val="Arial"/>
      <family val="2"/>
    </font>
    <font>
      <sz val="11"/>
      <color indexed="10"/>
      <name val="Calibri"/>
      <family val="2"/>
    </font>
    <font>
      <sz val="10"/>
      <color indexed="10"/>
      <name val="Times New Roman"/>
      <family val="2"/>
    </font>
    <font>
      <sz val="12"/>
      <name val="바탕체"/>
      <family val="1"/>
      <charset val="129"/>
    </font>
    <font>
      <sz val="12"/>
      <name val="뼻뮝"/>
      <family val="1"/>
    </font>
    <font>
      <sz val="12"/>
      <color indexed="60"/>
      <name val="新細明體"/>
      <family val="1"/>
      <charset val="136"/>
    </font>
    <font>
      <sz val="10"/>
      <name val="新細明體"/>
      <family val="1"/>
      <charset val="136"/>
    </font>
    <font>
      <b/>
      <sz val="12"/>
      <color indexed="8"/>
      <name val="新細明體"/>
      <family val="1"/>
      <charset val="136"/>
    </font>
    <font>
      <sz val="12"/>
      <color indexed="20"/>
      <name val="新細明體"/>
      <family val="1"/>
      <charset val="136"/>
    </font>
    <font>
      <sz val="10"/>
      <name val="굴림체"/>
      <family val="3"/>
    </font>
    <font>
      <sz val="12"/>
      <color indexed="17"/>
      <name val="新細明體"/>
      <family val="1"/>
      <charset val="136"/>
    </font>
    <font>
      <sz val="11"/>
      <color indexed="17"/>
      <name val="宋体"/>
      <charset val="134"/>
    </font>
    <font>
      <sz val="11"/>
      <color indexed="20"/>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charset val="134"/>
    </font>
    <font>
      <i/>
      <sz val="11"/>
      <color indexed="23"/>
      <name val="宋体"/>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charset val="134"/>
    </font>
    <font>
      <b/>
      <sz val="11"/>
      <color indexed="52"/>
      <name val="宋体"/>
      <charset val="134"/>
    </font>
    <font>
      <sz val="12"/>
      <color indexed="62"/>
      <name val="新細明體"/>
      <family val="1"/>
      <charset val="136"/>
    </font>
    <font>
      <b/>
      <sz val="12"/>
      <color indexed="63"/>
      <name val="新細明體"/>
      <family val="1"/>
      <charset val="136"/>
    </font>
    <font>
      <sz val="11"/>
      <color indexed="62"/>
      <name val="宋体"/>
      <charset val="134"/>
    </font>
    <font>
      <b/>
      <sz val="11"/>
      <color indexed="63"/>
      <name val="宋体"/>
      <charset val="134"/>
    </font>
    <font>
      <sz val="11"/>
      <color indexed="60"/>
      <name val="宋体"/>
      <charset val="134"/>
    </font>
    <font>
      <sz val="12"/>
      <color indexed="52"/>
      <name val="新細明體"/>
      <family val="1"/>
      <charset val="136"/>
    </font>
    <font>
      <sz val="11"/>
      <color indexed="52"/>
      <name val="宋体"/>
      <charset val="134"/>
    </font>
    <font>
      <sz val="10"/>
      <name val="Arial"/>
      <family val="2"/>
    </font>
    <font>
      <b/>
      <sz val="9"/>
      <color theme="1"/>
      <name val="Arial"/>
      <family val="2"/>
    </font>
    <font>
      <sz val="9"/>
      <color theme="1"/>
      <name val="Arial"/>
      <family val="2"/>
    </font>
    <font>
      <vertAlign val="superscript"/>
      <sz val="9"/>
      <name val="Arial"/>
      <family val="2"/>
    </font>
    <font>
      <b/>
      <vertAlign val="superscript"/>
      <sz val="9"/>
      <name val="Arial"/>
      <family val="2"/>
    </font>
    <font>
      <sz val="11"/>
      <color rgb="FFFF0000"/>
      <name val="Calibri"/>
      <family val="2"/>
    </font>
    <font>
      <i/>
      <sz val="10"/>
      <color rgb="FF7F7F7F"/>
      <name val="Times New Roman"/>
      <family val="2"/>
    </font>
    <font>
      <b/>
      <sz val="15"/>
      <color theme="3"/>
      <name val="Times New Roman"/>
      <family val="2"/>
    </font>
    <font>
      <b/>
      <sz val="13"/>
      <color theme="3"/>
      <name val="Times New Roman"/>
      <family val="2"/>
    </font>
    <font>
      <b/>
      <sz val="11"/>
      <color theme="3"/>
      <name val="Times New Roman"/>
      <family val="2"/>
    </font>
    <font>
      <sz val="10"/>
      <color rgb="FFFA7D00"/>
      <name val="Times New Roman"/>
      <family val="2"/>
    </font>
    <font>
      <b/>
      <sz val="11"/>
      <color rgb="FFFF0000"/>
      <name val="Calibri"/>
      <family val="2"/>
      <scheme val="minor"/>
    </font>
    <font>
      <b/>
      <u val="singleAccounting"/>
      <sz val="9"/>
      <color theme="1"/>
      <name val="Arial"/>
      <family val="2"/>
    </font>
    <font>
      <b/>
      <sz val="11"/>
      <name val="Calibri"/>
      <family val="2"/>
    </font>
    <font>
      <sz val="9"/>
      <color theme="1"/>
      <name val="Calibri"/>
      <family val="2"/>
      <scheme val="minor"/>
    </font>
    <font>
      <b/>
      <sz val="9"/>
      <color indexed="8"/>
      <name val="Tahoma"/>
      <family val="2"/>
    </font>
    <font>
      <sz val="9"/>
      <name val="Calibri"/>
      <family val="2"/>
      <scheme val="minor"/>
    </font>
    <font>
      <sz val="10"/>
      <name val="Arial"/>
      <family val="2"/>
    </font>
    <font>
      <sz val="10"/>
      <name val="Arial"/>
      <family val="2"/>
    </font>
    <font>
      <b/>
      <sz val="10.5"/>
      <name val="Arial"/>
      <family val="2"/>
    </font>
    <font>
      <sz val="10.5"/>
      <name val="Arial"/>
      <family val="2"/>
    </font>
    <font>
      <sz val="10"/>
      <color rgb="FFFF0000"/>
      <name val="Arial"/>
      <family val="2"/>
    </font>
    <font>
      <sz val="10"/>
      <name val="Arial"/>
      <family val="2"/>
    </font>
    <font>
      <sz val="9"/>
      <color theme="1" tint="0.499984740745262"/>
      <name val="Arial"/>
      <family val="2"/>
    </font>
    <font>
      <sz val="10"/>
      <color theme="1" tint="0.499984740745262"/>
      <name val="Arial"/>
      <family val="2"/>
    </font>
    <font>
      <b/>
      <sz val="9"/>
      <color theme="1" tint="0.499984740745262"/>
      <name val="Arial"/>
      <family val="2"/>
    </font>
    <font>
      <sz val="11"/>
      <color theme="0" tint="-0.34998626667073579"/>
      <name val="Calibri"/>
      <family val="2"/>
    </font>
  </fonts>
  <fills count="76">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indexed="42"/>
        <bgColor indexed="64"/>
      </patternFill>
    </fill>
    <fill>
      <patternFill patternType="solid">
        <fgColor indexed="43"/>
        <bgColor indexed="64"/>
      </patternFill>
    </fill>
    <fill>
      <patternFill patternType="solid">
        <fgColor indexed="31"/>
        <bgColor indexed="64"/>
      </patternFill>
    </fill>
    <fill>
      <patternFill patternType="solid">
        <fgColor theme="4" tint="0.79998168889431442"/>
        <bgColor indexed="64"/>
      </patternFill>
    </fill>
    <fill>
      <patternFill patternType="solid">
        <fgColor indexed="26"/>
        <bgColor indexed="64"/>
      </patternFill>
    </fill>
    <fill>
      <patternFill patternType="solid">
        <fgColor theme="5" tint="0.79998168889431442"/>
        <bgColor indexed="64"/>
      </patternFill>
    </fill>
    <fill>
      <patternFill patternType="solid">
        <fgColor indexed="4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46"/>
        <bgColor indexed="64"/>
      </patternFill>
    </fill>
    <fill>
      <patternFill patternType="solid">
        <fgColor indexed="27"/>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indexed="47"/>
        <bgColor indexed="64"/>
      </patternFill>
    </fill>
    <fill>
      <patternFill patternType="solid">
        <fgColor theme="4" tint="0.59999389629810485"/>
        <bgColor indexed="64"/>
      </patternFill>
    </fill>
    <fill>
      <patternFill patternType="solid">
        <fgColor indexed="44"/>
        <bgColor indexed="64"/>
      </patternFill>
    </fill>
    <fill>
      <patternFill patternType="solid">
        <fgColor indexed="22"/>
        <bgColor indexed="64"/>
      </patternFill>
    </fill>
    <fill>
      <patternFill patternType="solid">
        <fgColor theme="5" tint="0.59999389629810485"/>
        <bgColor indexed="64"/>
      </patternFill>
    </fill>
    <fill>
      <patternFill patternType="solid">
        <fgColor indexed="29"/>
        <bgColor indexed="64"/>
      </patternFill>
    </fill>
    <fill>
      <patternFill patternType="solid">
        <fgColor theme="6" tint="0.59999389629810485"/>
        <bgColor indexed="64"/>
      </patternFill>
    </fill>
    <fill>
      <patternFill patternType="solid">
        <fgColor indexed="1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51"/>
        <bgColor indexed="64"/>
      </patternFill>
    </fill>
    <fill>
      <patternFill patternType="solid">
        <fgColor theme="4" tint="0.39997558519241921"/>
        <bgColor indexed="64"/>
      </patternFill>
    </fill>
    <fill>
      <patternFill patternType="solid">
        <fgColor indexed="3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36"/>
        <bgColor indexed="64"/>
      </patternFill>
    </fill>
    <fill>
      <patternFill patternType="solid">
        <fgColor theme="8" tint="0.39997558519241921"/>
        <bgColor indexed="64"/>
      </patternFill>
    </fill>
    <fill>
      <patternFill patternType="solid">
        <fgColor indexed="49"/>
        <bgColor indexed="64"/>
      </patternFill>
    </fill>
    <fill>
      <patternFill patternType="solid">
        <fgColor theme="9" tint="0.39997558519241921"/>
        <bgColor indexed="64"/>
      </patternFill>
    </fill>
    <fill>
      <patternFill patternType="solid">
        <fgColor indexed="52"/>
        <bgColor indexed="64"/>
      </patternFill>
    </fill>
    <fill>
      <patternFill patternType="solid">
        <fgColor indexed="54"/>
        <bgColor indexed="64"/>
      </patternFill>
    </fill>
    <fill>
      <patternFill patternType="solid">
        <fgColor theme="4"/>
        <bgColor indexed="64"/>
      </patternFill>
    </fill>
    <fill>
      <patternFill patternType="solid">
        <fgColor indexed="62"/>
        <bgColor indexed="64"/>
      </patternFill>
    </fill>
    <fill>
      <patternFill patternType="solid">
        <fgColor indexed="25"/>
        <bgColor indexed="64"/>
      </patternFill>
    </fill>
    <fill>
      <patternFill patternType="solid">
        <fgColor theme="5"/>
        <bgColor indexed="64"/>
      </patternFill>
    </fill>
    <fill>
      <patternFill patternType="solid">
        <fgColor indexed="10"/>
        <bgColor indexed="64"/>
      </patternFill>
    </fill>
    <fill>
      <patternFill patternType="solid">
        <fgColor indexed="55"/>
        <bgColor indexed="64"/>
      </patternFill>
    </fill>
    <fill>
      <patternFill patternType="solid">
        <fgColor theme="6"/>
        <bgColor indexed="64"/>
      </patternFill>
    </fill>
    <fill>
      <patternFill patternType="solid">
        <fgColor indexed="57"/>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53"/>
        <bgColor indexed="64"/>
      </patternFill>
    </fill>
    <fill>
      <patternFill patternType="solid">
        <fgColor indexed="18"/>
        <bgColor indexed="64"/>
      </patternFill>
    </fill>
    <fill>
      <patternFill patternType="solid">
        <fgColor rgb="FFFFC7CE"/>
        <bgColor indexed="64"/>
      </patternFill>
    </fill>
    <fill>
      <patternFill patternType="solid">
        <fgColor indexed="8"/>
        <bgColor indexed="64"/>
      </patternFill>
    </fill>
    <fill>
      <patternFill patternType="solid">
        <fgColor indexed="34"/>
        <bgColor indexed="64"/>
      </patternFill>
    </fill>
    <fill>
      <patternFill patternType="solid">
        <fgColor rgb="FFF2F2F2"/>
        <bgColor indexed="64"/>
      </patternFill>
    </fill>
    <fill>
      <patternFill patternType="lightGray">
        <fgColor indexed="15"/>
      </patternFill>
    </fill>
    <fill>
      <patternFill patternType="solid">
        <fgColor rgb="FFA5A5A5"/>
        <bgColor indexed="64"/>
      </patternFill>
    </fill>
    <fill>
      <patternFill patternType="solid">
        <fgColor indexed="12"/>
        <bgColor indexed="64"/>
      </patternFill>
    </fill>
    <fill>
      <patternFill patternType="solid">
        <fgColor indexed="60"/>
        <bgColor indexed="64"/>
      </patternFill>
    </fill>
    <fill>
      <patternFill patternType="solid">
        <fgColor indexed="48"/>
        <bgColor indexed="64"/>
      </patternFill>
    </fill>
    <fill>
      <patternFill patternType="solid">
        <fgColor indexed="23"/>
        <bgColor indexed="64"/>
      </patternFill>
    </fill>
    <fill>
      <patternFill patternType="solid">
        <fgColor indexed="14"/>
        <bgColor indexed="64"/>
      </patternFill>
    </fill>
    <fill>
      <patternFill patternType="solid">
        <fgColor indexed="40"/>
        <bgColor indexed="64"/>
      </patternFill>
    </fill>
    <fill>
      <patternFill patternType="solid">
        <fgColor rgb="FFC6EFCE"/>
        <bgColor indexed="64"/>
      </patternFill>
    </fill>
    <fill>
      <patternFill patternType="solid">
        <fgColor indexed="15"/>
        <bgColor indexed="64"/>
      </patternFill>
    </fill>
    <fill>
      <patternFill patternType="solid">
        <fgColor rgb="FFFFEB9C"/>
        <bgColor indexed="64"/>
      </patternFill>
    </fill>
    <fill>
      <patternFill patternType="solid">
        <fgColor indexed="63"/>
        <bgColor indexed="64"/>
      </patternFill>
    </fill>
    <fill>
      <patternFill patternType="solid">
        <fgColor indexed="13"/>
        <bgColor indexed="64"/>
      </patternFill>
    </fill>
    <fill>
      <patternFill patternType="solid">
        <fgColor indexed="17"/>
        <bgColor indexed="64"/>
      </patternFill>
    </fill>
    <fill>
      <patternFill patternType="mediumGray">
        <fgColor indexed="22"/>
      </patternFill>
    </fill>
    <fill>
      <patternFill patternType="darkVertical"/>
    </fill>
    <fill>
      <patternFill patternType="solid">
        <fgColor indexed="56"/>
        <bgColor indexed="64"/>
      </patternFill>
    </fill>
    <fill>
      <patternFill patternType="solid">
        <fgColor indexed="16"/>
        <bgColor indexed="64"/>
      </patternFill>
    </fill>
    <fill>
      <patternFill patternType="solid">
        <fgColor theme="0"/>
        <bgColor indexed="64"/>
      </patternFill>
    </fill>
  </fills>
  <borders count="82">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medium">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right style="medium">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style="double">
        <color indexed="64"/>
      </left>
      <right/>
      <top/>
      <bottom style="hair">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medium">
        <color indexed="9"/>
      </right>
      <top/>
      <bottom style="medium">
        <color indexed="9"/>
      </bottom>
      <diagonal/>
    </border>
    <border>
      <left style="medium">
        <color indexed="9"/>
      </left>
      <right style="medium">
        <color indexed="9"/>
      </right>
      <top/>
      <bottom/>
      <diagonal/>
    </border>
    <border>
      <left style="medium">
        <color indexed="8"/>
      </left>
      <right style="medium">
        <color indexed="8"/>
      </right>
      <top style="thin">
        <color indexed="8"/>
      </top>
      <bottom style="medium">
        <color indexed="64"/>
      </bottom>
      <diagonal/>
    </border>
    <border>
      <left/>
      <right/>
      <top/>
      <bottom style="thin">
        <color indexed="44"/>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diagonal/>
    </border>
    <border>
      <left style="hair">
        <color indexed="56"/>
      </left>
      <right style="hair">
        <color indexed="56"/>
      </right>
      <top style="hair">
        <color indexed="56"/>
      </top>
      <bottom style="hair">
        <color indexed="56"/>
      </bottom>
      <diagonal/>
    </border>
    <border>
      <left style="thin">
        <color indexed="8"/>
      </left>
      <right style="thin">
        <color indexed="8"/>
      </right>
      <top/>
      <bottom style="thin">
        <color indexed="8"/>
      </bottom>
      <diagonal/>
    </border>
    <border>
      <left style="hair">
        <color indexed="32"/>
      </left>
      <right style="hair">
        <color indexed="32"/>
      </right>
      <top style="hair">
        <color indexed="32"/>
      </top>
      <bottom style="hair">
        <color indexed="32"/>
      </bottom>
      <diagonal/>
    </border>
    <border>
      <left/>
      <right/>
      <top style="double">
        <color indexed="64"/>
      </top>
      <bottom style="double">
        <color indexed="64"/>
      </bottom>
      <diagonal/>
    </border>
    <border>
      <left/>
      <right/>
      <top style="hair">
        <color indexed="8"/>
      </top>
      <bottom/>
      <diagonal/>
    </border>
    <border>
      <left style="medium">
        <color indexed="64"/>
      </left>
      <right style="medium">
        <color indexed="64"/>
      </right>
      <top style="medium">
        <color indexed="64"/>
      </top>
      <bottom style="medium">
        <color indexed="64"/>
      </bottom>
      <diagonal/>
    </border>
    <border>
      <left/>
      <right/>
      <top/>
      <bottom style="dashed">
        <color indexed="64"/>
      </bottom>
      <diagonal/>
    </border>
    <border>
      <left/>
      <right/>
      <top/>
      <bottom style="dotted">
        <color indexed="64"/>
      </bottom>
      <diagonal/>
    </border>
    <border>
      <left/>
      <right/>
      <top style="medium">
        <color indexed="8"/>
      </top>
      <bottom style="medium">
        <color indexed="8"/>
      </bottom>
      <diagonal/>
    </border>
    <border>
      <left style="thin">
        <color indexed="8"/>
      </left>
      <right/>
      <top/>
      <bottom/>
      <diagonal/>
    </border>
    <border>
      <left/>
      <right/>
      <top style="medium">
        <color indexed="64"/>
      </top>
      <bottom style="medium">
        <color indexed="64"/>
      </bottom>
      <diagonal/>
    </border>
    <border>
      <left/>
      <right/>
      <top/>
      <bottom style="medium">
        <color indexed="8"/>
      </bottom>
      <diagonal/>
    </border>
    <border>
      <left style="thin">
        <color indexed="8"/>
      </left>
      <right style="thin">
        <color indexed="55"/>
      </right>
      <top/>
      <bottom/>
      <diagonal/>
    </border>
    <border>
      <left/>
      <right/>
      <top/>
      <bottom style="thick">
        <color indexed="54"/>
      </bottom>
      <diagonal/>
    </border>
    <border>
      <left/>
      <right/>
      <top/>
      <bottom style="thick">
        <color indexed="62"/>
      </bottom>
      <diagonal/>
    </border>
    <border>
      <left/>
      <right/>
      <top/>
      <bottom style="thick">
        <color indexed="44"/>
      </bottom>
      <diagonal/>
    </border>
    <border>
      <left/>
      <right/>
      <top/>
      <bottom style="thick">
        <color indexed="22"/>
      </bottom>
      <diagonal/>
    </border>
    <border>
      <left/>
      <right/>
      <top/>
      <bottom style="medium">
        <color indexed="4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hair">
        <color indexed="18"/>
      </left>
      <right style="hair">
        <color indexed="18"/>
      </right>
      <top style="hair">
        <color indexed="18"/>
      </top>
      <bottom style="hair">
        <color indexed="18"/>
      </bottom>
      <diagonal/>
    </border>
    <border>
      <left style="medium">
        <color indexed="8"/>
      </left>
      <right style="medium">
        <color indexed="8"/>
      </right>
      <top/>
      <bottom/>
      <diagonal/>
    </border>
    <border>
      <left style="thin">
        <color indexed="55"/>
      </left>
      <right style="thin">
        <color indexed="55"/>
      </right>
      <top style="thin">
        <color indexed="55"/>
      </top>
      <bottom style="thin">
        <color indexed="55"/>
      </bottom>
      <diagonal/>
    </border>
    <border>
      <left/>
      <right/>
      <top/>
      <bottom style="double">
        <color indexed="52"/>
      </bottom>
      <diagonal/>
    </border>
    <border>
      <left/>
      <right/>
      <top style="thin">
        <color indexed="8"/>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hair">
        <color indexed="58"/>
      </left>
      <right style="thin">
        <color indexed="58"/>
      </right>
      <top style="hair">
        <color indexed="58"/>
      </top>
      <bottom style="hair">
        <color indexed="58"/>
      </bottom>
      <diagonal/>
    </border>
    <border>
      <left style="thin">
        <color indexed="63"/>
      </left>
      <right style="thin">
        <color indexed="63"/>
      </right>
      <top style="thin">
        <color indexed="63"/>
      </top>
      <bottom style="thin">
        <color indexed="63"/>
      </bottom>
      <diagonal/>
    </border>
    <border>
      <left/>
      <right/>
      <top style="medium">
        <color indexed="23"/>
      </top>
      <bottom style="medium">
        <color indexed="23"/>
      </bottom>
      <diagonal/>
    </border>
    <border>
      <left style="hair">
        <color indexed="62"/>
      </left>
      <right style="hair">
        <color indexed="62"/>
      </right>
      <top style="hair">
        <color indexed="62"/>
      </top>
      <bottom style="hair">
        <color indexed="62"/>
      </bottom>
      <diagonal/>
    </border>
    <border>
      <left style="thin">
        <color indexed="64"/>
      </left>
      <right/>
      <top style="thin">
        <color indexed="64"/>
      </top>
      <bottom style="thin">
        <color indexed="64"/>
      </bottom>
      <diagonal/>
    </border>
    <border>
      <left style="hair">
        <color indexed="64"/>
      </left>
      <right/>
      <top/>
      <bottom/>
      <diagonal/>
    </border>
    <border>
      <left style="hair">
        <color indexed="64"/>
      </left>
      <right/>
      <top style="hair">
        <color indexed="64"/>
      </top>
      <bottom style="hair">
        <color indexed="64"/>
      </bottom>
      <diagonal/>
    </border>
    <border>
      <left/>
      <right/>
      <top style="thin">
        <color indexed="54"/>
      </top>
      <bottom style="double">
        <color indexed="54"/>
      </bottom>
      <diagonal/>
    </border>
    <border>
      <left/>
      <right/>
      <top style="double">
        <color indexed="64"/>
      </top>
      <bottom/>
      <diagonal/>
    </border>
    <border>
      <left/>
      <right/>
      <top style="thin">
        <color indexed="62"/>
      </top>
      <bottom style="double">
        <color indexed="62"/>
      </bottom>
      <diagonal/>
    </border>
    <border>
      <left style="hair">
        <color indexed="17"/>
      </left>
      <right style="hair">
        <color indexed="17"/>
      </right>
      <top style="hair">
        <color indexed="17"/>
      </top>
      <bottom style="hair">
        <color indexed="17"/>
      </bottom>
      <diagonal/>
    </border>
    <border>
      <left style="thin">
        <color indexed="8"/>
      </left>
      <right style="thin">
        <color indexed="8"/>
      </right>
      <top/>
      <bottom/>
      <diagonal/>
    </border>
    <border>
      <left/>
      <right/>
      <top style="thin">
        <color indexed="64"/>
      </top>
      <bottom style="double">
        <color indexed="64"/>
      </bottom>
      <diagonal/>
    </border>
    <border>
      <left/>
      <right/>
      <top style="medium">
        <color rgb="FF000000"/>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style="medium">
        <color indexed="64"/>
      </right>
      <top style="medium">
        <color indexed="64"/>
      </top>
      <bottom style="thin">
        <color indexed="64"/>
      </bottom>
      <diagonal/>
    </border>
    <border>
      <left style="medium">
        <color auto="1"/>
      </left>
      <right/>
      <top/>
      <bottom/>
      <diagonal/>
    </border>
  </borders>
  <cellStyleXfs count="4383">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44" fontId="4" fillId="0" borderId="0" applyFont="0" applyFill="0" applyBorder="0" applyAlignment="0" applyProtection="0"/>
    <xf numFmtId="0" fontId="26" fillId="0" borderId="0"/>
    <xf numFmtId="43" fontId="4" fillId="0" borderId="0" applyFont="0" applyFill="0" applyBorder="0" applyAlignment="0" applyProtection="0"/>
    <xf numFmtId="9" fontId="4" fillId="0" borderId="0" applyFont="0" applyFill="0" applyBorder="0" applyAlignment="0" applyProtection="0"/>
    <xf numFmtId="0" fontId="26" fillId="0" borderId="0"/>
    <xf numFmtId="0" fontId="12" fillId="0" borderId="0"/>
    <xf numFmtId="0" fontId="4" fillId="0" borderId="0"/>
    <xf numFmtId="0" fontId="4" fillId="0" borderId="0"/>
    <xf numFmtId="0" fontId="4" fillId="0" borderId="0"/>
    <xf numFmtId="9" fontId="38" fillId="0" borderId="0">
      <alignment horizontal="right"/>
    </xf>
    <xf numFmtId="0" fontId="4" fillId="0" borderId="0"/>
    <xf numFmtId="0" fontId="35" fillId="0" borderId="0"/>
    <xf numFmtId="0" fontId="39" fillId="0" borderId="0"/>
    <xf numFmtId="3" fontId="4" fillId="0" borderId="0"/>
    <xf numFmtId="168" fontId="1" fillId="0" borderId="0"/>
    <xf numFmtId="169" fontId="40" fillId="0" borderId="0">
      <alignment horizontal="right"/>
    </xf>
    <xf numFmtId="0" fontId="4" fillId="0" borderId="0"/>
    <xf numFmtId="0" fontId="41" fillId="0" borderId="0"/>
    <xf numFmtId="0" fontId="4" fillId="0" borderId="0">
      <alignment vertical="top"/>
    </xf>
    <xf numFmtId="0" fontId="42" fillId="0" borderId="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3" fontId="42" fillId="0" borderId="0" applyFont="0" applyFill="0" applyBorder="0" applyAlignment="0" applyProtection="0"/>
    <xf numFmtId="0" fontId="4" fillId="0" borderId="0"/>
    <xf numFmtId="174" fontId="36" fillId="0" borderId="0"/>
    <xf numFmtId="175" fontId="4" fillId="0" borderId="0" applyFont="0" applyFill="0" applyBorder="0" applyAlignment="0" applyProtection="0"/>
    <xf numFmtId="166" fontId="43" fillId="0" borderId="0" applyFont="0" applyFill="0" applyBorder="0" applyAlignment="0" applyProtection="0"/>
    <xf numFmtId="176" fontId="4" fillId="0" borderId="0" applyFont="0" applyFill="0" applyBorder="0" applyAlignment="0" applyProtection="0"/>
    <xf numFmtId="177" fontId="4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1" fillId="0" borderId="0"/>
    <xf numFmtId="0"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8" fontId="4" fillId="0" borderId="0" applyFont="0" applyFill="0" applyBorder="0" applyAlignment="0" applyProtection="0"/>
    <xf numFmtId="0" fontId="1" fillId="0" borderId="0" applyFont="0" applyFill="0" applyBorder="0" applyAlignment="0" applyProtection="0"/>
    <xf numFmtId="179" fontId="43"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78" fontId="4" fillId="0" borderId="0" applyFont="0" applyFill="0" applyBorder="0" applyAlignment="0" applyProtection="0"/>
    <xf numFmtId="179" fontId="43" fillId="0" borderId="0" applyFont="0" applyFill="0" applyBorder="0" applyAlignment="0" applyProtection="0"/>
    <xf numFmtId="178" fontId="4" fillId="0" borderId="0" applyFont="0" applyFill="0" applyBorder="0" applyAlignment="0" applyProtection="0"/>
    <xf numFmtId="179" fontId="43"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0" fontId="26"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1" fontId="4" fillId="0" borderId="0" applyFont="0" applyFill="0" applyBorder="0" applyAlignment="0" applyProtection="0"/>
    <xf numFmtId="0" fontId="1"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80" fontId="43" fillId="0" borderId="0" applyFont="0" applyFill="0" applyBorder="0" applyAlignment="0" applyProtection="0"/>
    <xf numFmtId="182" fontId="4" fillId="0" borderId="0" applyFont="0" applyFill="0" applyBorder="0" applyAlignment="0" applyProtection="0"/>
    <xf numFmtId="182" fontId="4" fillId="0" borderId="0" applyFont="0" applyFill="0" applyBorder="0" applyAlignment="0" applyProtection="0"/>
    <xf numFmtId="183" fontId="43"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0" fontId="43" fillId="0" borderId="0" applyFont="0" applyFill="0" applyBorder="0" applyAlignment="0" applyProtection="0"/>
    <xf numFmtId="181" fontId="4" fillId="0" borderId="0" applyFont="0" applyFill="0" applyBorder="0" applyAlignment="0" applyProtection="0"/>
    <xf numFmtId="180" fontId="43"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3" fillId="0" borderId="0" applyFont="0" applyFill="0" applyBorder="0" applyAlignment="0" applyProtection="0"/>
    <xf numFmtId="182" fontId="4" fillId="0" borderId="0" applyFont="0" applyFill="0" applyBorder="0" applyAlignment="0" applyProtection="0"/>
    <xf numFmtId="183" fontId="43" fillId="0" borderId="0" applyFont="0" applyFill="0" applyBorder="0" applyAlignment="0" applyProtection="0"/>
    <xf numFmtId="182" fontId="4" fillId="0" borderId="0" applyFont="0" applyFill="0" applyBorder="0" applyAlignment="0" applyProtection="0"/>
    <xf numFmtId="185" fontId="4" fillId="0" borderId="0" applyFont="0" applyFill="0" applyBorder="0" applyAlignment="0" applyProtection="0"/>
    <xf numFmtId="186" fontId="4" fillId="0" borderId="0" applyFont="0" applyFill="0" applyBorder="0" applyAlignment="0" applyProtection="0"/>
    <xf numFmtId="0" fontId="1" fillId="0" borderId="0" applyFont="0" applyFill="0" applyBorder="0" applyAlignment="0" applyProtection="0"/>
    <xf numFmtId="186" fontId="4" fillId="0" borderId="0" applyFont="0" applyFill="0" applyBorder="0" applyAlignment="0" applyProtection="0"/>
    <xf numFmtId="187" fontId="43" fillId="0" borderId="0" applyFont="0" applyFill="0" applyBorder="0" applyAlignment="0" applyProtection="0"/>
    <xf numFmtId="180" fontId="4" fillId="0" borderId="0" applyFont="0" applyFill="0" applyBorder="0" applyAlignment="0" applyProtection="0"/>
    <xf numFmtId="39" fontId="4" fillId="0" borderId="0" applyFont="0" applyFill="0" applyBorder="0" applyAlignment="0" applyProtection="0"/>
    <xf numFmtId="39" fontId="4" fillId="0" borderId="0" applyFont="0" applyFill="0" applyBorder="0" applyAlignment="0" applyProtection="0"/>
    <xf numFmtId="186" fontId="4" fillId="0" borderId="0" applyFont="0" applyFill="0" applyBorder="0" applyAlignment="0" applyProtection="0"/>
    <xf numFmtId="187" fontId="43" fillId="0" borderId="0" applyFont="0" applyFill="0" applyBorder="0" applyAlignment="0" applyProtection="0"/>
    <xf numFmtId="186" fontId="4" fillId="0" borderId="0" applyFont="0" applyFill="0" applyBorder="0" applyAlignment="0" applyProtection="0"/>
    <xf numFmtId="187" fontId="43" fillId="0" borderId="0" applyFont="0" applyFill="0" applyBorder="0" applyAlignment="0" applyProtection="0"/>
    <xf numFmtId="180" fontId="4" fillId="0" borderId="0" applyFont="0" applyFill="0" applyBorder="0" applyAlignment="0" applyProtection="0"/>
    <xf numFmtId="186" fontId="4" fillId="0" borderId="0" applyFont="0" applyFill="0" applyBorder="0" applyAlignment="0" applyProtection="0"/>
    <xf numFmtId="186" fontId="4" fillId="0" borderId="0" applyFont="0" applyFill="0" applyBorder="0" applyAlignment="0" applyProtection="0"/>
    <xf numFmtId="186" fontId="4" fillId="0" borderId="0" applyFont="0" applyFill="0" applyBorder="0" applyAlignment="0" applyProtection="0"/>
    <xf numFmtId="39" fontId="4" fillId="0" borderId="0" applyFont="0" applyFill="0" applyBorder="0" applyAlignment="0" applyProtection="0"/>
    <xf numFmtId="39" fontId="4" fillId="0" borderId="0" applyFont="0" applyFill="0" applyBorder="0" applyAlignment="0" applyProtection="0"/>
    <xf numFmtId="39" fontId="4" fillId="0" borderId="0" applyFont="0" applyFill="0" applyBorder="0" applyAlignment="0" applyProtection="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188" fontId="4" fillId="0" borderId="0" applyFont="0" applyFill="0" applyBorder="0" applyAlignment="0" applyProtection="0"/>
    <xf numFmtId="189" fontId="4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Border="0"/>
    <xf numFmtId="0" fontId="4"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4" fillId="5" borderId="0" applyNumberFormat="0" applyFont="0" applyAlignment="0" applyProtection="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4" fillId="0" borderId="0" applyFont="0" applyFill="0" applyBorder="0" applyAlignment="0" applyProtection="0"/>
    <xf numFmtId="191" fontId="4" fillId="0" borderId="0" applyFont="0" applyFill="0" applyBorder="0" applyAlignment="0" applyProtection="0"/>
    <xf numFmtId="0" fontId="1" fillId="0" borderId="0" applyFont="0" applyFill="0" applyBorder="0" applyAlignment="0" applyProtection="0"/>
    <xf numFmtId="190" fontId="4" fillId="0" borderId="0" applyFont="0" applyFill="0" applyBorder="0" applyAlignment="0" applyProtection="0"/>
    <xf numFmtId="191" fontId="4" fillId="0" borderId="0" applyFont="0" applyFill="0" applyBorder="0" applyAlignment="0" applyProtection="0"/>
    <xf numFmtId="190"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3" fontId="43" fillId="0" borderId="0" applyFont="0" applyFill="0" applyBorder="0" applyAlignment="0" applyProtection="0"/>
    <xf numFmtId="192" fontId="4" fillId="0" borderId="0" applyFont="0" applyFill="0" applyBorder="0" applyAlignment="0" applyProtection="0"/>
    <xf numFmtId="190" fontId="4" fillId="0" borderId="0" applyFont="0" applyFill="0" applyBorder="0" applyAlignment="0" applyProtection="0"/>
    <xf numFmtId="190" fontId="4" fillId="0" borderId="0" applyFont="0" applyFill="0" applyBorder="0" applyAlignment="0" applyProtection="0"/>
    <xf numFmtId="192" fontId="4" fillId="0" borderId="0" applyFont="0" applyFill="0" applyBorder="0" applyAlignment="0" applyProtection="0"/>
    <xf numFmtId="190" fontId="4" fillId="0" borderId="0" applyFont="0" applyFill="0" applyBorder="0" applyAlignment="0" applyProtection="0"/>
    <xf numFmtId="192" fontId="4" fillId="0" borderId="0" applyFont="0" applyFill="0" applyBorder="0" applyAlignment="0" applyProtection="0"/>
    <xf numFmtId="193" fontId="43" fillId="0" borderId="0" applyFont="0" applyFill="0" applyBorder="0" applyAlignment="0" applyProtection="0"/>
    <xf numFmtId="192" fontId="4" fillId="0" borderId="0" applyFont="0" applyFill="0" applyBorder="0" applyAlignment="0" applyProtection="0"/>
    <xf numFmtId="193" fontId="43" fillId="0" borderId="0" applyFont="0" applyFill="0" applyBorder="0" applyAlignment="0" applyProtection="0"/>
    <xf numFmtId="191" fontId="4" fillId="0" borderId="0" applyFont="0" applyFill="0" applyBorder="0" applyAlignment="0" applyProtection="0"/>
    <xf numFmtId="194" fontId="4" fillId="0" borderId="0" applyFont="0" applyFill="0" applyBorder="0" applyProtection="0">
      <alignment horizontal="right"/>
    </xf>
    <xf numFmtId="195" fontId="4" fillId="0" borderId="0" applyFont="0" applyFill="0" applyBorder="0" applyAlignment="0" applyProtection="0"/>
    <xf numFmtId="0" fontId="1" fillId="0" borderId="0" applyFont="0" applyFill="0" applyBorder="0" applyAlignment="0" applyProtection="0"/>
    <xf numFmtId="194" fontId="4" fillId="0" borderId="0" applyFont="0" applyFill="0" applyBorder="0" applyProtection="0">
      <alignment horizontal="right"/>
    </xf>
    <xf numFmtId="195" fontId="4" fillId="0" borderId="0" applyFont="0" applyFill="0" applyBorder="0" applyProtection="0">
      <alignment horizontal="right"/>
    </xf>
    <xf numFmtId="196" fontId="43" fillId="0" borderId="0" applyFont="0" applyFill="0" applyBorder="0" applyProtection="0">
      <alignment horizontal="right"/>
    </xf>
    <xf numFmtId="197" fontId="4" fillId="0" borderId="0" applyFont="0" applyFill="0" applyBorder="0" applyAlignment="0" applyProtection="0"/>
    <xf numFmtId="197" fontId="4" fillId="0" borderId="0" applyFont="0" applyFill="0" applyBorder="0" applyAlignment="0" applyProtection="0"/>
    <xf numFmtId="198" fontId="43" fillId="0" borderId="0" applyFont="0" applyFill="0" applyBorder="0" applyAlignment="0" applyProtection="0"/>
    <xf numFmtId="197" fontId="4" fillId="0" borderId="0" applyFont="0" applyFill="0" applyBorder="0" applyAlignment="0" applyProtection="0"/>
    <xf numFmtId="194" fontId="4" fillId="0" borderId="0" applyFont="0" applyFill="0" applyBorder="0" applyProtection="0">
      <alignment horizontal="right"/>
    </xf>
    <xf numFmtId="194" fontId="4" fillId="0" borderId="0" applyFont="0" applyFill="0" applyBorder="0" applyProtection="0">
      <alignment horizontal="right"/>
    </xf>
    <xf numFmtId="196" fontId="43" fillId="0" borderId="0" applyFont="0" applyFill="0" applyBorder="0" applyProtection="0">
      <alignment horizontal="right"/>
    </xf>
    <xf numFmtId="194" fontId="4" fillId="0" borderId="0" applyFont="0" applyFill="0" applyBorder="0" applyProtection="0">
      <alignment horizontal="right"/>
    </xf>
    <xf numFmtId="196" fontId="43" fillId="0" borderId="0" applyFont="0" applyFill="0" applyBorder="0" applyProtection="0">
      <alignment horizontal="right"/>
    </xf>
    <xf numFmtId="197" fontId="4" fillId="0" borderId="0" applyFont="0" applyFill="0" applyBorder="0" applyAlignment="0" applyProtection="0"/>
    <xf numFmtId="197" fontId="4" fillId="0" borderId="0" applyFont="0" applyFill="0" applyBorder="0" applyAlignment="0" applyProtection="0"/>
    <xf numFmtId="198" fontId="43" fillId="0" borderId="0" applyFont="0" applyFill="0" applyBorder="0" applyAlignment="0" applyProtection="0"/>
    <xf numFmtId="197" fontId="4" fillId="0" borderId="0" applyFont="0" applyFill="0" applyBorder="0" applyAlignment="0" applyProtection="0"/>
    <xf numFmtId="198" fontId="43" fillId="0" borderId="0" applyFont="0" applyFill="0" applyBorder="0" applyAlignment="0" applyProtection="0"/>
    <xf numFmtId="195" fontId="4" fillId="0" borderId="0" applyFont="0" applyFill="0" applyBorder="0" applyAlignment="0" applyProtection="0"/>
    <xf numFmtId="191" fontId="4" fillId="0" borderId="0" applyFont="0" applyFill="0" applyBorder="0" applyProtection="0">
      <alignment horizontal="right"/>
    </xf>
    <xf numFmtId="0" fontId="4" fillId="0" borderId="0"/>
    <xf numFmtId="0" fontId="4" fillId="0" borderId="0"/>
    <xf numFmtId="0" fontId="4" fillId="0" borderId="0"/>
    <xf numFmtId="0" fontId="39"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99" fontId="4" fillId="0" borderId="0" applyFont="0" applyFill="0" applyBorder="0" applyAlignment="0" applyProtection="0"/>
    <xf numFmtId="175" fontId="4" fillId="0" borderId="0" applyFont="0" applyFill="0" applyBorder="0" applyAlignment="0" applyProtection="0"/>
    <xf numFmtId="0" fontId="1" fillId="0" borderId="0" applyFont="0" applyFill="0" applyBorder="0" applyAlignment="0" applyProtection="0"/>
    <xf numFmtId="200" fontId="43" fillId="0" borderId="0" applyFont="0" applyFill="0" applyBorder="0" applyAlignment="0" applyProtection="0"/>
    <xf numFmtId="175" fontId="4" fillId="0" borderId="0" applyFont="0" applyFill="0" applyBorder="0" applyAlignment="0" applyProtection="0"/>
    <xf numFmtId="201" fontId="4" fillId="0" borderId="0" applyFont="0" applyFill="0" applyBorder="0" applyAlignment="0" applyProtection="0"/>
    <xf numFmtId="176" fontId="4" fillId="0" borderId="0" applyFont="0" applyFill="0" applyBorder="0" applyAlignment="0" applyProtection="0"/>
    <xf numFmtId="0" fontId="1" fillId="0" borderId="0" applyFont="0" applyFill="0" applyBorder="0" applyAlignment="0" applyProtection="0"/>
    <xf numFmtId="202" fontId="43" fillId="0" borderId="0" applyFont="0" applyFill="0" applyBorder="0" applyAlignment="0" applyProtection="0"/>
    <xf numFmtId="176" fontId="4" fillId="0" borderId="0" applyFont="0" applyFill="0" applyBorder="0" applyAlignment="0" applyProtection="0"/>
    <xf numFmtId="0" fontId="4" fillId="0" borderId="0" applyFont="0" applyFill="0" applyBorder="0" applyAlignment="0" applyProtection="0"/>
    <xf numFmtId="0" fontId="4" fillId="0" borderId="0"/>
    <xf numFmtId="0" fontId="4" fillId="0" borderId="0" applyFont="0" applyFill="0" applyBorder="0" applyAlignment="0" applyProtection="0"/>
    <xf numFmtId="0" fontId="4" fillId="0" borderId="0" applyFont="0" applyFill="0" applyBorder="0" applyAlignment="0" applyProtection="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0" applyNumberFormat="0" applyFill="0" applyBorder="0" applyProtection="0">
      <alignment vertical="top"/>
    </xf>
    <xf numFmtId="0" fontId="45" fillId="0" borderId="0" applyNumberFormat="0" applyFill="0" applyBorder="0" applyProtection="0">
      <alignment vertical="top"/>
    </xf>
    <xf numFmtId="0" fontId="45" fillId="0" borderId="0" applyNumberFormat="0" applyFill="0" applyBorder="0" applyProtection="0">
      <alignment vertical="top"/>
    </xf>
    <xf numFmtId="0" fontId="45" fillId="0" borderId="0" applyNumberFormat="0" applyFill="0" applyBorder="0" applyProtection="0">
      <alignment vertical="top"/>
    </xf>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Protection="0">
      <alignment vertical="top"/>
    </xf>
    <xf numFmtId="0" fontId="45" fillId="0" borderId="0" applyNumberFormat="0" applyFill="0" applyBorder="0" applyAlignment="0" applyProtection="0">
      <alignment vertical="top"/>
    </xf>
    <xf numFmtId="0" fontId="45" fillId="0" borderId="0" applyNumberFormat="0" applyFill="0" applyBorder="0" applyProtection="0">
      <alignment vertical="top"/>
    </xf>
    <xf numFmtId="0" fontId="16" fillId="0" borderId="19" applyNumberFormat="0" applyFill="0" applyAlignment="0" applyProtection="0"/>
    <xf numFmtId="0" fontId="16" fillId="0" borderId="20" applyNumberFormat="0" applyFill="0" applyAlignment="0" applyProtection="0"/>
    <xf numFmtId="0" fontId="16" fillId="0" borderId="19" applyNumberFormat="0" applyFill="0" applyAlignment="0" applyProtection="0"/>
    <xf numFmtId="0" fontId="16" fillId="0" borderId="19"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20" applyNumberFormat="0" applyFill="0" applyAlignment="0" applyProtection="0"/>
    <xf numFmtId="0" fontId="46" fillId="0" borderId="21" applyNumberFormat="0" applyFill="0" applyProtection="0">
      <alignment horizontal="center"/>
    </xf>
    <xf numFmtId="0" fontId="46" fillId="0" borderId="21" applyNumberFormat="0" applyFill="0" applyProtection="0">
      <alignment horizontal="center"/>
    </xf>
    <xf numFmtId="0" fontId="46" fillId="0" borderId="21" applyNumberFormat="0" applyFill="0" applyProtection="0">
      <alignment horizontal="center"/>
    </xf>
    <xf numFmtId="0" fontId="46" fillId="0" borderId="21" applyNumberFormat="0" applyFill="0" applyProtection="0">
      <alignment horizontal="center"/>
    </xf>
    <xf numFmtId="0" fontId="46" fillId="0" borderId="21" applyNumberFormat="0" applyFill="0" applyProtection="0">
      <alignment horizontal="center"/>
    </xf>
    <xf numFmtId="0" fontId="46" fillId="0" borderId="21" applyNumberFormat="0" applyFill="0" applyProtection="0">
      <alignment horizontal="center"/>
    </xf>
    <xf numFmtId="0" fontId="4" fillId="0" borderId="22" applyNumberFormat="0" applyFont="0" applyFill="0" applyAlignment="0" applyProtection="0"/>
    <xf numFmtId="0" fontId="46" fillId="0" borderId="0" applyNumberFormat="0" applyFill="0" applyBorder="0" applyProtection="0">
      <alignment horizontal="left"/>
    </xf>
    <xf numFmtId="0" fontId="46" fillId="0" borderId="0" applyNumberFormat="0" applyFill="0" applyBorder="0" applyProtection="0">
      <alignment horizontal="left"/>
    </xf>
    <xf numFmtId="0" fontId="46" fillId="0" borderId="0" applyNumberFormat="0" applyFill="0" applyBorder="0" applyProtection="0">
      <alignment horizontal="left"/>
    </xf>
    <xf numFmtId="0" fontId="46" fillId="0" borderId="0" applyNumberFormat="0" applyFill="0" applyBorder="0" applyProtection="0">
      <alignment horizontal="left"/>
    </xf>
    <xf numFmtId="0" fontId="46" fillId="0" borderId="0" applyNumberFormat="0" applyFill="0" applyBorder="0" applyProtection="0">
      <alignment horizontal="left"/>
    </xf>
    <xf numFmtId="0" fontId="47" fillId="0" borderId="0" applyNumberFormat="0" applyFill="0" applyBorder="0" applyProtection="0">
      <alignment horizontal="centerContinuous"/>
    </xf>
    <xf numFmtId="0" fontId="47" fillId="0" borderId="0" applyNumberFormat="0" applyFill="0" applyProtection="0">
      <alignment horizontal="centerContinuous"/>
    </xf>
    <xf numFmtId="0" fontId="47" fillId="0" borderId="0" applyNumberFormat="0" applyFill="0" applyBorder="0" applyProtection="0">
      <alignment horizontal="centerContinuous"/>
    </xf>
    <xf numFmtId="0" fontId="47" fillId="0" borderId="0" applyNumberFormat="0" applyFill="0" applyBorder="0" applyProtection="0">
      <alignment horizontal="centerContinuous"/>
    </xf>
    <xf numFmtId="0" fontId="47" fillId="0" borderId="0" applyNumberFormat="0" applyFill="0" applyBorder="0" applyProtection="0">
      <alignment horizontal="centerContinuous"/>
    </xf>
    <xf numFmtId="0" fontId="47" fillId="0" borderId="0" applyNumberFormat="0" applyFill="0" applyBorder="0" applyProtection="0">
      <alignment horizontal="centerContinuous"/>
    </xf>
    <xf numFmtId="0" fontId="47" fillId="0" borderId="0" applyNumberFormat="0" applyFill="0" applyProtection="0">
      <alignment horizontal="centerContinuous"/>
    </xf>
    <xf numFmtId="0" fontId="47" fillId="0" borderId="0" applyNumberFormat="0" applyFill="0" applyBorder="0" applyProtection="0">
      <alignment horizontal="centerContinuous"/>
    </xf>
    <xf numFmtId="0" fontId="1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03" fontId="4" fillId="0" borderId="0" applyFont="0" applyFill="0" applyBorder="0" applyAlignment="0" applyProtection="0"/>
    <xf numFmtId="173" fontId="4" fillId="0" borderId="0" applyFont="0" applyFill="0" applyBorder="0" applyAlignment="0" applyProtection="0"/>
    <xf numFmtId="0" fontId="48" fillId="0" borderId="0"/>
    <xf numFmtId="0" fontId="49" fillId="0" borderId="0"/>
    <xf numFmtId="0" fontId="41" fillId="0" borderId="0"/>
    <xf numFmtId="204" fontId="16" fillId="0" borderId="0">
      <alignment horizontal="right" vertical="top"/>
    </xf>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0" fillId="7"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11"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0" fillId="12"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0" fillId="1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1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7" borderId="0" applyNumberFormat="0" applyBorder="0" applyAlignment="0" applyProtection="0"/>
    <xf numFmtId="0" fontId="51" fillId="6" borderId="0" applyNumberFormat="0" applyBorder="0" applyAlignment="0" applyProtection="0">
      <alignment vertical="center"/>
    </xf>
    <xf numFmtId="0" fontId="51" fillId="10" borderId="0" applyNumberFormat="0" applyBorder="0" applyAlignment="0" applyProtection="0">
      <alignment vertical="center"/>
    </xf>
    <xf numFmtId="0" fontId="51" fillId="4"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1" fillId="17" borderId="0" applyNumberFormat="0" applyBorder="0" applyAlignment="0" applyProtection="0">
      <alignment vertical="center"/>
    </xf>
    <xf numFmtId="0" fontId="52" fillId="6" borderId="0" applyNumberFormat="0" applyBorder="0" applyAlignment="0" applyProtection="0">
      <alignment vertical="center"/>
    </xf>
    <xf numFmtId="0" fontId="52" fillId="10" borderId="0" applyNumberFormat="0" applyBorder="0" applyAlignment="0" applyProtection="0">
      <alignment vertical="center"/>
    </xf>
    <xf numFmtId="0" fontId="52" fillId="4"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7" borderId="0" applyNumberFormat="0" applyBorder="0" applyAlignment="0" applyProtection="0">
      <alignment vertical="center"/>
    </xf>
    <xf numFmtId="0" fontId="4" fillId="0" borderId="0"/>
    <xf numFmtId="0" fontId="48" fillId="0" borderId="0" applyFont="0" applyFill="0" applyBorder="0" applyAlignment="0" applyProtection="0"/>
    <xf numFmtId="0" fontId="48" fillId="0" borderId="0" applyFon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0" fillId="18"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50" fillId="21"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50" fillId="23"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24"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50" fillId="25"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13"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13"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13"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13"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1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0" fillId="2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50" fillId="2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8" borderId="0" applyNumberFormat="0" applyBorder="0" applyAlignment="0" applyProtection="0"/>
    <xf numFmtId="0" fontId="51" fillId="19" borderId="0" applyNumberFormat="0" applyBorder="0" applyAlignment="0" applyProtection="0">
      <alignment vertical="center"/>
    </xf>
    <xf numFmtId="0" fontId="51" fillId="22" borderId="0" applyNumberFormat="0" applyBorder="0" applyAlignment="0" applyProtection="0">
      <alignment vertical="center"/>
    </xf>
    <xf numFmtId="0" fontId="51" fillId="24" borderId="0" applyNumberFormat="0" applyBorder="0" applyAlignment="0" applyProtection="0">
      <alignment vertical="center"/>
    </xf>
    <xf numFmtId="0" fontId="51" fillId="13" borderId="0" applyNumberFormat="0" applyBorder="0" applyAlignment="0" applyProtection="0">
      <alignment vertical="center"/>
    </xf>
    <xf numFmtId="0" fontId="51" fillId="19" borderId="0" applyNumberFormat="0" applyBorder="0" applyAlignment="0" applyProtection="0">
      <alignment vertical="center"/>
    </xf>
    <xf numFmtId="0" fontId="51" fillId="28" borderId="0" applyNumberFormat="0" applyBorder="0" applyAlignment="0" applyProtection="0">
      <alignment vertical="center"/>
    </xf>
    <xf numFmtId="0" fontId="52" fillId="19" borderId="0" applyNumberFormat="0" applyBorder="0" applyAlignment="0" applyProtection="0">
      <alignment vertical="center"/>
    </xf>
    <xf numFmtId="0" fontId="52" fillId="22" borderId="0" applyNumberFormat="0" applyBorder="0" applyAlignment="0" applyProtection="0">
      <alignment vertical="center"/>
    </xf>
    <xf numFmtId="0" fontId="52" fillId="24" borderId="0" applyNumberFormat="0" applyBorder="0" applyAlignment="0" applyProtection="0">
      <alignment vertical="center"/>
    </xf>
    <xf numFmtId="0" fontId="52" fillId="13" borderId="0" applyNumberFormat="0" applyBorder="0" applyAlignment="0" applyProtection="0">
      <alignment vertical="center"/>
    </xf>
    <xf numFmtId="0" fontId="52" fillId="19" borderId="0" applyNumberFormat="0" applyBorder="0" applyAlignment="0" applyProtection="0">
      <alignment vertical="center"/>
    </xf>
    <xf numFmtId="0" fontId="52" fillId="28" borderId="0" applyNumberFormat="0" applyBorder="0" applyAlignment="0" applyProtection="0">
      <alignment vertical="center"/>
    </xf>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4" fillId="2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0"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0"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0"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0"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0"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4" fillId="3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4" fillId="32"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4" fillId="33"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3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3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3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34"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20" borderId="0" applyNumberFormat="0" applyBorder="0" applyAlignment="0" applyProtection="0"/>
    <xf numFmtId="0" fontId="53" fillId="34"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4" fillId="35"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53" fillId="36"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4" fillId="3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38"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38"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38"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38"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53" fillId="38" borderId="0" applyNumberFormat="0" applyBorder="0" applyAlignment="0" applyProtection="0"/>
    <xf numFmtId="0" fontId="55" fillId="30" borderId="0" applyNumberFormat="0" applyBorder="0" applyAlignment="0" applyProtection="0">
      <alignment vertical="center"/>
    </xf>
    <xf numFmtId="0" fontId="55" fillId="22" borderId="0" applyNumberFormat="0" applyBorder="0" applyAlignment="0" applyProtection="0">
      <alignment vertical="center"/>
    </xf>
    <xf numFmtId="0" fontId="55" fillId="24" borderId="0" applyNumberFormat="0" applyBorder="0" applyAlignment="0" applyProtection="0">
      <alignment vertical="center"/>
    </xf>
    <xf numFmtId="0" fontId="55" fillId="34" borderId="0" applyNumberFormat="0" applyBorder="0" applyAlignment="0" applyProtection="0">
      <alignment vertical="center"/>
    </xf>
    <xf numFmtId="0" fontId="55" fillId="36" borderId="0" applyNumberFormat="0" applyBorder="0" applyAlignment="0" applyProtection="0">
      <alignment vertical="center"/>
    </xf>
    <xf numFmtId="0" fontId="55" fillId="38" borderId="0" applyNumberFormat="0" applyBorder="0" applyAlignment="0" applyProtection="0">
      <alignment vertical="center"/>
    </xf>
    <xf numFmtId="0" fontId="56" fillId="30" borderId="0" applyNumberFormat="0" applyBorder="0" applyAlignment="0" applyProtection="0">
      <alignment vertical="center"/>
    </xf>
    <xf numFmtId="0" fontId="56" fillId="22" borderId="0" applyNumberFormat="0" applyBorder="0" applyAlignment="0" applyProtection="0">
      <alignment vertical="center"/>
    </xf>
    <xf numFmtId="0" fontId="56" fillId="24" borderId="0" applyNumberFormat="0" applyBorder="0" applyAlignment="0" applyProtection="0">
      <alignment vertical="center"/>
    </xf>
    <xf numFmtId="0" fontId="56" fillId="34" borderId="0" applyNumberFormat="0" applyBorder="0" applyAlignment="0" applyProtection="0">
      <alignment vertical="center"/>
    </xf>
    <xf numFmtId="0" fontId="56" fillId="36" borderId="0" applyNumberFormat="0" applyBorder="0" applyAlignment="0" applyProtection="0">
      <alignment vertical="center"/>
    </xf>
    <xf numFmtId="0" fontId="56" fillId="38" borderId="0" applyNumberFormat="0" applyBorder="0" applyAlignment="0" applyProtection="0">
      <alignment vertical="center"/>
    </xf>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4" fillId="40"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1"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1"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1"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1"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4" fillId="43"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4" fillId="46"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4" fillId="48"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4" fillId="49"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36"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4" fillId="50"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5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5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5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51"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22" borderId="0" applyNumberFormat="0" applyBorder="0" applyAlignment="0" applyProtection="0"/>
    <xf numFmtId="0" fontId="53" fillId="51" borderId="0" applyNumberFormat="0" applyBorder="0" applyAlignment="0" applyProtection="0"/>
    <xf numFmtId="41" fontId="4" fillId="0" borderId="0"/>
    <xf numFmtId="205" fontId="8" fillId="19" borderId="23">
      <alignment horizontal="center"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206" fontId="57" fillId="2" borderId="24" applyProtection="0">
      <alignment vertical="center"/>
    </xf>
    <xf numFmtId="0" fontId="4" fillId="0" borderId="0">
      <alignment horizontal="center" wrapText="1"/>
      <protection locked="0"/>
    </xf>
    <xf numFmtId="0" fontId="35" fillId="0" borderId="0">
      <alignment horizontal="center" wrapText="1"/>
      <protection locked="0"/>
    </xf>
    <xf numFmtId="0" fontId="4" fillId="0" borderId="0" applyNumberFormat="0" applyFill="0" applyBorder="0" applyAlignment="0" applyProtection="0"/>
    <xf numFmtId="0" fontId="10" fillId="0" borderId="0" applyNumberFormat="0" applyFill="0" applyBorder="0" applyAlignment="0" applyProtection="0"/>
    <xf numFmtId="1" fontId="4" fillId="52" borderId="0"/>
    <xf numFmtId="0" fontId="58" fillId="0" borderId="25"/>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30" fillId="53"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3" fontId="61" fillId="54" borderId="0">
      <alignment horizontal="center" vertical="justify"/>
    </xf>
    <xf numFmtId="3" fontId="62" fillId="55" borderId="26">
      <alignment horizontal="center"/>
    </xf>
    <xf numFmtId="0" fontId="9" fillId="0" borderId="2" applyNumberFormat="0" applyFont="0" applyAlignment="0" applyProtection="0"/>
    <xf numFmtId="0" fontId="63" fillId="52" borderId="27">
      <alignment horizontal="center" vertical="center"/>
    </xf>
    <xf numFmtId="0" fontId="63" fillId="52" borderId="28">
      <alignment horizontal="center"/>
    </xf>
    <xf numFmtId="167" fontId="64" fillId="20" borderId="29">
      <alignment horizontal="center" vertical="center" wrapText="1"/>
    </xf>
    <xf numFmtId="0" fontId="65" fillId="0" borderId="0">
      <alignment vertical="center"/>
    </xf>
    <xf numFmtId="167" fontId="66" fillId="20" borderId="29">
      <alignment horizontal="left" vertical="center" wrapText="1"/>
    </xf>
    <xf numFmtId="0" fontId="67" fillId="20" borderId="0">
      <alignment horizontal="center"/>
    </xf>
    <xf numFmtId="167" fontId="68" fillId="20" borderId="29">
      <alignment horizontal="center" vertical="center" wrapTex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0" fontId="69" fillId="45" borderId="0">
      <alignment horizontal="left" vertical="center" indent="1"/>
    </xf>
    <xf numFmtId="207" fontId="70" fillId="0" borderId="3" applyAlignment="0" applyProtection="0"/>
    <xf numFmtId="0" fontId="35" fillId="0" borderId="2" applyNumberFormat="0" applyFont="0" applyFill="0" applyAlignment="0" applyProtection="0"/>
    <xf numFmtId="0" fontId="35" fillId="0" borderId="30" applyNumberFormat="0" applyFont="0" applyFill="0" applyAlignment="0" applyProtection="0"/>
    <xf numFmtId="0" fontId="71" fillId="0" borderId="0" applyFont="0" applyFill="0" applyBorder="0" applyAlignment="0" applyProtection="0"/>
    <xf numFmtId="208" fontId="72" fillId="0" borderId="0" applyFill="0" applyBorder="0" applyAlignment="0"/>
    <xf numFmtId="208" fontId="72" fillId="0" borderId="0" applyFill="0" applyBorder="0" applyAlignment="0"/>
    <xf numFmtId="209" fontId="4" fillId="0" borderId="0" applyFill="0" applyBorder="0" applyAlignment="0"/>
    <xf numFmtId="210" fontId="10" fillId="0" borderId="0" applyFill="0" applyBorder="0" applyAlignment="0"/>
    <xf numFmtId="0" fontId="4" fillId="0" borderId="0" applyFill="0" applyBorder="0" applyAlignment="0"/>
    <xf numFmtId="211" fontId="10" fillId="0" borderId="0" applyFill="0" applyBorder="0" applyAlignment="0"/>
    <xf numFmtId="212" fontId="4" fillId="0" borderId="0" applyFill="0" applyBorder="0" applyAlignment="0"/>
    <xf numFmtId="213" fontId="10" fillId="0" borderId="0" applyFill="0" applyBorder="0" applyAlignment="0"/>
    <xf numFmtId="200" fontId="73" fillId="0" borderId="0" applyFill="0" applyBorder="0" applyAlignment="0"/>
    <xf numFmtId="214" fontId="10" fillId="0" borderId="0" applyFill="0" applyBorder="0" applyAlignment="0"/>
    <xf numFmtId="215" fontId="4" fillId="0" borderId="0" applyFill="0" applyBorder="0" applyAlignment="0"/>
    <xf numFmtId="216" fontId="10" fillId="0" borderId="0" applyFill="0" applyBorder="0" applyAlignment="0"/>
    <xf numFmtId="0" fontId="4" fillId="0" borderId="0" applyFill="0" applyBorder="0" applyAlignment="0"/>
    <xf numFmtId="217" fontId="10" fillId="0" borderId="0" applyFill="0" applyBorder="0" applyAlignment="0"/>
    <xf numFmtId="209" fontId="4" fillId="0" borderId="0" applyFill="0" applyBorder="0" applyAlignment="0"/>
    <xf numFmtId="210" fontId="10" fillId="0" borderId="0" applyFill="0" applyBorder="0" applyAlignment="0"/>
    <xf numFmtId="0" fontId="74" fillId="0" borderId="31" applyNumberFormat="0" applyAlignment="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34" fillId="56" borderId="6"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6" fillId="20"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6" fillId="20"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6" fillId="20"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6" fillId="20" borderId="32" applyNumberFormat="0" applyAlignment="0" applyProtection="0"/>
    <xf numFmtId="0" fontId="75" fillId="2" borderId="32" applyNumberFormat="0" applyAlignment="0" applyProtection="0"/>
    <xf numFmtId="0" fontId="75" fillId="2" borderId="32" applyNumberFormat="0" applyAlignment="0" applyProtection="0"/>
    <xf numFmtId="0" fontId="75" fillId="2" borderId="32" applyNumberFormat="0" applyAlignment="0" applyProtection="0"/>
    <xf numFmtId="0" fontId="76" fillId="20" borderId="32" applyNumberFormat="0" applyAlignment="0" applyProtection="0"/>
    <xf numFmtId="0" fontId="28" fillId="0" borderId="0" applyNumberFormat="0" applyFill="0" applyBorder="0" applyAlignment="0"/>
    <xf numFmtId="37" fontId="77" fillId="57" borderId="0" applyNumberFormat="0" applyFont="0" applyBorder="0" applyAlignment="0">
      <alignment horizontal="center"/>
    </xf>
    <xf numFmtId="0" fontId="4" fillId="0" borderId="0"/>
    <xf numFmtId="218" fontId="3" fillId="0" borderId="0" applyFill="0" applyBorder="0" applyProtection="0">
      <alignment horizontal="center" vertical="center"/>
    </xf>
    <xf numFmtId="218" fontId="3" fillId="0" borderId="0" applyFill="0" applyBorder="0" applyProtection="0">
      <alignment horizontal="center" vertical="center"/>
    </xf>
    <xf numFmtId="0" fontId="4" fillId="0" borderId="0">
      <alignment horizontal="centerContinuous"/>
    </xf>
    <xf numFmtId="0" fontId="78" fillId="0" borderId="0" applyNumberFormat="0" applyFill="0" applyBorder="0" applyAlignment="0"/>
    <xf numFmtId="0" fontId="72" fillId="0" borderId="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80" fillId="58" borderId="8"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79" fillId="45" borderId="33" applyNumberFormat="0" applyAlignment="0" applyProtection="0"/>
    <xf numFmtId="0" fontId="81" fillId="0" borderId="0" applyNumberFormat="0" applyFill="0" applyBorder="0" applyAlignment="0" applyProtection="0">
      <alignment vertical="top"/>
    </xf>
    <xf numFmtId="41" fontId="63" fillId="59" borderId="0">
      <alignment horizontal="left"/>
    </xf>
    <xf numFmtId="41" fontId="82" fillId="59" borderId="0">
      <alignment horizontal="right"/>
    </xf>
    <xf numFmtId="41" fontId="83" fillId="2" borderId="0">
      <alignment horizontal="center"/>
    </xf>
    <xf numFmtId="0" fontId="84" fillId="60" borderId="0"/>
    <xf numFmtId="41" fontId="82" fillId="59" borderId="0">
      <alignment horizontal="right"/>
    </xf>
    <xf numFmtId="41" fontId="85" fillId="2" borderId="0">
      <alignment horizontal="left"/>
    </xf>
    <xf numFmtId="219" fontId="10" fillId="0" borderId="0"/>
    <xf numFmtId="219" fontId="10" fillId="0" borderId="0"/>
    <xf numFmtId="219" fontId="10" fillId="0" borderId="0"/>
    <xf numFmtId="219" fontId="10" fillId="0" borderId="0"/>
    <xf numFmtId="219" fontId="10" fillId="0" borderId="0"/>
    <xf numFmtId="219" fontId="10" fillId="0" borderId="0"/>
    <xf numFmtId="219" fontId="10" fillId="0" borderId="0"/>
    <xf numFmtId="219" fontId="10" fillId="0" borderId="0"/>
    <xf numFmtId="215" fontId="4" fillId="0" borderId="0" applyFont="0" applyFill="0" applyBorder="0" applyAlignment="0" applyProtection="0"/>
    <xf numFmtId="216" fontId="10" fillId="0" borderId="0" applyFont="0" applyFill="0" applyBorder="0" applyAlignment="0" applyProtection="0"/>
    <xf numFmtId="38" fontId="86" fillId="0" borderId="0">
      <alignment horizontal="center"/>
      <protection locked="0"/>
    </xf>
    <xf numFmtId="0" fontId="4" fillId="0" borderId="0" applyFont="0" applyFill="0" applyBorder="0" applyAlignment="0" applyProtection="0">
      <alignment horizontal="right"/>
    </xf>
    <xf numFmtId="0"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43" fontId="4" fillId="0" borderId="0" applyFont="0" applyFill="0" applyBorder="0" applyAlignment="0" applyProtection="0"/>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2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2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220" fontId="4" fillId="0" borderId="0" applyFont="0" applyFill="0" applyBorder="0" applyAlignment="0" applyProtection="0"/>
    <xf numFmtId="43" fontId="12" fillId="0" borderId="0" applyFont="0" applyFill="0" applyBorder="0" applyAlignment="0" applyProtection="0"/>
    <xf numFmtId="220"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21" fontId="8" fillId="0" borderId="0"/>
    <xf numFmtId="3" fontId="4" fillId="0" borderId="0" applyFont="0" applyFill="0" applyBorder="0" applyAlignment="0" applyProtection="0"/>
    <xf numFmtId="3" fontId="10" fillId="0" borderId="0" applyFont="0" applyFill="0" applyBorder="0" applyAlignment="0" applyProtection="0"/>
    <xf numFmtId="0" fontId="4" fillId="0" borderId="0" applyNumberFormat="0" applyAlignment="0">
      <alignment horizontal="left"/>
    </xf>
    <xf numFmtId="0" fontId="87" fillId="0" borderId="0" applyNumberFormat="0" applyAlignment="0">
      <alignment horizontal="left"/>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3"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4"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0" fontId="88"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222" fontId="41" fillId="20" borderId="0">
      <protection hidden="1"/>
    </xf>
    <xf numFmtId="0" fontId="4" fillId="20" borderId="0">
      <protection hidden="1"/>
    </xf>
    <xf numFmtId="0" fontId="73" fillId="0" borderId="0" applyNumberFormat="0" applyAlignment="0"/>
    <xf numFmtId="6" fontId="49" fillId="0" borderId="0" applyFont="0" applyFill="0" applyBorder="0" applyAlignment="0" applyProtection="0"/>
    <xf numFmtId="209" fontId="4" fillId="0" borderId="0" applyFont="0" applyFill="0" applyBorder="0" applyAlignment="0" applyProtection="0"/>
    <xf numFmtId="210" fontId="10" fillId="0" borderId="0" applyFont="0" applyFill="0" applyBorder="0" applyAlignment="0" applyProtection="0"/>
    <xf numFmtId="198" fontId="36" fillId="0" borderId="0"/>
    <xf numFmtId="8" fontId="89" fillId="0" borderId="34">
      <protection locked="0"/>
    </xf>
    <xf numFmtId="0" fontId="4" fillId="0" borderId="0" applyFont="0" applyFill="0" applyBorder="0" applyAlignment="0" applyProtection="0">
      <alignment horizontal="right"/>
    </xf>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2" fillId="0" borderId="0" applyFont="0" applyFill="0" applyBorder="0" applyAlignment="0" applyProtection="0"/>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0" fontId="4" fillId="0" borderId="0" applyFont="0" applyFill="0" applyBorder="0" applyAlignment="0" applyProtection="0">
      <alignment horizontal="right"/>
    </xf>
    <xf numFmtId="44" fontId="4"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223" fontId="90" fillId="0" borderId="0" applyFont="0" applyFill="0" applyBorder="0" applyAlignment="0" applyProtection="0"/>
    <xf numFmtId="224" fontId="10" fillId="0" borderId="0" applyFont="0" applyFill="0" applyBorder="0" applyAlignment="0" applyProtection="0"/>
    <xf numFmtId="225" fontId="8" fillId="0" borderId="0"/>
    <xf numFmtId="49" fontId="91" fillId="61" borderId="0">
      <alignment vertical="center"/>
    </xf>
    <xf numFmtId="226" fontId="4" fillId="0" borderId="0" applyNumberFormat="0" applyFont="0" applyBorder="0" applyAlignment="0">
      <alignment horizontal="centerContinuous"/>
    </xf>
    <xf numFmtId="3" fontId="92" fillId="0" borderId="0"/>
    <xf numFmtId="0" fontId="8" fillId="0" borderId="0" applyNumberFormat="0" applyFont="0" applyBorder="0" applyAlignment="0"/>
    <xf numFmtId="17" fontId="93" fillId="0" borderId="35">
      <alignment horizontal="center" vertical="center"/>
    </xf>
    <xf numFmtId="0" fontId="4" fillId="0" borderId="0" applyFont="0" applyFill="0" applyBorder="0" applyAlignment="0" applyProtection="0"/>
    <xf numFmtId="227" fontId="4" fillId="0" borderId="36" applyFont="0" applyFill="0" applyAlignment="0" applyProtection="0"/>
    <xf numFmtId="228" fontId="4" fillId="0" borderId="0" applyFont="0" applyFill="0" applyAlignment="0" applyProtection="0"/>
    <xf numFmtId="229" fontId="4" fillId="0" borderId="22"/>
    <xf numFmtId="0" fontId="35" fillId="0" borderId="0" applyFont="0" applyFill="0" applyBorder="0" applyProtection="0">
      <alignment horizontal="right"/>
    </xf>
    <xf numFmtId="0" fontId="4" fillId="0" borderId="0" applyFont="0" applyFill="0" applyBorder="0" applyAlignment="0" applyProtection="0"/>
    <xf numFmtId="16" fontId="72" fillId="0" borderId="0" applyFont="0" applyFill="0" applyBorder="0" applyAlignment="0" applyProtection="0"/>
    <xf numFmtId="15" fontId="72" fillId="0" borderId="0" applyFont="0" applyFill="0" applyBorder="0" applyAlignment="0" applyProtection="0"/>
    <xf numFmtId="17" fontId="72" fillId="0" borderId="0" applyFont="0" applyFill="0" applyBorder="0" applyAlignment="0" applyProtection="0"/>
    <xf numFmtId="14" fontId="72" fillId="0" borderId="0" applyFill="0" applyBorder="0" applyAlignment="0"/>
    <xf numFmtId="0" fontId="35" fillId="0" borderId="0" applyFont="0" applyFill="0" applyBorder="0" applyProtection="0">
      <alignment horizontal="right"/>
    </xf>
    <xf numFmtId="230" fontId="94" fillId="0" borderId="0" applyFill="0" applyBorder="0">
      <alignment horizontal="right"/>
    </xf>
    <xf numFmtId="0" fontId="69" fillId="0" borderId="37">
      <alignment horizontal="center" vertical="center"/>
    </xf>
    <xf numFmtId="0" fontId="69" fillId="0" borderId="37" applyBorder="0">
      <alignment horizontal="center" vertical="center"/>
    </xf>
    <xf numFmtId="0" fontId="95" fillId="0" borderId="0" applyNumberFormat="0" applyFont="0" applyFill="0" applyBorder="0" applyAlignment="0" applyProtection="0">
      <alignment horizontal="left"/>
    </xf>
    <xf numFmtId="0" fontId="4" fillId="0" borderId="0"/>
    <xf numFmtId="0" fontId="88" fillId="0" borderId="0">
      <protection hidden="1"/>
    </xf>
    <xf numFmtId="0" fontId="4" fillId="0" borderId="0">
      <protection hidden="1"/>
    </xf>
    <xf numFmtId="0" fontId="96" fillId="0" borderId="0">
      <protection hidden="1"/>
    </xf>
    <xf numFmtId="231" fontId="36" fillId="62" borderId="0">
      <alignment horizontal="right"/>
    </xf>
    <xf numFmtId="0" fontId="1" fillId="0" borderId="0"/>
    <xf numFmtId="232" fontId="4" fillId="0" borderId="38">
      <alignment vertical="center"/>
    </xf>
    <xf numFmtId="15" fontId="97" fillId="63" borderId="0" applyNumberFormat="0" applyFont="0" applyBorder="0" applyAlignment="0" applyProtection="0"/>
    <xf numFmtId="3" fontId="88" fillId="0" borderId="39"/>
    <xf numFmtId="233" fontId="4" fillId="0" borderId="0" applyFont="0" applyFill="0" applyAlignment="0" applyProtection="0"/>
    <xf numFmtId="234" fontId="4" fillId="0" borderId="0" applyFont="0" applyFill="0" applyAlignment="0" applyProtection="0"/>
    <xf numFmtId="165" fontId="36" fillId="2" borderId="0"/>
    <xf numFmtId="165" fontId="94" fillId="2" borderId="0"/>
    <xf numFmtId="0" fontId="98" fillId="0" borderId="0"/>
    <xf numFmtId="235" fontId="4" fillId="0" borderId="0"/>
    <xf numFmtId="0" fontId="99" fillId="0" borderId="0"/>
    <xf numFmtId="236" fontId="4" fillId="0" borderId="0"/>
    <xf numFmtId="236" fontId="4" fillId="0" borderId="26"/>
    <xf numFmtId="236" fontId="4" fillId="0" borderId="40"/>
    <xf numFmtId="236" fontId="4" fillId="0" borderId="2"/>
    <xf numFmtId="236" fontId="4" fillId="0" borderId="3"/>
    <xf numFmtId="0" fontId="4" fillId="0" borderId="41"/>
    <xf numFmtId="0" fontId="4" fillId="0" borderId="42" applyNumberFormat="0" applyFont="0" applyFill="0" applyAlignment="0" applyProtection="0"/>
    <xf numFmtId="204" fontId="100" fillId="62" borderId="0">
      <alignment horizontal="right"/>
    </xf>
    <xf numFmtId="196" fontId="101" fillId="0" borderId="0" applyFill="0" applyBorder="0" applyAlignment="0" applyProtection="0"/>
    <xf numFmtId="0" fontId="4" fillId="24" borderId="26" applyNumberFormat="0" applyFont="0" applyAlignment="0" applyProtection="0">
      <alignment horizontal="center"/>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0" fontId="102" fillId="5" borderId="0" applyNumberFormat="0">
      <protection locked="0"/>
    </xf>
    <xf numFmtId="237" fontId="4" fillId="0" borderId="0" applyFill="0" applyBorder="0" applyAlignment="0"/>
    <xf numFmtId="216" fontId="10" fillId="0" borderId="0" applyFill="0" applyBorder="0" applyAlignment="0"/>
    <xf numFmtId="209" fontId="4" fillId="0" borderId="0" applyFill="0" applyBorder="0" applyAlignment="0"/>
    <xf numFmtId="210" fontId="10" fillId="0" borderId="0" applyFill="0" applyBorder="0" applyAlignment="0"/>
    <xf numFmtId="215" fontId="4" fillId="0" borderId="0" applyFill="0" applyBorder="0" applyAlignment="0"/>
    <xf numFmtId="216" fontId="10" fillId="0" borderId="0" applyFill="0" applyBorder="0" applyAlignment="0"/>
    <xf numFmtId="0" fontId="4" fillId="0" borderId="0" applyFill="0" applyBorder="0" applyAlignment="0"/>
    <xf numFmtId="217" fontId="10" fillId="0" borderId="0" applyFill="0" applyBorder="0" applyAlignment="0"/>
    <xf numFmtId="209" fontId="4" fillId="0" borderId="0" applyFill="0" applyBorder="0" applyAlignment="0"/>
    <xf numFmtId="210" fontId="10" fillId="0" borderId="0" applyFill="0" applyBorder="0" applyAlignment="0"/>
    <xf numFmtId="0" fontId="4" fillId="0" borderId="0" applyNumberFormat="0" applyAlignment="0">
      <alignment horizontal="left"/>
    </xf>
    <xf numFmtId="0" fontId="103" fillId="0" borderId="0" applyNumberFormat="0" applyAlignment="0">
      <alignment horizontal="left"/>
    </xf>
    <xf numFmtId="0" fontId="104" fillId="0" borderId="0"/>
    <xf numFmtId="166" fontId="104" fillId="0" borderId="0"/>
    <xf numFmtId="180" fontId="104" fillId="0" borderId="0"/>
    <xf numFmtId="238" fontId="4" fillId="0" borderId="0" applyFont="0" applyFill="0" applyBorder="0" applyAlignment="0" applyProtection="0"/>
    <xf numFmtId="238" fontId="4" fillId="0" borderId="0" applyFont="0" applyFill="0" applyBorder="0" applyAlignment="0" applyProtection="0"/>
    <xf numFmtId="239" fontId="105" fillId="0" borderId="0" applyFont="0" applyFill="0" applyBorder="0" applyAlignment="0" applyProtection="0"/>
    <xf numFmtId="239" fontId="105" fillId="0" borderId="0" applyFont="0" applyFill="0" applyBorder="0" applyAlignment="0" applyProtection="0"/>
    <xf numFmtId="239" fontId="105" fillId="0" borderId="0" applyFont="0" applyFill="0" applyBorder="0" applyAlignment="0" applyProtection="0"/>
    <xf numFmtId="240" fontId="4" fillId="0" borderId="0" applyFont="0" applyFill="0" applyBorder="0" applyAlignment="0" applyProtection="0"/>
    <xf numFmtId="240" fontId="4"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4" fillId="0" borderId="0" applyFont="0" applyFill="0" applyAlignment="0" applyProtection="0"/>
    <xf numFmtId="0" fontId="4" fillId="0" borderId="0" applyFont="0" applyFill="0" applyAlignment="0" applyProtection="0"/>
    <xf numFmtId="0" fontId="69" fillId="0" borderId="1"/>
    <xf numFmtId="3" fontId="107" fillId="0" borderId="0" applyNumberFormat="0" applyFont="0" applyFill="0" applyBorder="0" applyAlignment="0" applyProtection="0">
      <alignment horizontal="left"/>
    </xf>
    <xf numFmtId="2" fontId="4" fillId="0" borderId="0" applyFont="0" applyFill="0" applyBorder="0" applyAlignment="0" applyProtection="0"/>
    <xf numFmtId="241" fontId="4" fillId="0" borderId="0" applyFont="0" applyFill="0" applyAlignment="0"/>
    <xf numFmtId="0" fontId="36" fillId="0" borderId="26" applyFont="0" applyFill="0" applyBorder="0" applyAlignment="0" applyProtection="0"/>
    <xf numFmtId="0" fontId="36" fillId="0" borderId="26" applyFont="0" applyFill="0" applyBorder="0" applyAlignment="0" applyProtection="0"/>
    <xf numFmtId="0" fontId="108" fillId="0" borderId="0" applyFill="0" applyBorder="0" applyProtection="0">
      <alignment horizontal="left"/>
    </xf>
    <xf numFmtId="0" fontId="91" fillId="64" borderId="0">
      <alignment horizontal="right" vertical="center"/>
    </xf>
    <xf numFmtId="0" fontId="109" fillId="0" borderId="0"/>
    <xf numFmtId="0" fontId="36" fillId="0" borderId="0">
      <protection hidden="1"/>
    </xf>
    <xf numFmtId="0" fontId="110" fillId="0" borderId="0" applyNumberFormat="0" applyFill="0" applyBorder="0" applyAlignment="0" applyProtection="0"/>
    <xf numFmtId="242" fontId="4" fillId="0" borderId="0" applyAlignment="0">
      <alignment horizontal="right"/>
    </xf>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29" fillId="65"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0" fontId="111" fillId="4" borderId="0" applyNumberFormat="0" applyBorder="0" applyAlignment="0" applyProtection="0"/>
    <xf numFmtId="38" fontId="36" fillId="20" borderId="0" applyNumberFormat="0" applyBorder="0" applyAlignment="0" applyProtection="0"/>
    <xf numFmtId="0" fontId="112" fillId="0" borderId="0">
      <protection hidden="1"/>
    </xf>
    <xf numFmtId="0" fontId="4" fillId="0" borderId="0" applyFont="0" applyFill="0" applyBorder="0" applyAlignment="0" applyProtection="0">
      <alignment horizontal="right"/>
    </xf>
    <xf numFmtId="0" fontId="4" fillId="0" borderId="0" applyNumberFormat="0" applyFill="0" applyBorder="0" applyAlignment="0" applyProtection="0"/>
    <xf numFmtId="0" fontId="113" fillId="0" borderId="0" applyProtection="0">
      <alignment horizontal="right"/>
    </xf>
    <xf numFmtId="206" fontId="114" fillId="0" borderId="43">
      <alignment vertical="center"/>
    </xf>
    <xf numFmtId="206" fontId="115" fillId="54" borderId="44">
      <alignment horizontal="left" vertical="center" indent="1"/>
    </xf>
    <xf numFmtId="0" fontId="9" fillId="0" borderId="45" applyNumberFormat="0" applyAlignment="0" applyProtection="0">
      <alignment horizontal="left" vertical="center"/>
    </xf>
    <xf numFmtId="0" fontId="9" fillId="0" borderId="5">
      <alignment horizontal="left" vertical="center"/>
    </xf>
    <xf numFmtId="0" fontId="114" fillId="0" borderId="46" applyNumberFormat="0" applyFill="0">
      <alignment horizontal="center" vertical="top"/>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6" fillId="2" borderId="47" applyNumberFormat="0">
      <alignment horizontal="left" vertical="center" indent="1"/>
    </xf>
    <xf numFmtId="0" fontId="117" fillId="5" borderId="0" applyNumberFormat="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20" fillId="0" borderId="49"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20" fillId="0" borderId="49"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20" fillId="0" borderId="49"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18" fillId="0" borderId="48" applyNumberFormat="0" applyFill="0" applyAlignment="0" applyProtection="0"/>
    <xf numFmtId="0" fontId="119" fillId="0" borderId="0"/>
    <xf numFmtId="0" fontId="118" fillId="0" borderId="48" applyNumberFormat="0" applyFill="0" applyAlignment="0" applyProtection="0"/>
    <xf numFmtId="0" fontId="120" fillId="0" borderId="49"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8" fillId="0" borderId="48" applyNumberFormat="0" applyFill="0" applyAlignment="0" applyProtection="0"/>
    <xf numFmtId="0" fontId="119" fillId="0" borderId="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3" fillId="0" borderId="51"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3" fillId="0" borderId="51"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3" fillId="0" borderId="51"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1" fillId="0" borderId="50" applyNumberFormat="0" applyFill="0" applyAlignment="0" applyProtection="0"/>
    <xf numFmtId="0" fontId="123" fillId="0" borderId="51"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1" fillId="0" borderId="50" applyNumberFormat="0" applyFill="0" applyAlignment="0" applyProtection="0"/>
    <xf numFmtId="0" fontId="122"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6" fillId="0" borderId="53"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6" fillId="0" borderId="53"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6" fillId="0" borderId="53"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52" applyNumberFormat="0" applyFill="0" applyAlignment="0" applyProtection="0"/>
    <xf numFmtId="0" fontId="126" fillId="0" borderId="53"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4" fillId="0" borderId="52" applyNumberFormat="0" applyFill="0" applyAlignment="0" applyProtection="0"/>
    <xf numFmtId="0" fontId="125" fillId="0" borderId="0" applyProtection="0">
      <alignment horizontal="left"/>
    </xf>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6"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6"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6"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24" fillId="0" borderId="0" applyNumberFormat="0" applyFill="0" applyBorder="0" applyAlignment="0" applyProtection="0"/>
    <xf numFmtId="0" fontId="126"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4" fillId="0" borderId="0" applyNumberFormat="0" applyFill="0" applyBorder="0" applyAlignment="0" applyProtection="0"/>
    <xf numFmtId="0" fontId="127" fillId="0"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17" fillId="5" borderId="0" applyNumberFormat="0" applyAlignment="0" applyProtection="0"/>
    <xf numFmtId="0" fontId="128" fillId="0" borderId="0" applyNumberFormat="0">
      <protection locked="0"/>
    </xf>
    <xf numFmtId="180" fontId="36" fillId="0" borderId="1">
      <alignment horizontal="right" vertical="center"/>
    </xf>
    <xf numFmtId="243" fontId="8" fillId="0" borderId="0">
      <protection locked="0"/>
    </xf>
    <xf numFmtId="244" fontId="9" fillId="0" borderId="0"/>
    <xf numFmtId="243" fontId="8" fillId="0" borderId="0">
      <protection locked="0"/>
    </xf>
    <xf numFmtId="0" fontId="8" fillId="0" borderId="0"/>
    <xf numFmtId="0" fontId="4" fillId="0" borderId="2">
      <alignment horizontal="center"/>
    </xf>
    <xf numFmtId="0" fontId="129" fillId="0" borderId="2">
      <alignment horizontal="center"/>
    </xf>
    <xf numFmtId="0" fontId="4" fillId="0" borderId="0">
      <alignment horizontal="center"/>
    </xf>
    <xf numFmtId="0" fontId="129" fillId="0" borderId="0">
      <alignment horizontal="center"/>
    </xf>
    <xf numFmtId="0" fontId="130" fillId="0" borderId="0">
      <alignment vertical="center"/>
    </xf>
    <xf numFmtId="0" fontId="130" fillId="0" borderId="0"/>
    <xf numFmtId="0" fontId="88" fillId="0" borderId="0"/>
    <xf numFmtId="3" fontId="131" fillId="0" borderId="0">
      <protection hidden="1"/>
    </xf>
    <xf numFmtId="0" fontId="132" fillId="0" borderId="54" applyNumberFormat="0" applyFill="0" applyAlignment="0" applyProtection="0"/>
    <xf numFmtId="0" fontId="69" fillId="5" borderId="55">
      <alignment horizontal="left" vertical="center" wrapText="1"/>
    </xf>
    <xf numFmtId="0" fontId="23" fillId="0" borderId="56" applyNumberFormat="0" applyAlignment="0"/>
    <xf numFmtId="0" fontId="133" fillId="0" borderId="0"/>
    <xf numFmtId="9" fontId="134" fillId="0" borderId="25"/>
    <xf numFmtId="0" fontId="134" fillId="0" borderId="25"/>
    <xf numFmtId="10" fontId="134" fillId="0" borderId="25"/>
    <xf numFmtId="0" fontId="134" fillId="0" borderId="25"/>
    <xf numFmtId="4" fontId="134" fillId="0" borderId="25"/>
    <xf numFmtId="10" fontId="36" fillId="8" borderId="26" applyNumberFormat="0" applyBorder="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32" fillId="17" borderId="6"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135" fillId="17" borderId="32" applyNumberFormat="0" applyAlignment="0" applyProtection="0"/>
    <xf numFmtId="0" fontId="28" fillId="0" borderId="0" applyAlignment="0">
      <protection locked="0"/>
    </xf>
    <xf numFmtId="245" fontId="36" fillId="66" borderId="0"/>
    <xf numFmtId="14" fontId="136" fillId="0" borderId="0">
      <alignment horizontal="center"/>
      <protection locked="0"/>
    </xf>
    <xf numFmtId="8" fontId="36" fillId="0" borderId="0"/>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4" fillId="5" borderId="0">
      <protection locked="0"/>
    </xf>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4" fillId="5" borderId="0"/>
    <xf numFmtId="246" fontId="36" fillId="0" borderId="0"/>
    <xf numFmtId="247" fontId="36" fillId="0"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protection locked="0"/>
    </xf>
    <xf numFmtId="3" fontId="88" fillId="5" borderId="0"/>
    <xf numFmtId="246" fontId="137" fillId="8" borderId="0" applyNumberFormat="0" applyBorder="0" applyAlignment="0">
      <protection locked="0"/>
    </xf>
    <xf numFmtId="248" fontId="38" fillId="8" borderId="57">
      <alignment horizontal="center"/>
      <protection locked="0"/>
    </xf>
    <xf numFmtId="37" fontId="38" fillId="8" borderId="57">
      <alignment horizontal="right"/>
      <protection locked="0"/>
    </xf>
    <xf numFmtId="9" fontId="138" fillId="8" borderId="57">
      <alignment horizontal="right"/>
      <protection locked="0"/>
    </xf>
    <xf numFmtId="37" fontId="57" fillId="0" borderId="57">
      <alignment horizontal="right"/>
    </xf>
    <xf numFmtId="166" fontId="36" fillId="0" borderId="57">
      <alignment horizontal="right"/>
    </xf>
    <xf numFmtId="0" fontId="139" fillId="0" borderId="0"/>
    <xf numFmtId="249" fontId="4" fillId="0" borderId="0">
      <alignment horizontal="right"/>
    </xf>
    <xf numFmtId="1" fontId="140" fillId="1" borderId="40">
      <protection locked="0"/>
    </xf>
    <xf numFmtId="246" fontId="141" fillId="0" borderId="0" applyNumberFormat="0" applyFill="0" applyBorder="0" applyAlignment="0" applyProtection="0"/>
    <xf numFmtId="0" fontId="142" fillId="0" borderId="0" applyNumberFormat="0" applyFill="0" applyBorder="0" applyAlignment="0" applyProtection="0">
      <alignment vertical="top"/>
      <protection locked="0"/>
    </xf>
    <xf numFmtId="41" fontId="63" fillId="59" borderId="0">
      <alignment horizontal="left"/>
    </xf>
    <xf numFmtId="41" fontId="143" fillId="2" borderId="0">
      <alignment horizontal="left"/>
    </xf>
    <xf numFmtId="237" fontId="4" fillId="0" borderId="0" applyFill="0" applyBorder="0" applyAlignment="0"/>
    <xf numFmtId="216" fontId="10" fillId="0" borderId="0" applyFill="0" applyBorder="0" applyAlignment="0"/>
    <xf numFmtId="209" fontId="4" fillId="0" borderId="0" applyFill="0" applyBorder="0" applyAlignment="0"/>
    <xf numFmtId="210" fontId="10" fillId="0" borderId="0" applyFill="0" applyBorder="0" applyAlignment="0"/>
    <xf numFmtId="215" fontId="4" fillId="0" borderId="0" applyFill="0" applyBorder="0" applyAlignment="0"/>
    <xf numFmtId="216" fontId="10" fillId="0" borderId="0" applyFill="0" applyBorder="0" applyAlignment="0"/>
    <xf numFmtId="0" fontId="4" fillId="0" borderId="0" applyFill="0" applyBorder="0" applyAlignment="0"/>
    <xf numFmtId="217" fontId="10" fillId="0" borderId="0" applyFill="0" applyBorder="0" applyAlignment="0"/>
    <xf numFmtId="209" fontId="4" fillId="0" borderId="0" applyFill="0" applyBorder="0" applyAlignment="0"/>
    <xf numFmtId="210" fontId="10" fillId="0" borderId="0" applyFill="0" applyBorder="0" applyAlignment="0"/>
    <xf numFmtId="37" fontId="144" fillId="0" borderId="0" applyNumberFormat="0" applyFill="0" applyBorder="0" applyAlignment="0" applyProtection="0">
      <alignment horizontal="right"/>
    </xf>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6"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6"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6"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6"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5" fillId="0" borderId="58" applyNumberFormat="0" applyFill="0" applyAlignment="0" applyProtection="0"/>
    <xf numFmtId="0" fontId="146" fillId="0" borderId="58" applyNumberFormat="0" applyFill="0" applyAlignment="0" applyProtection="0"/>
    <xf numFmtId="245" fontId="36" fillId="59" borderId="0"/>
    <xf numFmtId="0" fontId="91" fillId="54" borderId="0">
      <alignment horizontal="right" vertical="center"/>
    </xf>
    <xf numFmtId="250" fontId="4" fillId="0" borderId="0" applyAlignment="0">
      <alignment horizontal="right"/>
    </xf>
    <xf numFmtId="251" fontId="4" fillId="0" borderId="0" applyFont="0" applyFill="0" applyBorder="0" applyAlignment="0" applyProtection="0"/>
    <xf numFmtId="252" fontId="4" fillId="0" borderId="0" applyFont="0" applyFill="0" applyBorder="0" applyAlignment="0" applyProtection="0"/>
    <xf numFmtId="196" fontId="36" fillId="0" borderId="0" applyFont="0" applyFill="0" applyBorder="0" applyAlignment="0" applyProtection="0"/>
    <xf numFmtId="253" fontId="36" fillId="0" borderId="0" applyFont="0" applyFill="0" applyBorder="0" applyAlignment="0" applyProtection="0"/>
    <xf numFmtId="17" fontId="4" fillId="0" borderId="0" applyFont="0" applyFill="0" applyBorder="0" applyAlignment="0" applyProtection="0"/>
    <xf numFmtId="254" fontId="4" fillId="0" borderId="0" applyFont="0" applyFill="0" applyBorder="0" applyAlignment="0" applyProtection="0"/>
    <xf numFmtId="255" fontId="4" fillId="0" borderId="0" applyFont="0" applyFill="0" applyBorder="0" applyAlignment="0" applyProtection="0"/>
    <xf numFmtId="256" fontId="36" fillId="0" borderId="0" applyFont="0" applyFill="0" applyBorder="0" applyAlignment="0" applyProtection="0"/>
    <xf numFmtId="246" fontId="36" fillId="0" borderId="0" applyFont="0" applyFill="0" applyBorder="0" applyAlignment="0" applyProtection="0"/>
    <xf numFmtId="0" fontId="4" fillId="0" borderId="0"/>
    <xf numFmtId="0" fontId="49" fillId="0" borderId="59" applyNumberFormat="0">
      <alignment horizontal="left"/>
    </xf>
    <xf numFmtId="0" fontId="147" fillId="0" borderId="0" applyFont="0" applyFill="0" applyBorder="0" applyProtection="0">
      <alignment horizontal="right"/>
    </xf>
    <xf numFmtId="49" fontId="148" fillId="61" borderId="0">
      <alignment horizontal="centerContinuous" vertical="center"/>
    </xf>
    <xf numFmtId="257" fontId="36" fillId="20" borderId="0" applyFont="0" applyBorder="0" applyAlignment="0" applyProtection="0">
      <alignment horizontal="right"/>
      <protection hidden="1"/>
    </xf>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31" fillId="67"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50"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50"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50"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50"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49" fillId="5" borderId="0" applyNumberFormat="0" applyBorder="0" applyAlignment="0" applyProtection="0"/>
    <xf numFmtId="0" fontId="150" fillId="5" borderId="0" applyNumberFormat="0" applyBorder="0" applyAlignment="0" applyProtection="0"/>
    <xf numFmtId="0" fontId="63" fillId="52" borderId="27">
      <alignment horizontal="center" wrapText="1"/>
    </xf>
    <xf numFmtId="0" fontId="28" fillId="0" borderId="0"/>
    <xf numFmtId="0" fontId="151" fillId="41" borderId="0"/>
    <xf numFmtId="0" fontId="63" fillId="68" borderId="0"/>
    <xf numFmtId="0" fontId="63" fillId="68" borderId="0"/>
    <xf numFmtId="0" fontId="152" fillId="0" borderId="0"/>
    <xf numFmtId="37" fontId="153" fillId="0" borderId="0"/>
    <xf numFmtId="258" fontId="4" fillId="0" borderId="0"/>
    <xf numFmtId="0" fontId="154" fillId="20" borderId="0">
      <alignment horizontal="left" indent="1"/>
    </xf>
    <xf numFmtId="0" fontId="39" fillId="0" borderId="0"/>
    <xf numFmtId="259" fontId="28" fillId="0" borderId="0"/>
    <xf numFmtId="14"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36" fillId="0" borderId="26" applyFont="0" applyFill="0" applyBorder="0" applyAlignment="0" applyProtection="0"/>
    <xf numFmtId="260" fontId="4" fillId="0" borderId="0" applyFont="0" applyFill="0" applyAlignment="0"/>
    <xf numFmtId="234" fontId="4" fillId="0" borderId="0" applyFont="0" applyFill="0" applyAlignment="0"/>
    <xf numFmtId="261" fontId="4" fillId="0" borderId="0" applyFont="0" applyFill="0" applyAlignment="0"/>
    <xf numFmtId="0" fontId="12" fillId="0" borderId="0"/>
    <xf numFmtId="0" fontId="12" fillId="0" borderId="0"/>
    <xf numFmtId="0" fontId="4" fillId="0" borderId="0"/>
    <xf numFmtId="0" fontId="12" fillId="0" borderId="0"/>
    <xf numFmtId="0" fontId="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4" fillId="0" borderId="0"/>
    <xf numFmtId="4" fontId="57" fillId="2" borderId="20">
      <alignment horizontal="left" vertical="center" indent="2"/>
    </xf>
    <xf numFmtId="0" fontId="4" fillId="0" borderId="0"/>
    <xf numFmtId="0" fontId="4" fillId="0" borderId="0"/>
    <xf numFmtId="4" fontId="57" fillId="2" borderId="20">
      <alignment horizontal="left" vertical="center" indent="2"/>
    </xf>
    <xf numFmtId="0" fontId="4" fillId="0" borderId="0"/>
    <xf numFmtId="0" fontId="4" fillId="0" borderId="0"/>
    <xf numFmtId="4" fontId="57" fillId="2" borderId="20">
      <alignment horizontal="left" vertical="center" indent="2"/>
    </xf>
    <xf numFmtId="0" fontId="4" fillId="0" borderId="0"/>
    <xf numFmtId="4" fontId="57" fillId="2" borderId="20">
      <alignment horizontal="left" vertical="center" indent="2"/>
    </xf>
    <xf numFmtId="0" fontId="4" fillId="0" borderId="0"/>
    <xf numFmtId="4" fontId="57" fillId="2" borderId="20">
      <alignment horizontal="left" vertical="center" indent="2"/>
    </xf>
    <xf numFmtId="0" fontId="4" fillId="0" borderId="0"/>
    <xf numFmtId="4" fontId="57" fillId="2" borderId="20">
      <alignment horizontal="left" vertical="center" indent="2"/>
    </xf>
    <xf numFmtId="0" fontId="4" fillId="0" borderId="0"/>
    <xf numFmtId="0" fontId="4" fillId="0" borderId="0"/>
    <xf numFmtId="0" fontId="4" fillId="0" borderId="0"/>
    <xf numFmtId="0" fontId="12" fillId="0" borderId="0"/>
    <xf numFmtId="0" fontId="4" fillId="0" borderId="0"/>
    <xf numFmtId="0" fontId="4" fillId="0" borderId="0"/>
    <xf numFmtId="4" fontId="57" fillId="2" borderId="20">
      <alignment horizontal="left" vertical="center" indent="2"/>
    </xf>
    <xf numFmtId="0" fontId="4" fillId="0" borderId="0"/>
    <xf numFmtId="0" fontId="4" fillId="0" borderId="0"/>
    <xf numFmtId="218" fontId="72" fillId="0" borderId="0"/>
    <xf numFmtId="0" fontId="4" fillId="0" borderId="0"/>
    <xf numFmtId="0" fontId="4" fillId="0" borderId="0"/>
    <xf numFmtId="0" fontId="4" fillId="0" borderId="0"/>
    <xf numFmtId="0" fontId="4" fillId="0" borderId="0"/>
    <xf numFmtId="0" fontId="4" fillId="0" borderId="0"/>
    <xf numFmtId="4" fontId="57" fillId="2" borderId="20">
      <alignment horizontal="left" vertical="center" indent="2"/>
    </xf>
    <xf numFmtId="0" fontId="12" fillId="0" borderId="0"/>
    <xf numFmtId="0" fontId="12" fillId="0" borderId="0"/>
    <xf numFmtId="4" fontId="57" fillId="2" borderId="20">
      <alignment horizontal="left" vertical="center" indent="2"/>
    </xf>
    <xf numFmtId="0" fontId="12" fillId="0" borderId="0"/>
    <xf numFmtId="0" fontId="12" fillId="0" borderId="0"/>
    <xf numFmtId="4" fontId="57" fillId="2" borderId="20">
      <alignment horizontal="left" vertical="center" indent="2"/>
    </xf>
    <xf numFmtId="0" fontId="4" fillId="0" borderId="0"/>
    <xf numFmtId="0" fontId="4" fillId="0" borderId="0"/>
    <xf numFmtId="4" fontId="57" fillId="2" borderId="20">
      <alignment horizontal="left" vertical="center" indent="2"/>
    </xf>
    <xf numFmtId="0" fontId="12" fillId="0" borderId="0"/>
    <xf numFmtId="0" fontId="12" fillId="0" borderId="0"/>
    <xf numFmtId="4" fontId="57" fillId="2" borderId="20">
      <alignment horizontal="left" vertical="center" indent="2"/>
    </xf>
    <xf numFmtId="0" fontId="4" fillId="0" borderId="0"/>
    <xf numFmtId="0" fontId="4" fillId="0" borderId="0"/>
    <xf numFmtId="4" fontId="57" fillId="2" borderId="20">
      <alignment horizontal="left" vertical="center" indent="2"/>
    </xf>
    <xf numFmtId="0" fontId="4" fillId="0" borderId="0"/>
    <xf numFmtId="218" fontId="72" fillId="0" borderId="0"/>
    <xf numFmtId="0" fontId="4" fillId="0" borderId="0"/>
    <xf numFmtId="0" fontId="4" fillId="0" borderId="0"/>
    <xf numFmtId="0" fontId="4" fillId="0" borderId="0"/>
    <xf numFmtId="4" fontId="57" fillId="2" borderId="20">
      <alignment horizontal="left" vertical="center" indent="2"/>
    </xf>
    <xf numFmtId="0" fontId="4" fillId="0" borderId="0"/>
    <xf numFmtId="0" fontId="12" fillId="0" borderId="0"/>
    <xf numFmtId="0" fontId="4" fillId="0" borderId="0"/>
    <xf numFmtId="0" fontId="4" fillId="0" borderId="0"/>
    <xf numFmtId="0" fontId="4" fillId="0" borderId="0"/>
    <xf numFmtId="0" fontId="50" fillId="0" borderId="0"/>
    <xf numFmtId="218" fontId="4" fillId="0" borderId="0"/>
    <xf numFmtId="0" fontId="4" fillId="0" borderId="0"/>
    <xf numFmtId="0" fontId="4" fillId="0" borderId="0"/>
    <xf numFmtId="0" fontId="4" fillId="0" borderId="0"/>
    <xf numFmtId="0" fontId="4" fillId="0" borderId="0"/>
    <xf numFmtId="218" fontId="4" fillId="0" borderId="0"/>
    <xf numFmtId="0" fontId="4" fillId="0" borderId="0"/>
    <xf numFmtId="0" fontId="12" fillId="0" borderId="0"/>
    <xf numFmtId="0" fontId="12" fillId="0" borderId="0"/>
    <xf numFmtId="0" fontId="12" fillId="0" borderId="0"/>
    <xf numFmtId="0" fontId="12" fillId="0" borderId="0"/>
    <xf numFmtId="0" fontId="4" fillId="0" borderId="0"/>
    <xf numFmtId="0" fontId="12" fillId="0" borderId="0"/>
    <xf numFmtId="0" fontId="12" fillId="0" borderId="0"/>
    <xf numFmtId="0" fontId="12" fillId="0" borderId="0"/>
    <xf numFmtId="0" fontId="12" fillId="0" borderId="0"/>
    <xf numFmtId="0" fontId="4" fillId="0" borderId="0"/>
    <xf numFmtId="0" fontId="12" fillId="0" borderId="0"/>
    <xf numFmtId="0" fontId="12" fillId="0" borderId="0"/>
    <xf numFmtId="0" fontId="12" fillId="0" borderId="0"/>
    <xf numFmtId="0" fontId="12" fillId="0" borderId="0"/>
    <xf numFmtId="0" fontId="12" fillId="0" borderId="0"/>
    <xf numFmtId="0" fontId="12" fillId="0" borderId="0"/>
    <xf numFmtId="0" fontId="4" fillId="0" borderId="0"/>
    <xf numFmtId="0" fontId="12" fillId="0" borderId="0"/>
    <xf numFmtId="0" fontId="12" fillId="0" borderId="0"/>
    <xf numFmtId="0" fontId="12" fillId="0" borderId="0"/>
    <xf numFmtId="0" fontId="12" fillId="0" borderId="0"/>
    <xf numFmtId="0" fontId="4" fillId="0" borderId="0"/>
    <xf numFmtId="0" fontId="4" fillId="0" borderId="0"/>
    <xf numFmtId="0" fontId="12" fillId="0" borderId="0"/>
    <xf numFmtId="0" fontId="12" fillId="0" borderId="0"/>
    <xf numFmtId="0" fontId="12" fillId="0" borderId="0"/>
    <xf numFmtId="0" fontId="12" fillId="0" borderId="0"/>
    <xf numFmtId="0" fontId="155" fillId="0" borderId="0"/>
    <xf numFmtId="0" fontId="12" fillId="0" borderId="0"/>
    <xf numFmtId="0" fontId="36" fillId="0" borderId="0"/>
    <xf numFmtId="0" fontId="12" fillId="0" borderId="0"/>
    <xf numFmtId="0" fontId="12" fillId="0" borderId="0"/>
    <xf numFmtId="0" fontId="12" fillId="0" borderId="0"/>
    <xf numFmtId="0" fontId="36" fillId="0" borderId="0"/>
    <xf numFmtId="0" fontId="12" fillId="0" borderId="0"/>
    <xf numFmtId="0" fontId="12" fillId="0" borderId="0"/>
    <xf numFmtId="0" fontId="36" fillId="0" borderId="0"/>
    <xf numFmtId="0" fontId="36" fillId="0" borderId="0"/>
    <xf numFmtId="0" fontId="12" fillId="0" borderId="0"/>
    <xf numFmtId="0" fontId="4" fillId="0" borderId="0">
      <alignment vertical="center"/>
    </xf>
    <xf numFmtId="0" fontId="4" fillId="0" borderId="0"/>
    <xf numFmtId="0" fontId="12" fillId="0" borderId="0"/>
    <xf numFmtId="0" fontId="12" fillId="0" borderId="0"/>
    <xf numFmtId="0" fontId="4" fillId="0" borderId="0" applyNumberFormat="0" applyFill="0" applyAlignment="0" applyProtection="0"/>
    <xf numFmtId="262" fontId="72" fillId="0" borderId="0" applyFont="0" applyFill="0" applyBorder="0" applyAlignment="0" applyProtection="0"/>
    <xf numFmtId="263" fontId="72" fillId="0" borderId="0" applyFont="0" applyFill="0" applyBorder="0" applyAlignment="0" applyProtection="0"/>
    <xf numFmtId="264" fontId="4" fillId="0" borderId="0" applyFont="0" applyFill="0" applyAlignment="0" applyProtection="0"/>
    <xf numFmtId="265" fontId="72" fillId="0" borderId="0" applyFont="0" applyFill="0" applyBorder="0" applyAlignment="0" applyProtection="0"/>
    <xf numFmtId="266" fontId="72" fillId="0" borderId="0" applyFont="0" applyFill="0" applyBorder="0" applyAlignment="0" applyProtection="0"/>
    <xf numFmtId="0" fontId="156" fillId="0" borderId="0"/>
    <xf numFmtId="0" fontId="8" fillId="20" borderId="5" applyNumberFormat="0" applyFont="0" applyFill="0">
      <alignment horizontal="center"/>
    </xf>
    <xf numFmtId="14" fontId="4" fillId="0" borderId="0">
      <alignment horizontal="center"/>
    </xf>
    <xf numFmtId="0" fontId="157" fillId="0" borderId="0"/>
    <xf numFmtId="0" fontId="158" fillId="0" borderId="0"/>
    <xf numFmtId="0" fontId="4" fillId="0" borderId="0">
      <alignment horizontal="left"/>
      <protection locked="0"/>
    </xf>
    <xf numFmtId="0" fontId="4" fillId="0" borderId="13">
      <protection locked="0"/>
    </xf>
    <xf numFmtId="0" fontId="4" fillId="0" borderId="3">
      <protection locked="0"/>
    </xf>
    <xf numFmtId="0" fontId="4" fillId="0" borderId="4">
      <protection locked="0"/>
    </xf>
    <xf numFmtId="0" fontId="4" fillId="0" borderId="1"/>
    <xf numFmtId="37" fontId="159" fillId="0" borderId="0" applyNumberFormat="0" applyFont="0" applyFill="0" applyBorder="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50" fillId="8" borderId="9"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12"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4" fillId="8" borderId="60" applyNumberFormat="0" applyFont="0" applyAlignment="0" applyProtection="0"/>
    <xf numFmtId="0" fontId="160" fillId="0" borderId="61"/>
    <xf numFmtId="267" fontId="36" fillId="0" borderId="0" applyFont="0" applyFill="0" applyBorder="0" applyAlignment="0" applyProtection="0"/>
    <xf numFmtId="37" fontId="4" fillId="0" borderId="0"/>
    <xf numFmtId="268" fontId="161" fillId="0" borderId="0" applyFill="0" applyBorder="0" applyAlignment="0" applyProtection="0"/>
    <xf numFmtId="0" fontId="4" fillId="0" borderId="0"/>
    <xf numFmtId="0" fontId="4" fillId="0" borderId="0"/>
    <xf numFmtId="37" fontId="4" fillId="0" borderId="3"/>
    <xf numFmtId="0" fontId="162" fillId="0" borderId="0"/>
    <xf numFmtId="269" fontId="36"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0" fontId="163" fillId="0" borderId="62">
      <alignment horizontal="center" vertical="top" wrapText="1"/>
      <protection locked="0"/>
    </xf>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33" fillId="56" borderId="7"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0"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0"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0"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0"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 borderId="63" applyNumberFormat="0" applyAlignment="0" applyProtection="0"/>
    <xf numFmtId="0" fontId="164" fillId="20" borderId="63" applyNumberFormat="0" applyAlignment="0" applyProtection="0"/>
    <xf numFmtId="40" fontId="165" fillId="2" borderId="0">
      <alignment horizontal="right"/>
    </xf>
    <xf numFmtId="0" fontId="166" fillId="69" borderId="0">
      <alignment horizontal="center"/>
    </xf>
    <xf numFmtId="0" fontId="167" fillId="2" borderId="14"/>
    <xf numFmtId="0" fontId="168" fillId="2" borderId="0" applyBorder="0">
      <alignment horizontal="centerContinuous"/>
    </xf>
    <xf numFmtId="0" fontId="169" fillId="70" borderId="0" applyBorder="0">
      <alignment horizontal="centerContinuous"/>
    </xf>
    <xf numFmtId="3" fontId="8" fillId="13" borderId="26" applyNumberFormat="0" applyAlignment="0">
      <alignment horizontal="center"/>
      <protection locked="0"/>
    </xf>
    <xf numFmtId="0" fontId="170" fillId="0" borderId="0" applyFill="0" applyBorder="0" applyProtection="0">
      <alignment horizontal="left"/>
    </xf>
    <xf numFmtId="0" fontId="171" fillId="0" borderId="0" applyFill="0" applyBorder="0" applyProtection="0">
      <alignment horizontal="left"/>
    </xf>
    <xf numFmtId="1" fontId="172" fillId="0" borderId="0" applyProtection="0">
      <alignment horizontal="right" vertical="center"/>
    </xf>
    <xf numFmtId="0" fontId="173" fillId="2" borderId="0"/>
    <xf numFmtId="0" fontId="4" fillId="0" borderId="0" applyFont="0" applyFill="0" applyAlignment="0" applyProtection="0"/>
    <xf numFmtId="0" fontId="4" fillId="0" borderId="0" applyFont="0" applyFill="0" applyAlignment="0" applyProtection="0"/>
    <xf numFmtId="14" fontId="35" fillId="0" borderId="0">
      <alignment horizontal="center" wrapText="1"/>
      <protection locked="0"/>
    </xf>
    <xf numFmtId="200" fontId="73" fillId="0" borderId="0" applyFont="0" applyFill="0" applyBorder="0" applyAlignment="0" applyProtection="0"/>
    <xf numFmtId="270" fontId="4" fillId="0" borderId="0" applyFont="0" applyFill="0" applyAlignment="0"/>
    <xf numFmtId="271" fontId="4" fillId="0" borderId="0" applyFont="0" applyFill="0" applyBorder="0" applyAlignment="0" applyProtection="0"/>
    <xf numFmtId="272" fontId="10" fillId="0" borderId="0" applyFont="0" applyFill="0" applyBorder="0" applyAlignment="0" applyProtection="0"/>
    <xf numFmtId="273" fontId="4" fillId="0" borderId="0" applyFont="0" applyFill="0" applyAlignment="0"/>
    <xf numFmtId="10" fontId="4" fillId="0" borderId="0" applyFont="0" applyFill="0" applyBorder="0" applyAlignment="0" applyProtection="0"/>
    <xf numFmtId="3" fontId="88" fillId="0" borderId="0"/>
    <xf numFmtId="274" fontId="41" fillId="0" borderId="0">
      <protection hidden="1"/>
    </xf>
    <xf numFmtId="3" fontId="88"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5" fillId="0" borderId="0" applyFont="0" applyFill="0" applyBorder="0" applyProtection="0">
      <alignment horizontal="right"/>
    </xf>
    <xf numFmtId="9" fontId="4" fillId="0" borderId="0"/>
    <xf numFmtId="10" fontId="4" fillId="0" borderId="0"/>
    <xf numFmtId="10" fontId="36" fillId="0" borderId="0"/>
    <xf numFmtId="0" fontId="174" fillId="5" borderId="37">
      <alignment horizontal="center" vertical="center"/>
    </xf>
    <xf numFmtId="275" fontId="36" fillId="0" borderId="0" applyFont="0" applyFill="0" applyBorder="0" applyAlignment="0" applyProtection="0"/>
    <xf numFmtId="0" fontId="4" fillId="0" borderId="0">
      <protection locked="0"/>
    </xf>
    <xf numFmtId="0" fontId="175" fillId="0" borderId="0">
      <protection locked="0"/>
    </xf>
    <xf numFmtId="0" fontId="4" fillId="0" borderId="0">
      <protection locked="0"/>
    </xf>
    <xf numFmtId="0" fontId="8" fillId="0" borderId="0">
      <protection locked="0"/>
    </xf>
    <xf numFmtId="0" fontId="4" fillId="0" borderId="0"/>
    <xf numFmtId="276" fontId="4" fillId="0" borderId="0" applyFont="0" applyFill="0" applyBorder="0" applyAlignment="0" applyProtection="0"/>
    <xf numFmtId="237" fontId="4" fillId="0" borderId="0" applyFill="0" applyBorder="0" applyAlignment="0"/>
    <xf numFmtId="216" fontId="10" fillId="0" borderId="0" applyFill="0" applyBorder="0" applyAlignment="0"/>
    <xf numFmtId="209" fontId="4" fillId="0" borderId="0" applyFill="0" applyBorder="0" applyAlignment="0"/>
    <xf numFmtId="210" fontId="10" fillId="0" borderId="0" applyFill="0" applyBorder="0" applyAlignment="0"/>
    <xf numFmtId="215" fontId="4" fillId="0" borderId="0" applyFill="0" applyBorder="0" applyAlignment="0"/>
    <xf numFmtId="216" fontId="10" fillId="0" borderId="0" applyFill="0" applyBorder="0" applyAlignment="0"/>
    <xf numFmtId="0" fontId="4" fillId="0" borderId="0" applyFill="0" applyBorder="0" applyAlignment="0"/>
    <xf numFmtId="217" fontId="10" fillId="0" borderId="0" applyFill="0" applyBorder="0" applyAlignment="0"/>
    <xf numFmtId="209" fontId="4" fillId="0" borderId="0" applyFill="0" applyBorder="0" applyAlignment="0"/>
    <xf numFmtId="210" fontId="10" fillId="0" borderId="0" applyFill="0" applyBorder="0" applyAlignment="0"/>
    <xf numFmtId="0" fontId="176" fillId="0" borderId="0" applyNumberFormat="0" applyFill="0" applyBorder="0" applyAlignment="0" applyProtection="0"/>
    <xf numFmtId="5" fontId="177" fillId="0" borderId="0"/>
    <xf numFmtId="207" fontId="178" fillId="0" borderId="0"/>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0" fontId="179" fillId="45" borderId="0">
      <alignment horizontal="left" indent="1"/>
    </xf>
    <xf numFmtId="9" fontId="180" fillId="0" borderId="39"/>
    <xf numFmtId="9" fontId="180" fillId="0" borderId="39"/>
    <xf numFmtId="3" fontId="102" fillId="0" borderId="0">
      <protection locked="0"/>
    </xf>
    <xf numFmtId="0" fontId="49" fillId="0" borderId="0" applyNumberFormat="0" applyFont="0" applyFill="0" applyBorder="0" applyAlignment="0" applyProtection="0">
      <alignment horizontal="left"/>
    </xf>
    <xf numFmtId="15" fontId="49" fillId="0" borderId="0" applyFont="0" applyFill="0" applyBorder="0" applyAlignment="0" applyProtection="0"/>
    <xf numFmtId="4" fontId="49" fillId="0" borderId="0" applyFont="0" applyFill="0" applyBorder="0" applyAlignment="0" applyProtection="0"/>
    <xf numFmtId="0" fontId="70" fillId="0" borderId="2">
      <alignment horizontal="center"/>
    </xf>
    <xf numFmtId="3" fontId="49" fillId="0" borderId="0" applyFont="0" applyFill="0" applyBorder="0" applyAlignment="0" applyProtection="0"/>
    <xf numFmtId="0" fontId="49" fillId="71" borderId="0" applyNumberFormat="0" applyFont="0" applyBorder="0" applyAlignment="0" applyProtection="0"/>
    <xf numFmtId="246" fontId="181" fillId="0" borderId="0" applyNumberFormat="0" applyFill="0" applyBorder="0" applyAlignment="0" applyProtection="0">
      <alignment horizontal="left"/>
    </xf>
    <xf numFmtId="0" fontId="27" fillId="0" borderId="15" applyNumberFormat="0" applyFill="0" applyBorder="0" applyAlignment="0" applyProtection="0">
      <alignment horizontal="center"/>
    </xf>
    <xf numFmtId="3" fontId="182"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0" fontId="180"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4"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182" fillId="20" borderId="0"/>
    <xf numFmtId="3" fontId="4" fillId="20" borderId="0"/>
    <xf numFmtId="0" fontId="183" fillId="72" borderId="0" applyNumberFormat="0" applyFont="0" applyBorder="0" applyAlignment="0">
      <alignment horizontal="center"/>
    </xf>
    <xf numFmtId="41" fontId="143" fillId="5" borderId="0">
      <alignment horizontal="center"/>
    </xf>
    <xf numFmtId="49" fontId="184" fillId="2" borderId="0">
      <alignment horizontal="center"/>
    </xf>
    <xf numFmtId="277" fontId="185" fillId="0" borderId="0" applyNumberFormat="0" applyFill="0" applyBorder="0" applyAlignment="0" applyProtection="0">
      <alignment horizontal="left"/>
    </xf>
    <xf numFmtId="277" fontId="186" fillId="0" borderId="0" applyNumberFormat="0" applyFill="0" applyBorder="0" applyAlignment="0" applyProtection="0">
      <alignment horizontal="left"/>
    </xf>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0" fontId="187" fillId="2" borderId="0" applyFont="0" applyFill="0" applyAlignment="0"/>
    <xf numFmtId="37" fontId="8" fillId="45" borderId="0" applyBorder="0" applyAlignment="0" applyProtection="0"/>
    <xf numFmtId="37" fontId="36" fillId="0" borderId="0" applyNumberFormat="0" applyFont="0" applyFill="0" applyBorder="0" applyAlignment="0" applyProtection="0"/>
    <xf numFmtId="37" fontId="36" fillId="0" borderId="0" applyNumberFormat="0" applyFont="0" applyFill="0" applyBorder="0" applyAlignment="0" applyProtection="0"/>
    <xf numFmtId="37" fontId="36" fillId="0" borderId="0" applyNumberFormat="0" applyFont="0" applyFill="0" applyBorder="0" applyAlignment="0" applyProtection="0"/>
    <xf numFmtId="41" fontId="82" fillId="59" borderId="0">
      <alignment horizontal="center"/>
    </xf>
    <xf numFmtId="41" fontId="82" fillId="59" borderId="0">
      <alignment horizontal="centerContinuous"/>
    </xf>
    <xf numFmtId="41" fontId="188" fillId="2" borderId="0">
      <alignment horizontal="left"/>
    </xf>
    <xf numFmtId="49" fontId="188" fillId="2" borderId="0">
      <alignment horizontal="center"/>
    </xf>
    <xf numFmtId="41" fontId="63" fillId="59" borderId="0">
      <alignment horizontal="left"/>
    </xf>
    <xf numFmtId="49" fontId="188" fillId="2" borderId="0">
      <alignment horizontal="left"/>
    </xf>
    <xf numFmtId="41" fontId="63" fillId="59" borderId="0">
      <alignment horizontal="centerContinuous"/>
    </xf>
    <xf numFmtId="41" fontId="63" fillId="59" borderId="0">
      <alignment horizontal="right"/>
    </xf>
    <xf numFmtId="49" fontId="143" fillId="2" borderId="0">
      <alignment horizontal="left"/>
    </xf>
    <xf numFmtId="207" fontId="4" fillId="0" borderId="0"/>
    <xf numFmtId="41" fontId="82" fillId="59" borderId="0">
      <alignment horizontal="right"/>
    </xf>
    <xf numFmtId="0" fontId="81" fillId="0" borderId="0" applyNumberFormat="0" applyFill="0" applyBorder="0" applyAlignment="0" applyProtection="0">
      <alignment vertical="top"/>
    </xf>
    <xf numFmtId="0" fontId="189" fillId="20" borderId="31" applyNumberFormat="0" applyAlignment="0">
      <protection locked="0"/>
    </xf>
    <xf numFmtId="0" fontId="190" fillId="0" borderId="64">
      <alignment vertical="center"/>
    </xf>
    <xf numFmtId="41" fontId="188" fillId="17" borderId="0">
      <alignment horizontal="center"/>
    </xf>
    <xf numFmtId="41" fontId="38" fillId="17" borderId="0">
      <alignment horizontal="center"/>
    </xf>
    <xf numFmtId="0" fontId="191" fillId="73" borderId="0"/>
    <xf numFmtId="0" fontId="192" fillId="55" borderId="0" applyNumberFormat="0" applyBorder="0" applyAlignment="0" applyProtection="0"/>
    <xf numFmtId="0" fontId="28" fillId="68" borderId="0" applyNumberFormat="0" applyFont="0" applyBorder="0" applyAlignment="0" applyProtection="0"/>
    <xf numFmtId="0" fontId="183" fillId="1" borderId="5" applyNumberFormat="0" applyFont="0" applyAlignment="0">
      <alignment horizontal="center"/>
    </xf>
    <xf numFmtId="1" fontId="4" fillId="0" borderId="0"/>
    <xf numFmtId="0" fontId="193" fillId="0" borderId="65">
      <alignment horizontal="center" vertical="center"/>
    </xf>
    <xf numFmtId="204" fontId="20" fillId="62" borderId="0">
      <alignment horizontal="right"/>
    </xf>
    <xf numFmtId="196" fontId="71" fillId="0" borderId="0" applyFill="0" applyBorder="0" applyAlignment="0" applyProtection="0"/>
    <xf numFmtId="0" fontId="91" fillId="61" borderId="0">
      <alignment horizontal="right" vertical="center"/>
    </xf>
    <xf numFmtId="0" fontId="92" fillId="0" borderId="0" applyNumberFormat="0" applyFill="0" applyBorder="0" applyAlignment="0">
      <alignment horizontal="center"/>
    </xf>
    <xf numFmtId="0" fontId="194" fillId="0" borderId="0"/>
    <xf numFmtId="278" fontId="161" fillId="0" borderId="0"/>
    <xf numFmtId="0" fontId="195" fillId="0" borderId="66" applyProtection="0">
      <alignment horizontal="centerContinuous"/>
    </xf>
    <xf numFmtId="0" fontId="4" fillId="0" borderId="0"/>
    <xf numFmtId="0" fontId="4" fillId="0" borderId="0"/>
    <xf numFmtId="0" fontId="4" fillId="0" borderId="0">
      <alignment horizontal="left" wrapText="1"/>
    </xf>
    <xf numFmtId="0" fontId="4" fillId="0" borderId="0">
      <alignment horizontal="left" wrapText="1"/>
    </xf>
    <xf numFmtId="37" fontId="36" fillId="0" borderId="67" applyBorder="0"/>
    <xf numFmtId="37" fontId="36" fillId="0" borderId="67" applyBorder="0"/>
    <xf numFmtId="37" fontId="94" fillId="0" borderId="67" applyBorder="0"/>
    <xf numFmtId="37" fontId="4" fillId="0" borderId="67" applyBorder="0"/>
    <xf numFmtId="37" fontId="78" fillId="0" borderId="67" applyBorder="0"/>
    <xf numFmtId="37" fontId="196" fillId="69" borderId="68" applyBorder="0">
      <alignment vertical="center"/>
    </xf>
    <xf numFmtId="0" fontId="197" fillId="0" borderId="0"/>
    <xf numFmtId="0" fontId="8" fillId="0" borderId="0"/>
    <xf numFmtId="40" fontId="198" fillId="0" borderId="0" applyBorder="0">
      <alignment horizontal="right"/>
    </xf>
    <xf numFmtId="40" fontId="199" fillId="0" borderId="0" applyBorder="0">
      <alignment horizontal="right"/>
    </xf>
    <xf numFmtId="0" fontId="8" fillId="0" borderId="0" applyNumberFormat="0" applyFont="0"/>
    <xf numFmtId="0" fontId="130" fillId="0" borderId="0"/>
    <xf numFmtId="0" fontId="200" fillId="0" borderId="0"/>
    <xf numFmtId="0" fontId="3" fillId="0" borderId="0" applyFill="0" applyBorder="0" applyProtection="0">
      <alignment horizontal="center" vertical="center"/>
    </xf>
    <xf numFmtId="0" fontId="201" fillId="0" borderId="0" applyBorder="0" applyProtection="0">
      <alignment vertical="center"/>
    </xf>
    <xf numFmtId="0" fontId="4" fillId="0" borderId="1" applyBorder="0" applyProtection="0">
      <alignment horizontal="right" vertical="center"/>
    </xf>
    <xf numFmtId="0" fontId="202" fillId="74" borderId="0" applyBorder="0" applyProtection="0">
      <alignment horizontal="centerContinuous" vertical="center"/>
    </xf>
    <xf numFmtId="0" fontId="202" fillId="54" borderId="1" applyBorder="0" applyProtection="0">
      <alignment horizontal="centerContinuous" vertical="center"/>
    </xf>
    <xf numFmtId="0" fontId="203" fillId="0" borderId="0"/>
    <xf numFmtId="0" fontId="3" fillId="0" borderId="0" applyFill="0" applyBorder="0" applyProtection="0"/>
    <xf numFmtId="0" fontId="157" fillId="0" borderId="0"/>
    <xf numFmtId="0" fontId="8" fillId="0" borderId="0" applyFill="0" applyBorder="0" applyProtection="0">
      <alignment horizontal="left"/>
    </xf>
    <xf numFmtId="0" fontId="37" fillId="0" borderId="0" applyFill="0" applyBorder="0" applyProtection="0">
      <alignment horizontal="left" vertical="top"/>
    </xf>
    <xf numFmtId="0" fontId="27" fillId="0" borderId="0">
      <alignment horizontal="centerContinuous"/>
    </xf>
    <xf numFmtId="2" fontId="88" fillId="0" borderId="0"/>
    <xf numFmtId="0" fontId="4" fillId="0" borderId="0" applyNumberFormat="0" applyFont="0" applyAlignment="0" applyProtection="0"/>
    <xf numFmtId="0" fontId="4" fillId="0" borderId="0"/>
    <xf numFmtId="279" fontId="4" fillId="0" borderId="26" applyFont="0" applyFill="0" applyBorder="0" applyAlignment="0" applyProtection="0">
      <protection locked="0" hidden="1"/>
    </xf>
    <xf numFmtId="0" fontId="69" fillId="0" borderId="55">
      <alignment horizontal="left" vertical="top" wrapText="1"/>
    </xf>
    <xf numFmtId="0" fontId="204" fillId="45" borderId="0">
      <alignment horizontal="left" vertical="center" indent="1"/>
    </xf>
    <xf numFmtId="0" fontId="205" fillId="0" borderId="0"/>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4" fillId="45" borderId="0">
      <alignment horizontal="left" vertical="center" indent="1"/>
    </xf>
    <xf numFmtId="0" fontId="206" fillId="0" borderId="0"/>
    <xf numFmtId="49" fontId="72" fillId="0" borderId="0" applyFill="0" applyBorder="0" applyAlignment="0"/>
    <xf numFmtId="237" fontId="49" fillId="0" borderId="0" applyFill="0" applyBorder="0" applyAlignment="0"/>
    <xf numFmtId="280" fontId="10" fillId="0" borderId="0" applyFill="0" applyBorder="0" applyAlignment="0"/>
    <xf numFmtId="281" fontId="4" fillId="0" borderId="0" applyFill="0" applyBorder="0" applyAlignment="0"/>
    <xf numFmtId="282" fontId="10" fillId="0" borderId="0" applyFill="0" applyBorder="0" applyAlignment="0"/>
    <xf numFmtId="0" fontId="94" fillId="62" borderId="0"/>
    <xf numFmtId="0" fontId="36" fillId="62" borderId="0">
      <alignment horizontal="left"/>
    </xf>
    <xf numFmtId="0" fontId="36" fillId="62" borderId="0">
      <alignment horizontal="left" indent="1"/>
    </xf>
    <xf numFmtId="0" fontId="36" fillId="62" borderId="0">
      <alignment horizontal="left" vertical="center" indent="2"/>
    </xf>
    <xf numFmtId="0" fontId="1" fillId="0" borderId="0">
      <alignment horizontal="centerContinuous" wrapText="1"/>
    </xf>
    <xf numFmtId="0" fontId="96" fillId="0" borderId="0" applyNumberFormat="0" applyFont="0" applyFill="0" applyBorder="0" applyProtection="0">
      <alignment wrapText="1"/>
    </xf>
    <xf numFmtId="0" fontId="83" fillId="0" borderId="0">
      <alignment vertical="top"/>
    </xf>
    <xf numFmtId="0" fontId="207" fillId="0" borderId="0"/>
    <xf numFmtId="0" fontId="188" fillId="0" borderId="0">
      <alignment vertical="top"/>
    </xf>
    <xf numFmtId="283" fontId="208" fillId="0" borderId="0" applyFill="0" applyBorder="0" applyAlignment="0" applyProtection="0">
      <alignment horizontal="right"/>
    </xf>
    <xf numFmtId="284" fontId="4" fillId="0" borderId="0" applyFont="0" applyFill="0" applyBorder="0" applyAlignment="0" applyProtection="0"/>
    <xf numFmtId="0" fontId="28" fillId="0" borderId="0" applyNumberFormat="0" applyFill="0" applyBorder="0" applyAlignment="0" applyProtection="0"/>
    <xf numFmtId="0" fontId="41"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1"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2"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2"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2"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09" fillId="0" borderId="0" applyNumberFormat="0" applyFill="0" applyBorder="0" applyAlignment="0" applyProtection="0"/>
    <xf numFmtId="0" fontId="212"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09" fillId="0" borderId="0" applyNumberFormat="0" applyFill="0" applyBorder="0" applyAlignment="0" applyProtection="0"/>
    <xf numFmtId="0" fontId="210" fillId="62" borderId="0">
      <alignment horizontal="left" vertical="center" indent="1"/>
    </xf>
    <xf numFmtId="0" fontId="213" fillId="0" borderId="0">
      <alignment vertical="top"/>
    </xf>
    <xf numFmtId="0" fontId="69" fillId="17" borderId="55">
      <alignment horizontal="center" wrapText="1"/>
    </xf>
    <xf numFmtId="0" fontId="69" fillId="17" borderId="55">
      <alignment horizontal="left" vertical="top" wrapText="1"/>
    </xf>
    <xf numFmtId="0" fontId="69" fillId="8" borderId="65">
      <alignment horizontal="left" vertical="center" wrapText="1" indent="1"/>
    </xf>
    <xf numFmtId="0" fontId="214" fillId="0" borderId="0">
      <alignment horizontal="right"/>
    </xf>
    <xf numFmtId="0" fontId="23" fillId="0" borderId="0" applyNumberFormat="0" applyBorder="0" applyAlignment="0"/>
    <xf numFmtId="285" fontId="4" fillId="0" borderId="3" applyNumberFormat="0" applyFont="0" applyFill="0" applyAlignment="0" applyProtection="0"/>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69" fillId="8" borderId="55">
      <alignment horizontal="center" vertical="center" wrapText="1"/>
    </xf>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215" fillId="0" borderId="10"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71"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71"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71"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0" fontId="13" fillId="0" borderId="69" applyNumberFormat="0" applyFill="0" applyAlignment="0" applyProtection="0"/>
    <xf numFmtId="0" fontId="13" fillId="0" borderId="71"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3" fillId="0" borderId="69" applyNumberFormat="0" applyFill="0" applyAlignment="0" applyProtection="0"/>
    <xf numFmtId="0" fontId="10" fillId="0" borderId="70" applyNumberFormat="0" applyFont="0" applyFill="0" applyAlignment="0" applyProtection="0"/>
    <xf numFmtId="15" fontId="216" fillId="17" borderId="72">
      <alignment horizontal="center" vertical="center"/>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69" fillId="5" borderId="55">
      <alignment horizontal="center" vertical="center" wrapText="1"/>
    </xf>
    <xf numFmtId="0" fontId="217" fillId="0" borderId="0">
      <alignment horizontal="centerContinuous"/>
    </xf>
    <xf numFmtId="0" fontId="4" fillId="0" borderId="1"/>
    <xf numFmtId="37" fontId="36" fillId="5" borderId="0" applyNumberFormat="0" applyBorder="0" applyAlignment="0" applyProtection="0"/>
    <xf numFmtId="37" fontId="36" fillId="0" borderId="0"/>
    <xf numFmtId="37" fontId="218" fillId="5" borderId="0" applyNumberFormat="0" applyBorder="0" applyAlignment="0" applyProtection="0"/>
    <xf numFmtId="3" fontId="38" fillId="0" borderId="54" applyProtection="0"/>
    <xf numFmtId="41" fontId="219" fillId="2" borderId="0">
      <alignment horizontal="center"/>
    </xf>
    <xf numFmtId="0" fontId="73" fillId="0" borderId="73"/>
    <xf numFmtId="277" fontId="36" fillId="0" borderId="0">
      <alignment horizontal="center"/>
    </xf>
    <xf numFmtId="248" fontId="36" fillId="0" borderId="57">
      <alignment horizontal="center"/>
    </xf>
    <xf numFmtId="37" fontId="36" fillId="0" borderId="57">
      <alignment horizontal="right"/>
    </xf>
    <xf numFmtId="9" fontId="57" fillId="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37" fontId="57"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166" fontId="36" fillId="20" borderId="57">
      <alignment horizontal="right"/>
    </xf>
    <xf numFmtId="41" fontId="220" fillId="0" borderId="0" applyNumberFormat="0" applyAlignment="0">
      <alignment horizontal="right"/>
    </xf>
    <xf numFmtId="37" fontId="94" fillId="20" borderId="57">
      <alignment horizontal="right"/>
    </xf>
    <xf numFmtId="37" fontId="221" fillId="20" borderId="57">
      <alignment horizontal="right"/>
    </xf>
    <xf numFmtId="37" fontId="36" fillId="20" borderId="57">
      <alignment horizontal="right"/>
    </xf>
    <xf numFmtId="9" fontId="57" fillId="20" borderId="57">
      <alignment horizontal="right"/>
    </xf>
    <xf numFmtId="0" fontId="4" fillId="0" borderId="0" applyFont="0" applyFill="0" applyAlignment="0" applyProtection="0"/>
    <xf numFmtId="0" fontId="4" fillId="0" borderId="0" applyFont="0" applyFill="0" applyAlignment="0" applyProtection="0"/>
    <xf numFmtId="0" fontId="222" fillId="0" borderId="0">
      <protection hidden="1"/>
    </xf>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4"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37" fontId="36" fillId="0" borderId="0" applyNumberFormat="0" applyFont="0" applyFill="0" applyBorder="0" applyAlignment="0" applyProtection="0"/>
    <xf numFmtId="10" fontId="4" fillId="24" borderId="26" applyNumberFormat="0" applyFont="0" applyBorder="0" applyAlignment="0" applyProtection="0">
      <protection locked="0"/>
    </xf>
    <xf numFmtId="189" fontId="1" fillId="0" borderId="0"/>
    <xf numFmtId="0" fontId="35" fillId="0" borderId="0" applyFont="0" applyFill="0" applyBorder="0" applyProtection="0">
      <alignment horizontal="right"/>
    </xf>
    <xf numFmtId="0" fontId="36" fillId="5" borderId="0"/>
    <xf numFmtId="196" fontId="71"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9" fontId="225" fillId="0" borderId="0" applyFont="0" applyFill="0" applyBorder="0" applyAlignment="0" applyProtection="0"/>
    <xf numFmtId="0" fontId="226" fillId="0" borderId="0"/>
    <xf numFmtId="0" fontId="52" fillId="0" borderId="0"/>
    <xf numFmtId="0" fontId="227" fillId="5" borderId="0" applyNumberFormat="0" applyBorder="0" applyAlignment="0" applyProtection="0">
      <alignment vertical="center"/>
    </xf>
    <xf numFmtId="0" fontId="228" fillId="8" borderId="60" applyNumberFormat="0" applyFont="0" applyAlignment="0" applyProtection="0">
      <alignment vertical="center"/>
    </xf>
    <xf numFmtId="286" fontId="4" fillId="0" borderId="0" applyFont="0" applyFill="0" applyBorder="0" applyAlignment="0" applyProtection="0"/>
    <xf numFmtId="287" fontId="4" fillId="0" borderId="0" applyFont="0" applyFill="0" applyBorder="0" applyAlignment="0" applyProtection="0"/>
    <xf numFmtId="0" fontId="229" fillId="0" borderId="71" applyNumberFormat="0" applyFill="0" applyAlignment="0" applyProtection="0">
      <alignment vertical="center"/>
    </xf>
    <xf numFmtId="288" fontId="4" fillId="0" borderId="0" applyFont="0" applyFill="0" applyBorder="0" applyAlignment="0" applyProtection="0"/>
    <xf numFmtId="289" fontId="4" fillId="0" borderId="0" applyFont="0" applyFill="0" applyBorder="0" applyAlignment="0" applyProtection="0"/>
    <xf numFmtId="0" fontId="225" fillId="0" borderId="0" applyFont="0" applyFill="0" applyBorder="0" applyAlignment="0" applyProtection="0"/>
    <xf numFmtId="290" fontId="225" fillId="0" borderId="0" applyFont="0" applyFill="0" applyBorder="0" applyAlignment="0" applyProtection="0"/>
    <xf numFmtId="0" fontId="230" fillId="10" borderId="0" applyNumberFormat="0" applyBorder="0" applyAlignment="0" applyProtection="0">
      <alignment vertical="center"/>
    </xf>
    <xf numFmtId="0" fontId="231" fillId="0" borderId="0"/>
    <xf numFmtId="0" fontId="232" fillId="4" borderId="0" applyNumberFormat="0" applyBorder="0" applyAlignment="0" applyProtection="0">
      <alignment vertical="center"/>
    </xf>
    <xf numFmtId="0" fontId="233" fillId="4" borderId="0" applyNumberFormat="0" applyBorder="0" applyAlignment="0" applyProtection="0">
      <alignment vertical="center"/>
    </xf>
    <xf numFmtId="0" fontId="234" fillId="10" borderId="0" applyNumberFormat="0" applyBorder="0" applyAlignment="0" applyProtection="0">
      <alignment vertical="center"/>
    </xf>
    <xf numFmtId="0" fontId="4" fillId="0" borderId="0"/>
    <xf numFmtId="0" fontId="55" fillId="41" borderId="0" applyNumberFormat="0" applyBorder="0" applyAlignment="0" applyProtection="0">
      <alignment vertical="center"/>
    </xf>
    <xf numFmtId="0" fontId="55" fillId="44" borderId="0" applyNumberFormat="0" applyBorder="0" applyAlignment="0" applyProtection="0">
      <alignment vertical="center"/>
    </xf>
    <xf numFmtId="0" fontId="55" fillId="47" borderId="0" applyNumberFormat="0" applyBorder="0" applyAlignment="0" applyProtection="0">
      <alignment vertical="center"/>
    </xf>
    <xf numFmtId="0" fontId="55" fillId="34" borderId="0" applyNumberFormat="0" applyBorder="0" applyAlignment="0" applyProtection="0">
      <alignment vertical="center"/>
    </xf>
    <xf numFmtId="0" fontId="55" fillId="36" borderId="0" applyNumberFormat="0" applyBorder="0" applyAlignment="0" applyProtection="0">
      <alignment vertical="center"/>
    </xf>
    <xf numFmtId="0" fontId="55" fillId="51" borderId="0" applyNumberFormat="0" applyBorder="0" applyAlignment="0" applyProtection="0">
      <alignment vertical="center"/>
    </xf>
    <xf numFmtId="0" fontId="235" fillId="0" borderId="0" applyNumberFormat="0" applyFill="0" applyBorder="0" applyAlignment="0" applyProtection="0">
      <alignment vertical="center"/>
    </xf>
    <xf numFmtId="0" fontId="236" fillId="0" borderId="49" applyNumberFormat="0" applyFill="0" applyAlignment="0" applyProtection="0">
      <alignment vertical="center"/>
    </xf>
    <xf numFmtId="0" fontId="237" fillId="0" borderId="51" applyNumberFormat="0" applyFill="0" applyAlignment="0" applyProtection="0">
      <alignment vertical="center"/>
    </xf>
    <xf numFmtId="0" fontId="238" fillId="0" borderId="53" applyNumberFormat="0" applyFill="0" applyAlignment="0" applyProtection="0">
      <alignment vertical="center"/>
    </xf>
    <xf numFmtId="0" fontId="238" fillId="0" borderId="0" applyNumberFormat="0" applyFill="0" applyBorder="0" applyAlignment="0" applyProtection="0">
      <alignment vertical="center"/>
    </xf>
    <xf numFmtId="0" fontId="239" fillId="45" borderId="33" applyNumberFormat="0" applyAlignment="0" applyProtection="0">
      <alignment vertical="center"/>
    </xf>
    <xf numFmtId="0" fontId="240" fillId="0" borderId="0" applyNumberFormat="0" applyFill="0" applyBorder="0" applyAlignment="0" applyProtection="0">
      <alignment vertical="center"/>
    </xf>
    <xf numFmtId="0" fontId="241" fillId="0" borderId="49" applyNumberFormat="0" applyFill="0" applyAlignment="0" applyProtection="0">
      <alignment vertical="center"/>
    </xf>
    <xf numFmtId="0" fontId="242" fillId="0" borderId="51" applyNumberFormat="0" applyFill="0" applyAlignment="0" applyProtection="0">
      <alignment vertical="center"/>
    </xf>
    <xf numFmtId="0" fontId="243" fillId="0" borderId="53" applyNumberFormat="0" applyFill="0" applyAlignment="0" applyProtection="0">
      <alignment vertical="center"/>
    </xf>
    <xf numFmtId="0" fontId="243" fillId="0" borderId="0" applyNumberFormat="0" applyFill="0" applyBorder="0" applyAlignment="0" applyProtection="0">
      <alignment vertical="center"/>
    </xf>
    <xf numFmtId="0" fontId="244" fillId="45" borderId="33" applyNumberFormat="0" applyAlignment="0" applyProtection="0">
      <alignment vertical="center"/>
    </xf>
    <xf numFmtId="0" fontId="245" fillId="0" borderId="71" applyNumberFormat="0" applyFill="0" applyAlignment="0" applyProtection="0">
      <alignment vertical="center"/>
    </xf>
    <xf numFmtId="0" fontId="4" fillId="8" borderId="60" applyNumberFormat="0" applyFont="0" applyAlignment="0" applyProtection="0">
      <alignment vertical="center"/>
    </xf>
    <xf numFmtId="0" fontId="246" fillId="0" borderId="0" applyNumberFormat="0" applyFill="0" applyBorder="0" applyAlignment="0" applyProtection="0">
      <alignment vertical="center"/>
    </xf>
    <xf numFmtId="0" fontId="247" fillId="20" borderId="32" applyNumberFormat="0" applyAlignment="0" applyProtection="0">
      <alignment vertical="center"/>
    </xf>
    <xf numFmtId="0" fontId="248"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51" fillId="20" borderId="32" applyNumberFormat="0" applyAlignment="0" applyProtection="0">
      <alignment vertical="center"/>
    </xf>
    <xf numFmtId="291" fontId="4" fillId="0" borderId="0" applyFont="0" applyFill="0" applyBorder="0" applyAlignment="0" applyProtection="0"/>
    <xf numFmtId="292" fontId="4" fillId="0" borderId="0" applyFont="0" applyFill="0" applyBorder="0" applyAlignment="0" applyProtection="0"/>
    <xf numFmtId="0" fontId="56" fillId="41" borderId="0" applyNumberFormat="0" applyBorder="0" applyAlignment="0" applyProtection="0">
      <alignment vertical="center"/>
    </xf>
    <xf numFmtId="0" fontId="56" fillId="44" borderId="0" applyNumberFormat="0" applyBorder="0" applyAlignment="0" applyProtection="0">
      <alignment vertical="center"/>
    </xf>
    <xf numFmtId="0" fontId="56" fillId="47" borderId="0" applyNumberFormat="0" applyBorder="0" applyAlignment="0" applyProtection="0">
      <alignment vertical="center"/>
    </xf>
    <xf numFmtId="0" fontId="56" fillId="34" borderId="0" applyNumberFormat="0" applyBorder="0" applyAlignment="0" applyProtection="0">
      <alignment vertical="center"/>
    </xf>
    <xf numFmtId="0" fontId="56" fillId="36" borderId="0" applyNumberFormat="0" applyBorder="0" applyAlignment="0" applyProtection="0">
      <alignment vertical="center"/>
    </xf>
    <xf numFmtId="0" fontId="56" fillId="51" borderId="0" applyNumberFormat="0" applyBorder="0" applyAlignment="0" applyProtection="0">
      <alignment vertical="center"/>
    </xf>
    <xf numFmtId="0" fontId="252" fillId="17" borderId="32" applyNumberFormat="0" applyAlignment="0" applyProtection="0">
      <alignment vertical="center"/>
    </xf>
    <xf numFmtId="0" fontId="253" fillId="20" borderId="63" applyNumberFormat="0" applyAlignment="0" applyProtection="0">
      <alignment vertical="center"/>
    </xf>
    <xf numFmtId="0" fontId="254" fillId="17" borderId="32" applyNumberFormat="0" applyAlignment="0" applyProtection="0">
      <alignment vertical="center"/>
    </xf>
    <xf numFmtId="0" fontId="255" fillId="20" borderId="63" applyNumberFormat="0" applyAlignment="0" applyProtection="0">
      <alignment vertical="center"/>
    </xf>
    <xf numFmtId="0" fontId="256" fillId="5" borderId="0" applyNumberFormat="0" applyBorder="0" applyAlignment="0" applyProtection="0">
      <alignment vertical="center"/>
    </xf>
    <xf numFmtId="0" fontId="257" fillId="0" borderId="58" applyNumberFormat="0" applyFill="0" applyAlignment="0" applyProtection="0">
      <alignment vertical="center"/>
    </xf>
    <xf numFmtId="0" fontId="258" fillId="0" borderId="58" applyNumberFormat="0" applyFill="0" applyAlignment="0" applyProtection="0">
      <alignment vertical="center"/>
    </xf>
    <xf numFmtId="0" fontId="259" fillId="0" borderId="0"/>
    <xf numFmtId="44" fontId="259" fillId="0" borderId="0" applyFont="0" applyFill="0" applyBorder="0" applyAlignment="0" applyProtection="0"/>
    <xf numFmtId="43" fontId="259" fillId="0" borderId="0" applyFont="0" applyFill="0" applyBorder="0" applyAlignment="0" applyProtection="0"/>
    <xf numFmtId="9" fontId="259" fillId="0" borderId="0" applyFont="0" applyFill="0" applyBorder="0" applyAlignment="0" applyProtection="0"/>
    <xf numFmtId="0" fontId="50" fillId="7" borderId="0" applyNumberFormat="0" applyBorder="0" applyAlignment="0" applyProtection="0"/>
    <xf numFmtId="0" fontId="50" fillId="9" borderId="0" applyNumberFormat="0" applyBorder="0" applyAlignment="0" applyProtection="0"/>
    <xf numFmtId="0" fontId="50" fillId="11" borderId="0" applyNumberFormat="0" applyBorder="0" applyAlignment="0" applyProtection="0"/>
    <xf numFmtId="0" fontId="50" fillId="12"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0" fillId="18" borderId="0" applyNumberFormat="0" applyBorder="0" applyAlignment="0" applyProtection="0"/>
    <xf numFmtId="0" fontId="50" fillId="21" borderId="0" applyNumberFormat="0" applyBorder="0" applyAlignment="0" applyProtection="0"/>
    <xf numFmtId="0" fontId="50" fillId="23"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0" fillId="27" borderId="0" applyNumberFormat="0" applyBorder="0" applyAlignment="0" applyProtection="0"/>
    <xf numFmtId="0" fontId="54" fillId="29" borderId="0" applyNumberFormat="0" applyBorder="0" applyAlignment="0" applyProtection="0"/>
    <xf numFmtId="0" fontId="54" fillId="31" borderId="0" applyNumberFormat="0" applyBorder="0" applyAlignment="0" applyProtection="0"/>
    <xf numFmtId="0" fontId="54" fillId="32" borderId="0" applyNumberFormat="0" applyBorder="0" applyAlignment="0" applyProtection="0"/>
    <xf numFmtId="0" fontId="54" fillId="33" borderId="0" applyNumberFormat="0" applyBorder="0" applyAlignment="0" applyProtection="0"/>
    <xf numFmtId="0" fontId="54" fillId="35" borderId="0" applyNumberFormat="0" applyBorder="0" applyAlignment="0" applyProtection="0"/>
    <xf numFmtId="0" fontId="54" fillId="37" borderId="0" applyNumberFormat="0" applyBorder="0" applyAlignment="0" applyProtection="0"/>
    <xf numFmtId="0" fontId="54" fillId="40" borderId="0" applyNumberFormat="0" applyBorder="0" applyAlignment="0" applyProtection="0"/>
    <xf numFmtId="0" fontId="54" fillId="43"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30" fillId="53" borderId="0" applyNumberFormat="0" applyBorder="0" applyAlignment="0" applyProtection="0"/>
    <xf numFmtId="0" fontId="34" fillId="56" borderId="6" applyNumberFormat="0" applyAlignment="0" applyProtection="0"/>
    <xf numFmtId="0" fontId="80" fillId="58" borderId="8" applyNumberFormat="0" applyAlignment="0" applyProtection="0"/>
    <xf numFmtId="0" fontId="265" fillId="0" borderId="0" applyNumberFormat="0" applyFill="0" applyBorder="0" applyAlignment="0" applyProtection="0"/>
    <xf numFmtId="0" fontId="29" fillId="65" borderId="0" applyNumberFormat="0" applyBorder="0" applyAlignment="0" applyProtection="0"/>
    <xf numFmtId="0" fontId="266" fillId="0" borderId="76" applyNumberFormat="0" applyFill="0" applyAlignment="0" applyProtection="0"/>
    <xf numFmtId="0" fontId="267" fillId="0" borderId="77" applyNumberFormat="0" applyFill="0" applyAlignment="0" applyProtection="0"/>
    <xf numFmtId="0" fontId="268" fillId="0" borderId="78" applyNumberFormat="0" applyFill="0" applyAlignment="0" applyProtection="0"/>
    <xf numFmtId="0" fontId="268" fillId="0" borderId="0" applyNumberFormat="0" applyFill="0" applyBorder="0" applyAlignment="0" applyProtection="0"/>
    <xf numFmtId="0" fontId="32" fillId="17" borderId="6" applyNumberFormat="0" applyAlignment="0" applyProtection="0"/>
    <xf numFmtId="0" fontId="269" fillId="0" borderId="79" applyNumberFormat="0" applyFill="0" applyAlignment="0" applyProtection="0"/>
    <xf numFmtId="0" fontId="31" fillId="67" borderId="0" applyNumberFormat="0" applyBorder="0" applyAlignment="0" applyProtection="0"/>
    <xf numFmtId="0" fontId="50" fillId="8" borderId="9" applyNumberFormat="0" applyFont="0" applyAlignment="0" applyProtection="0"/>
    <xf numFmtId="0" fontId="33" fillId="56" borderId="7" applyNumberFormat="0" applyAlignment="0" applyProtection="0"/>
    <xf numFmtId="0" fontId="211" fillId="0" borderId="0" applyNumberFormat="0" applyFill="0" applyBorder="0" applyAlignment="0" applyProtection="0"/>
    <xf numFmtId="0" fontId="215" fillId="0" borderId="10" applyNumberFormat="0" applyFill="0" applyAlignment="0" applyProtection="0"/>
    <xf numFmtId="0" fontId="224" fillId="0" borderId="0" applyNumberForma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274" fillId="20" borderId="60">
      <alignment vertical="center"/>
    </xf>
    <xf numFmtId="0" fontId="4" fillId="0" borderId="0"/>
    <xf numFmtId="9" fontId="4" fillId="0" borderId="0" applyFont="0" applyFill="0" applyBorder="0" applyAlignment="0" applyProtection="0"/>
    <xf numFmtId="0" fontId="276" fillId="0" borderId="0"/>
    <xf numFmtId="0" fontId="276" fillId="0" borderId="0"/>
    <xf numFmtId="0" fontId="276" fillId="0" borderId="0"/>
    <xf numFmtId="0" fontId="276" fillId="0" borderId="0"/>
    <xf numFmtId="0" fontId="276" fillId="0" borderId="0"/>
    <xf numFmtId="0" fontId="276"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77" fillId="0" borderId="0"/>
    <xf numFmtId="0" fontId="281" fillId="0" borderId="0"/>
    <xf numFmtId="0" fontId="281" fillId="0" borderId="0"/>
  </cellStyleXfs>
  <cellXfs count="773">
    <xf numFmtId="0" fontId="0" fillId="0" borderId="0" xfId="0"/>
    <xf numFmtId="0" fontId="1" fillId="2" borderId="0" xfId="0" applyFont="1" applyFill="1"/>
    <xf numFmtId="41" fontId="3" fillId="2" borderId="0" xfId="0" applyNumberFormat="1" applyFont="1" applyFill="1"/>
    <xf numFmtId="42" fontId="3" fillId="2" borderId="0" xfId="0" applyNumberFormat="1" applyFont="1" applyFill="1"/>
    <xf numFmtId="42" fontId="3" fillId="3" borderId="0" xfId="0" applyNumberFormat="1" applyFont="1" applyFill="1"/>
    <xf numFmtId="41" fontId="1" fillId="2" borderId="0" xfId="0" applyNumberFormat="1" applyFont="1" applyFill="1"/>
    <xf numFmtId="41" fontId="3" fillId="3" borderId="0" xfId="0" applyNumberFormat="1" applyFont="1" applyFill="1"/>
    <xf numFmtId="41" fontId="1" fillId="3" borderId="0" xfId="0" applyNumberFormat="1" applyFont="1" applyFill="1"/>
    <xf numFmtId="42" fontId="6" fillId="2" borderId="0" xfId="0" applyNumberFormat="1" applyFont="1" applyFill="1"/>
    <xf numFmtId="0" fontId="3" fillId="2" borderId="0" xfId="0" applyFont="1" applyFill="1" applyAlignment="1">
      <alignment horizontal="center"/>
    </xf>
    <xf numFmtId="0" fontId="8" fillId="2" borderId="0" xfId="0" applyFont="1" applyFill="1" applyAlignment="1">
      <alignment vertical="top"/>
    </xf>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applyAlignment="1">
      <alignment vertical="top"/>
    </xf>
    <xf numFmtId="0" fontId="0" fillId="2" borderId="0" xfId="0" applyFill="1"/>
    <xf numFmtId="0" fontId="3" fillId="2" borderId="0" xfId="0" applyFont="1" applyFill="1"/>
    <xf numFmtId="0" fontId="15" fillId="2" borderId="0" xfId="0" applyFont="1" applyFill="1" applyAlignment="1">
      <alignment horizontal="center"/>
    </xf>
    <xf numFmtId="0" fontId="1" fillId="2" borderId="0" xfId="0" applyFont="1" applyFill="1" applyAlignment="1">
      <alignment horizontal="center"/>
    </xf>
    <xf numFmtId="0" fontId="11" fillId="2" borderId="0" xfId="0" applyFont="1" applyFill="1"/>
    <xf numFmtId="0" fontId="16" fillId="2" borderId="0" xfId="0" applyFont="1" applyFill="1"/>
    <xf numFmtId="166" fontId="3" fillId="2" borderId="0" xfId="3" applyNumberFormat="1" applyFont="1" applyFill="1"/>
    <xf numFmtId="166" fontId="1" fillId="2" borderId="0" xfId="3" applyNumberFormat="1" applyFont="1" applyFill="1"/>
    <xf numFmtId="166" fontId="5" fillId="2" borderId="0" xfId="3" applyNumberFormat="1" applyFont="1" applyFill="1"/>
    <xf numFmtId="166" fontId="6" fillId="2" borderId="0" xfId="3" applyNumberFormat="1" applyFont="1" applyFill="1"/>
    <xf numFmtId="0" fontId="21" fillId="2" borderId="0" xfId="0" applyFont="1" applyFill="1"/>
    <xf numFmtId="0" fontId="3" fillId="2" borderId="1" xfId="0" applyFont="1" applyFill="1" applyBorder="1" applyAlignment="1">
      <alignment horizontal="center"/>
    </xf>
    <xf numFmtId="41" fontId="1" fillId="75" borderId="0" xfId="0" applyNumberFormat="1" applyFont="1" applyFill="1"/>
    <xf numFmtId="0" fontId="0" fillId="75" borderId="0" xfId="0" applyFill="1"/>
    <xf numFmtId="42" fontId="3" fillId="75" borderId="0" xfId="0" applyNumberFormat="1" applyFont="1" applyFill="1"/>
    <xf numFmtId="0" fontId="3" fillId="75" borderId="0" xfId="0" applyFont="1" applyFill="1" applyAlignment="1">
      <alignment horizontal="center"/>
    </xf>
    <xf numFmtId="0" fontId="0" fillId="75" borderId="0" xfId="0" applyFill="1" applyAlignment="1">
      <alignment horizontal="center"/>
    </xf>
    <xf numFmtId="0" fontId="1" fillId="75" borderId="0" xfId="0" applyFont="1" applyFill="1" applyAlignment="1">
      <alignment horizontal="center"/>
    </xf>
    <xf numFmtId="0" fontId="11" fillId="75" borderId="0" xfId="0" applyFont="1" applyFill="1"/>
    <xf numFmtId="0" fontId="3" fillId="75" borderId="0" xfId="0" applyFont="1" applyFill="1"/>
    <xf numFmtId="44" fontId="17" fillId="75" borderId="0" xfId="0" applyNumberFormat="1" applyFont="1" applyFill="1"/>
    <xf numFmtId="0" fontId="1" fillId="75" borderId="0" xfId="0" applyFont="1" applyFill="1"/>
    <xf numFmtId="0" fontId="261" fillId="75" borderId="0" xfId="0" applyFont="1" applyFill="1"/>
    <xf numFmtId="0" fontId="261" fillId="75" borderId="0" xfId="0" applyFont="1" applyFill="1" applyAlignment="1">
      <alignment horizontal="left"/>
    </xf>
    <xf numFmtId="0" fontId="260" fillId="75" borderId="0" xfId="0" applyFont="1" applyFill="1" applyAlignment="1">
      <alignment vertical="center"/>
    </xf>
    <xf numFmtId="0" fontId="260" fillId="75" borderId="0" xfId="0" applyFont="1" applyFill="1" applyAlignment="1">
      <alignment horizontal="left" vertical="center"/>
    </xf>
    <xf numFmtId="0" fontId="260" fillId="75" borderId="75" xfId="0" applyFont="1" applyFill="1" applyBorder="1" applyAlignment="1">
      <alignment horizontal="center" vertical="center"/>
    </xf>
    <xf numFmtId="164" fontId="261" fillId="75" borderId="0" xfId="2" applyNumberFormat="1" applyFont="1" applyFill="1" applyAlignment="1">
      <alignment horizontal="right"/>
    </xf>
    <xf numFmtId="0" fontId="16" fillId="75" borderId="0" xfId="9" applyFont="1" applyFill="1"/>
    <xf numFmtId="0" fontId="3" fillId="75" borderId="0" xfId="8" applyFont="1" applyFill="1"/>
    <xf numFmtId="0" fontId="1" fillId="75" borderId="0" xfId="8" applyFont="1" applyFill="1"/>
    <xf numFmtId="0" fontId="1" fillId="75" borderId="0" xfId="8" applyFont="1" applyFill="1" applyAlignment="1">
      <alignment horizontal="center"/>
    </xf>
    <xf numFmtId="0" fontId="1" fillId="75" borderId="0" xfId="10" applyFont="1" applyFill="1"/>
    <xf numFmtId="164" fontId="1" fillId="75" borderId="13" xfId="8" applyNumberFormat="1" applyFont="1" applyFill="1" applyBorder="1"/>
    <xf numFmtId="164" fontId="1" fillId="75" borderId="0" xfId="8" applyNumberFormat="1" applyFont="1" applyFill="1" applyAlignment="1">
      <alignment wrapText="1"/>
    </xf>
    <xf numFmtId="164" fontId="1" fillId="75" borderId="17" xfId="10" applyNumberFormat="1" applyFont="1" applyFill="1" applyBorder="1"/>
    <xf numFmtId="164" fontId="1" fillId="75" borderId="2" xfId="10" applyNumberFormat="1" applyFont="1" applyFill="1" applyBorder="1"/>
    <xf numFmtId="164" fontId="1" fillId="75" borderId="2" xfId="10" applyNumberFormat="1" applyFont="1" applyFill="1" applyBorder="1" applyAlignment="1">
      <alignment horizontal="center"/>
    </xf>
    <xf numFmtId="164" fontId="1" fillId="75" borderId="0" xfId="10" applyNumberFormat="1" applyFont="1" applyFill="1"/>
    <xf numFmtId="164" fontId="1" fillId="75" borderId="0" xfId="10" applyNumberFormat="1" applyFont="1" applyFill="1" applyAlignment="1">
      <alignment horizontal="center"/>
    </xf>
    <xf numFmtId="164" fontId="3" fillId="75" borderId="0" xfId="8" applyNumberFormat="1" applyFont="1" applyFill="1" applyAlignment="1">
      <alignment horizontal="center" wrapText="1"/>
    </xf>
    <xf numFmtId="164" fontId="3" fillId="75" borderId="0" xfId="8" applyNumberFormat="1" applyFont="1" applyFill="1" applyAlignment="1">
      <alignment horizontal="right" wrapText="1"/>
    </xf>
    <xf numFmtId="165" fontId="3" fillId="75" borderId="0" xfId="6" applyNumberFormat="1" applyFont="1" applyFill="1" applyAlignment="1">
      <alignment horizontal="right"/>
    </xf>
    <xf numFmtId="164" fontId="1" fillId="75" borderId="0" xfId="4" applyNumberFormat="1" applyFont="1" applyFill="1"/>
    <xf numFmtId="164" fontId="1" fillId="75" borderId="0" xfId="6" applyNumberFormat="1" applyFont="1" applyFill="1"/>
    <xf numFmtId="0" fontId="1" fillId="75" borderId="12" xfId="8" applyFont="1" applyFill="1" applyBorder="1"/>
    <xf numFmtId="165" fontId="1" fillId="75" borderId="15" xfId="6" applyNumberFormat="1" applyFont="1" applyFill="1" applyBorder="1"/>
    <xf numFmtId="164" fontId="1" fillId="75" borderId="16" xfId="2" applyNumberFormat="1" applyFont="1" applyFill="1" applyBorder="1"/>
    <xf numFmtId="0" fontId="1" fillId="75" borderId="0" xfId="8" applyFont="1" applyFill="1" applyAlignment="1">
      <alignment horizontal="right"/>
    </xf>
    <xf numFmtId="0" fontId="1" fillId="75" borderId="0" xfId="11" applyFont="1" applyFill="1"/>
    <xf numFmtId="165" fontId="1" fillId="75" borderId="0" xfId="6" quotePrefix="1" applyNumberFormat="1" applyFont="1" applyFill="1" applyAlignment="1">
      <alignment horizontal="right"/>
    </xf>
    <xf numFmtId="0" fontId="1" fillId="75" borderId="0" xfId="5" applyFont="1" applyFill="1"/>
    <xf numFmtId="0" fontId="3" fillId="75" borderId="0" xfId="5" applyFont="1" applyFill="1" applyAlignment="1">
      <alignment horizontal="center"/>
    </xf>
    <xf numFmtId="165" fontId="1" fillId="75" borderId="4" xfId="6" applyNumberFormat="1" applyFont="1" applyFill="1" applyBorder="1" applyAlignment="1">
      <alignment horizontal="center"/>
    </xf>
    <xf numFmtId="165" fontId="1" fillId="75" borderId="0" xfId="1" applyNumberFormat="1" applyFont="1" applyFill="1" applyAlignment="1">
      <alignment horizontal="center"/>
    </xf>
    <xf numFmtId="0" fontId="3" fillId="75" borderId="0" xfId="5" applyFont="1" applyFill="1"/>
    <xf numFmtId="0" fontId="1" fillId="75" borderId="0" xfId="5" applyFont="1" applyFill="1" applyAlignment="1">
      <alignment horizontal="center"/>
    </xf>
    <xf numFmtId="0" fontId="260" fillId="75" borderId="0" xfId="0" applyFont="1" applyFill="1"/>
    <xf numFmtId="0" fontId="260" fillId="75" borderId="0" xfId="0" applyFont="1" applyFill="1" applyAlignment="1">
      <alignment horizontal="left"/>
    </xf>
    <xf numFmtId="0" fontId="261" fillId="75" borderId="4" xfId="0" applyFont="1" applyFill="1" applyBorder="1" applyAlignment="1">
      <alignment wrapText="1"/>
    </xf>
    <xf numFmtId="0" fontId="261" fillId="75" borderId="4" xfId="0" applyFont="1" applyFill="1" applyBorder="1" applyAlignment="1">
      <alignment horizontal="right"/>
    </xf>
    <xf numFmtId="165" fontId="261" fillId="75" borderId="0" xfId="1" applyNumberFormat="1" applyFont="1" applyFill="1"/>
    <xf numFmtId="0" fontId="1" fillId="75" borderId="0" xfId="5" applyFont="1" applyFill="1" applyAlignment="1">
      <alignment horizontal="right"/>
    </xf>
    <xf numFmtId="0" fontId="3" fillId="0" borderId="0" xfId="0" applyFont="1" applyAlignment="1">
      <alignment horizontal="center"/>
    </xf>
    <xf numFmtId="0" fontId="3" fillId="0" borderId="1" xfId="0" applyFont="1" applyBorder="1" applyAlignment="1">
      <alignment horizontal="center"/>
    </xf>
    <xf numFmtId="41" fontId="1" fillId="0" borderId="0" xfId="3" applyNumberFormat="1" applyFont="1"/>
    <xf numFmtId="41" fontId="1" fillId="0" borderId="0" xfId="1" applyNumberFormat="1" applyFont="1"/>
    <xf numFmtId="41" fontId="5" fillId="0" borderId="0" xfId="1" applyNumberFormat="1" applyFont="1"/>
    <xf numFmtId="41" fontId="3" fillId="0" borderId="0" xfId="1" applyNumberFormat="1" applyFont="1"/>
    <xf numFmtId="42" fontId="6" fillId="0" borderId="0" xfId="0" applyNumberFormat="1" applyFont="1"/>
    <xf numFmtId="44" fontId="3" fillId="0" borderId="0" xfId="0" applyNumberFormat="1" applyFont="1"/>
    <xf numFmtId="0" fontId="1" fillId="0" borderId="0" xfId="0" applyFont="1"/>
    <xf numFmtId="166" fontId="1" fillId="0" borderId="0" xfId="3" applyNumberFormat="1" applyFont="1"/>
    <xf numFmtId="166" fontId="5" fillId="0" borderId="0" xfId="3" applyNumberFormat="1" applyFont="1"/>
    <xf numFmtId="166" fontId="3" fillId="0" borderId="0" xfId="3" applyNumberFormat="1" applyFont="1"/>
    <xf numFmtId="0" fontId="1" fillId="0" borderId="0" xfId="5" applyFont="1"/>
    <xf numFmtId="0" fontId="3" fillId="0" borderId="0" xfId="5" applyFont="1" applyAlignment="1">
      <alignment horizontal="center"/>
    </xf>
    <xf numFmtId="165" fontId="1" fillId="0" borderId="4" xfId="6" applyNumberFormat="1" applyFont="1" applyBorder="1" applyAlignment="1">
      <alignment horizontal="center"/>
    </xf>
    <xf numFmtId="44" fontId="1" fillId="0" borderId="15" xfId="2" applyFont="1" applyBorder="1" applyAlignment="1">
      <alignment horizontal="right"/>
    </xf>
    <xf numFmtId="43" fontId="1" fillId="0" borderId="15" xfId="6" quotePrefix="1" applyFont="1" applyBorder="1" applyAlignment="1">
      <alignment horizontal="right"/>
    </xf>
    <xf numFmtId="0" fontId="15" fillId="75" borderId="0" xfId="0" applyFont="1" applyFill="1" applyAlignment="1">
      <alignment horizontal="center"/>
    </xf>
    <xf numFmtId="0" fontId="21" fillId="75" borderId="0" xfId="0" applyFont="1" applyFill="1"/>
    <xf numFmtId="0" fontId="22" fillId="75" borderId="0" xfId="0" applyFont="1" applyFill="1"/>
    <xf numFmtId="0" fontId="22" fillId="2" borderId="0" xfId="0" applyFont="1" applyFill="1"/>
    <xf numFmtId="9" fontId="1" fillId="0" borderId="4" xfId="7" applyFont="1" applyBorder="1" applyAlignment="1">
      <alignment horizontal="center"/>
    </xf>
    <xf numFmtId="0" fontId="3" fillId="0" borderId="0" xfId="0" applyFont="1"/>
    <xf numFmtId="0" fontId="22" fillId="0" borderId="0" xfId="0" applyFont="1"/>
    <xf numFmtId="43" fontId="3" fillId="0" borderId="0" xfId="0" applyNumberFormat="1" applyFont="1" applyAlignment="1">
      <alignment horizontal="center"/>
    </xf>
    <xf numFmtId="43" fontId="22" fillId="0" borderId="0" xfId="0" applyNumberFormat="1" applyFont="1"/>
    <xf numFmtId="44" fontId="0" fillId="2" borderId="0" xfId="0" applyNumberFormat="1" applyFill="1"/>
    <xf numFmtId="0" fontId="261" fillId="2" borderId="0" xfId="0" applyFont="1" applyFill="1"/>
    <xf numFmtId="9" fontId="261" fillId="75" borderId="0" xfId="3" applyFont="1" applyFill="1"/>
    <xf numFmtId="165" fontId="261" fillId="75" borderId="0" xfId="0" applyNumberFormat="1" applyFont="1" applyFill="1"/>
    <xf numFmtId="0" fontId="272" fillId="2" borderId="0" xfId="0" applyFont="1" applyFill="1"/>
    <xf numFmtId="0" fontId="260" fillId="75" borderId="0" xfId="0" applyFont="1" applyFill="1" applyAlignment="1">
      <alignment horizontal="center"/>
    </xf>
    <xf numFmtId="0" fontId="260" fillId="75" borderId="2" xfId="0" applyFont="1" applyFill="1" applyBorder="1" applyAlignment="1">
      <alignment horizontal="center"/>
    </xf>
    <xf numFmtId="0" fontId="19" fillId="0" borderId="0" xfId="0" applyFont="1"/>
    <xf numFmtId="0" fontId="25" fillId="0" borderId="0" xfId="0" applyFont="1"/>
    <xf numFmtId="0" fontId="0" fillId="0" borderId="2" xfId="0" applyBorder="1"/>
    <xf numFmtId="0" fontId="18" fillId="0" borderId="0" xfId="0" applyFont="1" applyAlignment="1">
      <alignment readingOrder="1"/>
    </xf>
    <xf numFmtId="166" fontId="261" fillId="75" borderId="0" xfId="3" applyNumberFormat="1" applyFont="1" applyFill="1"/>
    <xf numFmtId="0" fontId="260" fillId="0" borderId="1" xfId="0" applyFont="1" applyBorder="1" applyAlignment="1">
      <alignment horizontal="center"/>
    </xf>
    <xf numFmtId="0" fontId="261" fillId="0" borderId="0" xfId="0" applyFont="1"/>
    <xf numFmtId="164" fontId="1" fillId="0" borderId="0" xfId="2" applyNumberFormat="1" applyFont="1"/>
    <xf numFmtId="165" fontId="1" fillId="75" borderId="0" xfId="5" applyNumberFormat="1" applyFont="1" applyFill="1"/>
    <xf numFmtId="0" fontId="262" fillId="0" borderId="0" xfId="5" applyFont="1"/>
    <xf numFmtId="165" fontId="261" fillId="2" borderId="0" xfId="1" applyNumberFormat="1" applyFont="1" applyFill="1"/>
    <xf numFmtId="165" fontId="261" fillId="0" borderId="0" xfId="1" applyNumberFormat="1" applyFont="1"/>
    <xf numFmtId="165" fontId="260" fillId="0" borderId="0" xfId="1" applyNumberFormat="1" applyFont="1"/>
    <xf numFmtId="165" fontId="261" fillId="2" borderId="0" xfId="0" applyNumberFormat="1" applyFont="1" applyFill="1"/>
    <xf numFmtId="42" fontId="3" fillId="0" borderId="0" xfId="0" applyNumberFormat="1" applyFont="1"/>
    <xf numFmtId="165" fontId="261" fillId="0" borderId="1" xfId="1" applyNumberFormat="1" applyFont="1" applyBorder="1"/>
    <xf numFmtId="42" fontId="260" fillId="0" borderId="74" xfId="0" applyNumberFormat="1" applyFont="1" applyBorder="1"/>
    <xf numFmtId="165" fontId="0" fillId="2" borderId="0" xfId="0" applyNumberFormat="1" applyFill="1"/>
    <xf numFmtId="0" fontId="262" fillId="75" borderId="0" xfId="5" applyFont="1" applyFill="1" applyAlignment="1">
      <alignment vertical="top"/>
    </xf>
    <xf numFmtId="165" fontId="1" fillId="0" borderId="0" xfId="6" quotePrefix="1" applyNumberFormat="1" applyFont="1" applyAlignment="1">
      <alignment horizontal="right"/>
    </xf>
    <xf numFmtId="164" fontId="1" fillId="0" borderId="0" xfId="10" applyNumberFormat="1" applyFont="1"/>
    <xf numFmtId="0" fontId="262" fillId="75" borderId="0" xfId="5" applyFont="1" applyFill="1" applyAlignment="1">
      <alignment horizontal="left" vertical="top" wrapText="1"/>
    </xf>
    <xf numFmtId="0" fontId="1" fillId="0" borderId="0" xfId="0" applyFont="1" applyAlignment="1">
      <alignment horizontal="left"/>
    </xf>
    <xf numFmtId="0" fontId="1" fillId="75" borderId="0" xfId="5" applyFont="1" applyFill="1" applyAlignment="1">
      <alignment horizontal="left" vertical="top"/>
    </xf>
    <xf numFmtId="42" fontId="0" fillId="2" borderId="0" xfId="0" applyNumberFormat="1" applyFill="1"/>
    <xf numFmtId="293" fontId="0" fillId="2" borderId="0" xfId="0" applyNumberFormat="1" applyFill="1"/>
    <xf numFmtId="5" fontId="22" fillId="0" borderId="0" xfId="0" applyNumberFormat="1" applyFont="1"/>
    <xf numFmtId="0" fontId="261" fillId="75" borderId="0" xfId="0" applyFont="1" applyFill="1" applyAlignment="1">
      <alignment horizontal="right"/>
    </xf>
    <xf numFmtId="42" fontId="261" fillId="2" borderId="0" xfId="0" applyNumberFormat="1" applyFont="1" applyFill="1"/>
    <xf numFmtId="0" fontId="3" fillId="75" borderId="0" xfId="8" applyFont="1" applyFill="1" applyAlignment="1">
      <alignment horizontal="center"/>
    </xf>
    <xf numFmtId="0" fontId="1" fillId="75" borderId="0" xfId="11" applyFont="1" applyFill="1" applyAlignment="1">
      <alignment horizontal="left"/>
    </xf>
    <xf numFmtId="0" fontId="1" fillId="75" borderId="0" xfId="8" applyFont="1" applyFill="1" applyAlignment="1">
      <alignment horizontal="left" vertical="top" wrapText="1"/>
    </xf>
    <xf numFmtId="164" fontId="1" fillId="75" borderId="0" xfId="8" applyNumberFormat="1" applyFont="1" applyFill="1" applyAlignment="1">
      <alignment horizontal="left"/>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164" fontId="1" fillId="75" borderId="0" xfId="2" applyNumberFormat="1" applyFont="1" applyFill="1"/>
    <xf numFmtId="164" fontId="1" fillId="75" borderId="15" xfId="2" applyNumberFormat="1" applyFont="1" applyFill="1" applyBorder="1"/>
    <xf numFmtId="1" fontId="262" fillId="75" borderId="0" xfId="8" applyNumberFormat="1" applyFont="1" applyFill="1" applyAlignment="1">
      <alignment horizontal="center"/>
    </xf>
    <xf numFmtId="164" fontId="262" fillId="75" borderId="0" xfId="10" applyNumberFormat="1" applyFont="1" applyFill="1" applyAlignment="1">
      <alignment horizontal="center"/>
    </xf>
    <xf numFmtId="44" fontId="1" fillId="0" borderId="0" xfId="2" quotePrefix="1" applyFont="1" applyAlignment="1">
      <alignment horizontal="right"/>
    </xf>
    <xf numFmtId="164" fontId="1" fillId="75" borderId="18" xfId="10" applyNumberFormat="1" applyFont="1" applyFill="1" applyBorder="1"/>
    <xf numFmtId="165" fontId="261" fillId="75" borderId="0" xfId="3" applyNumberFormat="1" applyFont="1" applyFill="1"/>
    <xf numFmtId="44" fontId="1" fillId="75" borderId="0" xfId="2" applyFont="1" applyFill="1"/>
    <xf numFmtId="0" fontId="1" fillId="75" borderId="0" xfId="9" applyFont="1" applyFill="1"/>
    <xf numFmtId="164" fontId="1" fillId="75" borderId="0" xfId="10" applyNumberFormat="1" applyFont="1" applyFill="1" applyAlignment="1">
      <alignment horizontal="left" wrapText="1"/>
    </xf>
    <xf numFmtId="165" fontId="1" fillId="0" borderId="0" xfId="1" applyNumberFormat="1" applyFont="1"/>
    <xf numFmtId="165" fontId="1" fillId="2" borderId="0" xfId="1" applyNumberFormat="1" applyFont="1" applyFill="1"/>
    <xf numFmtId="0" fontId="275" fillId="2" borderId="0" xfId="0" applyFont="1" applyFill="1"/>
    <xf numFmtId="165" fontId="1" fillId="2" borderId="0" xfId="0" applyNumberFormat="1" applyFont="1" applyFill="1"/>
    <xf numFmtId="42" fontId="3" fillId="0" borderId="0" xfId="3" applyNumberFormat="1" applyFont="1"/>
    <xf numFmtId="42" fontId="3" fillId="2" borderId="0" xfId="3" applyNumberFormat="1" applyFont="1" applyFill="1"/>
    <xf numFmtId="41" fontId="1" fillId="2" borderId="0" xfId="3" applyNumberFormat="1" applyFont="1" applyFill="1"/>
    <xf numFmtId="44" fontId="3" fillId="75" borderId="0" xfId="2" applyFont="1" applyFill="1"/>
    <xf numFmtId="44" fontId="17" fillId="75" borderId="0" xfId="3388" applyNumberFormat="1" applyFont="1" applyFill="1"/>
    <xf numFmtId="0" fontId="0" fillId="2" borderId="1" xfId="0" applyFill="1" applyBorder="1"/>
    <xf numFmtId="43" fontId="1" fillId="0" borderId="0" xfId="6" quotePrefix="1" applyFont="1" applyAlignment="1">
      <alignment horizontal="right"/>
    </xf>
    <xf numFmtId="44" fontId="1" fillId="75" borderId="2" xfId="10" applyNumberFormat="1" applyFont="1" applyFill="1" applyBorder="1"/>
    <xf numFmtId="9" fontId="0" fillId="2" borderId="0" xfId="3" applyFont="1" applyFill="1"/>
    <xf numFmtId="166" fontId="0" fillId="2" borderId="0" xfId="0" applyNumberFormat="1" applyFill="1"/>
    <xf numFmtId="1" fontId="262" fillId="0" borderId="0" xfId="8" applyNumberFormat="1" applyFont="1" applyAlignment="1">
      <alignment horizontal="center"/>
    </xf>
    <xf numFmtId="0" fontId="1" fillId="0" borderId="0" xfId="8" applyFont="1" applyAlignment="1">
      <alignment horizontal="left" vertical="top" wrapText="1"/>
    </xf>
    <xf numFmtId="0" fontId="1" fillId="0" borderId="0" xfId="11" applyFont="1" applyAlignment="1">
      <alignment horizontal="left"/>
    </xf>
    <xf numFmtId="44" fontId="1" fillId="75" borderId="0" xfId="10" applyNumberFormat="1" applyFont="1" applyFill="1"/>
    <xf numFmtId="165" fontId="271" fillId="75" borderId="0" xfId="0" applyNumberFormat="1" applyFont="1" applyFill="1"/>
    <xf numFmtId="44" fontId="1" fillId="75" borderId="15" xfId="2" applyFont="1" applyFill="1" applyBorder="1"/>
    <xf numFmtId="164" fontId="1" fillId="75" borderId="17" xfId="10" applyNumberFormat="1" applyFont="1" applyFill="1" applyBorder="1" applyAlignment="1">
      <alignment horizontal="left"/>
    </xf>
    <xf numFmtId="165" fontId="260" fillId="2" borderId="0" xfId="0" applyNumberFormat="1" applyFont="1" applyFill="1" applyAlignment="1">
      <alignment horizontal="center"/>
    </xf>
    <xf numFmtId="0" fontId="260" fillId="2" borderId="0" xfId="0" applyFont="1" applyFill="1" applyAlignment="1">
      <alignment horizontal="center"/>
    </xf>
    <xf numFmtId="41" fontId="0" fillId="75" borderId="0" xfId="0" applyNumberFormat="1" applyFill="1"/>
    <xf numFmtId="164" fontId="1" fillId="75" borderId="0" xfId="5" applyNumberFormat="1" applyFont="1" applyFill="1"/>
    <xf numFmtId="41" fontId="1" fillId="2" borderId="0" xfId="1" applyNumberFormat="1" applyFont="1" applyFill="1"/>
    <xf numFmtId="41" fontId="3" fillId="2" borderId="0" xfId="1" applyNumberFormat="1" applyFont="1" applyFill="1"/>
    <xf numFmtId="41" fontId="5" fillId="2" borderId="0" xfId="1" applyNumberFormat="1" applyFont="1" applyFill="1"/>
    <xf numFmtId="44" fontId="3" fillId="0" borderId="0" xfId="2" applyFont="1"/>
    <xf numFmtId="44" fontId="17" fillId="0" borderId="0" xfId="0" applyNumberFormat="1" applyFont="1"/>
    <xf numFmtId="165" fontId="16" fillId="75" borderId="0" xfId="1" applyNumberFormat="1" applyFont="1" applyFill="1"/>
    <xf numFmtId="164" fontId="261" fillId="75" borderId="0" xfId="0" applyNumberFormat="1" applyFont="1" applyFill="1"/>
    <xf numFmtId="165" fontId="1" fillId="75" borderId="0" xfId="1" applyNumberFormat="1" applyFont="1" applyFill="1"/>
    <xf numFmtId="165" fontId="1" fillId="0" borderId="0" xfId="1" applyNumberFormat="1" applyFont="1" applyAlignment="1">
      <alignment horizontal="center"/>
    </xf>
    <xf numFmtId="165" fontId="261" fillId="75" borderId="0" xfId="1" applyNumberFormat="1" applyFont="1" applyFill="1" applyAlignment="1">
      <alignment horizontal="right" wrapText="1"/>
    </xf>
    <xf numFmtId="164" fontId="1" fillId="75" borderId="0" xfId="8" applyNumberFormat="1" applyFont="1" applyFill="1" applyAlignment="1">
      <alignment horizontal="center"/>
    </xf>
    <xf numFmtId="167" fontId="1" fillId="75" borderId="0" xfId="6" quotePrefix="1" applyNumberFormat="1" applyFont="1" applyFill="1"/>
    <xf numFmtId="167" fontId="1" fillId="0" borderId="0" xfId="6" quotePrefix="1" applyNumberFormat="1" applyFont="1" applyAlignment="1">
      <alignment horizontal="right"/>
    </xf>
    <xf numFmtId="167" fontId="1" fillId="75" borderId="0" xfId="6" quotePrefix="1" applyNumberFormat="1" applyFont="1" applyFill="1" applyAlignment="1">
      <alignment horizontal="right"/>
    </xf>
    <xf numFmtId="1" fontId="1" fillId="75" borderId="0" xfId="10" applyNumberFormat="1" applyFont="1" applyFill="1" applyAlignment="1">
      <alignment horizontal="center"/>
    </xf>
    <xf numFmtId="164" fontId="1" fillId="75" borderId="74" xfId="2" applyNumberFormat="1" applyFont="1" applyFill="1" applyBorder="1"/>
    <xf numFmtId="0" fontId="3" fillId="75" borderId="12" xfId="8" applyFont="1" applyFill="1" applyBorder="1" applyAlignment="1">
      <alignment horizontal="center" wrapText="1"/>
    </xf>
    <xf numFmtId="0" fontId="3" fillId="0" borderId="12" xfId="8" applyFont="1" applyBorder="1" applyAlignment="1">
      <alignment horizontal="center" wrapText="1"/>
    </xf>
    <xf numFmtId="0" fontId="3" fillId="75" borderId="80" xfId="8" applyFont="1" applyFill="1" applyBorder="1" applyAlignment="1">
      <alignment horizontal="center" wrapText="1"/>
    </xf>
    <xf numFmtId="0" fontId="1" fillId="75" borderId="12" xfId="8" applyFont="1" applyFill="1" applyBorder="1" applyAlignment="1">
      <alignment horizontal="center"/>
    </xf>
    <xf numFmtId="44" fontId="1" fillId="0" borderId="0" xfId="2" applyFont="1"/>
    <xf numFmtId="164" fontId="3" fillId="75" borderId="0" xfId="10" applyNumberFormat="1" applyFont="1" applyFill="1" applyAlignment="1">
      <alignment horizontal="right"/>
    </xf>
    <xf numFmtId="165" fontId="1" fillId="75" borderId="0" xfId="6" applyNumberFormat="1" applyFont="1" applyFill="1" applyAlignment="1">
      <alignment horizontal="right"/>
    </xf>
    <xf numFmtId="164" fontId="3" fillId="75" borderId="12" xfId="8" applyNumberFormat="1" applyFont="1" applyFill="1" applyBorder="1" applyAlignment="1">
      <alignment horizontal="center" wrapText="1"/>
    </xf>
    <xf numFmtId="44" fontId="1" fillId="75" borderId="18" xfId="10" applyNumberFormat="1" applyFont="1" applyFill="1" applyBorder="1"/>
    <xf numFmtId="0" fontId="3" fillId="75" borderId="11" xfId="8" applyFont="1" applyFill="1" applyBorder="1"/>
    <xf numFmtId="164" fontId="1" fillId="75" borderId="12" xfId="8" applyNumberFormat="1" applyFont="1" applyFill="1" applyBorder="1" applyAlignment="1">
      <alignment horizontal="center"/>
    </xf>
    <xf numFmtId="0" fontId="278" fillId="0" borderId="0" xfId="0" applyFont="1" applyAlignment="1">
      <alignment readingOrder="1"/>
    </xf>
    <xf numFmtId="0" fontId="279" fillId="0" borderId="0" xfId="0" applyFont="1" applyAlignment="1">
      <alignment readingOrder="1"/>
    </xf>
    <xf numFmtId="0" fontId="279" fillId="0" borderId="0" xfId="0" applyFont="1" applyAlignment="1">
      <alignment horizontal="left" wrapText="1" readingOrder="1"/>
    </xf>
    <xf numFmtId="0" fontId="0" fillId="0" borderId="0" xfId="0" applyAlignment="1">
      <alignment wrapText="1" readingOrder="1"/>
    </xf>
    <xf numFmtId="0" fontId="279" fillId="0" borderId="0" xfId="0" applyFont="1" applyAlignment="1">
      <alignment horizontal="left" indent="5" readingOrder="1"/>
    </xf>
    <xf numFmtId="0" fontId="279" fillId="0" borderId="0" xfId="0" applyFont="1" applyAlignment="1">
      <alignment horizontal="left" vertical="top" wrapText="1" readingOrder="1"/>
    </xf>
    <xf numFmtId="0" fontId="0" fillId="0" borderId="0" xfId="0" applyAlignment="1">
      <alignment vertical="top"/>
    </xf>
    <xf numFmtId="0" fontId="279" fillId="0" borderId="0" xfId="0" applyFont="1" applyAlignment="1">
      <alignment horizontal="left" vertical="top" readingOrder="1"/>
    </xf>
    <xf numFmtId="0" fontId="280" fillId="0" borderId="0" xfId="0" applyFont="1" applyAlignment="1">
      <alignment vertical="top"/>
    </xf>
    <xf numFmtId="1" fontId="262" fillId="0" borderId="0" xfId="8" applyNumberFormat="1" applyFont="1" applyAlignment="1">
      <alignment horizontal="center" vertical="top"/>
    </xf>
    <xf numFmtId="0" fontId="262" fillId="2" borderId="0" xfId="0" applyFont="1" applyFill="1" applyAlignment="1">
      <alignment vertical="top"/>
    </xf>
    <xf numFmtId="0" fontId="18" fillId="0" borderId="0" xfId="0" applyFont="1" applyAlignment="1">
      <alignment horizontal="left" indent="5" readingOrder="1"/>
    </xf>
    <xf numFmtId="164" fontId="1" fillId="0" borderId="0" xfId="5" applyNumberFormat="1" applyFont="1"/>
    <xf numFmtId="0" fontId="262" fillId="0" borderId="0" xfId="0" applyFont="1" applyAlignment="1">
      <alignment vertical="top"/>
    </xf>
    <xf numFmtId="164" fontId="1" fillId="0" borderId="74" xfId="2" applyNumberFormat="1" applyFont="1" applyBorder="1"/>
    <xf numFmtId="44" fontId="1" fillId="0" borderId="74" xfId="2" applyFont="1" applyBorder="1"/>
    <xf numFmtId="44" fontId="1" fillId="0" borderId="16" xfId="2" applyFont="1" applyBorder="1"/>
    <xf numFmtId="0" fontId="3" fillId="0" borderId="80" xfId="8" applyFont="1" applyBorder="1" applyAlignment="1">
      <alignment horizontal="center" wrapText="1"/>
    </xf>
    <xf numFmtId="0" fontId="4" fillId="2" borderId="0" xfId="0" applyFont="1" applyFill="1"/>
    <xf numFmtId="6" fontId="261" fillId="75" borderId="0" xfId="0" applyNumberFormat="1" applyFont="1" applyFill="1"/>
    <xf numFmtId="3" fontId="261" fillId="75" borderId="0" xfId="0" applyNumberFormat="1" applyFont="1" applyFill="1"/>
    <xf numFmtId="0" fontId="8" fillId="0" borderId="0" xfId="0" applyFont="1"/>
    <xf numFmtId="0" fontId="279" fillId="0" borderId="0" xfId="0" applyFont="1"/>
    <xf numFmtId="165" fontId="261" fillId="0" borderId="0" xfId="0" applyNumberFormat="1" applyFont="1"/>
    <xf numFmtId="164" fontId="1" fillId="75" borderId="81" xfId="8" applyNumberFormat="1" applyFont="1" applyFill="1" applyBorder="1"/>
    <xf numFmtId="0" fontId="3" fillId="0" borderId="0" xfId="0" applyFont="1" applyAlignment="1">
      <alignment horizontal="left" wrapText="1"/>
    </xf>
    <xf numFmtId="165" fontId="1" fillId="0" borderId="0" xfId="0" applyNumberFormat="1" applyFont="1"/>
    <xf numFmtId="0" fontId="260" fillId="0" borderId="0" xfId="0" applyFont="1" applyAlignment="1">
      <alignment horizontal="center"/>
    </xf>
    <xf numFmtId="165" fontId="260" fillId="0" borderId="0" xfId="0" applyNumberFormat="1" applyFont="1" applyAlignment="1">
      <alignment horizontal="center"/>
    </xf>
    <xf numFmtId="218" fontId="260" fillId="0" borderId="2" xfId="0" applyNumberFormat="1" applyFont="1" applyBorder="1" applyAlignment="1">
      <alignment horizontal="center"/>
    </xf>
    <xf numFmtId="42" fontId="261" fillId="0" borderId="0" xfId="0" applyNumberFormat="1" applyFont="1"/>
    <xf numFmtId="44" fontId="260" fillId="0" borderId="0" xfId="2" applyFont="1"/>
    <xf numFmtId="0" fontId="262" fillId="0" borderId="0" xfId="0" applyFont="1"/>
    <xf numFmtId="42" fontId="3" fillId="0" borderId="0" xfId="3" applyNumberFormat="1" applyFont="1" applyProtection="1">
      <protection locked="0"/>
    </xf>
    <xf numFmtId="0" fontId="0" fillId="2" borderId="0" xfId="0" applyFill="1" applyProtection="1">
      <protection locked="0"/>
    </xf>
    <xf numFmtId="41" fontId="1" fillId="0" borderId="0" xfId="3" applyNumberFormat="1" applyFont="1" applyProtection="1">
      <protection locked="0"/>
    </xf>
    <xf numFmtId="41" fontId="1" fillId="0" borderId="0" xfId="1" applyNumberFormat="1" applyFont="1" applyProtection="1">
      <protection locked="0"/>
    </xf>
    <xf numFmtId="41" fontId="5" fillId="0" borderId="0" xfId="1" applyNumberFormat="1" applyFont="1" applyProtection="1">
      <protection locked="0"/>
    </xf>
    <xf numFmtId="41" fontId="3" fillId="0" borderId="0" xfId="1" applyNumberFormat="1" applyFont="1" applyProtection="1">
      <protection locked="0"/>
    </xf>
    <xf numFmtId="42" fontId="6" fillId="0" borderId="0" xfId="0" applyNumberFormat="1" applyFont="1" applyProtection="1">
      <protection locked="0"/>
    </xf>
    <xf numFmtId="164" fontId="1" fillId="0" borderId="0" xfId="2" applyNumberFormat="1" applyFont="1" applyProtection="1">
      <protection locked="0"/>
    </xf>
    <xf numFmtId="10" fontId="6" fillId="0" borderId="0" xfId="3" applyNumberFormat="1" applyFont="1" applyProtection="1">
      <protection locked="0"/>
    </xf>
    <xf numFmtId="44" fontId="3" fillId="0" borderId="0" xfId="2" applyFont="1" applyProtection="1">
      <protection locked="0"/>
    </xf>
    <xf numFmtId="44" fontId="3" fillId="0" borderId="0" xfId="0" applyNumberFormat="1" applyFont="1" applyProtection="1">
      <protection locked="0"/>
    </xf>
    <xf numFmtId="0" fontId="264" fillId="0" borderId="0" xfId="0" applyFont="1" applyProtection="1">
      <protection locked="0"/>
    </xf>
    <xf numFmtId="44" fontId="270" fillId="0" borderId="0" xfId="0" applyNumberFormat="1" applyFont="1" applyProtection="1">
      <protection locked="0"/>
    </xf>
    <xf numFmtId="165" fontId="16" fillId="0" borderId="0" xfId="1" applyNumberFormat="1" applyFont="1" applyProtection="1">
      <protection locked="0"/>
    </xf>
    <xf numFmtId="165" fontId="16" fillId="2" borderId="0" xfId="1" applyNumberFormat="1" applyFont="1" applyFill="1" applyProtection="1">
      <protection locked="0"/>
    </xf>
    <xf numFmtId="43" fontId="16" fillId="2" borderId="0" xfId="1" applyFont="1" applyFill="1" applyProtection="1">
      <protection locked="0"/>
    </xf>
    <xf numFmtId="0" fontId="22" fillId="0" borderId="0" xfId="0" applyFont="1" applyProtection="1">
      <protection locked="0"/>
    </xf>
    <xf numFmtId="0" fontId="3" fillId="0" borderId="0" xfId="0" applyFont="1" applyAlignment="1" applyProtection="1">
      <alignment horizontal="center"/>
      <protection locked="0"/>
    </xf>
    <xf numFmtId="0" fontId="3" fillId="0" borderId="1" xfId="0" applyFont="1" applyBorder="1" applyAlignment="1" applyProtection="1">
      <alignment horizontal="center"/>
      <protection locked="0"/>
    </xf>
    <xf numFmtId="0" fontId="1" fillId="0" borderId="0" xfId="0" applyFont="1" applyProtection="1">
      <protection locked="0"/>
    </xf>
    <xf numFmtId="166" fontId="1" fillId="0" borderId="0" xfId="3" applyNumberFormat="1" applyFont="1" applyProtection="1">
      <protection locked="0"/>
    </xf>
    <xf numFmtId="166" fontId="5" fillId="0" borderId="0" xfId="3" applyNumberFormat="1" applyFont="1" applyProtection="1">
      <protection locked="0"/>
    </xf>
    <xf numFmtId="166" fontId="3" fillId="0" borderId="0" xfId="3" applyNumberFormat="1" applyFont="1" applyProtection="1">
      <protection locked="0"/>
    </xf>
    <xf numFmtId="166" fontId="6" fillId="0" borderId="0" xfId="3" applyNumberFormat="1" applyFont="1" applyProtection="1">
      <protection locked="0"/>
    </xf>
    <xf numFmtId="0" fontId="21" fillId="0" borderId="0" xfId="0" applyFont="1" applyProtection="1">
      <protection locked="0"/>
    </xf>
    <xf numFmtId="0" fontId="24" fillId="0" borderId="0" xfId="0" applyFont="1" applyProtection="1">
      <protection locked="0"/>
    </xf>
    <xf numFmtId="0" fontId="0" fillId="75" borderId="0" xfId="0" applyFill="1" applyProtection="1">
      <protection locked="0"/>
    </xf>
    <xf numFmtId="44" fontId="0" fillId="2" borderId="0" xfId="0" applyNumberFormat="1" applyFill="1" applyProtection="1">
      <protection locked="0"/>
    </xf>
    <xf numFmtId="166" fontId="6" fillId="2" borderId="0" xfId="3" applyNumberFormat="1" applyFont="1" applyFill="1" applyProtection="1">
      <protection locked="0"/>
    </xf>
    <xf numFmtId="42" fontId="6" fillId="0" borderId="0" xfId="3388" applyNumberFormat="1" applyFont="1" applyProtection="1">
      <protection locked="0"/>
    </xf>
    <xf numFmtId="44" fontId="3" fillId="0" borderId="0" xfId="3388" applyNumberFormat="1" applyFont="1" applyProtection="1">
      <protection locked="0"/>
    </xf>
    <xf numFmtId="0" fontId="21" fillId="2" borderId="0" xfId="0" applyFont="1" applyFill="1" applyProtection="1">
      <protection locked="0"/>
    </xf>
    <xf numFmtId="0" fontId="1" fillId="2" borderId="0" xfId="0" applyFont="1" applyFill="1" applyProtection="1">
      <protection locked="0"/>
    </xf>
    <xf numFmtId="42" fontId="3" fillId="0" borderId="0" xfId="0" applyNumberFormat="1" applyFont="1" applyProtection="1">
      <protection locked="0"/>
    </xf>
    <xf numFmtId="165" fontId="261" fillId="0" borderId="0" xfId="1" applyNumberFormat="1" applyFont="1" applyProtection="1">
      <protection locked="0"/>
    </xf>
    <xf numFmtId="165" fontId="261" fillId="0" borderId="1" xfId="1" applyNumberFormat="1" applyFont="1" applyBorder="1" applyProtection="1">
      <protection locked="0"/>
    </xf>
    <xf numFmtId="165" fontId="260" fillId="0" borderId="0" xfId="1" applyNumberFormat="1" applyFont="1" applyProtection="1">
      <protection locked="0"/>
    </xf>
    <xf numFmtId="42" fontId="260" fillId="0" borderId="74" xfId="0" applyNumberFormat="1" applyFont="1" applyBorder="1" applyProtection="1">
      <protection locked="0"/>
    </xf>
    <xf numFmtId="165" fontId="1" fillId="0" borderId="0" xfId="1" applyNumberFormat="1" applyFont="1" applyProtection="1">
      <protection locked="0"/>
    </xf>
    <xf numFmtId="165" fontId="1" fillId="75" borderId="1" xfId="1" applyNumberFormat="1" applyFont="1" applyFill="1" applyBorder="1" applyAlignment="1" applyProtection="1">
      <alignment horizontal="center"/>
      <protection locked="0"/>
    </xf>
    <xf numFmtId="165" fontId="1" fillId="75" borderId="0" xfId="1" applyNumberFormat="1" applyFont="1" applyFill="1" applyProtection="1">
      <protection locked="0"/>
    </xf>
    <xf numFmtId="165" fontId="1" fillId="0" borderId="74" xfId="1" applyNumberFormat="1" applyFont="1" applyBorder="1" applyAlignment="1" applyProtection="1">
      <alignment horizontal="center"/>
      <protection locked="0"/>
    </xf>
    <xf numFmtId="9" fontId="1" fillId="0" borderId="0" xfId="3" applyFont="1" applyProtection="1">
      <protection locked="0"/>
    </xf>
    <xf numFmtId="164" fontId="1" fillId="0" borderId="74" xfId="2" applyNumberFormat="1" applyFont="1" applyBorder="1" applyAlignment="1" applyProtection="1">
      <alignment horizontal="center"/>
      <protection locked="0"/>
    </xf>
    <xf numFmtId="165" fontId="1" fillId="0" borderId="0" xfId="5" applyNumberFormat="1" applyFont="1" applyProtection="1">
      <protection locked="0"/>
    </xf>
    <xf numFmtId="0" fontId="1" fillId="75" borderId="0" xfId="5" applyFont="1" applyFill="1" applyProtection="1">
      <protection locked="0"/>
    </xf>
    <xf numFmtId="0" fontId="1" fillId="0" borderId="0" xfId="5" applyFont="1" applyProtection="1">
      <protection locked="0"/>
    </xf>
    <xf numFmtId="164" fontId="1" fillId="75" borderId="0" xfId="2" applyNumberFormat="1" applyFont="1" applyFill="1" applyProtection="1">
      <protection locked="0"/>
    </xf>
    <xf numFmtId="165" fontId="1" fillId="75" borderId="1" xfId="1" applyNumberFormat="1" applyFont="1" applyFill="1" applyBorder="1" applyProtection="1">
      <protection locked="0"/>
    </xf>
    <xf numFmtId="165" fontId="1" fillId="0" borderId="1" xfId="1" applyNumberFormat="1" applyFont="1" applyBorder="1" applyProtection="1">
      <protection locked="0"/>
    </xf>
    <xf numFmtId="165" fontId="1" fillId="0" borderId="74" xfId="1" quotePrefix="1" applyNumberFormat="1" applyFont="1" applyBorder="1" applyAlignment="1" applyProtection="1">
      <alignment horizontal="center"/>
      <protection locked="0"/>
    </xf>
    <xf numFmtId="165" fontId="1" fillId="0" borderId="0" xfId="1" applyNumberFormat="1" applyFont="1" applyAlignment="1" applyProtection="1">
      <alignment horizontal="center"/>
      <protection locked="0"/>
    </xf>
    <xf numFmtId="165" fontId="1" fillId="75" borderId="74" xfId="1" applyNumberFormat="1" applyFont="1" applyFill="1" applyBorder="1" applyAlignment="1" applyProtection="1">
      <alignment horizontal="center"/>
      <protection locked="0"/>
    </xf>
    <xf numFmtId="164" fontId="1" fillId="0" borderId="0" xfId="2" applyNumberFormat="1" applyFont="1" applyAlignment="1" applyProtection="1">
      <alignment horizontal="center"/>
      <protection locked="0"/>
    </xf>
    <xf numFmtId="165" fontId="1" fillId="0" borderId="1" xfId="1" applyNumberFormat="1" applyFont="1" applyBorder="1" applyAlignment="1" applyProtection="1">
      <alignment horizontal="center"/>
      <protection locked="0"/>
    </xf>
    <xf numFmtId="165" fontId="1" fillId="75" borderId="0" xfId="1" applyNumberFormat="1" applyFont="1" applyFill="1" applyAlignment="1" applyProtection="1">
      <alignment horizontal="center"/>
      <protection locked="0"/>
    </xf>
    <xf numFmtId="164" fontId="261" fillId="75" borderId="0" xfId="2" applyNumberFormat="1" applyFont="1" applyFill="1" applyAlignment="1" applyProtection="1">
      <alignment horizontal="right" wrapText="1"/>
      <protection locked="0"/>
    </xf>
    <xf numFmtId="165" fontId="261" fillId="75" borderId="0" xfId="1" applyNumberFormat="1" applyFont="1" applyFill="1" applyAlignment="1" applyProtection="1">
      <alignment horizontal="right" wrapText="1"/>
      <protection locked="0"/>
    </xf>
    <xf numFmtId="165" fontId="261" fillId="75" borderId="1" xfId="1" applyNumberFormat="1" applyFont="1" applyFill="1" applyBorder="1" applyAlignment="1" applyProtection="1">
      <alignment horizontal="right" wrapText="1"/>
      <protection locked="0"/>
    </xf>
    <xf numFmtId="165" fontId="261" fillId="75" borderId="74" xfId="1" applyNumberFormat="1" applyFont="1" applyFill="1" applyBorder="1" applyAlignment="1" applyProtection="1">
      <alignment horizontal="right" wrapText="1"/>
      <protection locked="0"/>
    </xf>
    <xf numFmtId="166" fontId="260" fillId="75" borderId="0" xfId="3" applyNumberFormat="1" applyFont="1" applyFill="1" applyAlignment="1" applyProtection="1">
      <alignment horizontal="right" wrapText="1"/>
      <protection locked="0"/>
    </xf>
    <xf numFmtId="165" fontId="3" fillId="0" borderId="0" xfId="1" applyNumberFormat="1" applyFont="1" applyProtection="1">
      <protection locked="0"/>
    </xf>
    <xf numFmtId="164" fontId="3" fillId="0" borderId="74" xfId="2" applyNumberFormat="1" applyFont="1" applyBorder="1" applyProtection="1">
      <protection locked="0"/>
    </xf>
    <xf numFmtId="165" fontId="3" fillId="0" borderId="3" xfId="1" applyNumberFormat="1" applyFont="1" applyBorder="1" applyProtection="1">
      <protection locked="0"/>
    </xf>
    <xf numFmtId="164" fontId="261" fillId="0" borderId="0" xfId="2" applyNumberFormat="1" applyFont="1" applyAlignment="1" applyProtection="1">
      <alignment horizontal="right"/>
      <protection locked="0"/>
    </xf>
    <xf numFmtId="0" fontId="261" fillId="75" borderId="0" xfId="0" applyFont="1" applyFill="1" applyProtection="1">
      <protection locked="0"/>
    </xf>
    <xf numFmtId="164" fontId="261" fillId="75" borderId="0" xfId="2" applyNumberFormat="1" applyFont="1" applyFill="1" applyAlignment="1" applyProtection="1">
      <alignment horizontal="right"/>
      <protection locked="0"/>
    </xf>
    <xf numFmtId="165" fontId="261" fillId="75" borderId="0" xfId="1" applyNumberFormat="1" applyFont="1" applyFill="1" applyProtection="1">
      <protection locked="0"/>
    </xf>
    <xf numFmtId="164" fontId="1" fillId="75" borderId="0" xfId="8" applyNumberFormat="1" applyFont="1" applyFill="1" applyAlignment="1" applyProtection="1">
      <alignment horizontal="center"/>
      <protection locked="0"/>
    </xf>
    <xf numFmtId="44" fontId="1" fillId="0" borderId="0" xfId="2" applyFont="1" applyProtection="1">
      <protection locked="0"/>
    </xf>
    <xf numFmtId="44" fontId="1" fillId="0" borderId="15" xfId="2" applyFont="1" applyBorder="1" applyAlignment="1" applyProtection="1">
      <alignment horizontal="right"/>
      <protection locked="0"/>
    </xf>
    <xf numFmtId="1" fontId="262" fillId="75" borderId="0" xfId="8" applyNumberFormat="1" applyFont="1" applyFill="1" applyAlignment="1" applyProtection="1">
      <alignment horizontal="center"/>
      <protection locked="0"/>
    </xf>
    <xf numFmtId="165" fontId="1" fillId="75" borderId="0" xfId="6" applyNumberFormat="1" applyFont="1" applyFill="1" applyAlignment="1" applyProtection="1">
      <alignment horizontal="right"/>
      <protection locked="0"/>
    </xf>
    <xf numFmtId="165" fontId="1" fillId="0" borderId="0" xfId="6" quotePrefix="1" applyNumberFormat="1" applyFont="1" applyAlignment="1" applyProtection="1">
      <alignment horizontal="right"/>
      <protection locked="0"/>
    </xf>
    <xf numFmtId="43" fontId="1" fillId="0" borderId="0" xfId="6" quotePrefix="1" applyFont="1" applyAlignment="1" applyProtection="1">
      <alignment horizontal="right"/>
      <protection locked="0"/>
    </xf>
    <xf numFmtId="43" fontId="1" fillId="0" borderId="15" xfId="6" quotePrefix="1" applyFont="1" applyBorder="1" applyAlignment="1" applyProtection="1">
      <alignment horizontal="right"/>
      <protection locked="0"/>
    </xf>
    <xf numFmtId="164" fontId="262" fillId="75" borderId="0" xfId="10" applyNumberFormat="1" applyFont="1" applyFill="1" applyAlignment="1" applyProtection="1">
      <alignment horizontal="center"/>
      <protection locked="0"/>
    </xf>
    <xf numFmtId="164" fontId="1" fillId="75" borderId="74" xfId="2" applyNumberFormat="1" applyFont="1" applyFill="1" applyBorder="1" applyProtection="1">
      <protection locked="0"/>
    </xf>
    <xf numFmtId="44" fontId="1" fillId="0" borderId="74" xfId="2" applyFont="1" applyBorder="1" applyProtection="1">
      <protection locked="0"/>
    </xf>
    <xf numFmtId="44" fontId="1" fillId="0" borderId="16" xfId="2" applyFont="1" applyBorder="1" applyProtection="1">
      <protection locked="0"/>
    </xf>
    <xf numFmtId="44" fontId="1" fillId="0" borderId="0" xfId="2" quotePrefix="1" applyFont="1" applyAlignment="1" applyProtection="1">
      <alignment horizontal="right"/>
      <protection locked="0"/>
    </xf>
    <xf numFmtId="44" fontId="1" fillId="75" borderId="0" xfId="2" applyFont="1" applyFill="1" applyProtection="1">
      <protection locked="0"/>
    </xf>
    <xf numFmtId="44" fontId="1" fillId="75" borderId="15" xfId="2" applyFont="1" applyFill="1" applyBorder="1" applyProtection="1">
      <protection locked="0"/>
    </xf>
    <xf numFmtId="164" fontId="1" fillId="75" borderId="15" xfId="2" applyNumberFormat="1" applyFont="1" applyFill="1" applyBorder="1" applyProtection="1">
      <protection locked="0"/>
    </xf>
    <xf numFmtId="167" fontId="1" fillId="75" borderId="0" xfId="6" quotePrefix="1" applyNumberFormat="1" applyFont="1" applyFill="1" applyProtection="1">
      <protection locked="0"/>
    </xf>
    <xf numFmtId="167" fontId="1" fillId="0" borderId="0" xfId="6" quotePrefix="1" applyNumberFormat="1" applyFont="1" applyAlignment="1" applyProtection="1">
      <alignment horizontal="right"/>
      <protection locked="0"/>
    </xf>
    <xf numFmtId="167" fontId="1" fillId="75" borderId="0" xfId="6" quotePrefix="1" applyNumberFormat="1" applyFont="1" applyFill="1" applyAlignment="1" applyProtection="1">
      <alignment horizontal="right"/>
      <protection locked="0"/>
    </xf>
    <xf numFmtId="165" fontId="1" fillId="75" borderId="0" xfId="6" quotePrefix="1" applyNumberFormat="1" applyFont="1" applyFill="1" applyAlignment="1" applyProtection="1">
      <alignment horizontal="right"/>
      <protection locked="0"/>
    </xf>
    <xf numFmtId="165" fontId="1" fillId="75" borderId="15" xfId="6" applyNumberFormat="1" applyFont="1" applyFill="1" applyBorder="1" applyProtection="1">
      <protection locked="0"/>
    </xf>
    <xf numFmtId="1" fontId="1" fillId="75" borderId="0" xfId="10" applyNumberFormat="1" applyFont="1" applyFill="1" applyAlignment="1" applyProtection="1">
      <alignment horizontal="center"/>
      <protection locked="0"/>
    </xf>
    <xf numFmtId="164" fontId="1" fillId="75" borderId="16" xfId="2" applyNumberFormat="1" applyFont="1" applyFill="1" applyBorder="1" applyProtection="1">
      <protection locked="0"/>
    </xf>
    <xf numFmtId="164" fontId="1" fillId="75" borderId="0" xfId="10" applyNumberFormat="1" applyFont="1" applyFill="1" applyAlignment="1" applyProtection="1">
      <alignment horizontal="center"/>
      <protection locked="0"/>
    </xf>
    <xf numFmtId="164" fontId="1" fillId="75" borderId="2" xfId="10" applyNumberFormat="1" applyFont="1" applyFill="1" applyBorder="1" applyAlignment="1" applyProtection="1">
      <alignment horizontal="center"/>
      <protection locked="0"/>
    </xf>
    <xf numFmtId="164" fontId="1" fillId="75" borderId="2" xfId="10" applyNumberFormat="1" applyFont="1" applyFill="1" applyBorder="1" applyProtection="1">
      <protection locked="0"/>
    </xf>
    <xf numFmtId="164" fontId="1" fillId="75" borderId="18" xfId="10" applyNumberFormat="1" applyFont="1" applyFill="1" applyBorder="1" applyProtection="1">
      <protection locked="0"/>
    </xf>
    <xf numFmtId="0" fontId="3" fillId="2" borderId="0" xfId="0" applyFont="1" applyFill="1" applyAlignment="1" applyProtection="1">
      <alignment horizontal="left"/>
      <protection locked="0"/>
    </xf>
    <xf numFmtId="0" fontId="1" fillId="3" borderId="0" xfId="0" applyFont="1" applyFill="1" applyProtection="1">
      <protection locked="0"/>
    </xf>
    <xf numFmtId="42" fontId="3" fillId="2" borderId="0" xfId="0" applyNumberFormat="1" applyFont="1" applyFill="1" applyProtection="1">
      <protection locked="0"/>
    </xf>
    <xf numFmtId="0" fontId="262" fillId="2" borderId="0" xfId="0" applyFont="1" applyFill="1" applyAlignment="1" applyProtection="1">
      <alignment horizontal="right"/>
      <protection locked="0"/>
    </xf>
    <xf numFmtId="42" fontId="0" fillId="2" borderId="0" xfId="0" applyNumberFormat="1" applyFill="1" applyProtection="1">
      <protection locked="0"/>
    </xf>
    <xf numFmtId="0" fontId="1" fillId="2" borderId="0" xfId="0" applyFont="1" applyFill="1" applyAlignment="1" applyProtection="1">
      <alignment horizontal="left"/>
      <protection locked="0"/>
    </xf>
    <xf numFmtId="0" fontId="1" fillId="2" borderId="0" xfId="0" applyFont="1" applyFill="1" applyAlignment="1" applyProtection="1">
      <alignment horizontal="left" indent="1"/>
      <protection locked="0"/>
    </xf>
    <xf numFmtId="41" fontId="0" fillId="2" borderId="0" xfId="0" applyNumberFormat="1" applyFill="1" applyProtection="1">
      <protection locked="0"/>
    </xf>
    <xf numFmtId="41" fontId="1" fillId="2" borderId="0" xfId="0" applyNumberFormat="1" applyFont="1" applyFill="1" applyProtection="1">
      <protection locked="0"/>
    </xf>
    <xf numFmtId="0" fontId="3" fillId="2" borderId="0" xfId="0" applyFont="1" applyFill="1" applyAlignment="1" applyProtection="1">
      <alignment vertical="top"/>
      <protection locked="0"/>
    </xf>
    <xf numFmtId="41" fontId="3" fillId="3" borderId="0" xfId="0" applyNumberFormat="1" applyFont="1" applyFill="1" applyAlignment="1" applyProtection="1">
      <alignment horizontal="left"/>
      <protection locked="0"/>
    </xf>
    <xf numFmtId="41" fontId="3" fillId="3" borderId="0" xfId="0" applyNumberFormat="1" applyFont="1" applyFill="1" applyProtection="1">
      <protection locked="0"/>
    </xf>
    <xf numFmtId="0" fontId="1" fillId="0" borderId="0" xfId="0" applyFont="1" applyAlignment="1" applyProtection="1">
      <alignment horizontal="left"/>
      <protection locked="0"/>
    </xf>
    <xf numFmtId="41" fontId="1" fillId="0" borderId="0" xfId="0" applyNumberFormat="1" applyFont="1" applyProtection="1">
      <protection locked="0"/>
    </xf>
    <xf numFmtId="0" fontId="1" fillId="2" borderId="0" xfId="0" applyFont="1" applyFill="1" applyAlignment="1" applyProtection="1">
      <alignment vertical="top"/>
      <protection locked="0"/>
    </xf>
    <xf numFmtId="41" fontId="1" fillId="3" borderId="0" xfId="0" applyNumberFormat="1" applyFont="1" applyFill="1" applyAlignment="1" applyProtection="1">
      <alignment horizontal="left"/>
      <protection locked="0"/>
    </xf>
    <xf numFmtId="41" fontId="1" fillId="3" borderId="0" xfId="0" applyNumberFormat="1" applyFont="1" applyFill="1" applyProtection="1">
      <protection locked="0"/>
    </xf>
    <xf numFmtId="42" fontId="3" fillId="3" borderId="0" xfId="0" applyNumberFormat="1" applyFont="1" applyFill="1" applyProtection="1">
      <protection locked="0"/>
    </xf>
    <xf numFmtId="0" fontId="3" fillId="2" borderId="0" xfId="0" applyFont="1" applyFill="1" applyProtection="1">
      <protection locked="0"/>
    </xf>
    <xf numFmtId="164" fontId="3" fillId="0" borderId="0" xfId="2" applyNumberFormat="1" applyFont="1" applyProtection="1">
      <protection locked="0"/>
    </xf>
    <xf numFmtId="164" fontId="0" fillId="2" borderId="0" xfId="0" applyNumberFormat="1" applyFill="1" applyProtection="1">
      <protection locked="0"/>
    </xf>
    <xf numFmtId="10" fontId="0" fillId="2" borderId="0" xfId="0" applyNumberFormat="1" applyFill="1" applyProtection="1">
      <protection locked="0"/>
    </xf>
    <xf numFmtId="0" fontId="11" fillId="2" borderId="0" xfId="0" applyFont="1" applyFill="1" applyProtection="1">
      <protection locked="0"/>
    </xf>
    <xf numFmtId="165" fontId="0" fillId="2" borderId="0" xfId="0" applyNumberFormat="1" applyFill="1" applyProtection="1">
      <protection locked="0"/>
    </xf>
    <xf numFmtId="165" fontId="22" fillId="0" borderId="0" xfId="0" applyNumberFormat="1" applyFont="1" applyProtection="1">
      <protection locked="0"/>
    </xf>
    <xf numFmtId="43" fontId="0" fillId="2" borderId="0" xfId="0" applyNumberFormat="1" applyFill="1" applyProtection="1">
      <protection locked="0"/>
    </xf>
    <xf numFmtId="166" fontId="0" fillId="2" borderId="0" xfId="0" applyNumberFormat="1" applyFill="1" applyProtection="1">
      <protection locked="0"/>
    </xf>
    <xf numFmtId="0" fontId="273" fillId="2" borderId="0" xfId="0" applyFont="1" applyFill="1" applyProtection="1">
      <protection locked="0"/>
    </xf>
    <xf numFmtId="0" fontId="2" fillId="2" borderId="0" xfId="0" applyFont="1" applyFill="1" applyAlignment="1" applyProtection="1">
      <alignment vertical="top"/>
      <protection locked="0"/>
    </xf>
    <xf numFmtId="0" fontId="3" fillId="2" borderId="0" xfId="0" applyFont="1" applyFill="1" applyAlignment="1" applyProtection="1">
      <alignment horizontal="center" vertical="top"/>
      <protection locked="0"/>
    </xf>
    <xf numFmtId="0" fontId="3" fillId="2" borderId="0" xfId="0" quotePrefix="1" applyFont="1" applyFill="1" applyAlignment="1" applyProtection="1">
      <alignment horizontal="center" vertical="top"/>
      <protection locked="0"/>
    </xf>
    <xf numFmtId="0" fontId="3" fillId="0" borderId="0" xfId="0" applyFont="1" applyAlignment="1" applyProtection="1">
      <alignment horizontal="left"/>
      <protection locked="0"/>
    </xf>
    <xf numFmtId="0" fontId="0" fillId="0" borderId="0" xfId="0" applyProtection="1">
      <protection locked="0"/>
    </xf>
    <xf numFmtId="0" fontId="1" fillId="0" borderId="0" xfId="0" applyFont="1" applyAlignment="1" applyProtection="1">
      <alignment horizontal="left" indent="1"/>
      <protection locked="0"/>
    </xf>
    <xf numFmtId="41" fontId="1" fillId="75" borderId="0" xfId="0" applyNumberFormat="1" applyFont="1" applyFill="1" applyAlignment="1" applyProtection="1">
      <alignment horizontal="left"/>
      <protection locked="0"/>
    </xf>
    <xf numFmtId="41" fontId="1" fillId="75" borderId="0" xfId="0" applyNumberFormat="1" applyFont="1" applyFill="1" applyProtection="1">
      <protection locked="0"/>
    </xf>
    <xf numFmtId="0" fontId="3" fillId="75" borderId="0" xfId="0" applyFont="1" applyFill="1" applyAlignment="1" applyProtection="1">
      <alignment vertical="top"/>
      <protection locked="0"/>
    </xf>
    <xf numFmtId="42" fontId="3" fillId="75" borderId="0" xfId="0" applyNumberFormat="1" applyFont="1" applyFill="1" applyProtection="1">
      <protection locked="0"/>
    </xf>
    <xf numFmtId="0" fontId="3" fillId="2" borderId="0" xfId="3388" applyFont="1" applyFill="1" applyProtection="1">
      <protection locked="0"/>
    </xf>
    <xf numFmtId="0" fontId="282" fillId="0" borderId="0" xfId="0" applyFont="1" applyProtection="1">
      <protection locked="0"/>
    </xf>
    <xf numFmtId="0" fontId="284" fillId="0" borderId="0" xfId="0" applyFont="1" applyAlignment="1" applyProtection="1">
      <alignment horizontal="left"/>
      <protection locked="0"/>
    </xf>
    <xf numFmtId="42" fontId="284" fillId="0" borderId="0" xfId="0" applyNumberFormat="1" applyFont="1" applyProtection="1">
      <protection locked="0"/>
    </xf>
    <xf numFmtId="2" fontId="284" fillId="0" borderId="0" xfId="3" applyNumberFormat="1" applyFont="1" applyProtection="1">
      <protection locked="0"/>
    </xf>
    <xf numFmtId="0" fontId="283" fillId="0" borderId="0" xfId="0" applyFont="1" applyProtection="1">
      <protection locked="0"/>
    </xf>
    <xf numFmtId="0" fontId="282" fillId="0" borderId="0" xfId="0" applyFont="1" applyAlignment="1" applyProtection="1">
      <alignment horizontal="left" indent="1"/>
      <protection locked="0"/>
    </xf>
    <xf numFmtId="41" fontId="282" fillId="0" borderId="0" xfId="0" applyNumberFormat="1" applyFont="1" applyProtection="1">
      <protection locked="0"/>
    </xf>
    <xf numFmtId="0" fontId="284" fillId="0" borderId="0" xfId="0" applyFont="1" applyAlignment="1" applyProtection="1">
      <alignment vertical="top"/>
      <protection locked="0"/>
    </xf>
    <xf numFmtId="41" fontId="284" fillId="0" borderId="0" xfId="0" applyNumberFormat="1" applyFont="1" applyAlignment="1" applyProtection="1">
      <alignment horizontal="left"/>
      <protection locked="0"/>
    </xf>
    <xf numFmtId="41" fontId="284" fillId="0" borderId="0" xfId="0" applyNumberFormat="1" applyFont="1" applyProtection="1">
      <protection locked="0"/>
    </xf>
    <xf numFmtId="0" fontId="282" fillId="0" borderId="0" xfId="0" applyFont="1" applyAlignment="1" applyProtection="1">
      <alignment horizontal="left"/>
      <protection locked="0"/>
    </xf>
    <xf numFmtId="0" fontId="282" fillId="0" borderId="0" xfId="0" applyFont="1" applyAlignment="1" applyProtection="1">
      <alignment vertical="top"/>
      <protection locked="0"/>
    </xf>
    <xf numFmtId="41" fontId="282" fillId="0" borderId="0" xfId="0" applyNumberFormat="1" applyFont="1" applyAlignment="1" applyProtection="1">
      <alignment horizontal="left"/>
      <protection locked="0"/>
    </xf>
    <xf numFmtId="0" fontId="284" fillId="0" borderId="0" xfId="3388" applyFont="1" applyProtection="1">
      <protection locked="0"/>
    </xf>
    <xf numFmtId="0" fontId="284" fillId="0" borderId="0" xfId="0" applyFont="1" applyProtection="1">
      <protection locked="0"/>
    </xf>
    <xf numFmtId="0" fontId="285" fillId="0" borderId="0" xfId="0" applyFont="1" applyProtection="1">
      <protection locked="0"/>
    </xf>
    <xf numFmtId="42" fontId="21" fillId="2" borderId="0" xfId="0" applyNumberFormat="1" applyFont="1" applyFill="1" applyProtection="1">
      <protection locked="0"/>
    </xf>
    <xf numFmtId="0" fontId="21" fillId="2" borderId="0" xfId="1" applyNumberFormat="1" applyFont="1" applyFill="1" applyProtection="1">
      <protection locked="0"/>
    </xf>
    <xf numFmtId="165" fontId="21" fillId="2" borderId="0" xfId="1" applyNumberFormat="1" applyFont="1" applyFill="1" applyProtection="1">
      <protection locked="0"/>
    </xf>
    <xf numFmtId="166" fontId="21" fillId="2" borderId="0" xfId="0" applyNumberFormat="1" applyFont="1" applyFill="1" applyProtection="1">
      <protection locked="0"/>
    </xf>
    <xf numFmtId="41" fontId="21" fillId="2" borderId="0" xfId="0" applyNumberFormat="1" applyFont="1" applyFill="1" applyProtection="1">
      <protection locked="0"/>
    </xf>
    <xf numFmtId="164" fontId="21" fillId="2" borderId="0" xfId="0" applyNumberFormat="1" applyFont="1" applyFill="1" applyProtection="1">
      <protection locked="0"/>
    </xf>
    <xf numFmtId="44" fontId="21" fillId="2" borderId="0" xfId="0" applyNumberFormat="1" applyFont="1" applyFill="1" applyProtection="1">
      <protection locked="0"/>
    </xf>
    <xf numFmtId="0" fontId="261" fillId="2" borderId="0" xfId="0" applyFont="1" applyFill="1" applyProtection="1">
      <protection locked="0"/>
    </xf>
    <xf numFmtId="165" fontId="261" fillId="2" borderId="0" xfId="1" applyNumberFormat="1" applyFont="1" applyFill="1" applyProtection="1">
      <protection locked="0"/>
    </xf>
    <xf numFmtId="165" fontId="261" fillId="0" borderId="0" xfId="0" applyNumberFormat="1" applyFont="1" applyProtection="1">
      <protection locked="0"/>
    </xf>
    <xf numFmtId="165" fontId="261" fillId="2" borderId="0" xfId="0" applyNumberFormat="1" applyFont="1" applyFill="1" applyProtection="1">
      <protection locked="0"/>
    </xf>
    <xf numFmtId="42" fontId="260" fillId="0" borderId="0" xfId="4372" applyNumberFormat="1" applyFont="1" applyProtection="1">
      <protection locked="0"/>
    </xf>
    <xf numFmtId="42" fontId="261" fillId="2" borderId="0" xfId="0" applyNumberFormat="1" applyFont="1" applyFill="1" applyProtection="1">
      <protection locked="0"/>
    </xf>
    <xf numFmtId="42" fontId="261" fillId="2" borderId="0" xfId="1" applyNumberFormat="1" applyFont="1" applyFill="1" applyProtection="1">
      <protection locked="0"/>
    </xf>
    <xf numFmtId="164" fontId="1" fillId="0" borderId="0" xfId="5" applyNumberFormat="1" applyFont="1" applyProtection="1">
      <protection locked="0"/>
    </xf>
    <xf numFmtId="164" fontId="1" fillId="0" borderId="0" xfId="1" applyNumberFormat="1" applyFont="1" applyProtection="1">
      <protection locked="0"/>
    </xf>
    <xf numFmtId="166" fontId="1" fillId="0" borderId="0" xfId="5" applyNumberFormat="1" applyFont="1" applyProtection="1">
      <protection locked="0"/>
    </xf>
    <xf numFmtId="43" fontId="1" fillId="0" borderId="0" xfId="1" applyFont="1" applyProtection="1">
      <protection locked="0"/>
    </xf>
    <xf numFmtId="0" fontId="3" fillId="75" borderId="0" xfId="5" applyFont="1" applyFill="1" applyProtection="1">
      <protection locked="0"/>
    </xf>
    <xf numFmtId="164" fontId="1" fillId="75" borderId="0" xfId="5" applyNumberFormat="1" applyFont="1" applyFill="1" applyProtection="1">
      <protection locked="0"/>
    </xf>
    <xf numFmtId="165" fontId="1" fillId="75" borderId="0" xfId="5" applyNumberFormat="1" applyFont="1" applyFill="1" applyProtection="1">
      <protection locked="0"/>
    </xf>
    <xf numFmtId="0" fontId="4" fillId="75" borderId="0" xfId="5" applyFont="1" applyFill="1" applyProtection="1">
      <protection locked="0"/>
    </xf>
    <xf numFmtId="0" fontId="262" fillId="75" borderId="0" xfId="5" applyFont="1" applyFill="1" applyAlignment="1" applyProtection="1">
      <alignment vertical="top"/>
      <protection locked="0"/>
    </xf>
    <xf numFmtId="164" fontId="262" fillId="75" borderId="0" xfId="5" applyNumberFormat="1" applyFont="1" applyFill="1" applyAlignment="1" applyProtection="1">
      <alignment vertical="top"/>
      <protection locked="0"/>
    </xf>
    <xf numFmtId="0" fontId="262" fillId="75" borderId="0" xfId="5" applyFont="1" applyFill="1" applyProtection="1">
      <protection locked="0"/>
    </xf>
    <xf numFmtId="0" fontId="1" fillId="75" borderId="0" xfId="0" applyFont="1" applyFill="1" applyProtection="1">
      <protection locked="0"/>
    </xf>
    <xf numFmtId="164" fontId="261" fillId="75" borderId="0" xfId="0" applyNumberFormat="1" applyFont="1" applyFill="1" applyProtection="1">
      <protection locked="0"/>
    </xf>
    <xf numFmtId="165" fontId="261" fillId="75" borderId="0" xfId="0" applyNumberFormat="1" applyFont="1" applyFill="1" applyProtection="1">
      <protection locked="0"/>
    </xf>
    <xf numFmtId="166" fontId="261" fillId="75" borderId="0" xfId="0" applyNumberFormat="1" applyFont="1" applyFill="1" applyProtection="1">
      <protection locked="0"/>
    </xf>
    <xf numFmtId="43" fontId="22" fillId="0" borderId="0" xfId="0" applyNumberFormat="1" applyFont="1" applyProtection="1">
      <protection locked="0"/>
    </xf>
    <xf numFmtId="164" fontId="22" fillId="0" borderId="0" xfId="0" applyNumberFormat="1" applyFont="1" applyProtection="1">
      <protection locked="0"/>
    </xf>
    <xf numFmtId="165" fontId="1" fillId="75" borderId="1" xfId="1" applyNumberFormat="1" applyFont="1" applyFill="1" applyBorder="1" applyAlignment="1">
      <alignment horizontal="center"/>
    </xf>
    <xf numFmtId="165" fontId="1" fillId="0" borderId="74" xfId="1" applyNumberFormat="1" applyFont="1" applyBorder="1" applyAlignment="1">
      <alignment horizontal="center"/>
    </xf>
    <xf numFmtId="9" fontId="1" fillId="0" borderId="0" xfId="3" applyFont="1"/>
    <xf numFmtId="164" fontId="1" fillId="0" borderId="74" xfId="2" applyNumberFormat="1" applyFont="1" applyBorder="1" applyAlignment="1">
      <alignment horizontal="center"/>
    </xf>
    <xf numFmtId="165" fontId="1" fillId="0" borderId="0" xfId="5" applyNumberFormat="1" applyFont="1"/>
    <xf numFmtId="0" fontId="1" fillId="75" borderId="0" xfId="5" applyFont="1" applyFill="1" applyAlignment="1">
      <alignment horizontal="left"/>
    </xf>
    <xf numFmtId="0" fontId="3" fillId="75" borderId="0" xfId="5" applyFont="1" applyFill="1" applyAlignment="1">
      <alignment horizontal="left" indent="4"/>
    </xf>
    <xf numFmtId="0" fontId="1" fillId="75" borderId="0" xfId="5" applyFont="1" applyFill="1" applyAlignment="1">
      <alignment horizontal="left" indent="4"/>
    </xf>
    <xf numFmtId="165" fontId="1" fillId="75" borderId="1" xfId="1" applyNumberFormat="1" applyFont="1" applyFill="1" applyBorder="1"/>
    <xf numFmtId="0" fontId="3" fillId="2" borderId="0" xfId="0" applyFont="1" applyFill="1" applyAlignment="1">
      <alignment horizontal="left"/>
    </xf>
    <xf numFmtId="0" fontId="1" fillId="2" borderId="0" xfId="0" applyFont="1" applyFill="1" applyAlignment="1">
      <alignment horizontal="left" indent="1"/>
    </xf>
    <xf numFmtId="41" fontId="3" fillId="3" borderId="0" xfId="0" applyNumberFormat="1" applyFont="1" applyFill="1" applyAlignment="1">
      <alignment horizontal="left"/>
    </xf>
    <xf numFmtId="41" fontId="1" fillId="0" borderId="0" xfId="0" applyNumberFormat="1" applyFont="1"/>
    <xf numFmtId="41" fontId="1" fillId="3" borderId="0" xfId="0" applyNumberFormat="1" applyFont="1" applyFill="1" applyAlignment="1">
      <alignment horizontal="left"/>
    </xf>
    <xf numFmtId="0" fontId="1" fillId="2" borderId="0" xfId="0" applyFont="1" applyFill="1" applyAlignment="1">
      <alignment horizontal="left"/>
    </xf>
    <xf numFmtId="165" fontId="3" fillId="0" borderId="0" xfId="1" applyNumberFormat="1" applyFont="1"/>
    <xf numFmtId="10" fontId="6" fillId="0" borderId="0" xfId="3" applyNumberFormat="1" applyFont="1"/>
    <xf numFmtId="0" fontId="264" fillId="0" borderId="0" xfId="0" applyFont="1"/>
    <xf numFmtId="44" fontId="270" fillId="0" borderId="0" xfId="0" applyNumberFormat="1" applyFont="1"/>
    <xf numFmtId="165" fontId="16" fillId="0" borderId="0" xfId="1" applyNumberFormat="1" applyFont="1"/>
    <xf numFmtId="165" fontId="16" fillId="2" borderId="0" xfId="1" applyNumberFormat="1" applyFont="1" applyFill="1"/>
    <xf numFmtId="43" fontId="16" fillId="2" borderId="0" xfId="1" applyFont="1" applyFill="1"/>
    <xf numFmtId="166" fontId="6" fillId="0" borderId="0" xfId="3" applyNumberFormat="1" applyFont="1"/>
    <xf numFmtId="0" fontId="273" fillId="2" borderId="0" xfId="0" applyFont="1" applyFill="1"/>
    <xf numFmtId="0" fontId="3" fillId="2" borderId="0" xfId="0" applyFont="1" applyFill="1" applyAlignment="1">
      <alignment horizontal="center" vertical="top"/>
    </xf>
    <xf numFmtId="0" fontId="21" fillId="0" borderId="0" xfId="0" applyFont="1"/>
    <xf numFmtId="0" fontId="3" fillId="2" borderId="0" xfId="0" quotePrefix="1" applyFont="1" applyFill="1" applyAlignment="1">
      <alignment horizontal="center" vertical="top"/>
    </xf>
    <xf numFmtId="0" fontId="24" fillId="0" borderId="0" xfId="0" applyFont="1"/>
    <xf numFmtId="0" fontId="3" fillId="0" borderId="0" xfId="0" applyFont="1" applyAlignment="1">
      <alignment horizontal="left"/>
    </xf>
    <xf numFmtId="0" fontId="1" fillId="0" borderId="0" xfId="0" applyFont="1" applyAlignment="1">
      <alignment horizontal="left" indent="1"/>
    </xf>
    <xf numFmtId="41" fontId="1" fillId="75" borderId="0" xfId="0" applyNumberFormat="1" applyFont="1" applyFill="1" applyAlignment="1">
      <alignment horizontal="left"/>
    </xf>
    <xf numFmtId="0" fontId="3" fillId="75" borderId="0" xfId="0" applyFont="1" applyFill="1" applyAlignment="1">
      <alignment vertical="top"/>
    </xf>
    <xf numFmtId="0" fontId="3" fillId="2" borderId="0" xfId="3388" applyFont="1" applyFill="1"/>
    <xf numFmtId="44" fontId="3" fillId="0" borderId="0" xfId="3388" applyNumberFormat="1" applyFont="1"/>
    <xf numFmtId="0" fontId="2" fillId="0" borderId="0" xfId="0" applyFont="1" applyAlignment="1">
      <alignment vertical="top"/>
    </xf>
    <xf numFmtId="0" fontId="3" fillId="0" borderId="0" xfId="0" quotePrefix="1" applyFont="1" applyAlignment="1">
      <alignment horizontal="center" vertical="top"/>
    </xf>
    <xf numFmtId="0" fontId="1" fillId="0" borderId="0" xfId="0" applyFont="1" applyAlignment="1">
      <alignment vertical="top"/>
    </xf>
    <xf numFmtId="0" fontId="3" fillId="0" borderId="0" xfId="0" applyFont="1" applyAlignment="1">
      <alignment vertical="top"/>
    </xf>
    <xf numFmtId="41" fontId="3" fillId="0" borderId="0" xfId="0" applyNumberFormat="1" applyFont="1" applyAlignment="1">
      <alignment horizontal="left"/>
    </xf>
    <xf numFmtId="41" fontId="3" fillId="0" borderId="0" xfId="0" applyNumberFormat="1" applyFont="1"/>
    <xf numFmtId="0" fontId="3" fillId="75" borderId="0" xfId="3388" applyFont="1" applyFill="1"/>
    <xf numFmtId="165" fontId="1" fillId="0" borderId="1" xfId="1" applyNumberFormat="1" applyFont="1" applyBorder="1"/>
    <xf numFmtId="165" fontId="1" fillId="0" borderId="74" xfId="1" quotePrefix="1" applyNumberFormat="1" applyFont="1" applyBorder="1" applyAlignment="1">
      <alignment horizontal="center"/>
    </xf>
    <xf numFmtId="165" fontId="1" fillId="75" borderId="74" xfId="1" applyNumberFormat="1" applyFont="1" applyFill="1" applyBorder="1" applyAlignment="1">
      <alignment horizontal="center"/>
    </xf>
    <xf numFmtId="164" fontId="1" fillId="0" borderId="0" xfId="2" applyNumberFormat="1" applyFont="1" applyAlignment="1">
      <alignment horizontal="center"/>
    </xf>
    <xf numFmtId="165" fontId="1" fillId="0" borderId="1" xfId="1" applyNumberFormat="1" applyFont="1" applyBorder="1" applyAlignment="1">
      <alignment horizontal="center"/>
    </xf>
    <xf numFmtId="0" fontId="3" fillId="75" borderId="0" xfId="0" applyFont="1" applyFill="1" applyAlignment="1">
      <alignment horizontal="left"/>
    </xf>
    <xf numFmtId="0" fontId="1" fillId="75" borderId="0" xfId="0" applyFont="1" applyFill="1" applyAlignment="1">
      <alignment horizontal="left"/>
    </xf>
    <xf numFmtId="164" fontId="261" fillId="75" borderId="0" xfId="2" applyNumberFormat="1" applyFont="1" applyFill="1" applyAlignment="1">
      <alignment horizontal="right" wrapText="1"/>
    </xf>
    <xf numFmtId="165" fontId="261" fillId="75" borderId="1" xfId="1" applyNumberFormat="1" applyFont="1" applyFill="1" applyBorder="1" applyAlignment="1">
      <alignment horizontal="right" wrapText="1"/>
    </xf>
    <xf numFmtId="165" fontId="261" fillId="75" borderId="74" xfId="1" applyNumberFormat="1" applyFont="1" applyFill="1" applyBorder="1" applyAlignment="1">
      <alignment horizontal="right" wrapText="1"/>
    </xf>
    <xf numFmtId="166" fontId="260" fillId="75" borderId="0" xfId="3" applyNumberFormat="1" applyFont="1" applyFill="1" applyAlignment="1">
      <alignment horizontal="right" wrapText="1"/>
    </xf>
    <xf numFmtId="0" fontId="7" fillId="0" borderId="0" xfId="0" applyFont="1"/>
    <xf numFmtId="164" fontId="3" fillId="0" borderId="74" xfId="2" applyNumberFormat="1" applyFont="1" applyBorder="1"/>
    <xf numFmtId="165" fontId="3" fillId="0" borderId="3" xfId="1" applyNumberFormat="1" applyFont="1" applyBorder="1"/>
    <xf numFmtId="164" fontId="261" fillId="0" borderId="0" xfId="2" applyNumberFormat="1" applyFont="1" applyAlignment="1">
      <alignment horizontal="right"/>
    </xf>
    <xf numFmtId="0" fontId="1" fillId="2" borderId="0" xfId="0" applyFont="1" applyFill="1" applyAlignment="1">
      <alignment horizontal="left" vertical="top" wrapText="1"/>
    </xf>
    <xf numFmtId="164" fontId="260" fillId="0" borderId="0" xfId="2" applyNumberFormat="1" applyFont="1" applyProtection="1">
      <protection locked="0"/>
    </xf>
    <xf numFmtId="42" fontId="261" fillId="0" borderId="0" xfId="0" applyNumberFormat="1" applyFont="1" applyProtection="1">
      <protection locked="0"/>
    </xf>
    <xf numFmtId="44" fontId="260" fillId="0" borderId="0" xfId="2" applyFont="1" applyProtection="1">
      <protection locked="0"/>
    </xf>
    <xf numFmtId="43" fontId="261" fillId="0" borderId="0" xfId="1" applyFont="1" applyProtection="1">
      <protection locked="0"/>
    </xf>
    <xf numFmtId="44" fontId="260" fillId="0" borderId="74" xfId="2" applyFont="1" applyBorder="1" applyProtection="1">
      <protection locked="0"/>
    </xf>
    <xf numFmtId="42" fontId="285" fillId="0" borderId="0" xfId="0" applyNumberFormat="1" applyFont="1" applyProtection="1">
      <protection locked="0"/>
    </xf>
    <xf numFmtId="0" fontId="3" fillId="0" borderId="0" xfId="0" applyFont="1" applyAlignment="1">
      <alignment horizontal="center"/>
    </xf>
    <xf numFmtId="0" fontId="3" fillId="2" borderId="0" xfId="0" applyFont="1" applyFill="1" applyAlignment="1">
      <alignment horizontal="center"/>
    </xf>
    <xf numFmtId="0" fontId="1" fillId="2" borderId="0" xfId="0" applyFont="1" applyFill="1" applyAlignment="1">
      <alignment horizontal="left" vertical="top" wrapText="1"/>
    </xf>
    <xf numFmtId="0" fontId="3" fillId="75" borderId="0" xfId="5" applyFont="1" applyFill="1" applyAlignment="1">
      <alignment horizontal="center"/>
    </xf>
    <xf numFmtId="0" fontId="260" fillId="75" borderId="0" xfId="0" applyFont="1" applyFill="1" applyAlignment="1">
      <alignment horizontal="center"/>
    </xf>
    <xf numFmtId="0" fontId="3" fillId="75" borderId="0" xfId="8" applyFont="1" applyFill="1" applyAlignment="1">
      <alignment horizontal="center"/>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164" fontId="1" fillId="75" borderId="0" xfId="8" applyNumberFormat="1" applyFont="1" applyFill="1" applyAlignment="1">
      <alignment horizontal="left"/>
    </xf>
    <xf numFmtId="0" fontId="3" fillId="75" borderId="0" xfId="8" applyFont="1" applyFill="1" applyAlignment="1">
      <alignment horizontal="center"/>
    </xf>
    <xf numFmtId="166" fontId="20" fillId="0" borderId="0" xfId="3" applyNumberFormat="1" applyFont="1"/>
    <xf numFmtId="166" fontId="20" fillId="0" borderId="0" xfId="3" applyNumberFormat="1" applyFont="1" applyProtection="1">
      <protection locked="0"/>
    </xf>
    <xf numFmtId="0" fontId="3" fillId="0" borderId="0" xfId="0" applyFont="1" applyAlignment="1">
      <alignment horizontal="center"/>
    </xf>
    <xf numFmtId="0" fontId="3" fillId="2" borderId="0" xfId="0" applyFont="1" applyFill="1" applyAlignment="1">
      <alignment horizontal="center"/>
    </xf>
    <xf numFmtId="0" fontId="1" fillId="2" borderId="0" xfId="0" applyFont="1" applyFill="1" applyAlignment="1">
      <alignment horizontal="left" vertical="top" wrapText="1"/>
    </xf>
    <xf numFmtId="0" fontId="3" fillId="75" borderId="0" xfId="5" applyFont="1" applyFill="1" applyAlignment="1">
      <alignment horizontal="center"/>
    </xf>
    <xf numFmtId="0" fontId="260" fillId="75" borderId="0" xfId="0" applyFont="1" applyFill="1" applyAlignment="1">
      <alignment horizontal="center"/>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42" fontId="3" fillId="0" borderId="0" xfId="3" applyNumberFormat="1" applyFont="1" applyProtection="1"/>
    <xf numFmtId="41" fontId="1" fillId="0" borderId="0" xfId="3" applyNumberFormat="1" applyFont="1" applyProtection="1"/>
    <xf numFmtId="41" fontId="1" fillId="0" borderId="0" xfId="1" applyNumberFormat="1" applyFont="1" applyProtection="1"/>
    <xf numFmtId="41" fontId="5" fillId="0" borderId="0" xfId="1" applyNumberFormat="1" applyFont="1" applyProtection="1"/>
    <xf numFmtId="41" fontId="3" fillId="0" borderId="0" xfId="1" applyNumberFormat="1" applyFont="1" applyProtection="1"/>
    <xf numFmtId="42" fontId="6" fillId="0" borderId="0" xfId="0" applyNumberFormat="1" applyFont="1" applyProtection="1"/>
    <xf numFmtId="164" fontId="1" fillId="0" borderId="0" xfId="2" applyNumberFormat="1" applyFont="1" applyProtection="1"/>
    <xf numFmtId="10" fontId="6" fillId="0" borderId="0" xfId="3" applyNumberFormat="1" applyFont="1" applyProtection="1"/>
    <xf numFmtId="44" fontId="3" fillId="0" borderId="0" xfId="2" applyFont="1" applyProtection="1"/>
    <xf numFmtId="44" fontId="3" fillId="0" borderId="0" xfId="0" applyNumberFormat="1" applyFont="1" applyProtection="1"/>
    <xf numFmtId="0" fontId="264" fillId="0" borderId="0" xfId="0" applyFont="1" applyProtection="1"/>
    <xf numFmtId="44" fontId="270" fillId="0" borderId="0" xfId="0" applyNumberFormat="1" applyFont="1" applyProtection="1"/>
    <xf numFmtId="165" fontId="16" fillId="0" borderId="0" xfId="1" applyNumberFormat="1" applyFont="1" applyProtection="1"/>
    <xf numFmtId="165" fontId="16" fillId="2" borderId="0" xfId="1" applyNumberFormat="1" applyFont="1" applyFill="1" applyProtection="1"/>
    <xf numFmtId="43" fontId="16" fillId="2" borderId="0" xfId="1" applyFont="1" applyFill="1" applyProtection="1"/>
    <xf numFmtId="0" fontId="22" fillId="0" borderId="0" xfId="0" applyFont="1" applyProtection="1"/>
    <xf numFmtId="0" fontId="3" fillId="0" borderId="0" xfId="0" applyFont="1" applyAlignment="1" applyProtection="1">
      <alignment horizontal="center"/>
    </xf>
    <xf numFmtId="0" fontId="3" fillId="0" borderId="1" xfId="0" applyFont="1" applyBorder="1" applyAlignment="1" applyProtection="1">
      <alignment horizontal="center"/>
    </xf>
    <xf numFmtId="0" fontId="1" fillId="0" borderId="0" xfId="0" applyFont="1" applyProtection="1"/>
    <xf numFmtId="166" fontId="1" fillId="0" borderId="0" xfId="3" applyNumberFormat="1" applyFont="1" applyProtection="1"/>
    <xf numFmtId="166" fontId="20" fillId="0" borderId="0" xfId="3" applyNumberFormat="1" applyFont="1" applyProtection="1"/>
    <xf numFmtId="166" fontId="5" fillId="0" borderId="0" xfId="3" applyNumberFormat="1" applyFont="1" applyProtection="1"/>
    <xf numFmtId="166" fontId="3" fillId="0" borderId="0" xfId="3" applyNumberFormat="1" applyFont="1" applyProtection="1"/>
    <xf numFmtId="166" fontId="6" fillId="0" borderId="0" xfId="3" applyNumberFormat="1" applyFont="1" applyProtection="1"/>
    <xf numFmtId="0" fontId="21" fillId="0" borderId="0" xfId="0" applyFont="1" applyProtection="1"/>
    <xf numFmtId="0" fontId="24" fillId="0" borderId="0" xfId="0" applyFont="1" applyProtection="1"/>
    <xf numFmtId="166" fontId="6" fillId="2" borderId="0" xfId="3" applyNumberFormat="1" applyFont="1" applyFill="1" applyProtection="1"/>
    <xf numFmtId="0" fontId="0" fillId="2" borderId="0" xfId="0" applyFill="1" applyProtection="1"/>
    <xf numFmtId="44" fontId="3" fillId="0" borderId="0" xfId="3388" applyNumberFormat="1" applyFont="1" applyProtection="1"/>
    <xf numFmtId="42" fontId="3" fillId="2" borderId="0" xfId="3" applyNumberFormat="1" applyFont="1" applyFill="1" applyProtection="1"/>
    <xf numFmtId="41" fontId="1" fillId="2" borderId="0" xfId="3" applyNumberFormat="1" applyFont="1" applyFill="1" applyProtection="1"/>
    <xf numFmtId="41" fontId="1" fillId="2" borderId="0" xfId="1" applyNumberFormat="1" applyFont="1" applyFill="1" applyProtection="1"/>
    <xf numFmtId="41" fontId="5" fillId="2" borderId="0" xfId="1" applyNumberFormat="1" applyFont="1" applyFill="1" applyProtection="1"/>
    <xf numFmtId="41" fontId="3" fillId="2" borderId="0" xfId="1" applyNumberFormat="1" applyFont="1" applyFill="1" applyProtection="1"/>
    <xf numFmtId="44" fontId="17" fillId="0" borderId="0" xfId="0" applyNumberFormat="1" applyFont="1" applyProtection="1"/>
    <xf numFmtId="0" fontId="21" fillId="75" borderId="0" xfId="0" applyFont="1" applyFill="1" applyProtection="1"/>
    <xf numFmtId="165" fontId="16" fillId="75" borderId="0" xfId="1" applyNumberFormat="1" applyFont="1" applyFill="1" applyProtection="1"/>
    <xf numFmtId="0" fontId="22" fillId="75" borderId="0" xfId="0" applyFont="1" applyFill="1" applyProtection="1"/>
    <xf numFmtId="0" fontId="22" fillId="2" borderId="0" xfId="0" applyFont="1" applyFill="1" applyProtection="1"/>
    <xf numFmtId="0" fontId="3" fillId="2" borderId="0" xfId="0" applyFont="1" applyFill="1" applyAlignment="1" applyProtection="1">
      <alignment horizontal="center"/>
    </xf>
    <xf numFmtId="0" fontId="3" fillId="2" borderId="1" xfId="0" applyFont="1" applyFill="1" applyBorder="1" applyAlignment="1" applyProtection="1">
      <alignment horizontal="center"/>
    </xf>
    <xf numFmtId="0" fontId="16" fillId="2" borderId="0" xfId="0" applyFont="1" applyFill="1" applyProtection="1"/>
    <xf numFmtId="166" fontId="1" fillId="2" borderId="0" xfId="3" applyNumberFormat="1" applyFont="1" applyFill="1" applyProtection="1"/>
    <xf numFmtId="166" fontId="5" fillId="2" borderId="0" xfId="3" applyNumberFormat="1" applyFont="1" applyFill="1" applyProtection="1"/>
    <xf numFmtId="166" fontId="3" fillId="2" borderId="0" xfId="3" applyNumberFormat="1" applyFont="1" applyFill="1" applyProtection="1"/>
    <xf numFmtId="0" fontId="21" fillId="2" borderId="0" xfId="0" applyFont="1" applyFill="1" applyProtection="1"/>
    <xf numFmtId="0" fontId="272" fillId="2" borderId="0" xfId="0" applyFont="1" applyFill="1" applyProtection="1"/>
    <xf numFmtId="42" fontId="6" fillId="2" borderId="0" xfId="0" applyNumberFormat="1" applyFont="1" applyFill="1" applyProtection="1"/>
    <xf numFmtId="44" fontId="3" fillId="75" borderId="0" xfId="2" applyFont="1" applyFill="1" applyProtection="1"/>
    <xf numFmtId="44" fontId="17" fillId="75" borderId="0" xfId="0" applyNumberFormat="1" applyFont="1" applyFill="1" applyProtection="1"/>
    <xf numFmtId="0" fontId="1" fillId="2" borderId="0" xfId="0" applyFont="1" applyFill="1" applyProtection="1"/>
    <xf numFmtId="44" fontId="17" fillId="75" borderId="0" xfId="3388" applyNumberFormat="1" applyFont="1" applyFill="1" applyProtection="1"/>
    <xf numFmtId="165" fontId="1" fillId="0" borderId="0" xfId="1" applyNumberFormat="1" applyFont="1" applyProtection="1"/>
    <xf numFmtId="165" fontId="1" fillId="0" borderId="1" xfId="1" applyNumberFormat="1" applyFont="1" applyBorder="1" applyProtection="1"/>
    <xf numFmtId="165" fontId="3" fillId="0" borderId="0" xfId="1" applyNumberFormat="1" applyFont="1" applyProtection="1"/>
    <xf numFmtId="164" fontId="3" fillId="0" borderId="74" xfId="2" applyNumberFormat="1" applyFont="1" applyBorder="1" applyProtection="1"/>
    <xf numFmtId="165" fontId="3" fillId="0" borderId="3" xfId="1" applyNumberFormat="1" applyFont="1" applyBorder="1" applyProtection="1"/>
    <xf numFmtId="165" fontId="1" fillId="75" borderId="1" xfId="1" applyNumberFormat="1" applyFont="1" applyFill="1" applyBorder="1" applyAlignment="1" applyProtection="1">
      <alignment horizontal="center"/>
    </xf>
    <xf numFmtId="165" fontId="1" fillId="75" borderId="0" xfId="1" applyNumberFormat="1" applyFont="1" applyFill="1" applyProtection="1"/>
    <xf numFmtId="165" fontId="1" fillId="0" borderId="74" xfId="1" applyNumberFormat="1" applyFont="1" applyBorder="1" applyAlignment="1" applyProtection="1">
      <alignment horizontal="center"/>
    </xf>
    <xf numFmtId="9" fontId="1" fillId="0" borderId="0" xfId="3" applyFont="1" applyProtection="1"/>
    <xf numFmtId="164" fontId="1" fillId="0" borderId="74" xfId="2" applyNumberFormat="1" applyFont="1" applyBorder="1" applyAlignment="1" applyProtection="1">
      <alignment horizontal="center"/>
    </xf>
    <xf numFmtId="165" fontId="1" fillId="0" borderId="0" xfId="5" applyNumberFormat="1" applyFont="1" applyProtection="1"/>
    <xf numFmtId="164" fontId="1" fillId="75" borderId="0" xfId="2" applyNumberFormat="1" applyFont="1" applyFill="1" applyProtection="1"/>
    <xf numFmtId="165" fontId="1" fillId="75" borderId="1" xfId="1" applyNumberFormat="1" applyFont="1" applyFill="1" applyBorder="1" applyProtection="1"/>
    <xf numFmtId="0" fontId="1" fillId="75" borderId="0" xfId="5" applyFont="1" applyFill="1" applyProtection="1"/>
    <xf numFmtId="164" fontId="261" fillId="75" borderId="0" xfId="2" applyNumberFormat="1" applyFont="1" applyFill="1" applyAlignment="1" applyProtection="1">
      <alignment horizontal="right" wrapText="1"/>
    </xf>
    <xf numFmtId="165" fontId="261" fillId="75" borderId="0" xfId="1" applyNumberFormat="1" applyFont="1" applyFill="1" applyAlignment="1" applyProtection="1">
      <alignment horizontal="right" wrapText="1"/>
    </xf>
    <xf numFmtId="165" fontId="261" fillId="75" borderId="1" xfId="1" applyNumberFormat="1" applyFont="1" applyFill="1" applyBorder="1" applyAlignment="1" applyProtection="1">
      <alignment horizontal="right" wrapText="1"/>
    </xf>
    <xf numFmtId="165" fontId="261" fillId="75" borderId="74" xfId="1" applyNumberFormat="1" applyFont="1" applyFill="1" applyBorder="1" applyAlignment="1" applyProtection="1">
      <alignment horizontal="right" wrapText="1"/>
    </xf>
    <xf numFmtId="166" fontId="260" fillId="75" borderId="0" xfId="3" applyNumberFormat="1" applyFont="1" applyFill="1" applyAlignment="1" applyProtection="1">
      <alignment horizontal="right" wrapText="1"/>
    </xf>
    <xf numFmtId="164" fontId="1" fillId="0" borderId="0" xfId="2" applyNumberFormat="1" applyFont="1" applyAlignment="1" applyProtection="1">
      <alignment horizontal="center"/>
    </xf>
    <xf numFmtId="165" fontId="1" fillId="0" borderId="0" xfId="1" applyNumberFormat="1" applyFont="1" applyAlignment="1" applyProtection="1">
      <alignment horizontal="center"/>
    </xf>
    <xf numFmtId="165" fontId="1" fillId="0" borderId="1" xfId="1" applyNumberFormat="1" applyFont="1" applyBorder="1" applyAlignment="1" applyProtection="1">
      <alignment horizontal="center"/>
    </xf>
    <xf numFmtId="165" fontId="1" fillId="75" borderId="74" xfId="1" applyNumberFormat="1" applyFont="1" applyFill="1" applyBorder="1" applyAlignment="1" applyProtection="1">
      <alignment horizontal="center"/>
    </xf>
    <xf numFmtId="165" fontId="1" fillId="75" borderId="0" xfId="1" applyNumberFormat="1" applyFont="1" applyFill="1" applyAlignment="1" applyProtection="1">
      <alignment horizontal="center"/>
    </xf>
    <xf numFmtId="165" fontId="1" fillId="0" borderId="74" xfId="1" quotePrefix="1" applyNumberFormat="1" applyFont="1" applyBorder="1" applyAlignment="1" applyProtection="1">
      <alignment horizontal="center"/>
    </xf>
    <xf numFmtId="164" fontId="261" fillId="0" borderId="0" xfId="2" applyNumberFormat="1" applyFont="1" applyAlignment="1" applyProtection="1">
      <alignment horizontal="right"/>
    </xf>
    <xf numFmtId="165" fontId="261" fillId="0" borderId="1" xfId="1" applyNumberFormat="1" applyFont="1" applyBorder="1" applyProtection="1"/>
    <xf numFmtId="0" fontId="261" fillId="75" borderId="0" xfId="0" applyFont="1" applyFill="1" applyProtection="1"/>
    <xf numFmtId="164" fontId="261" fillId="75" borderId="0" xfId="2" applyNumberFormat="1" applyFont="1" applyFill="1" applyAlignment="1" applyProtection="1">
      <alignment horizontal="right"/>
    </xf>
    <xf numFmtId="164" fontId="261" fillId="75" borderId="0" xfId="2" applyNumberFormat="1" applyFont="1" applyFill="1" applyProtection="1"/>
    <xf numFmtId="165" fontId="261" fillId="75" borderId="0" xfId="1" applyNumberFormat="1" applyFont="1" applyFill="1" applyProtection="1"/>
    <xf numFmtId="164" fontId="261" fillId="75" borderId="0" xfId="2" applyNumberFormat="1" applyFont="1" applyFill="1" applyAlignment="1" applyProtection="1">
      <alignment horizontal="left"/>
    </xf>
    <xf numFmtId="0" fontId="261" fillId="75" borderId="0" xfId="0" applyFont="1" applyFill="1" applyAlignment="1" applyProtection="1">
      <alignment horizontal="left"/>
    </xf>
    <xf numFmtId="165" fontId="261" fillId="75" borderId="0" xfId="1" applyNumberFormat="1" applyFont="1" applyFill="1" applyAlignment="1" applyProtection="1">
      <alignment horizontal="left"/>
    </xf>
    <xf numFmtId="165" fontId="261" fillId="75" borderId="5" xfId="1" applyNumberFormat="1" applyFont="1" applyFill="1" applyBorder="1" applyAlignment="1" applyProtection="1">
      <alignment horizontal="left"/>
    </xf>
    <xf numFmtId="165" fontId="261" fillId="75" borderId="0" xfId="1" applyNumberFormat="1" applyFont="1" applyFill="1" applyAlignment="1" applyProtection="1">
      <alignment horizontal="right"/>
    </xf>
    <xf numFmtId="165" fontId="261" fillId="75" borderId="1" xfId="1" applyNumberFormat="1" applyFont="1" applyFill="1" applyBorder="1" applyProtection="1"/>
    <xf numFmtId="164" fontId="261" fillId="75" borderId="74" xfId="2" applyNumberFormat="1" applyFont="1" applyFill="1" applyBorder="1" applyAlignment="1" applyProtection="1">
      <alignment horizontal="left"/>
    </xf>
    <xf numFmtId="42" fontId="3" fillId="0" borderId="0" xfId="0" applyNumberFormat="1" applyFont="1" applyProtection="1"/>
    <xf numFmtId="165" fontId="261" fillId="0" borderId="0" xfId="1" applyNumberFormat="1" applyFont="1" applyProtection="1"/>
    <xf numFmtId="165" fontId="260" fillId="0" borderId="0" xfId="1" applyNumberFormat="1" applyFont="1" applyProtection="1"/>
    <xf numFmtId="42" fontId="260" fillId="0" borderId="74" xfId="0" applyNumberFormat="1" applyFont="1" applyBorder="1" applyProtection="1"/>
    <xf numFmtId="0" fontId="261" fillId="0" borderId="0" xfId="0" applyFont="1" applyProtection="1"/>
    <xf numFmtId="164" fontId="1" fillId="75" borderId="15" xfId="2" applyNumberFormat="1" applyFont="1" applyFill="1" applyBorder="1" applyProtection="1"/>
    <xf numFmtId="167" fontId="1" fillId="75" borderId="0" xfId="6" quotePrefix="1" applyNumberFormat="1" applyFont="1" applyFill="1" applyProtection="1"/>
    <xf numFmtId="167" fontId="1" fillId="0" borderId="0" xfId="6" quotePrefix="1" applyNumberFormat="1" applyFont="1" applyAlignment="1" applyProtection="1">
      <alignment horizontal="right"/>
    </xf>
    <xf numFmtId="167" fontId="1" fillId="75" borderId="0" xfId="6" quotePrefix="1" applyNumberFormat="1" applyFont="1" applyFill="1" applyAlignment="1" applyProtection="1">
      <alignment horizontal="right"/>
    </xf>
    <xf numFmtId="165" fontId="1" fillId="75" borderId="0" xfId="6" quotePrefix="1" applyNumberFormat="1" applyFont="1" applyFill="1" applyAlignment="1" applyProtection="1">
      <alignment horizontal="right"/>
    </xf>
    <xf numFmtId="165" fontId="1" fillId="75" borderId="15" xfId="6" applyNumberFormat="1" applyFont="1" applyFill="1" applyBorder="1" applyProtection="1"/>
    <xf numFmtId="164" fontId="1" fillId="75" borderId="74" xfId="2" applyNumberFormat="1" applyFont="1" applyFill="1" applyBorder="1" applyProtection="1"/>
    <xf numFmtId="164" fontId="1" fillId="75" borderId="16" xfId="2" applyNumberFormat="1" applyFont="1" applyFill="1" applyBorder="1" applyProtection="1"/>
    <xf numFmtId="164" fontId="1" fillId="75" borderId="2" xfId="10" applyNumberFormat="1" applyFont="1" applyFill="1" applyBorder="1" applyProtection="1"/>
    <xf numFmtId="164" fontId="1" fillId="75" borderId="18" xfId="10" applyNumberFormat="1" applyFont="1" applyFill="1" applyBorder="1" applyProtection="1"/>
    <xf numFmtId="164" fontId="1" fillId="75" borderId="0" xfId="10" applyNumberFormat="1" applyFont="1" applyFill="1" applyProtection="1"/>
    <xf numFmtId="164" fontId="1" fillId="0" borderId="0" xfId="10" applyNumberFormat="1" applyFont="1" applyProtection="1"/>
    <xf numFmtId="164" fontId="3" fillId="75" borderId="12" xfId="8" applyNumberFormat="1" applyFont="1" applyFill="1" applyBorder="1" applyAlignment="1" applyProtection="1">
      <alignment horizontal="center" wrapText="1"/>
    </xf>
    <xf numFmtId="0" fontId="3" fillId="0" borderId="12" xfId="8" applyFont="1" applyBorder="1" applyAlignment="1" applyProtection="1">
      <alignment horizontal="center" wrapText="1"/>
    </xf>
    <xf numFmtId="0" fontId="3" fillId="0" borderId="80" xfId="8" applyFont="1" applyBorder="1" applyAlignment="1" applyProtection="1">
      <alignment horizontal="center" wrapText="1"/>
    </xf>
    <xf numFmtId="164" fontId="3" fillId="75" borderId="0" xfId="8" applyNumberFormat="1" applyFont="1" applyFill="1" applyAlignment="1" applyProtection="1">
      <alignment horizontal="center" wrapText="1"/>
    </xf>
    <xf numFmtId="164" fontId="3" fillId="75" borderId="0" xfId="8" applyNumberFormat="1" applyFont="1" applyFill="1" applyAlignment="1" applyProtection="1">
      <alignment horizontal="right" wrapText="1"/>
    </xf>
    <xf numFmtId="165" fontId="3" fillId="75" borderId="0" xfId="6" applyNumberFormat="1" applyFont="1" applyFill="1" applyAlignment="1" applyProtection="1">
      <alignment horizontal="right"/>
    </xf>
    <xf numFmtId="44" fontId="1" fillId="0" borderId="0" xfId="2" applyFont="1" applyProtection="1"/>
    <xf numFmtId="44" fontId="1" fillId="0" borderId="15" xfId="2" applyFont="1" applyBorder="1" applyAlignment="1" applyProtection="1">
      <alignment horizontal="right"/>
    </xf>
    <xf numFmtId="164" fontId="1" fillId="75" borderId="0" xfId="4" applyNumberFormat="1" applyFont="1" applyFill="1" applyProtection="1"/>
    <xf numFmtId="164" fontId="3" fillId="75" borderId="0" xfId="10" applyNumberFormat="1" applyFont="1" applyFill="1" applyAlignment="1" applyProtection="1">
      <alignment horizontal="right"/>
    </xf>
    <xf numFmtId="165" fontId="1" fillId="75" borderId="0" xfId="6" applyNumberFormat="1" applyFont="1" applyFill="1" applyAlignment="1" applyProtection="1">
      <alignment horizontal="right"/>
    </xf>
    <xf numFmtId="165" fontId="1" fillId="0" borderId="0" xfId="6" quotePrefix="1" applyNumberFormat="1" applyFont="1" applyAlignment="1" applyProtection="1">
      <alignment horizontal="right"/>
    </xf>
    <xf numFmtId="43" fontId="1" fillId="0" borderId="0" xfId="6" quotePrefix="1" applyFont="1" applyAlignment="1" applyProtection="1">
      <alignment horizontal="right"/>
    </xf>
    <xf numFmtId="43" fontId="1" fillId="0" borderId="15" xfId="6" quotePrefix="1" applyFont="1" applyBorder="1" applyAlignment="1" applyProtection="1">
      <alignment horizontal="right"/>
    </xf>
    <xf numFmtId="164" fontId="1" fillId="75" borderId="0" xfId="6" applyNumberFormat="1" applyFont="1" applyFill="1" applyProtection="1"/>
    <xf numFmtId="44" fontId="1" fillId="0" borderId="74" xfId="2" applyFont="1" applyBorder="1" applyProtection="1"/>
    <xf numFmtId="44" fontId="1" fillId="0" borderId="16" xfId="2" applyFont="1" applyBorder="1" applyProtection="1"/>
    <xf numFmtId="44" fontId="1" fillId="0" borderId="0" xfId="2" quotePrefix="1" applyFont="1" applyAlignment="1" applyProtection="1">
      <alignment horizontal="right"/>
    </xf>
    <xf numFmtId="44" fontId="1" fillId="75" borderId="0" xfId="2" applyFont="1" applyFill="1" applyProtection="1"/>
    <xf numFmtId="44" fontId="1" fillId="75" borderId="15" xfId="2" applyFont="1" applyFill="1" applyBorder="1" applyProtection="1"/>
    <xf numFmtId="0" fontId="1" fillId="0" borderId="0" xfId="11" applyFont="1" applyAlignment="1">
      <alignment horizontal="left" wrapText="1"/>
    </xf>
    <xf numFmtId="44" fontId="284" fillId="0" borderId="0" xfId="3" applyNumberFormat="1" applyFont="1" applyProtection="1">
      <protection locked="0"/>
    </xf>
    <xf numFmtId="9" fontId="1" fillId="75" borderId="0" xfId="1" applyNumberFormat="1" applyFont="1" applyFill="1" applyProtection="1">
      <protection locked="0"/>
    </xf>
    <xf numFmtId="0" fontId="3" fillId="0" borderId="0" xfId="0" applyFont="1" applyAlignment="1">
      <alignment horizontal="left" wrapText="1"/>
    </xf>
    <xf numFmtId="0" fontId="3" fillId="0" borderId="0" xfId="0" applyFont="1" applyAlignment="1">
      <alignment horizontal="center"/>
    </xf>
    <xf numFmtId="0" fontId="3" fillId="2" borderId="0" xfId="0" applyFont="1" applyFill="1" applyAlignment="1">
      <alignment horizontal="center"/>
    </xf>
    <xf numFmtId="0" fontId="1" fillId="2" borderId="0" xfId="0" applyFont="1" applyFill="1" applyAlignment="1">
      <alignment horizontal="left" vertical="top" wrapText="1"/>
    </xf>
    <xf numFmtId="0" fontId="3" fillId="75" borderId="0" xfId="5" applyFont="1" applyFill="1" applyAlignment="1">
      <alignment horizontal="center"/>
    </xf>
    <xf numFmtId="0" fontId="260" fillId="75" borderId="0" xfId="0" applyFont="1" applyFill="1" applyAlignment="1">
      <alignment horizontal="center"/>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0" fontId="16" fillId="75" borderId="0" xfId="9" applyFont="1" applyFill="1" applyProtection="1"/>
    <xf numFmtId="0" fontId="3" fillId="75" borderId="0" xfId="8" applyFont="1" applyFill="1" applyAlignment="1" applyProtection="1">
      <alignment horizontal="center"/>
    </xf>
    <xf numFmtId="0" fontId="3" fillId="75" borderId="0" xfId="8" applyFont="1" applyFill="1" applyProtection="1"/>
    <xf numFmtId="0" fontId="1" fillId="75" borderId="0" xfId="8" applyFont="1" applyFill="1" applyProtection="1"/>
    <xf numFmtId="0" fontId="1" fillId="75" borderId="0" xfId="8" applyFont="1" applyFill="1" applyAlignment="1" applyProtection="1">
      <alignment horizontal="center"/>
    </xf>
    <xf numFmtId="0" fontId="1" fillId="75" borderId="0" xfId="10" applyFont="1" applyFill="1" applyProtection="1"/>
    <xf numFmtId="0" fontId="1" fillId="75" borderId="0" xfId="9" applyFont="1" applyFill="1" applyProtection="1"/>
    <xf numFmtId="0" fontId="3" fillId="75" borderId="11" xfId="8" applyFont="1" applyFill="1" applyBorder="1" applyProtection="1"/>
    <xf numFmtId="0" fontId="1" fillId="75" borderId="12" xfId="8" applyFont="1" applyFill="1" applyBorder="1" applyProtection="1"/>
    <xf numFmtId="0" fontId="1" fillId="75" borderId="12" xfId="8" applyFont="1" applyFill="1" applyBorder="1" applyAlignment="1" applyProtection="1">
      <alignment horizontal="center"/>
    </xf>
    <xf numFmtId="0" fontId="3" fillId="75" borderId="12" xfId="8" applyFont="1" applyFill="1" applyBorder="1" applyAlignment="1" applyProtection="1">
      <alignment horizontal="center" wrapText="1"/>
    </xf>
    <xf numFmtId="0" fontId="3" fillId="75" borderId="80" xfId="8" applyFont="1" applyFill="1" applyBorder="1" applyAlignment="1" applyProtection="1">
      <alignment horizontal="center" wrapText="1"/>
    </xf>
    <xf numFmtId="164" fontId="1" fillId="75" borderId="0" xfId="8" applyNumberFormat="1" applyFont="1" applyFill="1" applyAlignment="1" applyProtection="1">
      <alignment horizontal="center"/>
    </xf>
    <xf numFmtId="164" fontId="1" fillId="75" borderId="13" xfId="8" applyNumberFormat="1" applyFont="1" applyFill="1" applyBorder="1" applyProtection="1"/>
    <xf numFmtId="164" fontId="1" fillId="75" borderId="0" xfId="8" applyNumberFormat="1" applyFont="1" applyFill="1" applyAlignment="1" applyProtection="1">
      <alignment wrapText="1"/>
    </xf>
    <xf numFmtId="1" fontId="262" fillId="75" borderId="0" xfId="8" applyNumberFormat="1" applyFont="1" applyFill="1" applyAlignment="1" applyProtection="1">
      <alignment horizontal="center"/>
    </xf>
    <xf numFmtId="1" fontId="1" fillId="75" borderId="0" xfId="10" applyNumberFormat="1" applyFont="1" applyFill="1" applyAlignment="1" applyProtection="1">
      <alignment horizontal="center"/>
    </xf>
    <xf numFmtId="164" fontId="1" fillId="75" borderId="13" xfId="10" applyNumberFormat="1" applyFont="1" applyFill="1" applyBorder="1" applyAlignment="1" applyProtection="1">
      <alignment horizontal="left"/>
    </xf>
    <xf numFmtId="164" fontId="1" fillId="75" borderId="0" xfId="10" applyNumberFormat="1" applyFont="1" applyFill="1" applyAlignment="1" applyProtection="1">
      <alignment horizontal="left"/>
    </xf>
    <xf numFmtId="164" fontId="1" fillId="75" borderId="0" xfId="10" applyNumberFormat="1" applyFont="1" applyFill="1" applyAlignment="1" applyProtection="1">
      <alignment horizontal="center"/>
    </xf>
    <xf numFmtId="164" fontId="1" fillId="75" borderId="0" xfId="10" applyNumberFormat="1" applyFont="1" applyFill="1" applyAlignment="1" applyProtection="1">
      <alignment horizontal="left" wrapText="1"/>
    </xf>
    <xf numFmtId="164" fontId="1" fillId="75" borderId="17" xfId="10" applyNumberFormat="1" applyFont="1" applyFill="1" applyBorder="1" applyAlignment="1" applyProtection="1">
      <alignment horizontal="left"/>
    </xf>
    <xf numFmtId="164" fontId="1" fillId="75" borderId="2" xfId="10" applyNumberFormat="1" applyFont="1" applyFill="1" applyBorder="1" applyAlignment="1" applyProtection="1">
      <alignment horizontal="center"/>
    </xf>
    <xf numFmtId="164" fontId="1" fillId="75" borderId="12" xfId="8" applyNumberFormat="1" applyFont="1" applyFill="1" applyBorder="1" applyAlignment="1" applyProtection="1">
      <alignment horizontal="center"/>
    </xf>
    <xf numFmtId="164" fontId="262" fillId="75" borderId="0" xfId="10" applyNumberFormat="1" applyFont="1" applyFill="1" applyAlignment="1" applyProtection="1">
      <alignment horizontal="center"/>
    </xf>
    <xf numFmtId="164" fontId="1" fillId="75" borderId="17" xfId="10" applyNumberFormat="1" applyFont="1" applyFill="1" applyBorder="1" applyProtection="1"/>
    <xf numFmtId="44" fontId="1" fillId="75" borderId="2" xfId="10" applyNumberFormat="1" applyFont="1" applyFill="1" applyBorder="1" applyProtection="1"/>
    <xf numFmtId="44" fontId="1" fillId="75" borderId="18" xfId="10" applyNumberFormat="1" applyFont="1" applyFill="1" applyBorder="1" applyProtection="1"/>
    <xf numFmtId="44" fontId="1" fillId="75" borderId="0" xfId="10" applyNumberFormat="1" applyFont="1" applyFill="1" applyProtection="1"/>
    <xf numFmtId="164" fontId="1" fillId="75" borderId="81" xfId="8" applyNumberFormat="1" applyFont="1" applyFill="1" applyBorder="1" applyProtection="1"/>
    <xf numFmtId="1" fontId="262" fillId="0" borderId="0" xfId="8" applyNumberFormat="1" applyFont="1" applyAlignment="1" applyProtection="1">
      <alignment horizontal="center"/>
    </xf>
    <xf numFmtId="0" fontId="1" fillId="0" borderId="0" xfId="8" applyFont="1" applyAlignment="1" applyProtection="1">
      <alignment horizontal="left" vertical="top" wrapText="1"/>
    </xf>
    <xf numFmtId="0" fontId="1" fillId="75" borderId="0" xfId="8" applyFont="1" applyFill="1" applyAlignment="1" applyProtection="1">
      <alignment horizontal="left" vertical="top" wrapText="1"/>
    </xf>
    <xf numFmtId="0" fontId="1" fillId="0" borderId="0" xfId="11" applyFont="1" applyAlignment="1" applyProtection="1">
      <alignment horizontal="left"/>
    </xf>
    <xf numFmtId="0" fontId="1" fillId="75" borderId="0" xfId="11" applyFont="1" applyFill="1" applyAlignment="1" applyProtection="1">
      <alignment horizontal="left"/>
    </xf>
    <xf numFmtId="1" fontId="262" fillId="0" borderId="0" xfId="8" applyNumberFormat="1" applyFont="1" applyAlignment="1" applyProtection="1">
      <alignment horizontal="center" vertical="top"/>
    </xf>
    <xf numFmtId="0" fontId="1" fillId="0" borderId="0" xfId="11" applyFont="1" applyAlignment="1" applyProtection="1">
      <alignment horizontal="left" wrapText="1"/>
    </xf>
    <xf numFmtId="0" fontId="1" fillId="75" borderId="0" xfId="8" applyFont="1" applyFill="1" applyAlignment="1" applyProtection="1">
      <alignment horizontal="right"/>
    </xf>
    <xf numFmtId="164" fontId="1" fillId="75" borderId="0" xfId="8" applyNumberFormat="1" applyFont="1" applyFill="1" applyAlignment="1" applyProtection="1">
      <alignment horizontal="left"/>
    </xf>
    <xf numFmtId="0" fontId="1" fillId="75" borderId="0" xfId="11" applyFont="1" applyFill="1" applyProtection="1"/>
    <xf numFmtId="0" fontId="260" fillId="75" borderId="0" xfId="0"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0" fontId="1" fillId="2" borderId="0" xfId="0" applyFont="1" applyFill="1" applyAlignment="1">
      <alignment horizontal="left" vertical="top" wrapText="1"/>
    </xf>
    <xf numFmtId="0" fontId="3" fillId="75" borderId="0" xfId="5" applyFont="1" applyFill="1" applyAlignment="1">
      <alignment horizontal="center"/>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164" fontId="261" fillId="75" borderId="0" xfId="2" applyNumberFormat="1" applyFont="1" applyFill="1" applyAlignment="1" applyProtection="1">
      <alignment horizontal="left"/>
      <protection locked="0"/>
    </xf>
    <xf numFmtId="0" fontId="261" fillId="75" borderId="0" xfId="0" applyFont="1" applyFill="1" applyAlignment="1" applyProtection="1">
      <alignment horizontal="left"/>
      <protection locked="0"/>
    </xf>
    <xf numFmtId="165" fontId="261" fillId="75" borderId="0" xfId="1" applyNumberFormat="1" applyFont="1" applyFill="1" applyAlignment="1" applyProtection="1">
      <alignment horizontal="left"/>
      <protection locked="0"/>
    </xf>
    <xf numFmtId="165" fontId="261" fillId="75" borderId="5" xfId="1" applyNumberFormat="1" applyFont="1" applyFill="1" applyBorder="1" applyAlignment="1" applyProtection="1">
      <alignment horizontal="left"/>
      <protection locked="0"/>
    </xf>
    <xf numFmtId="165" fontId="261" fillId="75" borderId="0" xfId="1" applyNumberFormat="1" applyFont="1" applyFill="1" applyAlignment="1" applyProtection="1">
      <alignment horizontal="right"/>
      <protection locked="0"/>
    </xf>
    <xf numFmtId="165" fontId="261" fillId="75" borderId="1" xfId="1" applyNumberFormat="1" applyFont="1" applyFill="1" applyBorder="1" applyProtection="1">
      <protection locked="0"/>
    </xf>
    <xf numFmtId="164" fontId="261" fillId="75" borderId="74" xfId="2" applyNumberFormat="1" applyFont="1" applyFill="1" applyBorder="1" applyAlignment="1" applyProtection="1">
      <alignment horizontal="left"/>
      <protection locked="0"/>
    </xf>
    <xf numFmtId="0" fontId="1" fillId="0" borderId="0" xfId="11" applyFont="1" applyAlignment="1" applyProtection="1">
      <alignment horizontal="left" wrapText="1"/>
    </xf>
    <xf numFmtId="0" fontId="3" fillId="75" borderId="0" xfId="8" applyFont="1" applyFill="1" applyAlignment="1" applyProtection="1">
      <alignment horizontal="center"/>
    </xf>
    <xf numFmtId="164" fontId="261" fillId="75" borderId="0" xfId="2" applyNumberFormat="1" applyFont="1" applyFill="1" applyBorder="1" applyAlignment="1">
      <alignment horizontal="right" wrapText="1"/>
    </xf>
    <xf numFmtId="164" fontId="261" fillId="75" borderId="0" xfId="2" applyNumberFormat="1" applyFont="1" applyFill="1" applyBorder="1" applyAlignment="1" applyProtection="1">
      <alignment horizontal="right" wrapText="1"/>
    </xf>
    <xf numFmtId="164" fontId="261" fillId="75" borderId="0" xfId="2" applyNumberFormat="1" applyFont="1" applyFill="1" applyBorder="1" applyAlignment="1" applyProtection="1">
      <alignment horizontal="right" wrapText="1"/>
      <protection locked="0"/>
    </xf>
    <xf numFmtId="165" fontId="261" fillId="75" borderId="0" xfId="1" applyNumberFormat="1" applyFont="1" applyFill="1" applyBorder="1" applyAlignment="1">
      <alignment horizontal="right" wrapText="1"/>
    </xf>
    <xf numFmtId="165" fontId="261" fillId="75" borderId="0" xfId="1" applyNumberFormat="1" applyFont="1" applyFill="1" applyBorder="1" applyAlignment="1" applyProtection="1">
      <alignment horizontal="right" wrapText="1"/>
    </xf>
    <xf numFmtId="165" fontId="261" fillId="75" borderId="0" xfId="1" applyNumberFormat="1" applyFont="1" applyFill="1" applyBorder="1" applyAlignment="1" applyProtection="1">
      <alignment horizontal="right" wrapText="1"/>
      <protection locked="0"/>
    </xf>
    <xf numFmtId="166" fontId="260" fillId="75" borderId="0" xfId="3" applyNumberFormat="1" applyFont="1" applyFill="1" applyBorder="1" applyAlignment="1">
      <alignment horizontal="right" wrapText="1"/>
    </xf>
    <xf numFmtId="166" fontId="260" fillId="75" borderId="0" xfId="3" applyNumberFormat="1" applyFont="1" applyFill="1" applyBorder="1" applyAlignment="1" applyProtection="1">
      <alignment horizontal="right" wrapText="1"/>
    </xf>
    <xf numFmtId="166" fontId="260" fillId="75" borderId="0" xfId="3" applyNumberFormat="1" applyFont="1" applyFill="1" applyBorder="1" applyAlignment="1" applyProtection="1">
      <alignment horizontal="right" wrapText="1"/>
      <protection locked="0"/>
    </xf>
    <xf numFmtId="165" fontId="261" fillId="75" borderId="0" xfId="0" applyNumberFormat="1" applyFont="1" applyFill="1" applyBorder="1" applyProtection="1">
      <protection locked="0"/>
    </xf>
    <xf numFmtId="0" fontId="261" fillId="75" borderId="0" xfId="0" applyFont="1" applyFill="1" applyBorder="1" applyProtection="1">
      <protection locked="0"/>
    </xf>
    <xf numFmtId="2" fontId="0" fillId="2" borderId="0" xfId="0" applyNumberFormat="1" applyFill="1" applyProtection="1">
      <protection locked="0"/>
    </xf>
    <xf numFmtId="0" fontId="284" fillId="0" borderId="0" xfId="3" applyNumberFormat="1" applyFont="1" applyProtection="1">
      <protection locked="0"/>
    </xf>
    <xf numFmtId="42" fontId="284" fillId="0" borderId="0" xfId="3" applyNumberFormat="1" applyFont="1" applyProtection="1">
      <protection locked="0"/>
    </xf>
    <xf numFmtId="41" fontId="284" fillId="0" borderId="0" xfId="3" applyNumberFormat="1" applyFont="1" applyProtection="1">
      <protection locked="0"/>
    </xf>
    <xf numFmtId="164" fontId="284" fillId="0" borderId="0" xfId="3" applyNumberFormat="1" applyFont="1" applyProtection="1">
      <protection locked="0"/>
    </xf>
    <xf numFmtId="166" fontId="284" fillId="0" borderId="0" xfId="3" applyNumberFormat="1" applyFont="1" applyProtection="1">
      <protection locked="0"/>
    </xf>
    <xf numFmtId="44" fontId="285" fillId="0" borderId="0" xfId="0" applyNumberFormat="1" applyFont="1" applyProtection="1">
      <protection locked="0"/>
    </xf>
    <xf numFmtId="41" fontId="285" fillId="0" borderId="0" xfId="0" applyNumberFormat="1" applyFont="1" applyProtection="1">
      <protection locked="0"/>
    </xf>
    <xf numFmtId="164" fontId="285" fillId="0" borderId="0" xfId="0" applyNumberFormat="1" applyFont="1" applyProtection="1">
      <protection locked="0"/>
    </xf>
    <xf numFmtId="166" fontId="285" fillId="0" borderId="0" xfId="0" applyNumberFormat="1" applyFont="1" applyProtection="1">
      <protection locked="0"/>
    </xf>
    <xf numFmtId="164" fontId="22" fillId="0" borderId="0" xfId="0" applyNumberFormat="1" applyFont="1"/>
    <xf numFmtId="9" fontId="1" fillId="0" borderId="0" xfId="5" applyNumberFormat="1" applyFont="1" applyProtection="1">
      <protection locked="0"/>
    </xf>
    <xf numFmtId="164" fontId="1" fillId="75" borderId="0" xfId="1" applyNumberFormat="1" applyFont="1" applyFill="1" applyProtection="1">
      <protection locked="0"/>
    </xf>
    <xf numFmtId="0" fontId="0" fillId="0" borderId="0" xfId="0" applyAlignment="1"/>
    <xf numFmtId="0" fontId="260" fillId="75" borderId="0" xfId="0"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0" fontId="1" fillId="2" borderId="0" xfId="0" applyFont="1" applyFill="1" applyAlignment="1">
      <alignment horizontal="left" vertical="top" wrapText="1"/>
    </xf>
    <xf numFmtId="0" fontId="3" fillId="75" borderId="0" xfId="5" applyFont="1" applyFill="1" applyAlignment="1">
      <alignment horizontal="center"/>
    </xf>
    <xf numFmtId="164" fontId="1" fillId="75" borderId="0" xfId="8" applyNumberFormat="1" applyFont="1" applyFill="1" applyAlignment="1">
      <alignment horizontal="left"/>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0" fontId="1" fillId="0" borderId="0" xfId="11" applyFont="1" applyAlignment="1">
      <alignment horizontal="left" wrapText="1"/>
    </xf>
    <xf numFmtId="0" fontId="3" fillId="75" borderId="0" xfId="8" applyFont="1" applyFill="1" applyAlignment="1">
      <alignment horizontal="center"/>
    </xf>
    <xf numFmtId="0" fontId="1" fillId="2" borderId="0" xfId="0" applyFont="1" applyFill="1" applyAlignment="1"/>
    <xf numFmtId="0" fontId="1" fillId="0" borderId="0" xfId="5" applyFont="1" applyProtection="1"/>
    <xf numFmtId="0" fontId="279" fillId="0" borderId="0" xfId="0" applyFont="1" applyAlignment="1">
      <alignment horizontal="left" vertical="top" wrapText="1" readingOrder="1"/>
    </xf>
    <xf numFmtId="0" fontId="0" fillId="0" borderId="0" xfId="0" applyAlignment="1">
      <alignment vertical="top" readingOrder="1"/>
    </xf>
    <xf numFmtId="0" fontId="279" fillId="0" borderId="0" xfId="0" applyFont="1" applyAlignment="1">
      <alignment horizontal="left" wrapText="1" readingOrder="1"/>
    </xf>
    <xf numFmtId="0" fontId="0" fillId="0" borderId="0" xfId="0" applyAlignment="1">
      <alignment readingOrder="1"/>
    </xf>
    <xf numFmtId="0" fontId="0" fillId="0" borderId="0" xfId="0" applyAlignment="1">
      <alignment vertical="top"/>
    </xf>
    <xf numFmtId="0" fontId="260" fillId="75" borderId="0" xfId="0" applyFont="1" applyFill="1" applyAlignment="1">
      <alignment horizontal="center"/>
    </xf>
    <xf numFmtId="0" fontId="1" fillId="75" borderId="0" xfId="5" applyFont="1" applyFill="1" applyAlignment="1">
      <alignment horizontal="left" vertical="top" wrapText="1"/>
    </xf>
    <xf numFmtId="0" fontId="1" fillId="75"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wrapText="1"/>
    </xf>
    <xf numFmtId="0" fontId="3" fillId="0" borderId="0" xfId="0" applyFont="1" applyAlignment="1">
      <alignment horizontal="center"/>
    </xf>
    <xf numFmtId="165" fontId="260" fillId="0" borderId="2" xfId="0" applyNumberFormat="1" applyFont="1" applyBorder="1" applyAlignment="1">
      <alignment horizontal="center"/>
    </xf>
    <xf numFmtId="0" fontId="282" fillId="0" borderId="0" xfId="0" applyFont="1" applyAlignment="1" applyProtection="1">
      <alignment horizontal="left" wrapText="1"/>
      <protection locked="0"/>
    </xf>
    <xf numFmtId="0" fontId="3" fillId="2" borderId="0" xfId="0" applyFont="1" applyFill="1" applyAlignment="1">
      <alignment horizontal="center"/>
    </xf>
    <xf numFmtId="0" fontId="1" fillId="2" borderId="0" xfId="0" applyFont="1" applyFill="1" applyAlignment="1" applyProtection="1">
      <alignment horizontal="left" wrapText="1"/>
      <protection locked="0"/>
    </xf>
    <xf numFmtId="0" fontId="1" fillId="2" borderId="0" xfId="0" applyFont="1" applyFill="1" applyAlignment="1">
      <alignment horizontal="left" vertical="top" wrapText="1"/>
    </xf>
    <xf numFmtId="0" fontId="1" fillId="0" borderId="0" xfId="0" applyFont="1" applyAlignment="1">
      <alignment horizontal="left" wrapText="1"/>
    </xf>
    <xf numFmtId="0" fontId="1" fillId="75" borderId="0" xfId="5" applyFont="1" applyFill="1" applyAlignment="1">
      <alignment horizontal="left" wrapText="1"/>
    </xf>
    <xf numFmtId="0" fontId="3" fillId="75" borderId="0" xfId="5" applyFont="1" applyFill="1" applyAlignment="1">
      <alignment horizontal="center"/>
    </xf>
    <xf numFmtId="0" fontId="1" fillId="0" borderId="0" xfId="0" applyFont="1" applyAlignment="1">
      <alignment wrapText="1"/>
    </xf>
    <xf numFmtId="0" fontId="1" fillId="75" borderId="0" xfId="5" applyFont="1" applyFill="1" applyAlignment="1">
      <alignment wrapText="1"/>
    </xf>
    <xf numFmtId="0" fontId="260" fillId="75" borderId="2" xfId="0" applyFont="1" applyFill="1" applyBorder="1" applyAlignment="1">
      <alignment horizontal="center"/>
    </xf>
    <xf numFmtId="0" fontId="1" fillId="2" borderId="0" xfId="0" applyFont="1" applyFill="1" applyAlignment="1" applyProtection="1">
      <alignment horizontal="left" vertical="top" wrapText="1"/>
      <protection locked="0"/>
    </xf>
    <xf numFmtId="0" fontId="1" fillId="2" borderId="0" xfId="0" applyFont="1" applyFill="1" applyAlignment="1">
      <alignment horizontal="left" wrapText="1"/>
    </xf>
    <xf numFmtId="0" fontId="1" fillId="0" borderId="0" xfId="11" applyFont="1" applyAlignment="1">
      <alignment horizontal="left" wrapText="1"/>
    </xf>
    <xf numFmtId="0" fontId="1" fillId="75" borderId="0" xfId="11" applyFont="1" applyFill="1" applyAlignment="1">
      <alignment horizontal="left" vertical="top" wrapText="1"/>
    </xf>
    <xf numFmtId="164" fontId="1" fillId="75" borderId="13" xfId="8" applyNumberFormat="1" applyFont="1" applyFill="1" applyBorder="1" applyAlignment="1">
      <alignment horizontal="left"/>
    </xf>
    <xf numFmtId="164" fontId="1" fillId="75" borderId="0" xfId="8" applyNumberFormat="1" applyFont="1" applyFill="1" applyAlignment="1">
      <alignment horizontal="left"/>
    </xf>
    <xf numFmtId="164" fontId="1" fillId="75" borderId="13" xfId="10" applyNumberFormat="1" applyFont="1" applyFill="1" applyBorder="1" applyAlignment="1">
      <alignment horizontal="left"/>
    </xf>
    <xf numFmtId="164" fontId="1" fillId="75" borderId="0" xfId="10" applyNumberFormat="1" applyFont="1" applyFill="1" applyAlignment="1">
      <alignment horizontal="left"/>
    </xf>
    <xf numFmtId="0" fontId="3" fillId="75" borderId="0" xfId="8" applyFont="1" applyFill="1" applyAlignment="1">
      <alignment horizontal="center"/>
    </xf>
    <xf numFmtId="0" fontId="1" fillId="0" borderId="0" xfId="11" applyFont="1" applyAlignment="1">
      <alignment horizontal="left" vertical="top" wrapText="1"/>
    </xf>
    <xf numFmtId="0" fontId="1" fillId="75" borderId="0" xfId="11" applyFont="1" applyFill="1" applyAlignment="1" applyProtection="1">
      <alignment horizontal="left" vertical="top" wrapText="1"/>
    </xf>
    <xf numFmtId="164" fontId="1" fillId="75" borderId="13" xfId="8" applyNumberFormat="1" applyFont="1" applyFill="1" applyBorder="1" applyAlignment="1" applyProtection="1">
      <alignment horizontal="left"/>
    </xf>
    <xf numFmtId="164" fontId="1" fillId="75" borderId="0" xfId="8" applyNumberFormat="1" applyFont="1" applyFill="1" applyAlignment="1" applyProtection="1">
      <alignment horizontal="left"/>
    </xf>
    <xf numFmtId="164" fontId="1" fillId="75" borderId="13" xfId="10" applyNumberFormat="1" applyFont="1" applyFill="1" applyBorder="1" applyAlignment="1" applyProtection="1">
      <alignment horizontal="left"/>
    </xf>
    <xf numFmtId="164" fontId="1" fillId="75" borderId="0" xfId="10" applyNumberFormat="1" applyFont="1" applyFill="1" applyAlignment="1" applyProtection="1">
      <alignment horizontal="left"/>
    </xf>
    <xf numFmtId="0" fontId="1" fillId="0" borderId="0" xfId="11" applyFont="1" applyAlignment="1" applyProtection="1">
      <alignment horizontal="left" wrapText="1"/>
    </xf>
    <xf numFmtId="0" fontId="3" fillId="75" borderId="0" xfId="8" applyFont="1" applyFill="1" applyAlignment="1" applyProtection="1">
      <alignment horizontal="center"/>
    </xf>
  </cellXfs>
  <cellStyles count="4383">
    <cellStyle name="_x0004_" xfId="12" xr:uid="{00000000-0005-0000-0000-000000000000}"/>
    <cellStyle name="-" xfId="13" xr:uid="{00000000-0005-0000-0000-000001000000}"/>
    <cellStyle name=" 1" xfId="14" xr:uid="{00000000-0005-0000-0000-000002000000}"/>
    <cellStyle name=" Writer Import]_x000d__x000a_Display Dialog=No_x000d__x000a__x000d__x000a_[Horizontal Arrange]_x000d__x000a_Dimensions Interlocking=Yes_x000d__x000a_Sum Hierarchy=Yes_x000d__x000a_Generate" xfId="15" xr:uid="{00000000-0005-0000-0000-000003000000}"/>
    <cellStyle name="_x000d__x000a_JournalTemplate=C:\COMFO\CTALK\JOURSTD.TPL_x000d__x000a_LbStateAddress=3 3 0 251 1 89 2 311_x000d__x000a_LbStateJou" xfId="16" xr:uid="{00000000-0005-0000-0000-000004000000}"/>
    <cellStyle name="# ###" xfId="17" xr:uid="{00000000-0005-0000-0000-000005000000}"/>
    <cellStyle name="$" xfId="18" xr:uid="{00000000-0005-0000-0000-000006000000}"/>
    <cellStyle name="$K" xfId="19" xr:uid="{00000000-0005-0000-0000-000007000000}"/>
    <cellStyle name="%" xfId="20" xr:uid="{00000000-0005-0000-0000-000008000000}"/>
    <cellStyle name="% 2" xfId="21" xr:uid="{00000000-0005-0000-0000-000009000000}"/>
    <cellStyle name="******************************************" xfId="22" xr:uid="{00000000-0005-0000-0000-00000A000000}"/>
    <cellStyle name="??" xfId="23" xr:uid="{00000000-0005-0000-0000-00000B000000}"/>
    <cellStyle name="?? [0]_??" xfId="24" xr:uid="{00000000-0005-0000-0000-00000C000000}"/>
    <cellStyle name="???[0]_~ME0858" xfId="25" xr:uid="{00000000-0005-0000-0000-00000D000000}"/>
    <cellStyle name="???_~ME0858" xfId="26" xr:uid="{00000000-0005-0000-0000-00000E000000}"/>
    <cellStyle name="??[0]_laroux" xfId="27" xr:uid="{00000000-0005-0000-0000-00000F000000}"/>
    <cellStyle name="??_?.????" xfId="28" xr:uid="{00000000-0005-0000-0000-000010000000}"/>
    <cellStyle name="\" xfId="29" xr:uid="{00000000-0005-0000-0000-000011000000}"/>
    <cellStyle name="_%(SignOnly)" xfId="30" xr:uid="{00000000-0005-0000-0000-000012000000}"/>
    <cellStyle name="_%(SignOnly)_BLS2q_salesforce" xfId="31" xr:uid="{00000000-0005-0000-0000-000013000000}"/>
    <cellStyle name="_%(SignSpaceOnly)" xfId="32" xr:uid="{00000000-0005-0000-0000-000014000000}"/>
    <cellStyle name="_%(SignSpaceOnly)_BLS2q_salesforce" xfId="33" xr:uid="{00000000-0005-0000-0000-000015000000}"/>
    <cellStyle name="_600-7R093-0000-C00 RevH Costed BOM 20060928" xfId="34" xr:uid="{00000000-0005-0000-0000-000016000000}"/>
    <cellStyle name="_600-7R162-0000-A00 Costed BOM 20070212" xfId="35" xr:uid="{00000000-0005-0000-0000-000017000000}"/>
    <cellStyle name="_960-10093-1900-001 EVGA RevC" xfId="36" xr:uid="{00000000-0005-0000-0000-000018000000}"/>
    <cellStyle name="_960-10093-1900-001 EVGA RevC20061024" xfId="37" xr:uid="{00000000-0005-0000-0000-000019000000}"/>
    <cellStyle name="_Airquote - DELL chasis (FP)" xfId="38" xr:uid="{00000000-0005-0000-0000-00001A000000}"/>
    <cellStyle name="_Airquote - DELL chasis (FP)_Lenovo PACK  Packing Proposal" xfId="39" xr:uid="{00000000-0005-0000-0000-00001B000000}"/>
    <cellStyle name="_Airquote - DELL chasis (FP)_Lenovo Park Format_July 07 05" xfId="40" xr:uid="{00000000-0005-0000-0000-00001C000000}"/>
    <cellStyle name="_Airquote - DELL chasis (FP)_Lenovo Park Format_July 07 05V2" xfId="41" xr:uid="{00000000-0005-0000-0000-00001D000000}"/>
    <cellStyle name="_Alienware CBOM_PPV by SCM Update 070314" xfId="42" xr:uid="{00000000-0005-0000-0000-00001E000000}"/>
    <cellStyle name="_Alienware SDSS#1175 CBOM - 1214" xfId="43" xr:uid="{00000000-0005-0000-0000-00001F000000}"/>
    <cellStyle name="_Balance Sheet July 9 IFRS Sept 18" xfId="44" xr:uid="{00000000-0005-0000-0000-000020000000}"/>
    <cellStyle name="_Balvenie Package shipment info.2" xfId="45" xr:uid="{00000000-0005-0000-0000-000021000000}"/>
    <cellStyle name="_Balvenie Package shipment info.2_Lenovo PACK  Packing Proposal" xfId="46" xr:uid="{00000000-0005-0000-0000-000022000000}"/>
    <cellStyle name="_Balvenie Package shipment info.2_Lenovo Park Format_July 07 05" xfId="47" xr:uid="{00000000-0005-0000-0000-000023000000}"/>
    <cellStyle name="_Balvenie Package shipment info.2_Lenovo Park Format_July 07 05V2" xfId="48" xr:uid="{00000000-0005-0000-0000-000024000000}"/>
    <cellStyle name="_BOM update - Supplier List (Purchase) 111102" xfId="49" xr:uid="{00000000-0005-0000-0000-000025000000}"/>
    <cellStyle name="_BOM update - Supplier List (Purchase) 111102_Lenovo PACK  Packing Proposal" xfId="50" xr:uid="{00000000-0005-0000-0000-000026000000}"/>
    <cellStyle name="_BOM update - Supplier List (Purchase) 111102_Lenovo Park Format_July 07 05" xfId="51" xr:uid="{00000000-0005-0000-0000-000027000000}"/>
    <cellStyle name="_BOM update - Supplier List (Purchase) 111102_Lenovo Park Format_July 07 05V2" xfId="52" xr:uid="{00000000-0005-0000-0000-000028000000}"/>
    <cellStyle name="_bom updated on 2002-11-10" xfId="53" xr:uid="{00000000-0005-0000-0000-000029000000}"/>
    <cellStyle name="_bom updated on 2002-11-10_Lenovo PACK  Packing Proposal" xfId="54" xr:uid="{00000000-0005-0000-0000-00002A000000}"/>
    <cellStyle name="_bom updated on 2002-11-10_Lenovo Park Format_July 07 05" xfId="55" xr:uid="{00000000-0005-0000-0000-00002B000000}"/>
    <cellStyle name="_bom updated on 2002-11-10_Lenovo Park Format_July 07 05V2" xfId="56" xr:uid="{00000000-0005-0000-0000-00002C000000}"/>
    <cellStyle name="_bom updated on 2002-11-10-1" xfId="57" xr:uid="{00000000-0005-0000-0000-00002D000000}"/>
    <cellStyle name="_bom updated on 2002-11-10-1_Lenovo PACK  Packing Proposal" xfId="58" xr:uid="{00000000-0005-0000-0000-00002E000000}"/>
    <cellStyle name="_bom updated on 2002-11-10-1_Lenovo Park Format_July 07 05" xfId="59" xr:uid="{00000000-0005-0000-0000-00002F000000}"/>
    <cellStyle name="_bom updated on 2002-11-10-1_Lenovo Park Format_July 07 05V2" xfId="60" xr:uid="{00000000-0005-0000-0000-000030000000}"/>
    <cellStyle name="_Budgetary Quote for VOIP Telephones" xfId="61" xr:uid="{00000000-0005-0000-0000-000031000000}"/>
    <cellStyle name="_Budgetary Quote for VOIP Telephones_Lenovo PACK  Packing Proposal" xfId="62" xr:uid="{00000000-0005-0000-0000-000032000000}"/>
    <cellStyle name="_Budgetary Quote for VOIP Telephones_Lenovo Park Format_July 07 05" xfId="63" xr:uid="{00000000-0005-0000-0000-000033000000}"/>
    <cellStyle name="_Budgetary Quote for VOIP Telephones_Lenovo Park Format_July 07 05V2" xfId="64" xr:uid="{00000000-0005-0000-0000-000034000000}"/>
    <cellStyle name="_Comma" xfId="65" xr:uid="{00000000-0005-0000-0000-000035000000}"/>
    <cellStyle name="_Comma_03 Contribution Analysis" xfId="66" xr:uid="{00000000-0005-0000-0000-000036000000}"/>
    <cellStyle name="_Comma_BLS2q_salesforce" xfId="67" xr:uid="{00000000-0005-0000-0000-000037000000}"/>
    <cellStyle name="_Comma_Contribution of assets into USAi_02" xfId="68" xr:uid="{00000000-0005-0000-0000-000038000000}"/>
    <cellStyle name="_Comma_credit - newco_6_18" xfId="69" xr:uid="{00000000-0005-0000-0000-000039000000}"/>
    <cellStyle name="_Comma_CSC Cable makers 060502" xfId="70" xr:uid="{00000000-0005-0000-0000-00003A000000}"/>
    <cellStyle name="_Comma_Final Pages 8-20" xfId="71" xr:uid="{00000000-0005-0000-0000-00003B000000}"/>
    <cellStyle name="_Comma_Final Pages 8-20_BLS2q_salesforce" xfId="72" xr:uid="{00000000-0005-0000-0000-00003C000000}"/>
    <cellStyle name="_Comma_further analysis on comparables" xfId="73" xr:uid="{00000000-0005-0000-0000-00003D000000}"/>
    <cellStyle name="_Comma_further analysis on comparables_BLS2q_salesforce" xfId="74" xr:uid="{00000000-0005-0000-0000-00003E000000}"/>
    <cellStyle name="_Comma_NBC-5 yearDCF-Final from Vivendi modified" xfId="75" xr:uid="{00000000-0005-0000-0000-00003F000000}"/>
    <cellStyle name="_Comma_Training Model Shell" xfId="76" xr:uid="{00000000-0005-0000-0000-000040000000}"/>
    <cellStyle name="_Comma_Update 08-27-01-3" xfId="77" xr:uid="{00000000-0005-0000-0000-000041000000}"/>
    <cellStyle name="_Copy of Exhibit A QUOTE FORMAT_Rev1-0525_Jason-1 (Cost)" xfId="78" xr:uid="{00000000-0005-0000-0000-000042000000}"/>
    <cellStyle name="_cost analysis" xfId="79" xr:uid="{00000000-0005-0000-0000-000043000000}"/>
    <cellStyle name="_Cost analysis template" xfId="80" xr:uid="{00000000-0005-0000-0000-000044000000}"/>
    <cellStyle name="_Cost analysis template_Lenovo PACK  Packing Proposal" xfId="81" xr:uid="{00000000-0005-0000-0000-000045000000}"/>
    <cellStyle name="_Cost analysis template_Lenovo Park Format_July 07 05" xfId="82" xr:uid="{00000000-0005-0000-0000-000046000000}"/>
    <cellStyle name="_Cost analysis template_Lenovo Park Format_July 07 05V2" xfId="83" xr:uid="{00000000-0005-0000-0000-000047000000}"/>
    <cellStyle name="_Cost Analysis Template-1" xfId="84" xr:uid="{00000000-0005-0000-0000-000048000000}"/>
    <cellStyle name="_Cost Analysis Template-1_Lenovo PACK  Packing Proposal" xfId="85" xr:uid="{00000000-0005-0000-0000-000049000000}"/>
    <cellStyle name="_Cost Analysis Template-1_Lenovo Park Format_July 07 05" xfId="86" xr:uid="{00000000-0005-0000-0000-00004A000000}"/>
    <cellStyle name="_Cost Analysis Template-1_Lenovo Park Format_July 07 05V2" xfId="87" xr:uid="{00000000-0005-0000-0000-00004B000000}"/>
    <cellStyle name="_Cost BOM" xfId="88" xr:uid="{00000000-0005-0000-0000-00004C000000}"/>
    <cellStyle name="_Currency" xfId="89" xr:uid="{00000000-0005-0000-0000-00004D000000}"/>
    <cellStyle name="_Currency_03 Contribution Analysis" xfId="90" xr:uid="{00000000-0005-0000-0000-00004E000000}"/>
    <cellStyle name="_Currency_08 FB &amp; Milan IS" xfId="91" xr:uid="{00000000-0005-0000-0000-00004F000000}"/>
    <cellStyle name="_Currency_Basic LBO v06" xfId="92" xr:uid="{00000000-0005-0000-0000-000050000000}"/>
    <cellStyle name="_Currency_BLS2q_salesforce" xfId="93" xr:uid="{00000000-0005-0000-0000-000051000000}"/>
    <cellStyle name="_Currency_Contribution of assets into USAi_02" xfId="94" xr:uid="{00000000-0005-0000-0000-000052000000}"/>
    <cellStyle name="_Currency_credit - newco_6_18" xfId="95" xr:uid="{00000000-0005-0000-0000-000053000000}"/>
    <cellStyle name="_Currency_credit - newco_6_18_BLS2q_salesforce" xfId="96" xr:uid="{00000000-0005-0000-0000-000054000000}"/>
    <cellStyle name="_Currency_CSC Cable makers 060502" xfId="97" xr:uid="{00000000-0005-0000-0000-000055000000}"/>
    <cellStyle name="_Currency_Final Pages 8-20" xfId="98" xr:uid="{00000000-0005-0000-0000-000056000000}"/>
    <cellStyle name="_Currency_Final Pages 8-20_BLS2q_salesforce" xfId="99" xr:uid="{00000000-0005-0000-0000-000057000000}"/>
    <cellStyle name="_Currency_further analysis on comparables" xfId="100" xr:uid="{00000000-0005-0000-0000-000058000000}"/>
    <cellStyle name="_Currency_further analysis on comparables_BLS2q_salesforce" xfId="101" xr:uid="{00000000-0005-0000-0000-000059000000}"/>
    <cellStyle name="_Currency_merger_plans (Jason Cho) - solution" xfId="102" xr:uid="{00000000-0005-0000-0000-00005A000000}"/>
    <cellStyle name="_Currency_MVL 2005-2007 IS v04" xfId="103" xr:uid="{00000000-0005-0000-0000-00005B000000}"/>
    <cellStyle name="_Currency_NBC-5 yearDCF-Final from Vivendi modified" xfId="104" xr:uid="{00000000-0005-0000-0000-00005C000000}"/>
    <cellStyle name="_Currency_Oakley Model v13" xfId="105" xr:uid="{00000000-0005-0000-0000-00005D000000}"/>
    <cellStyle name="_Currency_Pirelli Valo" xfId="106" xr:uid="{00000000-0005-0000-0000-00005E000000}"/>
    <cellStyle name="_Currency_Preliminary Model 30 06 00" xfId="107" xr:uid="{00000000-0005-0000-0000-00005F000000}"/>
    <cellStyle name="_Currency_TK - Training Model" xfId="108" xr:uid="{00000000-0005-0000-0000-000060000000}"/>
    <cellStyle name="_Currency_Training Model Shell" xfId="109" xr:uid="{00000000-0005-0000-0000-000061000000}"/>
    <cellStyle name="_Currency_Training Model Shell_BLS2q_salesforce" xfId="110" xr:uid="{00000000-0005-0000-0000-000062000000}"/>
    <cellStyle name="_Currency_Update 08-27-01-3" xfId="111" xr:uid="{00000000-0005-0000-0000-000063000000}"/>
    <cellStyle name="_Currency_Update 08-27-01-3_BLS2q_salesforce" xfId="112" xr:uid="{00000000-0005-0000-0000-000064000000}"/>
    <cellStyle name="_Currency_Vison Ease v09" xfId="113" xr:uid="{00000000-0005-0000-0000-000065000000}"/>
    <cellStyle name="_Currency_Warrants Valuation Model" xfId="114" xr:uid="{00000000-0005-0000-0000-000066000000}"/>
    <cellStyle name="_CurrencySpace" xfId="115" xr:uid="{00000000-0005-0000-0000-000067000000}"/>
    <cellStyle name="_CurrencySpace_03 Contribution Analysis" xfId="116" xr:uid="{00000000-0005-0000-0000-000068000000}"/>
    <cellStyle name="_CurrencySpace_08 FB &amp; Milan IS" xfId="117" xr:uid="{00000000-0005-0000-0000-000069000000}"/>
    <cellStyle name="_CurrencySpace_BLS2q_salesforce" xfId="118" xr:uid="{00000000-0005-0000-0000-00006A000000}"/>
    <cellStyle name="_CurrencySpace_Contribution of assets into USAi_02" xfId="119" xr:uid="{00000000-0005-0000-0000-00006B000000}"/>
    <cellStyle name="_CurrencySpace_credit - newco_6_18" xfId="120" xr:uid="{00000000-0005-0000-0000-00006C000000}"/>
    <cellStyle name="_CurrencySpace_CSC Cable makers 060502" xfId="121" xr:uid="{00000000-0005-0000-0000-00006D000000}"/>
    <cellStyle name="_CurrencySpace_Final Pages 8-20" xfId="122" xr:uid="{00000000-0005-0000-0000-00006E000000}"/>
    <cellStyle name="_CurrencySpace_Final Pages 8-20_BLS2q_salesforce" xfId="123" xr:uid="{00000000-0005-0000-0000-00006F000000}"/>
    <cellStyle name="_CurrencySpace_further analysis on comparables" xfId="124" xr:uid="{00000000-0005-0000-0000-000070000000}"/>
    <cellStyle name="_CurrencySpace_further analysis on comparables_BLS2q_salesforce" xfId="125" xr:uid="{00000000-0005-0000-0000-000071000000}"/>
    <cellStyle name="_CurrencySpace_NBC-5 yearDCF-Final from Vivendi modified" xfId="126" xr:uid="{00000000-0005-0000-0000-000072000000}"/>
    <cellStyle name="_CurrencySpace_NEP Model v20" xfId="127" xr:uid="{00000000-0005-0000-0000-000073000000}"/>
    <cellStyle name="_CurrencySpace_Oakley Model v13" xfId="128" xr:uid="{00000000-0005-0000-0000-000074000000}"/>
    <cellStyle name="_CurrencySpace_TK - Training Model" xfId="129" xr:uid="{00000000-0005-0000-0000-000075000000}"/>
    <cellStyle name="_CurrencySpace_Training Model Shell" xfId="130" xr:uid="{00000000-0005-0000-0000-000076000000}"/>
    <cellStyle name="_CurrencySpace_Update 08-27-01-3" xfId="131" xr:uid="{00000000-0005-0000-0000-000077000000}"/>
    <cellStyle name="_CurrencySpace_Vison Ease v09" xfId="132" xr:uid="{00000000-0005-0000-0000-000078000000}"/>
    <cellStyle name="_DDU AFR (DM-Miami,USA) --Douglas 070315" xfId="133" xr:uid="{00000000-0005-0000-0000-000079000000}"/>
    <cellStyle name="_DDU SHA by LCL ocean&amp;air -- Tina Zang061227FYI" xfId="134" xr:uid="{00000000-0005-0000-0000-00007A000000}"/>
    <cellStyle name="_DELL Field Returns Inventory 01Mar04'2" xfId="135" xr:uid="{00000000-0005-0000-0000-00007B000000}"/>
    <cellStyle name="_DELL Field Returns Inventory 01Mar04'2_Lenovo PACK  Packing Proposal" xfId="136" xr:uid="{00000000-0005-0000-0000-00007C000000}"/>
    <cellStyle name="_DELL Field Returns Inventory 01Mar04'2_Lenovo Park Format_July 07 05" xfId="137" xr:uid="{00000000-0005-0000-0000-00007D000000}"/>
    <cellStyle name="_DELL Field Returns Inventory 01Mar04'2_Lenovo Park Format_July 07 05V2" xfId="138" xr:uid="{00000000-0005-0000-0000-00007E000000}"/>
    <cellStyle name="_Dell Fields Return Cost Estimaton - 20040308" xfId="139" xr:uid="{00000000-0005-0000-0000-00007F000000}"/>
    <cellStyle name="_Dell Fields Return Cost Estimaton - 20040308_Lenovo PACK  Packing Proposal" xfId="140" xr:uid="{00000000-0005-0000-0000-000080000000}"/>
    <cellStyle name="_Dell Fields Return Cost Estimaton - 20040308_Lenovo Park Format_July 07 05" xfId="141" xr:uid="{00000000-0005-0000-0000-000081000000}"/>
    <cellStyle name="_Dell Fields Return Cost Estimaton - 20040308_Lenovo Park Format_July 07 05V2" xfId="142" xr:uid="{00000000-0005-0000-0000-000082000000}"/>
    <cellStyle name="_Dell Kookaburra L10 Costing_Rev01 (Nov 23,2007)" xfId="143" xr:uid="{00000000-0005-0000-0000-000083000000}"/>
    <cellStyle name="_Dell MB APCC EMF Bax (Nov 25)" xfId="144" xr:uid="{00000000-0005-0000-0000-000084000000}"/>
    <cellStyle name="_Dell MB APCC EMF Bax (Nov 25)_Lenovo PACK  Packing Proposal" xfId="145" xr:uid="{00000000-0005-0000-0000-000085000000}"/>
    <cellStyle name="_Dell MB APCC EMF Bax (Nov 25)_Lenovo Park Format_July 07 05" xfId="146" xr:uid="{00000000-0005-0000-0000-000086000000}"/>
    <cellStyle name="_Dell MB APCC EMF Bax (Nov 25)_Lenovo Park Format_July 07 05V2" xfId="147" xr:uid="{00000000-0005-0000-0000-000087000000}"/>
    <cellStyle name="_Dell MB to AMF Frt Pricing - 20040309" xfId="148" xr:uid="{00000000-0005-0000-0000-000088000000}"/>
    <cellStyle name="_Dell MB to AMF Frt Pricing - 20040309_Lenovo PACK  Packing Proposal" xfId="149" xr:uid="{00000000-0005-0000-0000-000089000000}"/>
    <cellStyle name="_Dell MB to AMF Frt Pricing - 20040309_Lenovo Park Format_July 07 05" xfId="150" xr:uid="{00000000-0005-0000-0000-00008A000000}"/>
    <cellStyle name="_Dell MB to AMF Frt Pricing - 20040309_Lenovo Park Format_July 07 05V2" xfId="151" xr:uid="{00000000-0005-0000-0000-00008B000000}"/>
    <cellStyle name="_Dell MB to AMF Pricing - 20040308" xfId="152" xr:uid="{00000000-0005-0000-0000-00008C000000}"/>
    <cellStyle name="_Dell MB to AMF Pricing - 20040308_Lenovo PACK  Packing Proposal" xfId="153" xr:uid="{00000000-0005-0000-0000-00008D000000}"/>
    <cellStyle name="_Dell MB to AMF Pricing - 20040308_Lenovo Park Format_July 07 05" xfId="154" xr:uid="{00000000-0005-0000-0000-00008E000000}"/>
    <cellStyle name="_Dell MB to AMF Pricing - 20040308_Lenovo Park Format_July 07 05V2" xfId="155" xr:uid="{00000000-0005-0000-0000-00008F000000}"/>
    <cellStyle name="_Dell Sneetch EE BOM COST0406-from GP-summary-revised" xfId="156" xr:uid="{00000000-0005-0000-0000-000090000000}"/>
    <cellStyle name="_EMC Koto DDP Durham - 20040707" xfId="157" xr:uid="{00000000-0005-0000-0000-000091000000}"/>
    <cellStyle name="_EMC Koto DDP Durham - 20040707_Lenovo PACK  Packing Proposal" xfId="158" xr:uid="{00000000-0005-0000-0000-000092000000}"/>
    <cellStyle name="_EMC Koto DDP Durham - 20040707_Lenovo Park Format_July 07 05" xfId="159" xr:uid="{00000000-0005-0000-0000-000093000000}"/>
    <cellStyle name="_EMC Koto DDP Durham - 20040707_Lenovo Park Format_July 07 05V2" xfId="160" xr:uid="{00000000-0005-0000-0000-000094000000}"/>
    <cellStyle name="_Euro" xfId="161" xr:uid="{00000000-0005-0000-0000-000095000000}"/>
    <cellStyle name="_Euro_BLS2q_salesforce" xfId="162" xr:uid="{00000000-0005-0000-0000-000096000000}"/>
    <cellStyle name="_freight  hub cost-7-281" xfId="163" xr:uid="{00000000-0005-0000-0000-000097000000}"/>
    <cellStyle name="_freight  hub cost-7-281_Lenovo PACK  Packing Proposal" xfId="164" xr:uid="{00000000-0005-0000-0000-000098000000}"/>
    <cellStyle name="_freight  hub cost-7-281_Lenovo Park Format_July 07 05" xfId="165" xr:uid="{00000000-0005-0000-0000-000099000000}"/>
    <cellStyle name="_freight  hub cost-7-281_Lenovo Park Format_July 07 05V2" xfId="166" xr:uid="{00000000-0005-0000-0000-00009A000000}"/>
    <cellStyle name="_freight cost-7-12" xfId="167" xr:uid="{00000000-0005-0000-0000-00009B000000}"/>
    <cellStyle name="_freight cost-7-12_Lenovo PACK  Packing Proposal" xfId="168" xr:uid="{00000000-0005-0000-0000-00009C000000}"/>
    <cellStyle name="_freight cost-7-12_Lenovo Park Format_July 07 05" xfId="169" xr:uid="{00000000-0005-0000-0000-00009D000000}"/>
    <cellStyle name="_freight cost-7-12_Lenovo Park Format_July 07 05V2" xfId="170" xr:uid="{00000000-0005-0000-0000-00009E000000}"/>
    <cellStyle name="_GH4 360 Cost BOM-Apr-23-2008" xfId="171" xr:uid="{00000000-0005-0000-0000-00009F000000}"/>
    <cellStyle name="_HDD Quote Doumen Summary v2_0703013-billy add packing size" xfId="172" xr:uid="{00000000-0005-0000-0000-0000A0000000}"/>
    <cellStyle name="_Heading" xfId="173" xr:uid="{00000000-0005-0000-0000-0000A1000000}"/>
    <cellStyle name="_Heading_01 VU Liquidity 171202" xfId="174" xr:uid="{00000000-0005-0000-0000-0000A2000000}"/>
    <cellStyle name="_Heading_18 Management Projections" xfId="175" xr:uid="{00000000-0005-0000-0000-0000A3000000}"/>
    <cellStyle name="_Heading_20080616_Ownership Structure Walk-Up" xfId="176" xr:uid="{00000000-0005-0000-0000-0000A4000000}"/>
    <cellStyle name="_Heading_210302 VU Liquidity new figures" xfId="177" xr:uid="{00000000-0005-0000-0000-0000A5000000}"/>
    <cellStyle name="_Heading_prestemp" xfId="178" xr:uid="{00000000-0005-0000-0000-0000A6000000}"/>
    <cellStyle name="_Heading_Tribune Consolidated Model v578" xfId="179" xr:uid="{00000000-0005-0000-0000-0000A7000000}"/>
    <cellStyle name="_Headline" xfId="180" xr:uid="{00000000-0005-0000-0000-0000A8000000}"/>
    <cellStyle name="_Highlight" xfId="181" xr:uid="{00000000-0005-0000-0000-0000A9000000}"/>
    <cellStyle name="_Highlight 10" xfId="182" xr:uid="{00000000-0005-0000-0000-0000AA000000}"/>
    <cellStyle name="_Highlight 11" xfId="183" xr:uid="{00000000-0005-0000-0000-0000AB000000}"/>
    <cellStyle name="_Highlight 12" xfId="184" xr:uid="{00000000-0005-0000-0000-0000AC000000}"/>
    <cellStyle name="_Highlight 2" xfId="185" xr:uid="{00000000-0005-0000-0000-0000AD000000}"/>
    <cellStyle name="_Highlight 3" xfId="186" xr:uid="{00000000-0005-0000-0000-0000AE000000}"/>
    <cellStyle name="_Highlight 4" xfId="187" xr:uid="{00000000-0005-0000-0000-0000AF000000}"/>
    <cellStyle name="_Highlight 5" xfId="188" xr:uid="{00000000-0005-0000-0000-0000B0000000}"/>
    <cellStyle name="_Highlight 6" xfId="189" xr:uid="{00000000-0005-0000-0000-0000B1000000}"/>
    <cellStyle name="_Highlight 7" xfId="190" xr:uid="{00000000-0005-0000-0000-0000B2000000}"/>
    <cellStyle name="_Highlight 8" xfId="191" xr:uid="{00000000-0005-0000-0000-0000B3000000}"/>
    <cellStyle name="_Highlight 9" xfId="192" xr:uid="{00000000-0005-0000-0000-0000B4000000}"/>
    <cellStyle name="_HJF-6C0066" xfId="193" xr:uid="{00000000-0005-0000-0000-0000B5000000}"/>
    <cellStyle name="_HP bPC OFR (050912)" xfId="194" xr:uid="{00000000-0005-0000-0000-0000B6000000}"/>
    <cellStyle name="_Hub and Truck and  Ocean rate to Shanghai (Dazhong hub) 060920 revised- to Steven" xfId="195" xr:uid="{00000000-0005-0000-0000-0000B7000000}"/>
    <cellStyle name="_IBM ex DM (ORF_TFR)040719" xfId="196" xr:uid="{00000000-0005-0000-0000-0000B8000000}"/>
    <cellStyle name="_IBM ex DM (ORF_TFR)040719_Lenovo PACK  Packing Proposal" xfId="197" xr:uid="{00000000-0005-0000-0000-0000B9000000}"/>
    <cellStyle name="_IBM ex DM (ORF_TFR)040719_Lenovo Park Format_July 07 05" xfId="198" xr:uid="{00000000-0005-0000-0000-0000BA000000}"/>
    <cellStyle name="_IBM ex DM (ORF_TFR)040719_Lenovo Park Format_July 07 05V2" xfId="199" xr:uid="{00000000-0005-0000-0000-0000BB000000}"/>
    <cellStyle name="_IBM ex DM (ORF_TFR)040818" xfId="200" xr:uid="{00000000-0005-0000-0000-0000BC000000}"/>
    <cellStyle name="_IBM ex DM (ORF_TFR)040818_Lenovo PACK  Packing Proposal" xfId="201" xr:uid="{00000000-0005-0000-0000-0000BD000000}"/>
    <cellStyle name="_IBM ex DM (ORF_TFR)040818_Lenovo Park Format_July 07 05" xfId="202" xr:uid="{00000000-0005-0000-0000-0000BE000000}"/>
    <cellStyle name="_IBM ex DM (ORF_TFR)040818_Lenovo Park Format_July 07 05V2" xfId="203" xr:uid="{00000000-0005-0000-0000-0000BF000000}"/>
    <cellStyle name="_IBM Ocean Freight quoting - 20040714" xfId="204" xr:uid="{00000000-0005-0000-0000-0000C0000000}"/>
    <cellStyle name="_IBM Ocean Freight quoting - 20040714_Lenovo PACK  Packing Proposal" xfId="205" xr:uid="{00000000-0005-0000-0000-0000C1000000}"/>
    <cellStyle name="_IBM Ocean Freight quoting - 20040714_Lenovo Park Format_July 07 05" xfId="206" xr:uid="{00000000-0005-0000-0000-0000C2000000}"/>
    <cellStyle name="_IBM Ocean Freight quoting - 20040714_Lenovo Park Format_July 07 05V2" xfId="207" xr:uid="{00000000-0005-0000-0000-0000C3000000}"/>
    <cellStyle name="_IBM Ocean Freight quoting - 20040719" xfId="208" xr:uid="{00000000-0005-0000-0000-0000C4000000}"/>
    <cellStyle name="_IBM Ocean Freight quoting - 20040719_Lenovo PACK  Packing Proposal" xfId="209" xr:uid="{00000000-0005-0000-0000-0000C5000000}"/>
    <cellStyle name="_IBM Ocean Freight quoting - 20040719_Lenovo Park Format_July 07 05" xfId="210" xr:uid="{00000000-0005-0000-0000-0000C6000000}"/>
    <cellStyle name="_IBM Ocean Freight quoting - 20040719_Lenovo Park Format_July 07 05V2" xfId="211" xr:uid="{00000000-0005-0000-0000-0000C7000000}"/>
    <cellStyle name="_IBM Ocean Freight quoting - 20040728-40'HC" xfId="212" xr:uid="{00000000-0005-0000-0000-0000C8000000}"/>
    <cellStyle name="_IBM Ocean Freight quoting - 20040728-40'HC_Lenovo PACK  Packing Proposal" xfId="213" xr:uid="{00000000-0005-0000-0000-0000C9000000}"/>
    <cellStyle name="_IBM Ocean Freight quoting - 20040728-40'HC_Lenovo Park Format_July 07 05" xfId="214" xr:uid="{00000000-0005-0000-0000-0000CA000000}"/>
    <cellStyle name="_IBM Ocean Freight quoting - 20040728-40'HC_Lenovo Park Format_July 07 05V2" xfId="215" xr:uid="{00000000-0005-0000-0000-0000CB000000}"/>
    <cellStyle name="_IE Model -- Connector Male WS (3.25.2008)" xfId="216" xr:uid="{00000000-0005-0000-0000-0000CC000000}"/>
    <cellStyle name="_IE Model -- -Control-V1 WS(5.8.2008)" xfId="217" xr:uid="{00000000-0005-0000-0000-0000CD000000}"/>
    <cellStyle name="_IE Model - Dell Sneeth MB 550K for 8Q (2508 components)" xfId="218" xr:uid="{00000000-0005-0000-0000-0000CE000000}"/>
    <cellStyle name="_IE Model -- D-Pad PCBA (3.25.2008)" xfId="219" xr:uid="{00000000-0005-0000-0000-0000CF000000}"/>
    <cellStyle name="_IE Model -- GH4 BoxBuild (Mar.25.2008)" xfId="220" xr:uid="{00000000-0005-0000-0000-0000D0000000}"/>
    <cellStyle name="_IE Model -- MB PCBA (3.25.2008)" xfId="221" xr:uid="{00000000-0005-0000-0000-0000D1000000}"/>
    <cellStyle name="_IE Model -- MB SMT(5.8.2008)" xfId="222" xr:uid="{00000000-0005-0000-0000-0000D2000000}"/>
    <cellStyle name="_IE Model -- MB WS (3.25.2008)" xfId="223" xr:uid="{00000000-0005-0000-0000-0000D3000000}"/>
    <cellStyle name="_IE Model -- MB WS(5.8.2008)" xfId="224" xr:uid="{00000000-0005-0000-0000-0000D4000000}"/>
    <cellStyle name="_IE Model -- Neck Connector Female WS (3.25.2008)" xfId="225" xr:uid="{00000000-0005-0000-0000-0000D5000000}"/>
    <cellStyle name="_IE Model -- PMD WS (3.25.2008)" xfId="226" xr:uid="{00000000-0005-0000-0000-0000D6000000}"/>
    <cellStyle name="_IE Model -- RJ-11 WS (3.25.2008)" xfId="227" xr:uid="{00000000-0005-0000-0000-0000D7000000}"/>
    <cellStyle name="_IE Model -- Slider PCBA (3.25.2008)" xfId="228" xr:uid="{00000000-0005-0000-0000-0000D8000000}"/>
    <cellStyle name="_IE Model -- Strum WS (3.25.2008)" xfId="229" xr:uid="{00000000-0005-0000-0000-0000D9000000}"/>
    <cellStyle name="_IE Model -- Synth PCBA(5.8.2008)" xfId="230" xr:uid="{00000000-0005-0000-0000-0000DA000000}"/>
    <cellStyle name="_IE Model -- Synth WS(5.8.2008)" xfId="231" xr:uid="{00000000-0005-0000-0000-0000DB000000}"/>
    <cellStyle name="_IE Model --Alienware 051101" xfId="232" xr:uid="{00000000-0005-0000-0000-0000DC000000}"/>
    <cellStyle name="_IE Model --Alienware 051102" xfId="233" xr:uid="{00000000-0005-0000-0000-0000DD000000}"/>
    <cellStyle name="_IE Model --Alienware 051103" xfId="234" xr:uid="{00000000-0005-0000-0000-0000DE000000}"/>
    <cellStyle name="_IE Model --Alienware 051104" xfId="235" xr:uid="{00000000-0005-0000-0000-0000DF000000}"/>
    <cellStyle name="_IE Model --AMD UVC project" xfId="236" xr:uid="{00000000-0005-0000-0000-0000E0000000}"/>
    <cellStyle name="_IE Model --Backplane 012907-001(Aug.21.07)" xfId="237" xr:uid="{00000000-0005-0000-0000-0000E1000000}"/>
    <cellStyle name="_IE Model --BB(5.8.2008)" xfId="238" xr:uid="{00000000-0005-0000-0000-0000E2000000}"/>
    <cellStyle name="_IE Model --Beibei SAS Backplane (July.25.07)" xfId="239" xr:uid="{00000000-0005-0000-0000-0000E3000000}"/>
    <cellStyle name="_IE Model --Control-V1 SMT(5.8.2008)" xfId="240" xr:uid="{00000000-0005-0000-0000-0000E4000000}"/>
    <cellStyle name="_IE Model --Cymbal WS(5.8.2008)" xfId="241" xr:uid="{00000000-0005-0000-0000-0000E5000000}"/>
    <cellStyle name="_IE Model --Dell heiden Mar. 1(150K per month)" xfId="242" xr:uid="{00000000-0005-0000-0000-0000E6000000}"/>
    <cellStyle name="_IE Model --Dell heiden(150K)" xfId="243" xr:uid="{00000000-0005-0000-0000-0000E7000000}"/>
    <cellStyle name="_IE Model --Dell Klammer motherboard (Jul 10, 07) Doug Edit" xfId="244" xr:uid="{00000000-0005-0000-0000-0000E8000000}"/>
    <cellStyle name="_IE Model --Dell Klammer motherboard (Jul 17, 07) Doug Edit" xfId="245" xr:uid="{00000000-0005-0000-0000-0000E9000000}"/>
    <cellStyle name="_IE Model --Dell Klammer motherboard(Apr.23,07)" xfId="246" xr:uid="{00000000-0005-0000-0000-0000EA000000}"/>
    <cellStyle name="_IE Model --Dell Kookaburra Backplane RevA (Nov 22, 2007)" xfId="247" xr:uid="{00000000-0005-0000-0000-0000EB000000}"/>
    <cellStyle name="_IE Model --Dell Kookaburra MB PCBA RevA (Nov 22,2007)" xfId="248" xr:uid="{00000000-0005-0000-0000-0000EC000000}"/>
    <cellStyle name="_IE Model --Dell Kookaburra Riser card RevA (Nov 22, 2007)" xfId="249" xr:uid="{00000000-0005-0000-0000-0000ED000000}"/>
    <cellStyle name="_IE Model --Dell Kookaburra SI RevA (Nov 22,2007)" xfId="250" xr:uid="{00000000-0005-0000-0000-0000EE000000}"/>
    <cellStyle name="_IE Model --Fan interface PCA  012513-501(Aug.22.07)" xfId="251" xr:uid="{00000000-0005-0000-0000-0000EF000000}"/>
    <cellStyle name="_IE Model --HP 7Seg (Apr.27,07)_Updated 070507" xfId="252" xr:uid="{00000000-0005-0000-0000-0000F0000000}"/>
    <cellStyle name="_IE Model --HP MB Performance(Aug.06.07)" xfId="253" xr:uid="{00000000-0005-0000-0000-0000F1000000}"/>
    <cellStyle name="_IE Model --HP MB Value(Aug.06.07)" xfId="254" xr:uid="{00000000-0005-0000-0000-0000F2000000}"/>
    <cellStyle name="_IE Model --HP ML150-G4" xfId="255" xr:uid="{00000000-0005-0000-0000-0000F3000000}"/>
    <cellStyle name="_IE Model --HP River Gunnison (Jun 21 07)" xfId="256" xr:uid="{00000000-0005-0000-0000-0000F4000000}"/>
    <cellStyle name="_IE Model --HP River MB Low (May.28.07)" xfId="257" xr:uid="{00000000-0005-0000-0000-0000F5000000}"/>
    <cellStyle name="_IE Model --HP River MB Mid-range (May.29.07)" xfId="258" xr:uid="{00000000-0005-0000-0000-0000F6000000}"/>
    <cellStyle name="_IE Model --IBM Backplane RevA (Nov 26, 2007)" xfId="259" xr:uid="{00000000-0005-0000-0000-0000F7000000}"/>
    <cellStyle name="_IE Model --IBM BeiBei MB PCBA RevA (Nov 26,2007)" xfId="260" xr:uid="{00000000-0005-0000-0000-0000F8000000}"/>
    <cellStyle name="_IE Model --IO Board 012404-501(Aug.21.07)" xfId="261" xr:uid="{00000000-0005-0000-0000-0000F9000000}"/>
    <cellStyle name="_IE Model --IO(Apr.27,07)_Updated 070507" xfId="262" xr:uid="{00000000-0005-0000-0000-0000FA000000}"/>
    <cellStyle name="_IE Model --Lenovo Beibei Plan A(July.25.07)" xfId="263" xr:uid="{00000000-0005-0000-0000-0000FB000000}"/>
    <cellStyle name="_IE Model --Lenovo Beibei Plan B(July.25.07)" xfId="264" xr:uid="{00000000-0005-0000-0000-0000FC000000}"/>
    <cellStyle name="_IE Model --Levono Jingjing(July.25.07)" xfId="265" xr:uid="{00000000-0005-0000-0000-0000FD000000}"/>
    <cellStyle name="_IE Model --Midi WS(5.8.2008)" xfId="266" xr:uid="{00000000-0005-0000-0000-0000FE000000}"/>
    <cellStyle name="_IE Model --Midplane012903-001(Aug.21.07)" xfId="267" xr:uid="{00000000-0005-0000-0000-0000FF000000}"/>
    <cellStyle name="_IE Model --NVD C55" xfId="268" xr:uid="{00000000-0005-0000-0000-000000010000}"/>
    <cellStyle name="_IE Model --NVD p162" xfId="269" xr:uid="{00000000-0005-0000-0000-000001010000}"/>
    <cellStyle name="_IE Model --NVD P280 (4)" xfId="270" xr:uid="{00000000-0005-0000-0000-000002010000}"/>
    <cellStyle name="_IE Model --NVD P492(20K per Month)" xfId="271" xr:uid="{00000000-0005-0000-0000-000003010000}"/>
    <cellStyle name="_IE Model --PMD WS(5.8.2008)" xfId="272" xr:uid="{00000000-0005-0000-0000-000004010000}"/>
    <cellStyle name="_IE Model --Power UID PCA1  012438-502(Aug.21.07)" xfId="273" xr:uid="{00000000-0005-0000-0000-000005010000}"/>
    <cellStyle name="_IE Model --Power UID PCA2  012438-501(Aug.22.07)" xfId="274" xr:uid="{00000000-0005-0000-0000-000006010000}"/>
    <cellStyle name="_IE Model --RFQ-P355" xfId="275" xr:uid="{00000000-0005-0000-0000-000007010000}"/>
    <cellStyle name="_IE Model --RFQ-P355 (3)" xfId="276" xr:uid="{00000000-0005-0000-0000-000008010000}"/>
    <cellStyle name="_IE Model --Wacom BB Rev A" xfId="277" xr:uid="{00000000-0005-0000-0000-000009010000}"/>
    <cellStyle name="_IE Model --Wacom Inverter Board Rev A" xfId="278" xr:uid="{00000000-0005-0000-0000-00000A010000}"/>
    <cellStyle name="_IE Model --Wacom Main PCBA Rev A" xfId="279" xr:uid="{00000000-0005-0000-0000-00000B010000}"/>
    <cellStyle name="_IE Model --Wacom OSD SW board Rev A" xfId="280" xr:uid="{00000000-0005-0000-0000-00000C010000}"/>
    <cellStyle name="_IE Model --Wacom Power SW board Rev A" xfId="281" xr:uid="{00000000-0005-0000-0000-00000D010000}"/>
    <cellStyle name="_IE Model --Wacom Sensor control Board Rev A" xfId="282" xr:uid="{00000000-0005-0000-0000-00000E010000}"/>
    <cellStyle name="_IE Model --Wacom USB Connector Board Rev A" xfId="283" xr:uid="{00000000-0005-0000-0000-00000F010000}"/>
    <cellStyle name="_Katana Freight count" xfId="284" xr:uid="{00000000-0005-0000-0000-000010010000}"/>
    <cellStyle name="_Katana Freight count_Lenovo PACK  Packing Proposal" xfId="285" xr:uid="{00000000-0005-0000-0000-000011010000}"/>
    <cellStyle name="_Katana Freight count_Lenovo Park Format_July 07 05" xfId="286" xr:uid="{00000000-0005-0000-0000-000012010000}"/>
    <cellStyle name="_Katana Freight count_Lenovo Park Format_July 07 05V2" xfId="287" xr:uid="{00000000-0005-0000-0000-000013010000}"/>
    <cellStyle name="_KN-Flex Quotes Database 030306" xfId="288" xr:uid="{00000000-0005-0000-0000-000014010000}"/>
    <cellStyle name="_Lenovo PACK  Packing Proposal" xfId="289" xr:uid="{00000000-0005-0000-0000-000015010000}"/>
    <cellStyle name="_Lenovo Park Format_July 07 05" xfId="290" xr:uid="{00000000-0005-0000-0000-000016010000}"/>
    <cellStyle name="_Lenovo Park Format_July 07 05V2" xfId="291" xr:uid="{00000000-0005-0000-0000-000017010000}"/>
    <cellStyle name="_Logistic Cost analysis (DM-SHA for Quanta) -- Stig 061018" xfId="292" xr:uid="{00000000-0005-0000-0000-000018010000}"/>
    <cellStyle name="_Logistic Cost analysis (FOB HK) -- Hill 061023" xfId="293" xr:uid="{00000000-0005-0000-0000-000019010000}"/>
    <cellStyle name="_Logistic Cost analysis (FOB HK) -- Hill 061023 (3)" xfId="294" xr:uid="{00000000-0005-0000-0000-00001A010000}"/>
    <cellStyle name="_Logistic cost analysis 1221_DM" xfId="295" xr:uid="{00000000-0005-0000-0000-00001B010000}"/>
    <cellStyle name="_Logistic Cost analysis template - updated" xfId="296" xr:uid="{00000000-0005-0000-0000-00001C010000}"/>
    <cellStyle name="_Motherboard Pricing 20030722" xfId="297" xr:uid="{00000000-0005-0000-0000-00001D010000}"/>
    <cellStyle name="_Motherboard Pricing 20030722_Lenovo PACK  Packing Proposal" xfId="298" xr:uid="{00000000-0005-0000-0000-00001E010000}"/>
    <cellStyle name="_Motherboard Pricing 20030722_Lenovo Park Format_July 07 05" xfId="299" xr:uid="{00000000-0005-0000-0000-00001F010000}"/>
    <cellStyle name="_Motherboard Pricing 20030722_Lenovo Park Format_July 07 05V2" xfId="300" xr:uid="{00000000-0005-0000-0000-000020010000}"/>
    <cellStyle name="_MOTO SLIC300MP FOB HK Transport Pricing Targe Vol (R2)" xfId="301" xr:uid="{00000000-0005-0000-0000-000021010000}"/>
    <cellStyle name="_MOTO SLIC300MP FOB HK Transport Pricing Targe Vol (R2)_Lenovo PACK  Packing Proposal" xfId="302" xr:uid="{00000000-0005-0000-0000-000022010000}"/>
    <cellStyle name="_MOTO SLIC300MP FOB HK Transport Pricing Targe Vol (R2)_Lenovo Park Format_July 07 05" xfId="303" xr:uid="{00000000-0005-0000-0000-000023010000}"/>
    <cellStyle name="_MOTO SLIC300MP FOB HK Transport Pricing Targe Vol (R2)_Lenovo Park Format_July 07 05V2" xfId="304" xr:uid="{00000000-0005-0000-0000-000024010000}"/>
    <cellStyle name="_MOTO SLIC300MP FOB HK Transport Pricing Targe Vol (R2)_Salcomp FCA HK Transport Pricing Dec11" xfId="305" xr:uid="{00000000-0005-0000-0000-000025010000}"/>
    <cellStyle name="_MOTO SLIC300MP FOB HK Transport Pricing Targe Vol (R2)_Salcomp FCA HK Transport Pricing Dec11_Lenovo PACK  Packing Proposal" xfId="306" xr:uid="{00000000-0005-0000-0000-000026010000}"/>
    <cellStyle name="_MOTO SLIC300MP FOB HK Transport Pricing Targe Vol (R2)_Salcomp FCA HK Transport Pricing Dec11_Lenovo Park Format_July 07 05" xfId="307" xr:uid="{00000000-0005-0000-0000-000027010000}"/>
    <cellStyle name="_MOTO SLIC300MP FOB HK Transport Pricing Targe Vol (R2)_Salcomp FCA HK Transport Pricing Dec11_Lenovo Park Format_July 07 05V2" xfId="308" xr:uid="{00000000-0005-0000-0000-000028010000}"/>
    <cellStyle name="_MOTO SLIC300MP FOB HK Transport Pricing(Target Volume)" xfId="309" xr:uid="{00000000-0005-0000-0000-000029010000}"/>
    <cellStyle name="_MOTO SLIC300MP FOB HK Transport Pricing(Target Volume)_Lenovo PACK  Packing Proposal" xfId="310" xr:uid="{00000000-0005-0000-0000-00002A010000}"/>
    <cellStyle name="_MOTO SLIC300MP FOB HK Transport Pricing(Target Volume)_Lenovo Park Format_July 07 05" xfId="311" xr:uid="{00000000-0005-0000-0000-00002B010000}"/>
    <cellStyle name="_MOTO SLIC300MP FOB HK Transport Pricing(Target Volume)_Lenovo Park Format_July 07 05V2" xfId="312" xr:uid="{00000000-0005-0000-0000-00002C010000}"/>
    <cellStyle name="_MOTO SLIC300MP FOB HK Transport Pricing(Target Volume)_Salcomp FCA HK Transport Pricing Dec11" xfId="313" xr:uid="{00000000-0005-0000-0000-00002D010000}"/>
    <cellStyle name="_MOTO SLIC300MP FOB HK Transport Pricing(Target Volume)_Salcomp FCA HK Transport Pricing Dec11_Lenovo PACK  Packing Proposal" xfId="314" xr:uid="{00000000-0005-0000-0000-00002E010000}"/>
    <cellStyle name="_MOTO SLIC300MP FOB HK Transport Pricing(Target Volume)_Salcomp FCA HK Transport Pricing Dec11_Lenovo Park Format_July 07 05" xfId="315" xr:uid="{00000000-0005-0000-0000-00002F010000}"/>
    <cellStyle name="_MOTO SLIC300MP FOB HK Transport Pricing(Target Volume)_Salcomp FCA HK Transport Pricing Dec11_Lenovo Park Format_July 07 05V2" xfId="316" xr:uid="{00000000-0005-0000-0000-000030010000}"/>
    <cellStyle name="_Mozart BOM-Cost_06Apr05" xfId="317" xr:uid="{00000000-0005-0000-0000-000031010000}"/>
    <cellStyle name="_Mozart BOM-Cost_06Apr05_Lenovo PARK BOM Zero cost 705_05V2" xfId="318" xr:uid="{00000000-0005-0000-0000-000032010000}"/>
    <cellStyle name="_Mozart BOM-Cost_06Apr05_Lenovo PARK BOM Zero cost 705_05V2_Lenovo Park Format_July 07 05" xfId="319" xr:uid="{00000000-0005-0000-0000-000033010000}"/>
    <cellStyle name="_Mozart BOM-Cost_06Apr05_Lenovo PARK BOM Zero cost 705_05V2_Lenovo Park Format_July 07 05V2" xfId="320" xr:uid="{00000000-0005-0000-0000-000034010000}"/>
    <cellStyle name="_Mozart BOM-Cost_06Apr05_Lenovo Park Format (proposed Evans)" xfId="321" xr:uid="{00000000-0005-0000-0000-000035010000}"/>
    <cellStyle name="_Mozart BOM-Cost_06Apr05_Lenovo Park Format (proposed Evans)_Lenovo Park Format_July 07 05" xfId="322" xr:uid="{00000000-0005-0000-0000-000036010000}"/>
    <cellStyle name="_Mozart BOM-Cost_06Apr05_Lenovo Park Format (proposed Evans)_Lenovo Park Format_July 07 05V2" xfId="323" xr:uid="{00000000-0005-0000-0000-000037010000}"/>
    <cellStyle name="_Mozart BOM-Cost_06Apr05_Lenovo Park Format_July 07 05" xfId="324" xr:uid="{00000000-0005-0000-0000-000038010000}"/>
    <cellStyle name="_Mozart BOM-Cost_06Apr05_Lenovo Park Format_July 07 05V2" xfId="325" xr:uid="{00000000-0005-0000-0000-000039010000}"/>
    <cellStyle name="_Multiple" xfId="326" xr:uid="{00000000-0005-0000-0000-00003A010000}"/>
    <cellStyle name="_Multiple_02 Pfd Valuation" xfId="327" xr:uid="{00000000-0005-0000-0000-00003B010000}"/>
    <cellStyle name="_Multiple_03 Contribution Analysis" xfId="328" xr:uid="{00000000-0005-0000-0000-00003C010000}"/>
    <cellStyle name="_Multiple_20080605_182 NewCo Agreement Model_v36" xfId="329" xr:uid="{00000000-0005-0000-0000-00003D010000}"/>
    <cellStyle name="_Multiple_20080616_Ownership Structure Walk-Up" xfId="330" xr:uid="{00000000-0005-0000-0000-00003E010000}"/>
    <cellStyle name="_Multiple_Basic LBO v06" xfId="331" xr:uid="{00000000-0005-0000-0000-00003F010000}"/>
    <cellStyle name="_Multiple_Contribution of assets into USAi_02" xfId="332" xr:uid="{00000000-0005-0000-0000-000040010000}"/>
    <cellStyle name="_Multiple_credit - newco_6_18" xfId="333" xr:uid="{00000000-0005-0000-0000-000041010000}"/>
    <cellStyle name="_Multiple_credit - newco_6_18_BLS2q_salesforce" xfId="334" xr:uid="{00000000-0005-0000-0000-000042010000}"/>
    <cellStyle name="_Multiple_CSC Cable makers 060502" xfId="335" xr:uid="{00000000-0005-0000-0000-000043010000}"/>
    <cellStyle name="_Multiple_Final Pages 8-20" xfId="336" xr:uid="{00000000-0005-0000-0000-000044010000}"/>
    <cellStyle name="_Multiple_further analysis on comparables" xfId="337" xr:uid="{00000000-0005-0000-0000-000045010000}"/>
    <cellStyle name="_Multiple_NBC-5 yearDCF-Final from Vivendi modified" xfId="338" xr:uid="{00000000-0005-0000-0000-000046010000}"/>
    <cellStyle name="_Multiple_Oakley Model v13" xfId="339" xr:uid="{00000000-0005-0000-0000-000047010000}"/>
    <cellStyle name="_Multiple_Training Model Shell" xfId="340" xr:uid="{00000000-0005-0000-0000-000048010000}"/>
    <cellStyle name="_Multiple_Training Model Shell_BLS2q_salesforce" xfId="341" xr:uid="{00000000-0005-0000-0000-000049010000}"/>
    <cellStyle name="_Multiple_Update 08-27-01-3" xfId="342" xr:uid="{00000000-0005-0000-0000-00004A010000}"/>
    <cellStyle name="_Multiple_Update 08-27-01-3_BLS2q_salesforce" xfId="343" xr:uid="{00000000-0005-0000-0000-00004B010000}"/>
    <cellStyle name="_Multiple_USA Ownership" xfId="344" xr:uid="{00000000-0005-0000-0000-00004C010000}"/>
    <cellStyle name="_MultipleSpace" xfId="345" xr:uid="{00000000-0005-0000-0000-00004D010000}"/>
    <cellStyle name="_MultipleSpace_02 Pfd Valuation" xfId="346" xr:uid="{00000000-0005-0000-0000-00004E010000}"/>
    <cellStyle name="_MultipleSpace_03 Contribution Analysis" xfId="347" xr:uid="{00000000-0005-0000-0000-00004F010000}"/>
    <cellStyle name="_MultipleSpace_20080605_182 NewCo Agreement Model_v36" xfId="348" xr:uid="{00000000-0005-0000-0000-000050010000}"/>
    <cellStyle name="_MultipleSpace_20080616_Ownership Structure Walk-Up" xfId="349" xr:uid="{00000000-0005-0000-0000-000051010000}"/>
    <cellStyle name="_MultipleSpace_BLS2q_salesforce" xfId="350" xr:uid="{00000000-0005-0000-0000-000052010000}"/>
    <cellStyle name="_MultipleSpace_Contribution of assets into USAi_02" xfId="351" xr:uid="{00000000-0005-0000-0000-000053010000}"/>
    <cellStyle name="_MultipleSpace_credit - newco_6_18" xfId="352" xr:uid="{00000000-0005-0000-0000-000054010000}"/>
    <cellStyle name="_MultipleSpace_credit - newco_6_18_BLS2q_salesforce" xfId="353" xr:uid="{00000000-0005-0000-0000-000055010000}"/>
    <cellStyle name="_MultipleSpace_CSC Cable makers 060502" xfId="354" xr:uid="{00000000-0005-0000-0000-000056010000}"/>
    <cellStyle name="_MultipleSpace_EBITDA Multiple_3" xfId="355" xr:uid="{00000000-0005-0000-0000-000057010000}"/>
    <cellStyle name="_MultipleSpace_Final Pages 8-20" xfId="356" xr:uid="{00000000-0005-0000-0000-000058010000}"/>
    <cellStyle name="_MultipleSpace_Final Pages 8-20_BLS2q_salesforce" xfId="357" xr:uid="{00000000-0005-0000-0000-000059010000}"/>
    <cellStyle name="_MultipleSpace_further analysis on comparables" xfId="358" xr:uid="{00000000-0005-0000-0000-00005A010000}"/>
    <cellStyle name="_MultipleSpace_further analysis on comparables_BLS2q_salesforce" xfId="359" xr:uid="{00000000-0005-0000-0000-00005B010000}"/>
    <cellStyle name="_MultipleSpace_NBC-5 yearDCF-Final from Vivendi modified" xfId="360" xr:uid="{00000000-0005-0000-0000-00005C010000}"/>
    <cellStyle name="_MultipleSpace_Training Model Shell" xfId="361" xr:uid="{00000000-0005-0000-0000-00005D010000}"/>
    <cellStyle name="_MultipleSpace_Training Model Shell_BLS2q_salesforce" xfId="362" xr:uid="{00000000-0005-0000-0000-00005E010000}"/>
    <cellStyle name="_MultipleSpace_Update 08-27-01-3" xfId="363" xr:uid="{00000000-0005-0000-0000-00005F010000}"/>
    <cellStyle name="_MultipleSpace_Update 08-27-01-3_BLS2q_salesforce" xfId="364" xr:uid="{00000000-0005-0000-0000-000060010000}"/>
    <cellStyle name="_MultipleSpace_USA Ownership" xfId="365" xr:uid="{00000000-0005-0000-0000-000061010000}"/>
    <cellStyle name="_MultipleSpace_VU Valuation-top down approach 02" xfId="366" xr:uid="{00000000-0005-0000-0000-000062010000}"/>
    <cellStyle name="_Ocean Freight Request - HKG to Touyuan" xfId="367" xr:uid="{00000000-0005-0000-0000-000063010000}"/>
    <cellStyle name="_Ocean Freight RFQ - New Format" xfId="368" xr:uid="{00000000-0005-0000-0000-000064010000}"/>
    <cellStyle name="_Ocean Freight RFQ - New Lane Pair EX DGN 20050419" xfId="369" xr:uid="{00000000-0005-0000-0000-000065010000}"/>
    <cellStyle name="_ONL Considerations PR CY09 AOP 01-21-09 FINAL" xfId="370" xr:uid="{00000000-0005-0000-0000-000066010000}"/>
    <cellStyle name="_P456 COST BOM_Sep29th" xfId="371" xr:uid="{00000000-0005-0000-0000-000067010000}"/>
    <cellStyle name="_P50455 Costed BOM 20050922" xfId="372" xr:uid="{00000000-0005-0000-0000-000068010000}"/>
    <cellStyle name="_PACKAGE COST Lenovo Speyburn IV " xfId="373" xr:uid="{00000000-0005-0000-0000-000069010000}"/>
    <cellStyle name="_PACKAGE COST-Andes Lenovo 17L" xfId="374" xr:uid="{00000000-0005-0000-0000-00006A010000}"/>
    <cellStyle name="_PACKAGE COST-HP Malibu DL580 G5" xfId="375" xr:uid="{00000000-0005-0000-0000-00006B010000}"/>
    <cellStyle name="_PACKAGE COST-Lenovo 13LS" xfId="376" xr:uid="{00000000-0005-0000-0000-00006C010000}"/>
    <cellStyle name="_PACKAGE COST-Lenovo 25LM" xfId="377" xr:uid="{00000000-0005-0000-0000-00006D010000}"/>
    <cellStyle name="_PACKAGE COST-Martel- W-Handle" xfId="378" xr:uid="{00000000-0005-0000-0000-00006E010000}"/>
    <cellStyle name="_PACKAGE COST-Martel- WO_Handle" xfId="379" xr:uid="{00000000-0005-0000-0000-00006F010000}"/>
    <cellStyle name="_PACKAGE-ASSY COST Apollo" xfId="380" xr:uid="{00000000-0005-0000-0000-000070010000}"/>
    <cellStyle name="_PACKAGE-ASSY COST-Lenova Bluesky (2)" xfId="381" xr:uid="{00000000-0005-0000-0000-000071010000}"/>
    <cellStyle name="_Percent" xfId="382" xr:uid="{00000000-0005-0000-0000-000072010000}"/>
    <cellStyle name="_Percent_02 Pfd Valuation" xfId="383" xr:uid="{00000000-0005-0000-0000-000073010000}"/>
    <cellStyle name="_Percent_20080616_Ownership Structure Walk-Up" xfId="384" xr:uid="{00000000-0005-0000-0000-000074010000}"/>
    <cellStyle name="_Percent_BLS2q_salesforce" xfId="385" xr:uid="{00000000-0005-0000-0000-000075010000}"/>
    <cellStyle name="_Percent_USA Ownership" xfId="386" xr:uid="{00000000-0005-0000-0000-000076010000}"/>
    <cellStyle name="_PercentSpace" xfId="387" xr:uid="{00000000-0005-0000-0000-000077010000}"/>
    <cellStyle name="_PercentSpace_02 Pfd Valuation" xfId="388" xr:uid="{00000000-0005-0000-0000-000078010000}"/>
    <cellStyle name="_PercentSpace_20080616_Ownership Structure Walk-Up" xfId="389" xr:uid="{00000000-0005-0000-0000-000079010000}"/>
    <cellStyle name="_PercentSpace_BLS2q_salesforce" xfId="390" xr:uid="{00000000-0005-0000-0000-00007A010000}"/>
    <cellStyle name="_PercentSpace_USA Ownership" xfId="391" xr:uid="{00000000-0005-0000-0000-00007B010000}"/>
    <cellStyle name="_PL VG au 9 juillet 2008" xfId="392" xr:uid="{00000000-0005-0000-0000-00007C010000}"/>
    <cellStyle name="_PM93 Quote Summary Update 061024" xfId="393" xr:uid="{00000000-0005-0000-0000-00007D010000}"/>
    <cellStyle name="_PPA 9Cegetel 30 juin (040808)" xfId="394" xr:uid="{00000000-0005-0000-0000-00007E010000}"/>
    <cellStyle name="_Presentation ATVI" xfId="395" xr:uid="{00000000-0005-0000-0000-00007F010000}"/>
    <cellStyle name="_quotation(IBM) to david new" xfId="396" xr:uid="{00000000-0005-0000-0000-000080010000}"/>
    <cellStyle name="_quotation(IBM) to david new_Lenovo PACK  Packing Proposal" xfId="397" xr:uid="{00000000-0005-0000-0000-000081010000}"/>
    <cellStyle name="_quotation(IBM) to david new_Lenovo Park Format_July 07 05" xfId="398" xr:uid="{00000000-0005-0000-0000-000082010000}"/>
    <cellStyle name="_quotation(IBM) to david new_Lenovo Park Format_July 07 05V2" xfId="399" xr:uid="{00000000-0005-0000-0000-000083010000}"/>
    <cellStyle name="_RFQ required by Makkah 1101 (3)" xfId="400" xr:uid="{00000000-0005-0000-0000-000084010000}"/>
    <cellStyle name="_RollDG Template 605" xfId="401" xr:uid="{00000000-0005-0000-0000-000085010000}"/>
    <cellStyle name="_RollDM Alienware PCBA only business_ELC DIP Cards 070314" xfId="402" xr:uid="{00000000-0005-0000-0000-000086010000}"/>
    <cellStyle name="_RollDM Dell MB Heiden $70 BOM_Revised with Roberto 070318_$4TC Goal Seek" xfId="403" xr:uid="{00000000-0005-0000-0000-000087010000}"/>
    <cellStyle name="_RollDM Dell Sneeth MB_Rev01 070405" xfId="404" xr:uid="{00000000-0005-0000-0000-000088010000}"/>
    <cellStyle name="_RollDM HP MSA50 PCBA Cost Model_Quote 500K Monthly Rev01 (Aug 29, 2007)" xfId="405" xr:uid="{00000000-0005-0000-0000-000089010000}"/>
    <cellStyle name="_RollDM HP Rivers MB Gunnison_9K-13K monthly 070622" xfId="406" xr:uid="{00000000-0005-0000-0000-00008A010000}"/>
    <cellStyle name="_RollDM L10 Cost Model_Template 070712 Rev 1.2" xfId="407" xr:uid="{00000000-0005-0000-0000-00008B010000}"/>
    <cellStyle name="_RollDM Nvidia Add-in Card-50329" xfId="408" xr:uid="{00000000-0005-0000-0000-00008C010000}"/>
    <cellStyle name="_RollDM Nvidia Add-in Card-50330 rev b" xfId="409" xr:uid="{00000000-0005-0000-0000-00008D010000}"/>
    <cellStyle name="_RollDM Nvidia P381" xfId="410" xr:uid="{00000000-0005-0000-0000-00008E010000}"/>
    <cellStyle name="_RollDM Nvidia P492 Rev 1" xfId="411" xr:uid="{00000000-0005-0000-0000-00008F010000}"/>
    <cellStyle name="_RollDM nVidia PM132 060929" xfId="412" xr:uid="{00000000-0005-0000-0000-000090010000}"/>
    <cellStyle name="_RollDM Nvidia PM93 960" xfId="413" xr:uid="{00000000-0005-0000-0000-000091010000}"/>
    <cellStyle name="_RollDM Nvidia PM93 960 EVGA ON OFF 061024 Revised 1.2" xfId="414" xr:uid="{00000000-0005-0000-0000-000092010000}"/>
    <cellStyle name="_RollDM PCBA Cost Model_Template 070802 Rev C_Single High Volume Model" xfId="415" xr:uid="{00000000-0005-0000-0000-000093010000}"/>
    <cellStyle name="_RollDM Template 605" xfId="416" xr:uid="{00000000-0005-0000-0000-000094010000}"/>
    <cellStyle name="_Salcomp FCA HK Transport Pricing Dec11" xfId="417" xr:uid="{00000000-0005-0000-0000-000095010000}"/>
    <cellStyle name="_Salcomp FCA HK Transport Pricing Dec11_Lenovo PACK  Packing Proposal" xfId="418" xr:uid="{00000000-0005-0000-0000-000096010000}"/>
    <cellStyle name="_Salcomp FCA HK Transport Pricing Dec11_Lenovo Park Format_July 07 05" xfId="419" xr:uid="{00000000-0005-0000-0000-000097010000}"/>
    <cellStyle name="_Salcomp FCA HK Transport Pricing Dec11_Lenovo Park Format_July 07 05V2" xfId="420" xr:uid="{00000000-0005-0000-0000-000098010000}"/>
    <cellStyle name="_Sheet2" xfId="421" xr:uid="{00000000-0005-0000-0000-000099010000}"/>
    <cellStyle name="_Sheet2_Kuehne+Nagel Ocean Freight Rate Table 2005" xfId="422" xr:uid="{00000000-0005-0000-0000-00009A010000}"/>
    <cellStyle name="_Sheet2_Kuehne+Nagel Ocean Freight Rate Table1" xfId="423" xr:uid="{00000000-0005-0000-0000-00009B010000}"/>
    <cellStyle name="_SubHeading" xfId="424" xr:uid="{00000000-0005-0000-0000-00009C010000}"/>
    <cellStyle name="_SubHeading_01 VU Liquidity 171202" xfId="425" xr:uid="{00000000-0005-0000-0000-00009D010000}"/>
    <cellStyle name="_SubHeading_20080616_Ownership Structure Walk-Up" xfId="426" xr:uid="{00000000-0005-0000-0000-00009E010000}"/>
    <cellStyle name="_SubHeading_210302 VU Liquidity new figures" xfId="427" xr:uid="{00000000-0005-0000-0000-00009F010000}"/>
    <cellStyle name="_SubHeading_Contribution of assets into USAi_02" xfId="428" xr:uid="{00000000-0005-0000-0000-0000A0010000}"/>
    <cellStyle name="_SubHeading_NBC-5 yearDCF-Final from Vivendi modified" xfId="429" xr:uid="{00000000-0005-0000-0000-0000A1010000}"/>
    <cellStyle name="_SubHeading_prestemp" xfId="430" xr:uid="{00000000-0005-0000-0000-0000A2010000}"/>
    <cellStyle name="_SubHeading_prestemp_USAi Warrants Valuation 1" xfId="431" xr:uid="{00000000-0005-0000-0000-0000A3010000}"/>
    <cellStyle name="_SubHeading_Tribune Consolidated Model v578" xfId="432" xr:uid="{00000000-0005-0000-0000-0000A4010000}"/>
    <cellStyle name="_Table" xfId="433" xr:uid="{00000000-0005-0000-0000-0000A5010000}"/>
    <cellStyle name="_Table_02 Pfd Valuation" xfId="434" xr:uid="{00000000-0005-0000-0000-0000A6010000}"/>
    <cellStyle name="_Table_03 Contribution Analysis" xfId="435" xr:uid="{00000000-0005-0000-0000-0000A7010000}"/>
    <cellStyle name="_Table_20080616_Ownership Structure Walk-Up" xfId="436" xr:uid="{00000000-0005-0000-0000-0000A8010000}"/>
    <cellStyle name="_Table_Contribution of assets into USAi_02" xfId="437" xr:uid="{00000000-0005-0000-0000-0000A9010000}"/>
    <cellStyle name="_Table_NBC-5 yearDCF-Final from Vivendi modified" xfId="438" xr:uid="{00000000-0005-0000-0000-0000AA010000}"/>
    <cellStyle name="_Table_USA Ownership" xfId="439" xr:uid="{00000000-0005-0000-0000-0000AB010000}"/>
    <cellStyle name="_TableHead" xfId="440" xr:uid="{00000000-0005-0000-0000-0000AC010000}"/>
    <cellStyle name="_TableHead_03 Contribution Analysis" xfId="441" xr:uid="{00000000-0005-0000-0000-0000AD010000}"/>
    <cellStyle name="_TableHead_20080616_Ownership Structure Walk-Up" xfId="442" xr:uid="{00000000-0005-0000-0000-0000AE010000}"/>
    <cellStyle name="_TableHead_Basic LBO v06" xfId="443" xr:uid="{00000000-0005-0000-0000-0000AF010000}"/>
    <cellStyle name="_TableHead_Black Scholes Model" xfId="444" xr:uid="{00000000-0005-0000-0000-0000B0010000}"/>
    <cellStyle name="_TableHeading" xfId="445" xr:uid="{00000000-0005-0000-0000-0000B1010000}"/>
    <cellStyle name="_TableRowBorder" xfId="446" xr:uid="{00000000-0005-0000-0000-0000B2010000}"/>
    <cellStyle name="_TableRowHead" xfId="447" xr:uid="{00000000-0005-0000-0000-0000B3010000}"/>
    <cellStyle name="_TableRowHead_03 Contribution Analysis" xfId="448" xr:uid="{00000000-0005-0000-0000-0000B4010000}"/>
    <cellStyle name="_TableRowHead_20080616_Ownership Structure Walk-Up" xfId="449" xr:uid="{00000000-0005-0000-0000-0000B5010000}"/>
    <cellStyle name="_TableRowHead_Basic LBO v06" xfId="450" xr:uid="{00000000-0005-0000-0000-0000B6010000}"/>
    <cellStyle name="_TableRowHeading" xfId="451" xr:uid="{00000000-0005-0000-0000-0000B7010000}"/>
    <cellStyle name="_TableSuperHead" xfId="452" xr:uid="{00000000-0005-0000-0000-0000B8010000}"/>
    <cellStyle name="_TableSuperHead_02 Pfd Valuation" xfId="453" xr:uid="{00000000-0005-0000-0000-0000B9010000}"/>
    <cellStyle name="_TableSuperHead_03 Contribution Analysis" xfId="454" xr:uid="{00000000-0005-0000-0000-0000BA010000}"/>
    <cellStyle name="_TableSuperHead_20080616_Ownership Structure Walk-Up" xfId="455" xr:uid="{00000000-0005-0000-0000-0000BB010000}"/>
    <cellStyle name="_TableSuperHead_As the Market has Lower Implied Growth Expectations v2" xfId="456" xr:uid="{00000000-0005-0000-0000-0000BC010000}"/>
    <cellStyle name="_TableSuperHead_Basic LBO v06" xfId="457" xr:uid="{00000000-0005-0000-0000-0000BD010000}"/>
    <cellStyle name="_TableSuperHead_USA Ownership" xfId="458" xr:uid="{00000000-0005-0000-0000-0000BE010000}"/>
    <cellStyle name="_TableSuperHeading" xfId="459" xr:uid="{00000000-0005-0000-0000-0000BF010000}"/>
    <cellStyle name="_TableText" xfId="460" xr:uid="{00000000-0005-0000-0000-0000C0010000}"/>
    <cellStyle name="_Transportation Charges from DM to Huizhou" xfId="461" xr:uid="{00000000-0005-0000-0000-0000C1010000}"/>
    <cellStyle name="_Transportation Charges from DM to Huizhou_Lenovo PACK  Packing Proposal" xfId="462" xr:uid="{00000000-0005-0000-0000-0000C2010000}"/>
    <cellStyle name="_Transportation Charges from DM to Huizhou_Lenovo Park Format_July 07 05" xfId="463" xr:uid="{00000000-0005-0000-0000-0000C3010000}"/>
    <cellStyle name="_Transportation Charges from DM to Huizhou_Lenovo Park Format_July 07 05V2" xfId="464" xr:uid="{00000000-0005-0000-0000-0000C4010000}"/>
    <cellStyle name="_Trt-KX864-CDC-DM-HK-Futian" xfId="465" xr:uid="{00000000-0005-0000-0000-0000C5010000}"/>
    <cellStyle name="_Trt-KX864-CDC-DM-HK-Futian_Lenovo PACK  Packing Proposal" xfId="466" xr:uid="{00000000-0005-0000-0000-0000C6010000}"/>
    <cellStyle name="_Trt-KX864-CDC-DM-HK-Futian_Lenovo Park Format_July 07 05" xfId="467" xr:uid="{00000000-0005-0000-0000-0000C7010000}"/>
    <cellStyle name="_Trt-KX864-CDC-DM-HK-Futian_Lenovo Park Format_July 07 05V2" xfId="468" xr:uid="{00000000-0005-0000-0000-0000C8010000}"/>
    <cellStyle name="_WaterfrontRequote0525_DN_(JS)" xfId="469" xr:uid="{00000000-0005-0000-0000-0000C9010000}"/>
    <cellStyle name="_XBOX 360 Drum BOM" xfId="470" xr:uid="{00000000-0005-0000-0000-0000CA010000}"/>
    <cellStyle name="_XBOX MB repair &amp; refurbish freight cost" xfId="471" xr:uid="{00000000-0005-0000-0000-0000CB010000}"/>
    <cellStyle name="_XBOX MB repair &amp; refurbish freight cost_Lenovo PACK  Packing Proposal" xfId="472" xr:uid="{00000000-0005-0000-0000-0000CC010000}"/>
    <cellStyle name="_XBOX MB repair &amp; refurbish freight cost_Lenovo Park Format_July 07 05" xfId="473" xr:uid="{00000000-0005-0000-0000-0000CD010000}"/>
    <cellStyle name="_XBOX MB repair &amp; refurbish freight cost_Lenovo Park Format_July 07 05V2" xfId="474" xr:uid="{00000000-0005-0000-0000-0000CE010000}"/>
    <cellStyle name="_XBOX MB RR Transport Cost - Air  Express 040506R1" xfId="475" xr:uid="{00000000-0005-0000-0000-0000CF010000}"/>
    <cellStyle name="_XBOX MB RR Transport Cost - Air  Express 040506R1_Lenovo PACK  Packing Proposal" xfId="476" xr:uid="{00000000-0005-0000-0000-0000D0010000}"/>
    <cellStyle name="_XBOX MB RR Transport Cost - Air  Express 040506R1_Lenovo Park Format_July 07 05" xfId="477" xr:uid="{00000000-0005-0000-0000-0000D1010000}"/>
    <cellStyle name="_XBOX MB RR Transport Cost - Air  Express 040506R1_Lenovo Park Format_July 07 05V2" xfId="478" xr:uid="{00000000-0005-0000-0000-0000D2010000}"/>
    <cellStyle name="_XBOX MB RR Transport Cost - Air &amp; Express 040506R1" xfId="479" xr:uid="{00000000-0005-0000-0000-0000D3010000}"/>
    <cellStyle name="_XBOX MB RR Transport Cost - Air &amp; Express 040506R1_Lenovo PACK  Packing Proposal" xfId="480" xr:uid="{00000000-0005-0000-0000-0000D4010000}"/>
    <cellStyle name="_XBOX MB RR Transport Cost - Air &amp; Express 040506R1_Lenovo Park Format_July 07 05" xfId="481" xr:uid="{00000000-0005-0000-0000-0000D5010000}"/>
    <cellStyle name="_XBOX MB RR Transport Cost - Air &amp; Express 040506R1_Lenovo Park Format_July 07 05V2" xfId="482" xr:uid="{00000000-0005-0000-0000-0000D6010000}"/>
    <cellStyle name="_XBOX Total BI Q1'08 0310" xfId="483" xr:uid="{00000000-0005-0000-0000-0000D7010000}"/>
    <cellStyle name="’Ê‰Ý [0.00]_Region Orders (2)" xfId="484" xr:uid="{00000000-0005-0000-0000-0000D8010000}"/>
    <cellStyle name="’Ê‰Ý_Region Orders (2)" xfId="485" xr:uid="{00000000-0005-0000-0000-0000D9010000}"/>
    <cellStyle name="¤@¯ë_pldt" xfId="486" xr:uid="{00000000-0005-0000-0000-0000DA010000}"/>
    <cellStyle name="•W_Pacific Region P&amp;L" xfId="487" xr:uid="{00000000-0005-0000-0000-0000DB010000}"/>
    <cellStyle name="0,0_x000d__x000a_NA_x000d__x000a_" xfId="488" xr:uid="{00000000-0005-0000-0000-0000DC010000}"/>
    <cellStyle name="0dp" xfId="489" xr:uid="{00000000-0005-0000-0000-0000DD010000}"/>
    <cellStyle name="20% - Accent1 10" xfId="490" xr:uid="{00000000-0005-0000-0000-0000DE010000}"/>
    <cellStyle name="20% - Accent1 10 2" xfId="491" xr:uid="{00000000-0005-0000-0000-0000DF010000}"/>
    <cellStyle name="20% - Accent1 10 3" xfId="492" xr:uid="{00000000-0005-0000-0000-0000E0010000}"/>
    <cellStyle name="20% - Accent1 11" xfId="493" xr:uid="{00000000-0005-0000-0000-0000E1010000}"/>
    <cellStyle name="20% - Accent1 11 2" xfId="494" xr:uid="{00000000-0005-0000-0000-0000E2010000}"/>
    <cellStyle name="20% - Accent1 11 3" xfId="495" xr:uid="{00000000-0005-0000-0000-0000E3010000}"/>
    <cellStyle name="20% - Accent1 12" xfId="496" xr:uid="{00000000-0005-0000-0000-0000E4010000}"/>
    <cellStyle name="20% - Accent1 12 2" xfId="497" xr:uid="{00000000-0005-0000-0000-0000E5010000}"/>
    <cellStyle name="20% - Accent1 12 3" xfId="498" xr:uid="{00000000-0005-0000-0000-0000E6010000}"/>
    <cellStyle name="20% - Accent1 13" xfId="499" xr:uid="{00000000-0005-0000-0000-0000E7010000}"/>
    <cellStyle name="20% - Accent1 13 2" xfId="500" xr:uid="{00000000-0005-0000-0000-0000E8010000}"/>
    <cellStyle name="20% - Accent1 13 3" xfId="501" xr:uid="{00000000-0005-0000-0000-0000E9010000}"/>
    <cellStyle name="20% - Accent1 14" xfId="502" xr:uid="{00000000-0005-0000-0000-0000EA010000}"/>
    <cellStyle name="20% - Accent1 14 2" xfId="503" xr:uid="{00000000-0005-0000-0000-0000EB010000}"/>
    <cellStyle name="20% - Accent1 14 3" xfId="504" xr:uid="{00000000-0005-0000-0000-0000EC010000}"/>
    <cellStyle name="20% - Accent1 15" xfId="505" xr:uid="{00000000-0005-0000-0000-0000ED010000}"/>
    <cellStyle name="20% - Accent1 15 2" xfId="506" xr:uid="{00000000-0005-0000-0000-0000EE010000}"/>
    <cellStyle name="20% - Accent1 15 3" xfId="507" xr:uid="{00000000-0005-0000-0000-0000EF010000}"/>
    <cellStyle name="20% - Accent1 16" xfId="508" xr:uid="{00000000-0005-0000-0000-0000F0010000}"/>
    <cellStyle name="20% - Accent1 17" xfId="509" xr:uid="{00000000-0005-0000-0000-0000F1010000}"/>
    <cellStyle name="20% - Accent1 18" xfId="510" xr:uid="{00000000-0005-0000-0000-0000F2010000}"/>
    <cellStyle name="20% - Accent1 19" xfId="511" xr:uid="{00000000-0005-0000-0000-0000F3010000}"/>
    <cellStyle name="20% - Accent1 2" xfId="512" xr:uid="{00000000-0005-0000-0000-0000F4010000}"/>
    <cellStyle name="20% - Accent1 2 10" xfId="513" xr:uid="{00000000-0005-0000-0000-0000F5010000}"/>
    <cellStyle name="20% - Accent1 2 11" xfId="514" xr:uid="{00000000-0005-0000-0000-0000F6010000}"/>
    <cellStyle name="20% - Accent1 2 12" xfId="515" xr:uid="{00000000-0005-0000-0000-0000F7010000}"/>
    <cellStyle name="20% - Accent1 2 13" xfId="516" xr:uid="{00000000-0005-0000-0000-0000F8010000}"/>
    <cellStyle name="20% - Accent1 2 14" xfId="517" xr:uid="{00000000-0005-0000-0000-0000F9010000}"/>
    <cellStyle name="20% - Accent1 2 15" xfId="518" xr:uid="{00000000-0005-0000-0000-0000FA010000}"/>
    <cellStyle name="20% - Accent1 2 2" xfId="519" xr:uid="{00000000-0005-0000-0000-0000FB010000}"/>
    <cellStyle name="20% - Accent1 2 3" xfId="520" xr:uid="{00000000-0005-0000-0000-0000FC010000}"/>
    <cellStyle name="20% - Accent1 2 4" xfId="521" xr:uid="{00000000-0005-0000-0000-0000FD010000}"/>
    <cellStyle name="20% - Accent1 2 5" xfId="522" xr:uid="{00000000-0005-0000-0000-0000FE010000}"/>
    <cellStyle name="20% - Accent1 2 6" xfId="523" xr:uid="{00000000-0005-0000-0000-0000FF010000}"/>
    <cellStyle name="20% - Accent1 2 7" xfId="524" xr:uid="{00000000-0005-0000-0000-000000020000}"/>
    <cellStyle name="20% - Accent1 2 8" xfId="525" xr:uid="{00000000-0005-0000-0000-000001020000}"/>
    <cellStyle name="20% - Accent1 2 9" xfId="526" xr:uid="{00000000-0005-0000-0000-000002020000}"/>
    <cellStyle name="20% - Accent1 2_Display" xfId="527" xr:uid="{00000000-0005-0000-0000-000003020000}"/>
    <cellStyle name="20% - Accent1 20" xfId="4314" xr:uid="{00000000-0005-0000-0000-000004020000}"/>
    <cellStyle name="20% - Accent1 3" xfId="528" xr:uid="{00000000-0005-0000-0000-000005020000}"/>
    <cellStyle name="20% - Accent1 3 2" xfId="529" xr:uid="{00000000-0005-0000-0000-000006020000}"/>
    <cellStyle name="20% - Accent1 3 3" xfId="530" xr:uid="{00000000-0005-0000-0000-000007020000}"/>
    <cellStyle name="20% - Accent1 3 4" xfId="531" xr:uid="{00000000-0005-0000-0000-000008020000}"/>
    <cellStyle name="20% - Accent1 3 5" xfId="532" xr:uid="{00000000-0005-0000-0000-000009020000}"/>
    <cellStyle name="20% - Accent1 3 6" xfId="533" xr:uid="{00000000-0005-0000-0000-00000A020000}"/>
    <cellStyle name="20% - Accent1 3 7" xfId="534" xr:uid="{00000000-0005-0000-0000-00000B020000}"/>
    <cellStyle name="20% - Accent1 3 8" xfId="535" xr:uid="{00000000-0005-0000-0000-00000C020000}"/>
    <cellStyle name="20% - Accent1 3_Display" xfId="536" xr:uid="{00000000-0005-0000-0000-00000D020000}"/>
    <cellStyle name="20% - Accent1 4" xfId="537" xr:uid="{00000000-0005-0000-0000-00000E020000}"/>
    <cellStyle name="20% - Accent1 4 2" xfId="538" xr:uid="{00000000-0005-0000-0000-00000F020000}"/>
    <cellStyle name="20% - Accent1 4_Display" xfId="539" xr:uid="{00000000-0005-0000-0000-000010020000}"/>
    <cellStyle name="20% - Accent1 5" xfId="540" xr:uid="{00000000-0005-0000-0000-000011020000}"/>
    <cellStyle name="20% - Accent1 5 2" xfId="541" xr:uid="{00000000-0005-0000-0000-000012020000}"/>
    <cellStyle name="20% - Accent1 5_Display" xfId="542" xr:uid="{00000000-0005-0000-0000-000013020000}"/>
    <cellStyle name="20% - Accent1 6" xfId="543" xr:uid="{00000000-0005-0000-0000-000014020000}"/>
    <cellStyle name="20% - Accent1 6 2" xfId="544" xr:uid="{00000000-0005-0000-0000-000015020000}"/>
    <cellStyle name="20% - Accent1 6_Display" xfId="545" xr:uid="{00000000-0005-0000-0000-000016020000}"/>
    <cellStyle name="20% - Accent1 7" xfId="546" xr:uid="{00000000-0005-0000-0000-000017020000}"/>
    <cellStyle name="20% - Accent1 8" xfId="547" xr:uid="{00000000-0005-0000-0000-000018020000}"/>
    <cellStyle name="20% - Accent1 9" xfId="548" xr:uid="{00000000-0005-0000-0000-000019020000}"/>
    <cellStyle name="20% - Accent1 9 2" xfId="549" xr:uid="{00000000-0005-0000-0000-00001A020000}"/>
    <cellStyle name="20% - Accent1 9 3" xfId="550" xr:uid="{00000000-0005-0000-0000-00001B020000}"/>
    <cellStyle name="20% - Accent1 9 4" xfId="551" xr:uid="{00000000-0005-0000-0000-00001C020000}"/>
    <cellStyle name="20% - Accent2 10" xfId="552" xr:uid="{00000000-0005-0000-0000-00001D020000}"/>
    <cellStyle name="20% - Accent2 10 2" xfId="553" xr:uid="{00000000-0005-0000-0000-00001E020000}"/>
    <cellStyle name="20% - Accent2 10 3" xfId="554" xr:uid="{00000000-0005-0000-0000-00001F020000}"/>
    <cellStyle name="20% - Accent2 11" xfId="555" xr:uid="{00000000-0005-0000-0000-000020020000}"/>
    <cellStyle name="20% - Accent2 11 2" xfId="556" xr:uid="{00000000-0005-0000-0000-000021020000}"/>
    <cellStyle name="20% - Accent2 11 3" xfId="557" xr:uid="{00000000-0005-0000-0000-000022020000}"/>
    <cellStyle name="20% - Accent2 12" xfId="558" xr:uid="{00000000-0005-0000-0000-000023020000}"/>
    <cellStyle name="20% - Accent2 12 2" xfId="559" xr:uid="{00000000-0005-0000-0000-000024020000}"/>
    <cellStyle name="20% - Accent2 12 3" xfId="560" xr:uid="{00000000-0005-0000-0000-000025020000}"/>
    <cellStyle name="20% - Accent2 13" xfId="561" xr:uid="{00000000-0005-0000-0000-000026020000}"/>
    <cellStyle name="20% - Accent2 13 2" xfId="562" xr:uid="{00000000-0005-0000-0000-000027020000}"/>
    <cellStyle name="20% - Accent2 13 3" xfId="563" xr:uid="{00000000-0005-0000-0000-000028020000}"/>
    <cellStyle name="20% - Accent2 14" xfId="564" xr:uid="{00000000-0005-0000-0000-000029020000}"/>
    <cellStyle name="20% - Accent2 14 2" xfId="565" xr:uid="{00000000-0005-0000-0000-00002A020000}"/>
    <cellStyle name="20% - Accent2 14 3" xfId="566" xr:uid="{00000000-0005-0000-0000-00002B020000}"/>
    <cellStyle name="20% - Accent2 15" xfId="567" xr:uid="{00000000-0005-0000-0000-00002C020000}"/>
    <cellStyle name="20% - Accent2 15 2" xfId="568" xr:uid="{00000000-0005-0000-0000-00002D020000}"/>
    <cellStyle name="20% - Accent2 15 3" xfId="569" xr:uid="{00000000-0005-0000-0000-00002E020000}"/>
    <cellStyle name="20% - Accent2 16" xfId="570" xr:uid="{00000000-0005-0000-0000-00002F020000}"/>
    <cellStyle name="20% - Accent2 17" xfId="571" xr:uid="{00000000-0005-0000-0000-000030020000}"/>
    <cellStyle name="20% - Accent2 18" xfId="572" xr:uid="{00000000-0005-0000-0000-000031020000}"/>
    <cellStyle name="20% - Accent2 19" xfId="573" xr:uid="{00000000-0005-0000-0000-000032020000}"/>
    <cellStyle name="20% - Accent2 2" xfId="574" xr:uid="{00000000-0005-0000-0000-000033020000}"/>
    <cellStyle name="20% - Accent2 2 10" xfId="575" xr:uid="{00000000-0005-0000-0000-000034020000}"/>
    <cellStyle name="20% - Accent2 2 11" xfId="576" xr:uid="{00000000-0005-0000-0000-000035020000}"/>
    <cellStyle name="20% - Accent2 2 12" xfId="577" xr:uid="{00000000-0005-0000-0000-000036020000}"/>
    <cellStyle name="20% - Accent2 2 13" xfId="578" xr:uid="{00000000-0005-0000-0000-000037020000}"/>
    <cellStyle name="20% - Accent2 2 14" xfId="579" xr:uid="{00000000-0005-0000-0000-000038020000}"/>
    <cellStyle name="20% - Accent2 2 15" xfId="580" xr:uid="{00000000-0005-0000-0000-000039020000}"/>
    <cellStyle name="20% - Accent2 2 2" xfId="581" xr:uid="{00000000-0005-0000-0000-00003A020000}"/>
    <cellStyle name="20% - Accent2 2 3" xfId="582" xr:uid="{00000000-0005-0000-0000-00003B020000}"/>
    <cellStyle name="20% - Accent2 2 4" xfId="583" xr:uid="{00000000-0005-0000-0000-00003C020000}"/>
    <cellStyle name="20% - Accent2 2 5" xfId="584" xr:uid="{00000000-0005-0000-0000-00003D020000}"/>
    <cellStyle name="20% - Accent2 2 6" xfId="585" xr:uid="{00000000-0005-0000-0000-00003E020000}"/>
    <cellStyle name="20% - Accent2 2 7" xfId="586" xr:uid="{00000000-0005-0000-0000-00003F020000}"/>
    <cellStyle name="20% - Accent2 2 8" xfId="587" xr:uid="{00000000-0005-0000-0000-000040020000}"/>
    <cellStyle name="20% - Accent2 2 9" xfId="588" xr:uid="{00000000-0005-0000-0000-000041020000}"/>
    <cellStyle name="20% - Accent2 2_Display" xfId="589" xr:uid="{00000000-0005-0000-0000-000042020000}"/>
    <cellStyle name="20% - Accent2 20" xfId="4315" xr:uid="{00000000-0005-0000-0000-000043020000}"/>
    <cellStyle name="20% - Accent2 3" xfId="590" xr:uid="{00000000-0005-0000-0000-000044020000}"/>
    <cellStyle name="20% - Accent2 3 2" xfId="591" xr:uid="{00000000-0005-0000-0000-000045020000}"/>
    <cellStyle name="20% - Accent2 3 3" xfId="592" xr:uid="{00000000-0005-0000-0000-000046020000}"/>
    <cellStyle name="20% - Accent2 3 4" xfId="593" xr:uid="{00000000-0005-0000-0000-000047020000}"/>
    <cellStyle name="20% - Accent2 3 5" xfId="594" xr:uid="{00000000-0005-0000-0000-000048020000}"/>
    <cellStyle name="20% - Accent2 3 5 2" xfId="595" xr:uid="{00000000-0005-0000-0000-000049020000}"/>
    <cellStyle name="20% - Accent2 3 6" xfId="596" xr:uid="{00000000-0005-0000-0000-00004A020000}"/>
    <cellStyle name="20% - Accent2 3 7" xfId="597" xr:uid="{00000000-0005-0000-0000-00004B020000}"/>
    <cellStyle name="20% - Accent2 3 8" xfId="598" xr:uid="{00000000-0005-0000-0000-00004C020000}"/>
    <cellStyle name="20% - Accent2 3 9" xfId="599" xr:uid="{00000000-0005-0000-0000-00004D020000}"/>
    <cellStyle name="20% - Accent2 3_Display" xfId="600" xr:uid="{00000000-0005-0000-0000-00004E020000}"/>
    <cellStyle name="20% - Accent2 4" xfId="601" xr:uid="{00000000-0005-0000-0000-00004F020000}"/>
    <cellStyle name="20% - Accent2 4 2" xfId="602" xr:uid="{00000000-0005-0000-0000-000050020000}"/>
    <cellStyle name="20% - Accent2 4_Display" xfId="603" xr:uid="{00000000-0005-0000-0000-000051020000}"/>
    <cellStyle name="20% - Accent2 5" xfId="604" xr:uid="{00000000-0005-0000-0000-000052020000}"/>
    <cellStyle name="20% - Accent2 5 2" xfId="605" xr:uid="{00000000-0005-0000-0000-000053020000}"/>
    <cellStyle name="20% - Accent2 5_Display" xfId="606" xr:uid="{00000000-0005-0000-0000-000054020000}"/>
    <cellStyle name="20% - Accent2 6" xfId="607" xr:uid="{00000000-0005-0000-0000-000055020000}"/>
    <cellStyle name="20% - Accent2 6 2" xfId="608" xr:uid="{00000000-0005-0000-0000-000056020000}"/>
    <cellStyle name="20% - Accent2 6_Display" xfId="609" xr:uid="{00000000-0005-0000-0000-000057020000}"/>
    <cellStyle name="20% - Accent2 7" xfId="610" xr:uid="{00000000-0005-0000-0000-000058020000}"/>
    <cellStyle name="20% - Accent2 8" xfId="611" xr:uid="{00000000-0005-0000-0000-000059020000}"/>
    <cellStyle name="20% - Accent2 9" xfId="612" xr:uid="{00000000-0005-0000-0000-00005A020000}"/>
    <cellStyle name="20% - Accent2 9 2" xfId="613" xr:uid="{00000000-0005-0000-0000-00005B020000}"/>
    <cellStyle name="20% - Accent2 9 2 2" xfId="614" xr:uid="{00000000-0005-0000-0000-00005C020000}"/>
    <cellStyle name="20% - Accent2 9 3" xfId="615" xr:uid="{00000000-0005-0000-0000-00005D020000}"/>
    <cellStyle name="20% - Accent2 9 4" xfId="616" xr:uid="{00000000-0005-0000-0000-00005E020000}"/>
    <cellStyle name="20% - Accent2 9 5" xfId="617" xr:uid="{00000000-0005-0000-0000-00005F020000}"/>
    <cellStyle name="20% - Accent3 10" xfId="618" xr:uid="{00000000-0005-0000-0000-000060020000}"/>
    <cellStyle name="20% - Accent3 10 2" xfId="619" xr:uid="{00000000-0005-0000-0000-000061020000}"/>
    <cellStyle name="20% - Accent3 10 3" xfId="620" xr:uid="{00000000-0005-0000-0000-000062020000}"/>
    <cellStyle name="20% - Accent3 11" xfId="621" xr:uid="{00000000-0005-0000-0000-000063020000}"/>
    <cellStyle name="20% - Accent3 11 2" xfId="622" xr:uid="{00000000-0005-0000-0000-000064020000}"/>
    <cellStyle name="20% - Accent3 11 3" xfId="623" xr:uid="{00000000-0005-0000-0000-000065020000}"/>
    <cellStyle name="20% - Accent3 12" xfId="624" xr:uid="{00000000-0005-0000-0000-000066020000}"/>
    <cellStyle name="20% - Accent3 12 2" xfId="625" xr:uid="{00000000-0005-0000-0000-000067020000}"/>
    <cellStyle name="20% - Accent3 12 3" xfId="626" xr:uid="{00000000-0005-0000-0000-000068020000}"/>
    <cellStyle name="20% - Accent3 13" xfId="627" xr:uid="{00000000-0005-0000-0000-000069020000}"/>
    <cellStyle name="20% - Accent3 13 2" xfId="628" xr:uid="{00000000-0005-0000-0000-00006A020000}"/>
    <cellStyle name="20% - Accent3 13 3" xfId="629" xr:uid="{00000000-0005-0000-0000-00006B020000}"/>
    <cellStyle name="20% - Accent3 14" xfId="630" xr:uid="{00000000-0005-0000-0000-00006C020000}"/>
    <cellStyle name="20% - Accent3 14 2" xfId="631" xr:uid="{00000000-0005-0000-0000-00006D020000}"/>
    <cellStyle name="20% - Accent3 14 3" xfId="632" xr:uid="{00000000-0005-0000-0000-00006E020000}"/>
    <cellStyle name="20% - Accent3 15" xfId="633" xr:uid="{00000000-0005-0000-0000-00006F020000}"/>
    <cellStyle name="20% - Accent3 15 2" xfId="634" xr:uid="{00000000-0005-0000-0000-000070020000}"/>
    <cellStyle name="20% - Accent3 15 3" xfId="635" xr:uid="{00000000-0005-0000-0000-000071020000}"/>
    <cellStyle name="20% - Accent3 16" xfId="636" xr:uid="{00000000-0005-0000-0000-000072020000}"/>
    <cellStyle name="20% - Accent3 17" xfId="637" xr:uid="{00000000-0005-0000-0000-000073020000}"/>
    <cellStyle name="20% - Accent3 18" xfId="638" xr:uid="{00000000-0005-0000-0000-000074020000}"/>
    <cellStyle name="20% - Accent3 19" xfId="639" xr:uid="{00000000-0005-0000-0000-000075020000}"/>
    <cellStyle name="20% - Accent3 2" xfId="640" xr:uid="{00000000-0005-0000-0000-000076020000}"/>
    <cellStyle name="20% - Accent3 2 10" xfId="641" xr:uid="{00000000-0005-0000-0000-000077020000}"/>
    <cellStyle name="20% - Accent3 2 11" xfId="642" xr:uid="{00000000-0005-0000-0000-000078020000}"/>
    <cellStyle name="20% - Accent3 2 12" xfId="643" xr:uid="{00000000-0005-0000-0000-000079020000}"/>
    <cellStyle name="20% - Accent3 2 13" xfId="644" xr:uid="{00000000-0005-0000-0000-00007A020000}"/>
    <cellStyle name="20% - Accent3 2 14" xfId="645" xr:uid="{00000000-0005-0000-0000-00007B020000}"/>
    <cellStyle name="20% - Accent3 2 15" xfId="646" xr:uid="{00000000-0005-0000-0000-00007C020000}"/>
    <cellStyle name="20% - Accent3 2 2" xfId="647" xr:uid="{00000000-0005-0000-0000-00007D020000}"/>
    <cellStyle name="20% - Accent3 2 3" xfId="648" xr:uid="{00000000-0005-0000-0000-00007E020000}"/>
    <cellStyle name="20% - Accent3 2 4" xfId="649" xr:uid="{00000000-0005-0000-0000-00007F020000}"/>
    <cellStyle name="20% - Accent3 2 5" xfId="650" xr:uid="{00000000-0005-0000-0000-000080020000}"/>
    <cellStyle name="20% - Accent3 2 6" xfId="651" xr:uid="{00000000-0005-0000-0000-000081020000}"/>
    <cellStyle name="20% - Accent3 2 7" xfId="652" xr:uid="{00000000-0005-0000-0000-000082020000}"/>
    <cellStyle name="20% - Accent3 2 8" xfId="653" xr:uid="{00000000-0005-0000-0000-000083020000}"/>
    <cellStyle name="20% - Accent3 2 9" xfId="654" xr:uid="{00000000-0005-0000-0000-000084020000}"/>
    <cellStyle name="20% - Accent3 2_Display" xfId="655" xr:uid="{00000000-0005-0000-0000-000085020000}"/>
    <cellStyle name="20% - Accent3 20" xfId="4316" xr:uid="{00000000-0005-0000-0000-000086020000}"/>
    <cellStyle name="20% - Accent3 3" xfId="656" xr:uid="{00000000-0005-0000-0000-000087020000}"/>
    <cellStyle name="20% - Accent3 3 2" xfId="657" xr:uid="{00000000-0005-0000-0000-000088020000}"/>
    <cellStyle name="20% - Accent3 3 3" xfId="658" xr:uid="{00000000-0005-0000-0000-000089020000}"/>
    <cellStyle name="20% - Accent3 3 4" xfId="659" xr:uid="{00000000-0005-0000-0000-00008A020000}"/>
    <cellStyle name="20% - Accent3 3 5" xfId="660" xr:uid="{00000000-0005-0000-0000-00008B020000}"/>
    <cellStyle name="20% - Accent3 3 5 2" xfId="661" xr:uid="{00000000-0005-0000-0000-00008C020000}"/>
    <cellStyle name="20% - Accent3 3 6" xfId="662" xr:uid="{00000000-0005-0000-0000-00008D020000}"/>
    <cellStyle name="20% - Accent3 3 7" xfId="663" xr:uid="{00000000-0005-0000-0000-00008E020000}"/>
    <cellStyle name="20% - Accent3 3 8" xfId="664" xr:uid="{00000000-0005-0000-0000-00008F020000}"/>
    <cellStyle name="20% - Accent3 3 9" xfId="665" xr:uid="{00000000-0005-0000-0000-000090020000}"/>
    <cellStyle name="20% - Accent3 3_Display" xfId="666" xr:uid="{00000000-0005-0000-0000-000091020000}"/>
    <cellStyle name="20% - Accent3 4" xfId="667" xr:uid="{00000000-0005-0000-0000-000092020000}"/>
    <cellStyle name="20% - Accent3 4 2" xfId="668" xr:uid="{00000000-0005-0000-0000-000093020000}"/>
    <cellStyle name="20% - Accent3 4_Display" xfId="669" xr:uid="{00000000-0005-0000-0000-000094020000}"/>
    <cellStyle name="20% - Accent3 5" xfId="670" xr:uid="{00000000-0005-0000-0000-000095020000}"/>
    <cellStyle name="20% - Accent3 5 2" xfId="671" xr:uid="{00000000-0005-0000-0000-000096020000}"/>
    <cellStyle name="20% - Accent3 5_Display" xfId="672" xr:uid="{00000000-0005-0000-0000-000097020000}"/>
    <cellStyle name="20% - Accent3 6" xfId="673" xr:uid="{00000000-0005-0000-0000-000098020000}"/>
    <cellStyle name="20% - Accent3 6 2" xfId="674" xr:uid="{00000000-0005-0000-0000-000099020000}"/>
    <cellStyle name="20% - Accent3 6_Display" xfId="675" xr:uid="{00000000-0005-0000-0000-00009A020000}"/>
    <cellStyle name="20% - Accent3 7" xfId="676" xr:uid="{00000000-0005-0000-0000-00009B020000}"/>
    <cellStyle name="20% - Accent3 8" xfId="677" xr:uid="{00000000-0005-0000-0000-00009C020000}"/>
    <cellStyle name="20% - Accent3 9" xfId="678" xr:uid="{00000000-0005-0000-0000-00009D020000}"/>
    <cellStyle name="20% - Accent3 9 2" xfId="679" xr:uid="{00000000-0005-0000-0000-00009E020000}"/>
    <cellStyle name="20% - Accent3 9 2 2" xfId="680" xr:uid="{00000000-0005-0000-0000-00009F020000}"/>
    <cellStyle name="20% - Accent3 9 3" xfId="681" xr:uid="{00000000-0005-0000-0000-0000A0020000}"/>
    <cellStyle name="20% - Accent3 9 4" xfId="682" xr:uid="{00000000-0005-0000-0000-0000A1020000}"/>
    <cellStyle name="20% - Accent3 9 5" xfId="683" xr:uid="{00000000-0005-0000-0000-0000A2020000}"/>
    <cellStyle name="20% - Accent4 10" xfId="684" xr:uid="{00000000-0005-0000-0000-0000A3020000}"/>
    <cellStyle name="20% - Accent4 10 2" xfId="685" xr:uid="{00000000-0005-0000-0000-0000A4020000}"/>
    <cellStyle name="20% - Accent4 10 3" xfId="686" xr:uid="{00000000-0005-0000-0000-0000A5020000}"/>
    <cellStyle name="20% - Accent4 11" xfId="687" xr:uid="{00000000-0005-0000-0000-0000A6020000}"/>
    <cellStyle name="20% - Accent4 11 2" xfId="688" xr:uid="{00000000-0005-0000-0000-0000A7020000}"/>
    <cellStyle name="20% - Accent4 11 3" xfId="689" xr:uid="{00000000-0005-0000-0000-0000A8020000}"/>
    <cellStyle name="20% - Accent4 12" xfId="690" xr:uid="{00000000-0005-0000-0000-0000A9020000}"/>
    <cellStyle name="20% - Accent4 12 2" xfId="691" xr:uid="{00000000-0005-0000-0000-0000AA020000}"/>
    <cellStyle name="20% - Accent4 12 3" xfId="692" xr:uid="{00000000-0005-0000-0000-0000AB020000}"/>
    <cellStyle name="20% - Accent4 13" xfId="693" xr:uid="{00000000-0005-0000-0000-0000AC020000}"/>
    <cellStyle name="20% - Accent4 13 2" xfId="694" xr:uid="{00000000-0005-0000-0000-0000AD020000}"/>
    <cellStyle name="20% - Accent4 13 3" xfId="695" xr:uid="{00000000-0005-0000-0000-0000AE020000}"/>
    <cellStyle name="20% - Accent4 14" xfId="696" xr:uid="{00000000-0005-0000-0000-0000AF020000}"/>
    <cellStyle name="20% - Accent4 14 2" xfId="697" xr:uid="{00000000-0005-0000-0000-0000B0020000}"/>
    <cellStyle name="20% - Accent4 14 3" xfId="698" xr:uid="{00000000-0005-0000-0000-0000B1020000}"/>
    <cellStyle name="20% - Accent4 15" xfId="699" xr:uid="{00000000-0005-0000-0000-0000B2020000}"/>
    <cellStyle name="20% - Accent4 15 2" xfId="700" xr:uid="{00000000-0005-0000-0000-0000B3020000}"/>
    <cellStyle name="20% - Accent4 15 3" xfId="701" xr:uid="{00000000-0005-0000-0000-0000B4020000}"/>
    <cellStyle name="20% - Accent4 16" xfId="702" xr:uid="{00000000-0005-0000-0000-0000B5020000}"/>
    <cellStyle name="20% - Accent4 17" xfId="703" xr:uid="{00000000-0005-0000-0000-0000B6020000}"/>
    <cellStyle name="20% - Accent4 18" xfId="704" xr:uid="{00000000-0005-0000-0000-0000B7020000}"/>
    <cellStyle name="20% - Accent4 19" xfId="705" xr:uid="{00000000-0005-0000-0000-0000B8020000}"/>
    <cellStyle name="20% - Accent4 2" xfId="706" xr:uid="{00000000-0005-0000-0000-0000B9020000}"/>
    <cellStyle name="20% - Accent4 2 10" xfId="707" xr:uid="{00000000-0005-0000-0000-0000BA020000}"/>
    <cellStyle name="20% - Accent4 2 11" xfId="708" xr:uid="{00000000-0005-0000-0000-0000BB020000}"/>
    <cellStyle name="20% - Accent4 2 12" xfId="709" xr:uid="{00000000-0005-0000-0000-0000BC020000}"/>
    <cellStyle name="20% - Accent4 2 13" xfId="710" xr:uid="{00000000-0005-0000-0000-0000BD020000}"/>
    <cellStyle name="20% - Accent4 2 14" xfId="711" xr:uid="{00000000-0005-0000-0000-0000BE020000}"/>
    <cellStyle name="20% - Accent4 2 15" xfId="712" xr:uid="{00000000-0005-0000-0000-0000BF020000}"/>
    <cellStyle name="20% - Accent4 2 2" xfId="713" xr:uid="{00000000-0005-0000-0000-0000C0020000}"/>
    <cellStyle name="20% - Accent4 2 3" xfId="714" xr:uid="{00000000-0005-0000-0000-0000C1020000}"/>
    <cellStyle name="20% - Accent4 2 4" xfId="715" xr:uid="{00000000-0005-0000-0000-0000C2020000}"/>
    <cellStyle name="20% - Accent4 2 5" xfId="716" xr:uid="{00000000-0005-0000-0000-0000C3020000}"/>
    <cellStyle name="20% - Accent4 2 6" xfId="717" xr:uid="{00000000-0005-0000-0000-0000C4020000}"/>
    <cellStyle name="20% - Accent4 2 7" xfId="718" xr:uid="{00000000-0005-0000-0000-0000C5020000}"/>
    <cellStyle name="20% - Accent4 2 8" xfId="719" xr:uid="{00000000-0005-0000-0000-0000C6020000}"/>
    <cellStyle name="20% - Accent4 2 9" xfId="720" xr:uid="{00000000-0005-0000-0000-0000C7020000}"/>
    <cellStyle name="20% - Accent4 2_Display" xfId="721" xr:uid="{00000000-0005-0000-0000-0000C8020000}"/>
    <cellStyle name="20% - Accent4 20" xfId="4317" xr:uid="{00000000-0005-0000-0000-0000C9020000}"/>
    <cellStyle name="20% - Accent4 3" xfId="722" xr:uid="{00000000-0005-0000-0000-0000CA020000}"/>
    <cellStyle name="20% - Accent4 3 2" xfId="723" xr:uid="{00000000-0005-0000-0000-0000CB020000}"/>
    <cellStyle name="20% - Accent4 3 3" xfId="724" xr:uid="{00000000-0005-0000-0000-0000CC020000}"/>
    <cellStyle name="20% - Accent4 3 4" xfId="725" xr:uid="{00000000-0005-0000-0000-0000CD020000}"/>
    <cellStyle name="20% - Accent4 3 5" xfId="726" xr:uid="{00000000-0005-0000-0000-0000CE020000}"/>
    <cellStyle name="20% - Accent4 3 5 2" xfId="727" xr:uid="{00000000-0005-0000-0000-0000CF020000}"/>
    <cellStyle name="20% - Accent4 3 6" xfId="728" xr:uid="{00000000-0005-0000-0000-0000D0020000}"/>
    <cellStyle name="20% - Accent4 3 7" xfId="729" xr:uid="{00000000-0005-0000-0000-0000D1020000}"/>
    <cellStyle name="20% - Accent4 3 8" xfId="730" xr:uid="{00000000-0005-0000-0000-0000D2020000}"/>
    <cellStyle name="20% - Accent4 3 9" xfId="731" xr:uid="{00000000-0005-0000-0000-0000D3020000}"/>
    <cellStyle name="20% - Accent4 3_Display" xfId="732" xr:uid="{00000000-0005-0000-0000-0000D4020000}"/>
    <cellStyle name="20% - Accent4 4" xfId="733" xr:uid="{00000000-0005-0000-0000-0000D5020000}"/>
    <cellStyle name="20% - Accent4 4 2" xfId="734" xr:uid="{00000000-0005-0000-0000-0000D6020000}"/>
    <cellStyle name="20% - Accent4 4_Display" xfId="735" xr:uid="{00000000-0005-0000-0000-0000D7020000}"/>
    <cellStyle name="20% - Accent4 5" xfId="736" xr:uid="{00000000-0005-0000-0000-0000D8020000}"/>
    <cellStyle name="20% - Accent4 5 2" xfId="737" xr:uid="{00000000-0005-0000-0000-0000D9020000}"/>
    <cellStyle name="20% - Accent4 5_Display" xfId="738" xr:uid="{00000000-0005-0000-0000-0000DA020000}"/>
    <cellStyle name="20% - Accent4 6" xfId="739" xr:uid="{00000000-0005-0000-0000-0000DB020000}"/>
    <cellStyle name="20% - Accent4 6 2" xfId="740" xr:uid="{00000000-0005-0000-0000-0000DC020000}"/>
    <cellStyle name="20% - Accent4 6_Display" xfId="741" xr:uid="{00000000-0005-0000-0000-0000DD020000}"/>
    <cellStyle name="20% - Accent4 7" xfId="742" xr:uid="{00000000-0005-0000-0000-0000DE020000}"/>
    <cellStyle name="20% - Accent4 8" xfId="743" xr:uid="{00000000-0005-0000-0000-0000DF020000}"/>
    <cellStyle name="20% - Accent4 9" xfId="744" xr:uid="{00000000-0005-0000-0000-0000E0020000}"/>
    <cellStyle name="20% - Accent4 9 2" xfId="745" xr:uid="{00000000-0005-0000-0000-0000E1020000}"/>
    <cellStyle name="20% - Accent4 9 2 2" xfId="746" xr:uid="{00000000-0005-0000-0000-0000E2020000}"/>
    <cellStyle name="20% - Accent4 9 3" xfId="747" xr:uid="{00000000-0005-0000-0000-0000E3020000}"/>
    <cellStyle name="20% - Accent4 9 4" xfId="748" xr:uid="{00000000-0005-0000-0000-0000E4020000}"/>
    <cellStyle name="20% - Accent4 9 5" xfId="749" xr:uid="{00000000-0005-0000-0000-0000E5020000}"/>
    <cellStyle name="20% - Accent5 10" xfId="750" xr:uid="{00000000-0005-0000-0000-0000E6020000}"/>
    <cellStyle name="20% - Accent5 10 2" xfId="751" xr:uid="{00000000-0005-0000-0000-0000E7020000}"/>
    <cellStyle name="20% - Accent5 10 3" xfId="752" xr:uid="{00000000-0005-0000-0000-0000E8020000}"/>
    <cellStyle name="20% - Accent5 11" xfId="753" xr:uid="{00000000-0005-0000-0000-0000E9020000}"/>
    <cellStyle name="20% - Accent5 11 2" xfId="754" xr:uid="{00000000-0005-0000-0000-0000EA020000}"/>
    <cellStyle name="20% - Accent5 11 3" xfId="755" xr:uid="{00000000-0005-0000-0000-0000EB020000}"/>
    <cellStyle name="20% - Accent5 12" xfId="756" xr:uid="{00000000-0005-0000-0000-0000EC020000}"/>
    <cellStyle name="20% - Accent5 12 2" xfId="757" xr:uid="{00000000-0005-0000-0000-0000ED020000}"/>
    <cellStyle name="20% - Accent5 12 3" xfId="758" xr:uid="{00000000-0005-0000-0000-0000EE020000}"/>
    <cellStyle name="20% - Accent5 13" xfId="759" xr:uid="{00000000-0005-0000-0000-0000EF020000}"/>
    <cellStyle name="20% - Accent5 13 2" xfId="760" xr:uid="{00000000-0005-0000-0000-0000F0020000}"/>
    <cellStyle name="20% - Accent5 13 3" xfId="761" xr:uid="{00000000-0005-0000-0000-0000F1020000}"/>
    <cellStyle name="20% - Accent5 14" xfId="762" xr:uid="{00000000-0005-0000-0000-0000F2020000}"/>
    <cellStyle name="20% - Accent5 14 2" xfId="763" xr:uid="{00000000-0005-0000-0000-0000F3020000}"/>
    <cellStyle name="20% - Accent5 14 3" xfId="764" xr:uid="{00000000-0005-0000-0000-0000F4020000}"/>
    <cellStyle name="20% - Accent5 15" xfId="765" xr:uid="{00000000-0005-0000-0000-0000F5020000}"/>
    <cellStyle name="20% - Accent5 15 2" xfId="766" xr:uid="{00000000-0005-0000-0000-0000F6020000}"/>
    <cellStyle name="20% - Accent5 15 3" xfId="767" xr:uid="{00000000-0005-0000-0000-0000F7020000}"/>
    <cellStyle name="20% - Accent5 16" xfId="768" xr:uid="{00000000-0005-0000-0000-0000F8020000}"/>
    <cellStyle name="20% - Accent5 17" xfId="769" xr:uid="{00000000-0005-0000-0000-0000F9020000}"/>
    <cellStyle name="20% - Accent5 18" xfId="770" xr:uid="{00000000-0005-0000-0000-0000FA020000}"/>
    <cellStyle name="20% - Accent5 19" xfId="771" xr:uid="{00000000-0005-0000-0000-0000FB020000}"/>
    <cellStyle name="20% - Accent5 2" xfId="772" xr:uid="{00000000-0005-0000-0000-0000FC020000}"/>
    <cellStyle name="20% - Accent5 2 10" xfId="773" xr:uid="{00000000-0005-0000-0000-0000FD020000}"/>
    <cellStyle name="20% - Accent5 2 11" xfId="774" xr:uid="{00000000-0005-0000-0000-0000FE020000}"/>
    <cellStyle name="20% - Accent5 2 12" xfId="775" xr:uid="{00000000-0005-0000-0000-0000FF020000}"/>
    <cellStyle name="20% - Accent5 2 13" xfId="776" xr:uid="{00000000-0005-0000-0000-000000030000}"/>
    <cellStyle name="20% - Accent5 2 14" xfId="777" xr:uid="{00000000-0005-0000-0000-000001030000}"/>
    <cellStyle name="20% - Accent5 2 15" xfId="778" xr:uid="{00000000-0005-0000-0000-000002030000}"/>
    <cellStyle name="20% - Accent5 2 2" xfId="779" xr:uid="{00000000-0005-0000-0000-000003030000}"/>
    <cellStyle name="20% - Accent5 2 3" xfId="780" xr:uid="{00000000-0005-0000-0000-000004030000}"/>
    <cellStyle name="20% - Accent5 2 4" xfId="781" xr:uid="{00000000-0005-0000-0000-000005030000}"/>
    <cellStyle name="20% - Accent5 2 5" xfId="782" xr:uid="{00000000-0005-0000-0000-000006030000}"/>
    <cellStyle name="20% - Accent5 2 6" xfId="783" xr:uid="{00000000-0005-0000-0000-000007030000}"/>
    <cellStyle name="20% - Accent5 2 7" xfId="784" xr:uid="{00000000-0005-0000-0000-000008030000}"/>
    <cellStyle name="20% - Accent5 2 8" xfId="785" xr:uid="{00000000-0005-0000-0000-000009030000}"/>
    <cellStyle name="20% - Accent5 2 9" xfId="786" xr:uid="{00000000-0005-0000-0000-00000A030000}"/>
    <cellStyle name="20% - Accent5 2_Display" xfId="787" xr:uid="{00000000-0005-0000-0000-00000B030000}"/>
    <cellStyle name="20% - Accent5 20" xfId="4318" xr:uid="{00000000-0005-0000-0000-00000C030000}"/>
    <cellStyle name="20% - Accent5 3" xfId="788" xr:uid="{00000000-0005-0000-0000-00000D030000}"/>
    <cellStyle name="20% - Accent5 3 2" xfId="789" xr:uid="{00000000-0005-0000-0000-00000E030000}"/>
    <cellStyle name="20% - Accent5 3 3" xfId="790" xr:uid="{00000000-0005-0000-0000-00000F030000}"/>
    <cellStyle name="20% - Accent5 3 4" xfId="791" xr:uid="{00000000-0005-0000-0000-000010030000}"/>
    <cellStyle name="20% - Accent5 3 5" xfId="792" xr:uid="{00000000-0005-0000-0000-000011030000}"/>
    <cellStyle name="20% - Accent5 3 6" xfId="793" xr:uid="{00000000-0005-0000-0000-000012030000}"/>
    <cellStyle name="20% - Accent5 3 7" xfId="794" xr:uid="{00000000-0005-0000-0000-000013030000}"/>
    <cellStyle name="20% - Accent5 3 8" xfId="795" xr:uid="{00000000-0005-0000-0000-000014030000}"/>
    <cellStyle name="20% - Accent5 3_Display" xfId="796" xr:uid="{00000000-0005-0000-0000-000015030000}"/>
    <cellStyle name="20% - Accent5 4" xfId="797" xr:uid="{00000000-0005-0000-0000-000016030000}"/>
    <cellStyle name="20% - Accent5 4 2" xfId="798" xr:uid="{00000000-0005-0000-0000-000017030000}"/>
    <cellStyle name="20% - Accent5 4_Display" xfId="799" xr:uid="{00000000-0005-0000-0000-000018030000}"/>
    <cellStyle name="20% - Accent5 5" xfId="800" xr:uid="{00000000-0005-0000-0000-000019030000}"/>
    <cellStyle name="20% - Accent5 5 2" xfId="801" xr:uid="{00000000-0005-0000-0000-00001A030000}"/>
    <cellStyle name="20% - Accent5 5_Display" xfId="802" xr:uid="{00000000-0005-0000-0000-00001B030000}"/>
    <cellStyle name="20% - Accent5 6" xfId="803" xr:uid="{00000000-0005-0000-0000-00001C030000}"/>
    <cellStyle name="20% - Accent5 6 2" xfId="804" xr:uid="{00000000-0005-0000-0000-00001D030000}"/>
    <cellStyle name="20% - Accent5 6_Display" xfId="805" xr:uid="{00000000-0005-0000-0000-00001E030000}"/>
    <cellStyle name="20% - Accent5 7" xfId="806" xr:uid="{00000000-0005-0000-0000-00001F030000}"/>
    <cellStyle name="20% - Accent5 8" xfId="807" xr:uid="{00000000-0005-0000-0000-000020030000}"/>
    <cellStyle name="20% - Accent5 9" xfId="808" xr:uid="{00000000-0005-0000-0000-000021030000}"/>
    <cellStyle name="20% - Accent5 9 2" xfId="809" xr:uid="{00000000-0005-0000-0000-000022030000}"/>
    <cellStyle name="20% - Accent5 9 3" xfId="810" xr:uid="{00000000-0005-0000-0000-000023030000}"/>
    <cellStyle name="20% - Accent5 9 4" xfId="811" xr:uid="{00000000-0005-0000-0000-000024030000}"/>
    <cellStyle name="20% - Accent6 10" xfId="812" xr:uid="{00000000-0005-0000-0000-000025030000}"/>
    <cellStyle name="20% - Accent6 10 2" xfId="813" xr:uid="{00000000-0005-0000-0000-000026030000}"/>
    <cellStyle name="20% - Accent6 10 3" xfId="814" xr:uid="{00000000-0005-0000-0000-000027030000}"/>
    <cellStyle name="20% - Accent6 11" xfId="815" xr:uid="{00000000-0005-0000-0000-000028030000}"/>
    <cellStyle name="20% - Accent6 11 2" xfId="816" xr:uid="{00000000-0005-0000-0000-000029030000}"/>
    <cellStyle name="20% - Accent6 11 3" xfId="817" xr:uid="{00000000-0005-0000-0000-00002A030000}"/>
    <cellStyle name="20% - Accent6 12" xfId="818" xr:uid="{00000000-0005-0000-0000-00002B030000}"/>
    <cellStyle name="20% - Accent6 12 2" xfId="819" xr:uid="{00000000-0005-0000-0000-00002C030000}"/>
    <cellStyle name="20% - Accent6 12 3" xfId="820" xr:uid="{00000000-0005-0000-0000-00002D030000}"/>
    <cellStyle name="20% - Accent6 13" xfId="821" xr:uid="{00000000-0005-0000-0000-00002E030000}"/>
    <cellStyle name="20% - Accent6 13 2" xfId="822" xr:uid="{00000000-0005-0000-0000-00002F030000}"/>
    <cellStyle name="20% - Accent6 13 3" xfId="823" xr:uid="{00000000-0005-0000-0000-000030030000}"/>
    <cellStyle name="20% - Accent6 14" xfId="824" xr:uid="{00000000-0005-0000-0000-000031030000}"/>
    <cellStyle name="20% - Accent6 14 2" xfId="825" xr:uid="{00000000-0005-0000-0000-000032030000}"/>
    <cellStyle name="20% - Accent6 14 3" xfId="826" xr:uid="{00000000-0005-0000-0000-000033030000}"/>
    <cellStyle name="20% - Accent6 15" xfId="827" xr:uid="{00000000-0005-0000-0000-000034030000}"/>
    <cellStyle name="20% - Accent6 15 2" xfId="828" xr:uid="{00000000-0005-0000-0000-000035030000}"/>
    <cellStyle name="20% - Accent6 15 3" xfId="829" xr:uid="{00000000-0005-0000-0000-000036030000}"/>
    <cellStyle name="20% - Accent6 16" xfId="830" xr:uid="{00000000-0005-0000-0000-000037030000}"/>
    <cellStyle name="20% - Accent6 17" xfId="831" xr:uid="{00000000-0005-0000-0000-000038030000}"/>
    <cellStyle name="20% - Accent6 18" xfId="832" xr:uid="{00000000-0005-0000-0000-000039030000}"/>
    <cellStyle name="20% - Accent6 19" xfId="833" xr:uid="{00000000-0005-0000-0000-00003A030000}"/>
    <cellStyle name="20% - Accent6 2" xfId="834" xr:uid="{00000000-0005-0000-0000-00003B030000}"/>
    <cellStyle name="20% - Accent6 2 10" xfId="835" xr:uid="{00000000-0005-0000-0000-00003C030000}"/>
    <cellStyle name="20% - Accent6 2 11" xfId="836" xr:uid="{00000000-0005-0000-0000-00003D030000}"/>
    <cellStyle name="20% - Accent6 2 12" xfId="837" xr:uid="{00000000-0005-0000-0000-00003E030000}"/>
    <cellStyle name="20% - Accent6 2 13" xfId="838" xr:uid="{00000000-0005-0000-0000-00003F030000}"/>
    <cellStyle name="20% - Accent6 2 14" xfId="839" xr:uid="{00000000-0005-0000-0000-000040030000}"/>
    <cellStyle name="20% - Accent6 2 15" xfId="840" xr:uid="{00000000-0005-0000-0000-000041030000}"/>
    <cellStyle name="20% - Accent6 2 2" xfId="841" xr:uid="{00000000-0005-0000-0000-000042030000}"/>
    <cellStyle name="20% - Accent6 2 3" xfId="842" xr:uid="{00000000-0005-0000-0000-000043030000}"/>
    <cellStyle name="20% - Accent6 2 4" xfId="843" xr:uid="{00000000-0005-0000-0000-000044030000}"/>
    <cellStyle name="20% - Accent6 2 5" xfId="844" xr:uid="{00000000-0005-0000-0000-000045030000}"/>
    <cellStyle name="20% - Accent6 2 6" xfId="845" xr:uid="{00000000-0005-0000-0000-000046030000}"/>
    <cellStyle name="20% - Accent6 2 7" xfId="846" xr:uid="{00000000-0005-0000-0000-000047030000}"/>
    <cellStyle name="20% - Accent6 2 8" xfId="847" xr:uid="{00000000-0005-0000-0000-000048030000}"/>
    <cellStyle name="20% - Accent6 2 9" xfId="848" xr:uid="{00000000-0005-0000-0000-000049030000}"/>
    <cellStyle name="20% - Accent6 2_Display" xfId="849" xr:uid="{00000000-0005-0000-0000-00004A030000}"/>
    <cellStyle name="20% - Accent6 20" xfId="4319" xr:uid="{00000000-0005-0000-0000-00004B030000}"/>
    <cellStyle name="20% - Accent6 3" xfId="850" xr:uid="{00000000-0005-0000-0000-00004C030000}"/>
    <cellStyle name="20% - Accent6 3 2" xfId="851" xr:uid="{00000000-0005-0000-0000-00004D030000}"/>
    <cellStyle name="20% - Accent6 3 3" xfId="852" xr:uid="{00000000-0005-0000-0000-00004E030000}"/>
    <cellStyle name="20% - Accent6 3 4" xfId="853" xr:uid="{00000000-0005-0000-0000-00004F030000}"/>
    <cellStyle name="20% - Accent6 3 5" xfId="854" xr:uid="{00000000-0005-0000-0000-000050030000}"/>
    <cellStyle name="20% - Accent6 3 5 2" xfId="855" xr:uid="{00000000-0005-0000-0000-000051030000}"/>
    <cellStyle name="20% - Accent6 3 6" xfId="856" xr:uid="{00000000-0005-0000-0000-000052030000}"/>
    <cellStyle name="20% - Accent6 3 7" xfId="857" xr:uid="{00000000-0005-0000-0000-000053030000}"/>
    <cellStyle name="20% - Accent6 3 8" xfId="858" xr:uid="{00000000-0005-0000-0000-000054030000}"/>
    <cellStyle name="20% - Accent6 3 9" xfId="859" xr:uid="{00000000-0005-0000-0000-000055030000}"/>
    <cellStyle name="20% - Accent6 3_Display" xfId="860" xr:uid="{00000000-0005-0000-0000-000056030000}"/>
    <cellStyle name="20% - Accent6 4" xfId="861" xr:uid="{00000000-0005-0000-0000-000057030000}"/>
    <cellStyle name="20% - Accent6 4 2" xfId="862" xr:uid="{00000000-0005-0000-0000-000058030000}"/>
    <cellStyle name="20% - Accent6 4_Display" xfId="863" xr:uid="{00000000-0005-0000-0000-000059030000}"/>
    <cellStyle name="20% - Accent6 5" xfId="864" xr:uid="{00000000-0005-0000-0000-00005A030000}"/>
    <cellStyle name="20% - Accent6 5 2" xfId="865" xr:uid="{00000000-0005-0000-0000-00005B030000}"/>
    <cellStyle name="20% - Accent6 5_Display" xfId="866" xr:uid="{00000000-0005-0000-0000-00005C030000}"/>
    <cellStyle name="20% - Accent6 6" xfId="867" xr:uid="{00000000-0005-0000-0000-00005D030000}"/>
    <cellStyle name="20% - Accent6 6 2" xfId="868" xr:uid="{00000000-0005-0000-0000-00005E030000}"/>
    <cellStyle name="20% - Accent6 6_Display" xfId="869" xr:uid="{00000000-0005-0000-0000-00005F030000}"/>
    <cellStyle name="20% - Accent6 7" xfId="870" xr:uid="{00000000-0005-0000-0000-000060030000}"/>
    <cellStyle name="20% - Accent6 8" xfId="871" xr:uid="{00000000-0005-0000-0000-000061030000}"/>
    <cellStyle name="20% - Accent6 9" xfId="872" xr:uid="{00000000-0005-0000-0000-000062030000}"/>
    <cellStyle name="20% - Accent6 9 2" xfId="873" xr:uid="{00000000-0005-0000-0000-000063030000}"/>
    <cellStyle name="20% - Accent6 9 2 2" xfId="874" xr:uid="{00000000-0005-0000-0000-000064030000}"/>
    <cellStyle name="20% - Accent6 9 3" xfId="875" xr:uid="{00000000-0005-0000-0000-000065030000}"/>
    <cellStyle name="20% - Accent6 9 4" xfId="876" xr:uid="{00000000-0005-0000-0000-000066030000}"/>
    <cellStyle name="20% - Accent6 9 5" xfId="877" xr:uid="{00000000-0005-0000-0000-000067030000}"/>
    <cellStyle name="20% - 强调文字颜色 1" xfId="878" xr:uid="{00000000-0005-0000-0000-000068030000}"/>
    <cellStyle name="20% - 强调文字颜色 2" xfId="879" xr:uid="{00000000-0005-0000-0000-000069030000}"/>
    <cellStyle name="20% - 强调文字颜色 3" xfId="880" xr:uid="{00000000-0005-0000-0000-00006A030000}"/>
    <cellStyle name="20% - 强调文字颜色 4" xfId="881" xr:uid="{00000000-0005-0000-0000-00006B030000}"/>
    <cellStyle name="20% - 强调文字颜色 5" xfId="882" xr:uid="{00000000-0005-0000-0000-00006C030000}"/>
    <cellStyle name="20% - 强调文字颜色 6" xfId="883" xr:uid="{00000000-0005-0000-0000-00006D030000}"/>
    <cellStyle name="20% - 輔色1" xfId="884" xr:uid="{00000000-0005-0000-0000-00006E030000}"/>
    <cellStyle name="20% - 輔色2" xfId="885" xr:uid="{00000000-0005-0000-0000-00006F030000}"/>
    <cellStyle name="20% - 輔色3" xfId="886" xr:uid="{00000000-0005-0000-0000-000070030000}"/>
    <cellStyle name="20% - 輔色4" xfId="887" xr:uid="{00000000-0005-0000-0000-000071030000}"/>
    <cellStyle name="20% - 輔色5" xfId="888" xr:uid="{00000000-0005-0000-0000-000072030000}"/>
    <cellStyle name="20% - 輔色6" xfId="889" xr:uid="{00000000-0005-0000-0000-000073030000}"/>
    <cellStyle name="3232" xfId="890" xr:uid="{00000000-0005-0000-0000-000074030000}"/>
    <cellStyle name="³f¹ô[0]_pldt" xfId="891" xr:uid="{00000000-0005-0000-0000-000075030000}"/>
    <cellStyle name="³f¹ô_pldt" xfId="892" xr:uid="{00000000-0005-0000-0000-000076030000}"/>
    <cellStyle name="40% - Accent1 10" xfId="893" xr:uid="{00000000-0005-0000-0000-000077030000}"/>
    <cellStyle name="40% - Accent1 10 2" xfId="894" xr:uid="{00000000-0005-0000-0000-000078030000}"/>
    <cellStyle name="40% - Accent1 10 3" xfId="895" xr:uid="{00000000-0005-0000-0000-000079030000}"/>
    <cellStyle name="40% - Accent1 11" xfId="896" xr:uid="{00000000-0005-0000-0000-00007A030000}"/>
    <cellStyle name="40% - Accent1 11 2" xfId="897" xr:uid="{00000000-0005-0000-0000-00007B030000}"/>
    <cellStyle name="40% - Accent1 11 3" xfId="898" xr:uid="{00000000-0005-0000-0000-00007C030000}"/>
    <cellStyle name="40% - Accent1 12" xfId="899" xr:uid="{00000000-0005-0000-0000-00007D030000}"/>
    <cellStyle name="40% - Accent1 12 2" xfId="900" xr:uid="{00000000-0005-0000-0000-00007E030000}"/>
    <cellStyle name="40% - Accent1 12 3" xfId="901" xr:uid="{00000000-0005-0000-0000-00007F030000}"/>
    <cellStyle name="40% - Accent1 13" xfId="902" xr:uid="{00000000-0005-0000-0000-000080030000}"/>
    <cellStyle name="40% - Accent1 13 2" xfId="903" xr:uid="{00000000-0005-0000-0000-000081030000}"/>
    <cellStyle name="40% - Accent1 13 3" xfId="904" xr:uid="{00000000-0005-0000-0000-000082030000}"/>
    <cellStyle name="40% - Accent1 14" xfId="905" xr:uid="{00000000-0005-0000-0000-000083030000}"/>
    <cellStyle name="40% - Accent1 14 2" xfId="906" xr:uid="{00000000-0005-0000-0000-000084030000}"/>
    <cellStyle name="40% - Accent1 14 3" xfId="907" xr:uid="{00000000-0005-0000-0000-000085030000}"/>
    <cellStyle name="40% - Accent1 15" xfId="908" xr:uid="{00000000-0005-0000-0000-000086030000}"/>
    <cellStyle name="40% - Accent1 15 2" xfId="909" xr:uid="{00000000-0005-0000-0000-000087030000}"/>
    <cellStyle name="40% - Accent1 15 3" xfId="910" xr:uid="{00000000-0005-0000-0000-000088030000}"/>
    <cellStyle name="40% - Accent1 16" xfId="911" xr:uid="{00000000-0005-0000-0000-000089030000}"/>
    <cellStyle name="40% - Accent1 17" xfId="912" xr:uid="{00000000-0005-0000-0000-00008A030000}"/>
    <cellStyle name="40% - Accent1 18" xfId="913" xr:uid="{00000000-0005-0000-0000-00008B030000}"/>
    <cellStyle name="40% - Accent1 19" xfId="914" xr:uid="{00000000-0005-0000-0000-00008C030000}"/>
    <cellStyle name="40% - Accent1 2" xfId="915" xr:uid="{00000000-0005-0000-0000-00008D030000}"/>
    <cellStyle name="40% - Accent1 2 10" xfId="916" xr:uid="{00000000-0005-0000-0000-00008E030000}"/>
    <cellStyle name="40% - Accent1 2 11" xfId="917" xr:uid="{00000000-0005-0000-0000-00008F030000}"/>
    <cellStyle name="40% - Accent1 2 12" xfId="918" xr:uid="{00000000-0005-0000-0000-000090030000}"/>
    <cellStyle name="40% - Accent1 2 13" xfId="919" xr:uid="{00000000-0005-0000-0000-000091030000}"/>
    <cellStyle name="40% - Accent1 2 14" xfId="920" xr:uid="{00000000-0005-0000-0000-000092030000}"/>
    <cellStyle name="40% - Accent1 2 15" xfId="921" xr:uid="{00000000-0005-0000-0000-000093030000}"/>
    <cellStyle name="40% - Accent1 2 2" xfId="922" xr:uid="{00000000-0005-0000-0000-000094030000}"/>
    <cellStyle name="40% - Accent1 2 3" xfId="923" xr:uid="{00000000-0005-0000-0000-000095030000}"/>
    <cellStyle name="40% - Accent1 2 4" xfId="924" xr:uid="{00000000-0005-0000-0000-000096030000}"/>
    <cellStyle name="40% - Accent1 2 5" xfId="925" xr:uid="{00000000-0005-0000-0000-000097030000}"/>
    <cellStyle name="40% - Accent1 2 6" xfId="926" xr:uid="{00000000-0005-0000-0000-000098030000}"/>
    <cellStyle name="40% - Accent1 2 7" xfId="927" xr:uid="{00000000-0005-0000-0000-000099030000}"/>
    <cellStyle name="40% - Accent1 2 8" xfId="928" xr:uid="{00000000-0005-0000-0000-00009A030000}"/>
    <cellStyle name="40% - Accent1 2 9" xfId="929" xr:uid="{00000000-0005-0000-0000-00009B030000}"/>
    <cellStyle name="40% - Accent1 2_Display" xfId="930" xr:uid="{00000000-0005-0000-0000-00009C030000}"/>
    <cellStyle name="40% - Accent1 20" xfId="4320" xr:uid="{00000000-0005-0000-0000-00009D030000}"/>
    <cellStyle name="40% - Accent1 3" xfId="931" xr:uid="{00000000-0005-0000-0000-00009E030000}"/>
    <cellStyle name="40% - Accent1 3 2" xfId="932" xr:uid="{00000000-0005-0000-0000-00009F030000}"/>
    <cellStyle name="40% - Accent1 3 3" xfId="933" xr:uid="{00000000-0005-0000-0000-0000A0030000}"/>
    <cellStyle name="40% - Accent1 3 4" xfId="934" xr:uid="{00000000-0005-0000-0000-0000A1030000}"/>
    <cellStyle name="40% - Accent1 3 5" xfId="935" xr:uid="{00000000-0005-0000-0000-0000A2030000}"/>
    <cellStyle name="40% - Accent1 3 5 2" xfId="936" xr:uid="{00000000-0005-0000-0000-0000A3030000}"/>
    <cellStyle name="40% - Accent1 3 6" xfId="937" xr:uid="{00000000-0005-0000-0000-0000A4030000}"/>
    <cellStyle name="40% - Accent1 3 7" xfId="938" xr:uid="{00000000-0005-0000-0000-0000A5030000}"/>
    <cellStyle name="40% - Accent1 3 8" xfId="939" xr:uid="{00000000-0005-0000-0000-0000A6030000}"/>
    <cellStyle name="40% - Accent1 3 9" xfId="940" xr:uid="{00000000-0005-0000-0000-0000A7030000}"/>
    <cellStyle name="40% - Accent1 3_Display" xfId="941" xr:uid="{00000000-0005-0000-0000-0000A8030000}"/>
    <cellStyle name="40% - Accent1 4" xfId="942" xr:uid="{00000000-0005-0000-0000-0000A9030000}"/>
    <cellStyle name="40% - Accent1 4 2" xfId="943" xr:uid="{00000000-0005-0000-0000-0000AA030000}"/>
    <cellStyle name="40% - Accent1 4_Display" xfId="944" xr:uid="{00000000-0005-0000-0000-0000AB030000}"/>
    <cellStyle name="40% - Accent1 5" xfId="945" xr:uid="{00000000-0005-0000-0000-0000AC030000}"/>
    <cellStyle name="40% - Accent1 5 2" xfId="946" xr:uid="{00000000-0005-0000-0000-0000AD030000}"/>
    <cellStyle name="40% - Accent1 5_Display" xfId="947" xr:uid="{00000000-0005-0000-0000-0000AE030000}"/>
    <cellStyle name="40% - Accent1 6" xfId="948" xr:uid="{00000000-0005-0000-0000-0000AF030000}"/>
    <cellStyle name="40% - Accent1 6 2" xfId="949" xr:uid="{00000000-0005-0000-0000-0000B0030000}"/>
    <cellStyle name="40% - Accent1 6_Display" xfId="950" xr:uid="{00000000-0005-0000-0000-0000B1030000}"/>
    <cellStyle name="40% - Accent1 7" xfId="951" xr:uid="{00000000-0005-0000-0000-0000B2030000}"/>
    <cellStyle name="40% - Accent1 8" xfId="952" xr:uid="{00000000-0005-0000-0000-0000B3030000}"/>
    <cellStyle name="40% - Accent1 9" xfId="953" xr:uid="{00000000-0005-0000-0000-0000B4030000}"/>
    <cellStyle name="40% - Accent1 9 2" xfId="954" xr:uid="{00000000-0005-0000-0000-0000B5030000}"/>
    <cellStyle name="40% - Accent1 9 2 2" xfId="955" xr:uid="{00000000-0005-0000-0000-0000B6030000}"/>
    <cellStyle name="40% - Accent1 9 3" xfId="956" xr:uid="{00000000-0005-0000-0000-0000B7030000}"/>
    <cellStyle name="40% - Accent1 9 4" xfId="957" xr:uid="{00000000-0005-0000-0000-0000B8030000}"/>
    <cellStyle name="40% - Accent1 9 5" xfId="958" xr:uid="{00000000-0005-0000-0000-0000B9030000}"/>
    <cellStyle name="40% - Accent2 10" xfId="959" xr:uid="{00000000-0005-0000-0000-0000BA030000}"/>
    <cellStyle name="40% - Accent2 10 2" xfId="960" xr:uid="{00000000-0005-0000-0000-0000BB030000}"/>
    <cellStyle name="40% - Accent2 10 3" xfId="961" xr:uid="{00000000-0005-0000-0000-0000BC030000}"/>
    <cellStyle name="40% - Accent2 11" xfId="962" xr:uid="{00000000-0005-0000-0000-0000BD030000}"/>
    <cellStyle name="40% - Accent2 11 2" xfId="963" xr:uid="{00000000-0005-0000-0000-0000BE030000}"/>
    <cellStyle name="40% - Accent2 11 3" xfId="964" xr:uid="{00000000-0005-0000-0000-0000BF030000}"/>
    <cellStyle name="40% - Accent2 12" xfId="965" xr:uid="{00000000-0005-0000-0000-0000C0030000}"/>
    <cellStyle name="40% - Accent2 12 2" xfId="966" xr:uid="{00000000-0005-0000-0000-0000C1030000}"/>
    <cellStyle name="40% - Accent2 12 3" xfId="967" xr:uid="{00000000-0005-0000-0000-0000C2030000}"/>
    <cellStyle name="40% - Accent2 13" xfId="968" xr:uid="{00000000-0005-0000-0000-0000C3030000}"/>
    <cellStyle name="40% - Accent2 13 2" xfId="969" xr:uid="{00000000-0005-0000-0000-0000C4030000}"/>
    <cellStyle name="40% - Accent2 13 3" xfId="970" xr:uid="{00000000-0005-0000-0000-0000C5030000}"/>
    <cellStyle name="40% - Accent2 14" xfId="971" xr:uid="{00000000-0005-0000-0000-0000C6030000}"/>
    <cellStyle name="40% - Accent2 14 2" xfId="972" xr:uid="{00000000-0005-0000-0000-0000C7030000}"/>
    <cellStyle name="40% - Accent2 14 3" xfId="973" xr:uid="{00000000-0005-0000-0000-0000C8030000}"/>
    <cellStyle name="40% - Accent2 15" xfId="974" xr:uid="{00000000-0005-0000-0000-0000C9030000}"/>
    <cellStyle name="40% - Accent2 15 2" xfId="975" xr:uid="{00000000-0005-0000-0000-0000CA030000}"/>
    <cellStyle name="40% - Accent2 15 3" xfId="976" xr:uid="{00000000-0005-0000-0000-0000CB030000}"/>
    <cellStyle name="40% - Accent2 16" xfId="977" xr:uid="{00000000-0005-0000-0000-0000CC030000}"/>
    <cellStyle name="40% - Accent2 17" xfId="978" xr:uid="{00000000-0005-0000-0000-0000CD030000}"/>
    <cellStyle name="40% - Accent2 18" xfId="979" xr:uid="{00000000-0005-0000-0000-0000CE030000}"/>
    <cellStyle name="40% - Accent2 19" xfId="980" xr:uid="{00000000-0005-0000-0000-0000CF030000}"/>
    <cellStyle name="40% - Accent2 2" xfId="981" xr:uid="{00000000-0005-0000-0000-0000D0030000}"/>
    <cellStyle name="40% - Accent2 2 10" xfId="982" xr:uid="{00000000-0005-0000-0000-0000D1030000}"/>
    <cellStyle name="40% - Accent2 2 11" xfId="983" xr:uid="{00000000-0005-0000-0000-0000D2030000}"/>
    <cellStyle name="40% - Accent2 2 12" xfId="984" xr:uid="{00000000-0005-0000-0000-0000D3030000}"/>
    <cellStyle name="40% - Accent2 2 13" xfId="985" xr:uid="{00000000-0005-0000-0000-0000D4030000}"/>
    <cellStyle name="40% - Accent2 2 14" xfId="986" xr:uid="{00000000-0005-0000-0000-0000D5030000}"/>
    <cellStyle name="40% - Accent2 2 15" xfId="987" xr:uid="{00000000-0005-0000-0000-0000D6030000}"/>
    <cellStyle name="40% - Accent2 2 2" xfId="988" xr:uid="{00000000-0005-0000-0000-0000D7030000}"/>
    <cellStyle name="40% - Accent2 2 3" xfId="989" xr:uid="{00000000-0005-0000-0000-0000D8030000}"/>
    <cellStyle name="40% - Accent2 2 4" xfId="990" xr:uid="{00000000-0005-0000-0000-0000D9030000}"/>
    <cellStyle name="40% - Accent2 2 5" xfId="991" xr:uid="{00000000-0005-0000-0000-0000DA030000}"/>
    <cellStyle name="40% - Accent2 2 6" xfId="992" xr:uid="{00000000-0005-0000-0000-0000DB030000}"/>
    <cellStyle name="40% - Accent2 2 7" xfId="993" xr:uid="{00000000-0005-0000-0000-0000DC030000}"/>
    <cellStyle name="40% - Accent2 2 8" xfId="994" xr:uid="{00000000-0005-0000-0000-0000DD030000}"/>
    <cellStyle name="40% - Accent2 2 9" xfId="995" xr:uid="{00000000-0005-0000-0000-0000DE030000}"/>
    <cellStyle name="40% - Accent2 2_Display" xfId="996" xr:uid="{00000000-0005-0000-0000-0000DF030000}"/>
    <cellStyle name="40% - Accent2 20" xfId="4321" xr:uid="{00000000-0005-0000-0000-0000E0030000}"/>
    <cellStyle name="40% - Accent2 3" xfId="997" xr:uid="{00000000-0005-0000-0000-0000E1030000}"/>
    <cellStyle name="40% - Accent2 3 2" xfId="998" xr:uid="{00000000-0005-0000-0000-0000E2030000}"/>
    <cellStyle name="40% - Accent2 3 3" xfId="999" xr:uid="{00000000-0005-0000-0000-0000E3030000}"/>
    <cellStyle name="40% - Accent2 3 4" xfId="1000" xr:uid="{00000000-0005-0000-0000-0000E4030000}"/>
    <cellStyle name="40% - Accent2 3 5" xfId="1001" xr:uid="{00000000-0005-0000-0000-0000E5030000}"/>
    <cellStyle name="40% - Accent2 3 5 2" xfId="1002" xr:uid="{00000000-0005-0000-0000-0000E6030000}"/>
    <cellStyle name="40% - Accent2 3 6" xfId="1003" xr:uid="{00000000-0005-0000-0000-0000E7030000}"/>
    <cellStyle name="40% - Accent2 3 7" xfId="1004" xr:uid="{00000000-0005-0000-0000-0000E8030000}"/>
    <cellStyle name="40% - Accent2 3 8" xfId="1005" xr:uid="{00000000-0005-0000-0000-0000E9030000}"/>
    <cellStyle name="40% - Accent2 3 9" xfId="1006" xr:uid="{00000000-0005-0000-0000-0000EA030000}"/>
    <cellStyle name="40% - Accent2 3_Display" xfId="1007" xr:uid="{00000000-0005-0000-0000-0000EB030000}"/>
    <cellStyle name="40% - Accent2 4" xfId="1008" xr:uid="{00000000-0005-0000-0000-0000EC030000}"/>
    <cellStyle name="40% - Accent2 4 2" xfId="1009" xr:uid="{00000000-0005-0000-0000-0000ED030000}"/>
    <cellStyle name="40% - Accent2 4_Display" xfId="1010" xr:uid="{00000000-0005-0000-0000-0000EE030000}"/>
    <cellStyle name="40% - Accent2 5" xfId="1011" xr:uid="{00000000-0005-0000-0000-0000EF030000}"/>
    <cellStyle name="40% - Accent2 5 2" xfId="1012" xr:uid="{00000000-0005-0000-0000-0000F0030000}"/>
    <cellStyle name="40% - Accent2 5_Display" xfId="1013" xr:uid="{00000000-0005-0000-0000-0000F1030000}"/>
    <cellStyle name="40% - Accent2 6" xfId="1014" xr:uid="{00000000-0005-0000-0000-0000F2030000}"/>
    <cellStyle name="40% - Accent2 6 2" xfId="1015" xr:uid="{00000000-0005-0000-0000-0000F3030000}"/>
    <cellStyle name="40% - Accent2 6_Display" xfId="1016" xr:uid="{00000000-0005-0000-0000-0000F4030000}"/>
    <cellStyle name="40% - Accent2 7" xfId="1017" xr:uid="{00000000-0005-0000-0000-0000F5030000}"/>
    <cellStyle name="40% - Accent2 8" xfId="1018" xr:uid="{00000000-0005-0000-0000-0000F6030000}"/>
    <cellStyle name="40% - Accent2 9" xfId="1019" xr:uid="{00000000-0005-0000-0000-0000F7030000}"/>
    <cellStyle name="40% - Accent2 9 2" xfId="1020" xr:uid="{00000000-0005-0000-0000-0000F8030000}"/>
    <cellStyle name="40% - Accent2 9 2 2" xfId="1021" xr:uid="{00000000-0005-0000-0000-0000F9030000}"/>
    <cellStyle name="40% - Accent2 9 3" xfId="1022" xr:uid="{00000000-0005-0000-0000-0000FA030000}"/>
    <cellStyle name="40% - Accent2 9 4" xfId="1023" xr:uid="{00000000-0005-0000-0000-0000FB030000}"/>
    <cellStyle name="40% - Accent2 9 5" xfId="1024" xr:uid="{00000000-0005-0000-0000-0000FC030000}"/>
    <cellStyle name="40% - Accent3 10" xfId="1025" xr:uid="{00000000-0005-0000-0000-0000FD030000}"/>
    <cellStyle name="40% - Accent3 10 2" xfId="1026" xr:uid="{00000000-0005-0000-0000-0000FE030000}"/>
    <cellStyle name="40% - Accent3 10 3" xfId="1027" xr:uid="{00000000-0005-0000-0000-0000FF030000}"/>
    <cellStyle name="40% - Accent3 11" xfId="1028" xr:uid="{00000000-0005-0000-0000-000000040000}"/>
    <cellStyle name="40% - Accent3 11 2" xfId="1029" xr:uid="{00000000-0005-0000-0000-000001040000}"/>
    <cellStyle name="40% - Accent3 11 3" xfId="1030" xr:uid="{00000000-0005-0000-0000-000002040000}"/>
    <cellStyle name="40% - Accent3 12" xfId="1031" xr:uid="{00000000-0005-0000-0000-000003040000}"/>
    <cellStyle name="40% - Accent3 12 2" xfId="1032" xr:uid="{00000000-0005-0000-0000-000004040000}"/>
    <cellStyle name="40% - Accent3 12 3" xfId="1033" xr:uid="{00000000-0005-0000-0000-000005040000}"/>
    <cellStyle name="40% - Accent3 13" xfId="1034" xr:uid="{00000000-0005-0000-0000-000006040000}"/>
    <cellStyle name="40% - Accent3 13 2" xfId="1035" xr:uid="{00000000-0005-0000-0000-000007040000}"/>
    <cellStyle name="40% - Accent3 13 3" xfId="1036" xr:uid="{00000000-0005-0000-0000-000008040000}"/>
    <cellStyle name="40% - Accent3 14" xfId="1037" xr:uid="{00000000-0005-0000-0000-000009040000}"/>
    <cellStyle name="40% - Accent3 14 2" xfId="1038" xr:uid="{00000000-0005-0000-0000-00000A040000}"/>
    <cellStyle name="40% - Accent3 14 3" xfId="1039" xr:uid="{00000000-0005-0000-0000-00000B040000}"/>
    <cellStyle name="40% - Accent3 15" xfId="1040" xr:uid="{00000000-0005-0000-0000-00000C040000}"/>
    <cellStyle name="40% - Accent3 15 2" xfId="1041" xr:uid="{00000000-0005-0000-0000-00000D040000}"/>
    <cellStyle name="40% - Accent3 15 3" xfId="1042" xr:uid="{00000000-0005-0000-0000-00000E040000}"/>
    <cellStyle name="40% - Accent3 16" xfId="1043" xr:uid="{00000000-0005-0000-0000-00000F040000}"/>
    <cellStyle name="40% - Accent3 17" xfId="1044" xr:uid="{00000000-0005-0000-0000-000010040000}"/>
    <cellStyle name="40% - Accent3 18" xfId="1045" xr:uid="{00000000-0005-0000-0000-000011040000}"/>
    <cellStyle name="40% - Accent3 19" xfId="1046" xr:uid="{00000000-0005-0000-0000-000012040000}"/>
    <cellStyle name="40% - Accent3 2" xfId="1047" xr:uid="{00000000-0005-0000-0000-000013040000}"/>
    <cellStyle name="40% - Accent3 2 10" xfId="1048" xr:uid="{00000000-0005-0000-0000-000014040000}"/>
    <cellStyle name="40% - Accent3 2 11" xfId="1049" xr:uid="{00000000-0005-0000-0000-000015040000}"/>
    <cellStyle name="40% - Accent3 2 12" xfId="1050" xr:uid="{00000000-0005-0000-0000-000016040000}"/>
    <cellStyle name="40% - Accent3 2 13" xfId="1051" xr:uid="{00000000-0005-0000-0000-000017040000}"/>
    <cellStyle name="40% - Accent3 2 14" xfId="1052" xr:uid="{00000000-0005-0000-0000-000018040000}"/>
    <cellStyle name="40% - Accent3 2 15" xfId="1053" xr:uid="{00000000-0005-0000-0000-000019040000}"/>
    <cellStyle name="40% - Accent3 2 2" xfId="1054" xr:uid="{00000000-0005-0000-0000-00001A040000}"/>
    <cellStyle name="40% - Accent3 2 3" xfId="1055" xr:uid="{00000000-0005-0000-0000-00001B040000}"/>
    <cellStyle name="40% - Accent3 2 4" xfId="1056" xr:uid="{00000000-0005-0000-0000-00001C040000}"/>
    <cellStyle name="40% - Accent3 2 5" xfId="1057" xr:uid="{00000000-0005-0000-0000-00001D040000}"/>
    <cellStyle name="40% - Accent3 2 6" xfId="1058" xr:uid="{00000000-0005-0000-0000-00001E040000}"/>
    <cellStyle name="40% - Accent3 2 7" xfId="1059" xr:uid="{00000000-0005-0000-0000-00001F040000}"/>
    <cellStyle name="40% - Accent3 2 8" xfId="1060" xr:uid="{00000000-0005-0000-0000-000020040000}"/>
    <cellStyle name="40% - Accent3 2 9" xfId="1061" xr:uid="{00000000-0005-0000-0000-000021040000}"/>
    <cellStyle name="40% - Accent3 2_Display" xfId="1062" xr:uid="{00000000-0005-0000-0000-000022040000}"/>
    <cellStyle name="40% - Accent3 20" xfId="4322" xr:uid="{00000000-0005-0000-0000-000023040000}"/>
    <cellStyle name="40% - Accent3 3" xfId="1063" xr:uid="{00000000-0005-0000-0000-000024040000}"/>
    <cellStyle name="40% - Accent3 3 2" xfId="1064" xr:uid="{00000000-0005-0000-0000-000025040000}"/>
    <cellStyle name="40% - Accent3 3 3" xfId="1065" xr:uid="{00000000-0005-0000-0000-000026040000}"/>
    <cellStyle name="40% - Accent3 3 4" xfId="1066" xr:uid="{00000000-0005-0000-0000-000027040000}"/>
    <cellStyle name="40% - Accent3 3 5" xfId="1067" xr:uid="{00000000-0005-0000-0000-000028040000}"/>
    <cellStyle name="40% - Accent3 3 5 2" xfId="1068" xr:uid="{00000000-0005-0000-0000-000029040000}"/>
    <cellStyle name="40% - Accent3 3 6" xfId="1069" xr:uid="{00000000-0005-0000-0000-00002A040000}"/>
    <cellStyle name="40% - Accent3 3 7" xfId="1070" xr:uid="{00000000-0005-0000-0000-00002B040000}"/>
    <cellStyle name="40% - Accent3 3 8" xfId="1071" xr:uid="{00000000-0005-0000-0000-00002C040000}"/>
    <cellStyle name="40% - Accent3 3 9" xfId="1072" xr:uid="{00000000-0005-0000-0000-00002D040000}"/>
    <cellStyle name="40% - Accent3 3_Display" xfId="1073" xr:uid="{00000000-0005-0000-0000-00002E040000}"/>
    <cellStyle name="40% - Accent3 4" xfId="1074" xr:uid="{00000000-0005-0000-0000-00002F040000}"/>
    <cellStyle name="40% - Accent3 4 2" xfId="1075" xr:uid="{00000000-0005-0000-0000-000030040000}"/>
    <cellStyle name="40% - Accent3 4_Display" xfId="1076" xr:uid="{00000000-0005-0000-0000-000031040000}"/>
    <cellStyle name="40% - Accent3 5" xfId="1077" xr:uid="{00000000-0005-0000-0000-000032040000}"/>
    <cellStyle name="40% - Accent3 5 2" xfId="1078" xr:uid="{00000000-0005-0000-0000-000033040000}"/>
    <cellStyle name="40% - Accent3 5_Display" xfId="1079" xr:uid="{00000000-0005-0000-0000-000034040000}"/>
    <cellStyle name="40% - Accent3 6" xfId="1080" xr:uid="{00000000-0005-0000-0000-000035040000}"/>
    <cellStyle name="40% - Accent3 6 2" xfId="1081" xr:uid="{00000000-0005-0000-0000-000036040000}"/>
    <cellStyle name="40% - Accent3 6_Display" xfId="1082" xr:uid="{00000000-0005-0000-0000-000037040000}"/>
    <cellStyle name="40% - Accent3 7" xfId="1083" xr:uid="{00000000-0005-0000-0000-000038040000}"/>
    <cellStyle name="40% - Accent3 8" xfId="1084" xr:uid="{00000000-0005-0000-0000-000039040000}"/>
    <cellStyle name="40% - Accent3 9" xfId="1085" xr:uid="{00000000-0005-0000-0000-00003A040000}"/>
    <cellStyle name="40% - Accent3 9 2" xfId="1086" xr:uid="{00000000-0005-0000-0000-00003B040000}"/>
    <cellStyle name="40% - Accent3 9 2 2" xfId="1087" xr:uid="{00000000-0005-0000-0000-00003C040000}"/>
    <cellStyle name="40% - Accent3 9 3" xfId="1088" xr:uid="{00000000-0005-0000-0000-00003D040000}"/>
    <cellStyle name="40% - Accent3 9 4" xfId="1089" xr:uid="{00000000-0005-0000-0000-00003E040000}"/>
    <cellStyle name="40% - Accent3 9 5" xfId="1090" xr:uid="{00000000-0005-0000-0000-00003F040000}"/>
    <cellStyle name="40% - Accent4 10" xfId="1091" xr:uid="{00000000-0005-0000-0000-000040040000}"/>
    <cellStyle name="40% - Accent4 10 2" xfId="1092" xr:uid="{00000000-0005-0000-0000-000041040000}"/>
    <cellStyle name="40% - Accent4 10 3" xfId="1093" xr:uid="{00000000-0005-0000-0000-000042040000}"/>
    <cellStyle name="40% - Accent4 11" xfId="1094" xr:uid="{00000000-0005-0000-0000-000043040000}"/>
    <cellStyle name="40% - Accent4 11 2" xfId="1095" xr:uid="{00000000-0005-0000-0000-000044040000}"/>
    <cellStyle name="40% - Accent4 11 3" xfId="1096" xr:uid="{00000000-0005-0000-0000-000045040000}"/>
    <cellStyle name="40% - Accent4 12" xfId="1097" xr:uid="{00000000-0005-0000-0000-000046040000}"/>
    <cellStyle name="40% - Accent4 12 2" xfId="1098" xr:uid="{00000000-0005-0000-0000-000047040000}"/>
    <cellStyle name="40% - Accent4 12 3" xfId="1099" xr:uid="{00000000-0005-0000-0000-000048040000}"/>
    <cellStyle name="40% - Accent4 13" xfId="1100" xr:uid="{00000000-0005-0000-0000-000049040000}"/>
    <cellStyle name="40% - Accent4 13 2" xfId="1101" xr:uid="{00000000-0005-0000-0000-00004A040000}"/>
    <cellStyle name="40% - Accent4 13 3" xfId="1102" xr:uid="{00000000-0005-0000-0000-00004B040000}"/>
    <cellStyle name="40% - Accent4 14" xfId="1103" xr:uid="{00000000-0005-0000-0000-00004C040000}"/>
    <cellStyle name="40% - Accent4 14 2" xfId="1104" xr:uid="{00000000-0005-0000-0000-00004D040000}"/>
    <cellStyle name="40% - Accent4 14 3" xfId="1105" xr:uid="{00000000-0005-0000-0000-00004E040000}"/>
    <cellStyle name="40% - Accent4 15" xfId="1106" xr:uid="{00000000-0005-0000-0000-00004F040000}"/>
    <cellStyle name="40% - Accent4 15 2" xfId="1107" xr:uid="{00000000-0005-0000-0000-000050040000}"/>
    <cellStyle name="40% - Accent4 15 3" xfId="1108" xr:uid="{00000000-0005-0000-0000-000051040000}"/>
    <cellStyle name="40% - Accent4 16" xfId="1109" xr:uid="{00000000-0005-0000-0000-000052040000}"/>
    <cellStyle name="40% - Accent4 17" xfId="1110" xr:uid="{00000000-0005-0000-0000-000053040000}"/>
    <cellStyle name="40% - Accent4 18" xfId="1111" xr:uid="{00000000-0005-0000-0000-000054040000}"/>
    <cellStyle name="40% - Accent4 19" xfId="1112" xr:uid="{00000000-0005-0000-0000-000055040000}"/>
    <cellStyle name="40% - Accent4 2" xfId="1113" xr:uid="{00000000-0005-0000-0000-000056040000}"/>
    <cellStyle name="40% - Accent4 2 10" xfId="1114" xr:uid="{00000000-0005-0000-0000-000057040000}"/>
    <cellStyle name="40% - Accent4 2 11" xfId="1115" xr:uid="{00000000-0005-0000-0000-000058040000}"/>
    <cellStyle name="40% - Accent4 2 12" xfId="1116" xr:uid="{00000000-0005-0000-0000-000059040000}"/>
    <cellStyle name="40% - Accent4 2 13" xfId="1117" xr:uid="{00000000-0005-0000-0000-00005A040000}"/>
    <cellStyle name="40% - Accent4 2 14" xfId="1118" xr:uid="{00000000-0005-0000-0000-00005B040000}"/>
    <cellStyle name="40% - Accent4 2 15" xfId="1119" xr:uid="{00000000-0005-0000-0000-00005C040000}"/>
    <cellStyle name="40% - Accent4 2 2" xfId="1120" xr:uid="{00000000-0005-0000-0000-00005D040000}"/>
    <cellStyle name="40% - Accent4 2 3" xfId="1121" xr:uid="{00000000-0005-0000-0000-00005E040000}"/>
    <cellStyle name="40% - Accent4 2 4" xfId="1122" xr:uid="{00000000-0005-0000-0000-00005F040000}"/>
    <cellStyle name="40% - Accent4 2 5" xfId="1123" xr:uid="{00000000-0005-0000-0000-000060040000}"/>
    <cellStyle name="40% - Accent4 2 6" xfId="1124" xr:uid="{00000000-0005-0000-0000-000061040000}"/>
    <cellStyle name="40% - Accent4 2 7" xfId="1125" xr:uid="{00000000-0005-0000-0000-000062040000}"/>
    <cellStyle name="40% - Accent4 2 8" xfId="1126" xr:uid="{00000000-0005-0000-0000-000063040000}"/>
    <cellStyle name="40% - Accent4 2 9" xfId="1127" xr:uid="{00000000-0005-0000-0000-000064040000}"/>
    <cellStyle name="40% - Accent4 2_Display" xfId="1128" xr:uid="{00000000-0005-0000-0000-000065040000}"/>
    <cellStyle name="40% - Accent4 20" xfId="4323" xr:uid="{00000000-0005-0000-0000-000066040000}"/>
    <cellStyle name="40% - Accent4 3" xfId="1129" xr:uid="{00000000-0005-0000-0000-000067040000}"/>
    <cellStyle name="40% - Accent4 3 2" xfId="1130" xr:uid="{00000000-0005-0000-0000-000068040000}"/>
    <cellStyle name="40% - Accent4 3 3" xfId="1131" xr:uid="{00000000-0005-0000-0000-000069040000}"/>
    <cellStyle name="40% - Accent4 3 4" xfId="1132" xr:uid="{00000000-0005-0000-0000-00006A040000}"/>
    <cellStyle name="40% - Accent4 3 5" xfId="1133" xr:uid="{00000000-0005-0000-0000-00006B040000}"/>
    <cellStyle name="40% - Accent4 3 5 2" xfId="1134" xr:uid="{00000000-0005-0000-0000-00006C040000}"/>
    <cellStyle name="40% - Accent4 3 6" xfId="1135" xr:uid="{00000000-0005-0000-0000-00006D040000}"/>
    <cellStyle name="40% - Accent4 3 7" xfId="1136" xr:uid="{00000000-0005-0000-0000-00006E040000}"/>
    <cellStyle name="40% - Accent4 3 8" xfId="1137" xr:uid="{00000000-0005-0000-0000-00006F040000}"/>
    <cellStyle name="40% - Accent4 3 9" xfId="1138" xr:uid="{00000000-0005-0000-0000-000070040000}"/>
    <cellStyle name="40% - Accent4 3_Display" xfId="1139" xr:uid="{00000000-0005-0000-0000-000071040000}"/>
    <cellStyle name="40% - Accent4 4" xfId="1140" xr:uid="{00000000-0005-0000-0000-000072040000}"/>
    <cellStyle name="40% - Accent4 4 2" xfId="1141" xr:uid="{00000000-0005-0000-0000-000073040000}"/>
    <cellStyle name="40% - Accent4 4_Display" xfId="1142" xr:uid="{00000000-0005-0000-0000-000074040000}"/>
    <cellStyle name="40% - Accent4 5" xfId="1143" xr:uid="{00000000-0005-0000-0000-000075040000}"/>
    <cellStyle name="40% - Accent4 5 2" xfId="1144" xr:uid="{00000000-0005-0000-0000-000076040000}"/>
    <cellStyle name="40% - Accent4 5_Display" xfId="1145" xr:uid="{00000000-0005-0000-0000-000077040000}"/>
    <cellStyle name="40% - Accent4 6" xfId="1146" xr:uid="{00000000-0005-0000-0000-000078040000}"/>
    <cellStyle name="40% - Accent4 6 2" xfId="1147" xr:uid="{00000000-0005-0000-0000-000079040000}"/>
    <cellStyle name="40% - Accent4 6_Display" xfId="1148" xr:uid="{00000000-0005-0000-0000-00007A040000}"/>
    <cellStyle name="40% - Accent4 7" xfId="1149" xr:uid="{00000000-0005-0000-0000-00007B040000}"/>
    <cellStyle name="40% - Accent4 8" xfId="1150" xr:uid="{00000000-0005-0000-0000-00007C040000}"/>
    <cellStyle name="40% - Accent4 9" xfId="1151" xr:uid="{00000000-0005-0000-0000-00007D040000}"/>
    <cellStyle name="40% - Accent4 9 2" xfId="1152" xr:uid="{00000000-0005-0000-0000-00007E040000}"/>
    <cellStyle name="40% - Accent4 9 2 2" xfId="1153" xr:uid="{00000000-0005-0000-0000-00007F040000}"/>
    <cellStyle name="40% - Accent4 9 3" xfId="1154" xr:uid="{00000000-0005-0000-0000-000080040000}"/>
    <cellStyle name="40% - Accent4 9 4" xfId="1155" xr:uid="{00000000-0005-0000-0000-000081040000}"/>
    <cellStyle name="40% - Accent4 9 5" xfId="1156" xr:uid="{00000000-0005-0000-0000-000082040000}"/>
    <cellStyle name="40% - Accent5 10" xfId="1157" xr:uid="{00000000-0005-0000-0000-000083040000}"/>
    <cellStyle name="40% - Accent5 10 2" xfId="1158" xr:uid="{00000000-0005-0000-0000-000084040000}"/>
    <cellStyle name="40% - Accent5 10 3" xfId="1159" xr:uid="{00000000-0005-0000-0000-000085040000}"/>
    <cellStyle name="40% - Accent5 11" xfId="1160" xr:uid="{00000000-0005-0000-0000-000086040000}"/>
    <cellStyle name="40% - Accent5 11 2" xfId="1161" xr:uid="{00000000-0005-0000-0000-000087040000}"/>
    <cellStyle name="40% - Accent5 11 3" xfId="1162" xr:uid="{00000000-0005-0000-0000-000088040000}"/>
    <cellStyle name="40% - Accent5 12" xfId="1163" xr:uid="{00000000-0005-0000-0000-000089040000}"/>
    <cellStyle name="40% - Accent5 12 2" xfId="1164" xr:uid="{00000000-0005-0000-0000-00008A040000}"/>
    <cellStyle name="40% - Accent5 12 3" xfId="1165" xr:uid="{00000000-0005-0000-0000-00008B040000}"/>
    <cellStyle name="40% - Accent5 13" xfId="1166" xr:uid="{00000000-0005-0000-0000-00008C040000}"/>
    <cellStyle name="40% - Accent5 13 2" xfId="1167" xr:uid="{00000000-0005-0000-0000-00008D040000}"/>
    <cellStyle name="40% - Accent5 13 3" xfId="1168" xr:uid="{00000000-0005-0000-0000-00008E040000}"/>
    <cellStyle name="40% - Accent5 14" xfId="1169" xr:uid="{00000000-0005-0000-0000-00008F040000}"/>
    <cellStyle name="40% - Accent5 14 2" xfId="1170" xr:uid="{00000000-0005-0000-0000-000090040000}"/>
    <cellStyle name="40% - Accent5 14 3" xfId="1171" xr:uid="{00000000-0005-0000-0000-000091040000}"/>
    <cellStyle name="40% - Accent5 15" xfId="1172" xr:uid="{00000000-0005-0000-0000-000092040000}"/>
    <cellStyle name="40% - Accent5 15 2" xfId="1173" xr:uid="{00000000-0005-0000-0000-000093040000}"/>
    <cellStyle name="40% - Accent5 15 3" xfId="1174" xr:uid="{00000000-0005-0000-0000-000094040000}"/>
    <cellStyle name="40% - Accent5 16" xfId="1175" xr:uid="{00000000-0005-0000-0000-000095040000}"/>
    <cellStyle name="40% - Accent5 17" xfId="1176" xr:uid="{00000000-0005-0000-0000-000096040000}"/>
    <cellStyle name="40% - Accent5 18" xfId="1177" xr:uid="{00000000-0005-0000-0000-000097040000}"/>
    <cellStyle name="40% - Accent5 19" xfId="1178" xr:uid="{00000000-0005-0000-0000-000098040000}"/>
    <cellStyle name="40% - Accent5 2" xfId="1179" xr:uid="{00000000-0005-0000-0000-000099040000}"/>
    <cellStyle name="40% - Accent5 2 10" xfId="1180" xr:uid="{00000000-0005-0000-0000-00009A040000}"/>
    <cellStyle name="40% - Accent5 2 11" xfId="1181" xr:uid="{00000000-0005-0000-0000-00009B040000}"/>
    <cellStyle name="40% - Accent5 2 12" xfId="1182" xr:uid="{00000000-0005-0000-0000-00009C040000}"/>
    <cellStyle name="40% - Accent5 2 13" xfId="1183" xr:uid="{00000000-0005-0000-0000-00009D040000}"/>
    <cellStyle name="40% - Accent5 2 14" xfId="1184" xr:uid="{00000000-0005-0000-0000-00009E040000}"/>
    <cellStyle name="40% - Accent5 2 15" xfId="1185" xr:uid="{00000000-0005-0000-0000-00009F040000}"/>
    <cellStyle name="40% - Accent5 2 2" xfId="1186" xr:uid="{00000000-0005-0000-0000-0000A0040000}"/>
    <cellStyle name="40% - Accent5 2 3" xfId="1187" xr:uid="{00000000-0005-0000-0000-0000A1040000}"/>
    <cellStyle name="40% - Accent5 2 4" xfId="1188" xr:uid="{00000000-0005-0000-0000-0000A2040000}"/>
    <cellStyle name="40% - Accent5 2 5" xfId="1189" xr:uid="{00000000-0005-0000-0000-0000A3040000}"/>
    <cellStyle name="40% - Accent5 2 6" xfId="1190" xr:uid="{00000000-0005-0000-0000-0000A4040000}"/>
    <cellStyle name="40% - Accent5 2 7" xfId="1191" xr:uid="{00000000-0005-0000-0000-0000A5040000}"/>
    <cellStyle name="40% - Accent5 2 8" xfId="1192" xr:uid="{00000000-0005-0000-0000-0000A6040000}"/>
    <cellStyle name="40% - Accent5 2 9" xfId="1193" xr:uid="{00000000-0005-0000-0000-0000A7040000}"/>
    <cellStyle name="40% - Accent5 2_Display" xfId="1194" xr:uid="{00000000-0005-0000-0000-0000A8040000}"/>
    <cellStyle name="40% - Accent5 20" xfId="4324" xr:uid="{00000000-0005-0000-0000-0000A9040000}"/>
    <cellStyle name="40% - Accent5 3" xfId="1195" xr:uid="{00000000-0005-0000-0000-0000AA040000}"/>
    <cellStyle name="40% - Accent5 3 2" xfId="1196" xr:uid="{00000000-0005-0000-0000-0000AB040000}"/>
    <cellStyle name="40% - Accent5 3 3" xfId="1197" xr:uid="{00000000-0005-0000-0000-0000AC040000}"/>
    <cellStyle name="40% - Accent5 3 4" xfId="1198" xr:uid="{00000000-0005-0000-0000-0000AD040000}"/>
    <cellStyle name="40% - Accent5 3 5" xfId="1199" xr:uid="{00000000-0005-0000-0000-0000AE040000}"/>
    <cellStyle name="40% - Accent5 3 5 2" xfId="1200" xr:uid="{00000000-0005-0000-0000-0000AF040000}"/>
    <cellStyle name="40% - Accent5 3 6" xfId="1201" xr:uid="{00000000-0005-0000-0000-0000B0040000}"/>
    <cellStyle name="40% - Accent5 3 7" xfId="1202" xr:uid="{00000000-0005-0000-0000-0000B1040000}"/>
    <cellStyle name="40% - Accent5 3 8" xfId="1203" xr:uid="{00000000-0005-0000-0000-0000B2040000}"/>
    <cellStyle name="40% - Accent5 3 9" xfId="1204" xr:uid="{00000000-0005-0000-0000-0000B3040000}"/>
    <cellStyle name="40% - Accent5 3_Display" xfId="1205" xr:uid="{00000000-0005-0000-0000-0000B4040000}"/>
    <cellStyle name="40% - Accent5 4" xfId="1206" xr:uid="{00000000-0005-0000-0000-0000B5040000}"/>
    <cellStyle name="40% - Accent5 4 2" xfId="1207" xr:uid="{00000000-0005-0000-0000-0000B6040000}"/>
    <cellStyle name="40% - Accent5 4_Display" xfId="1208" xr:uid="{00000000-0005-0000-0000-0000B7040000}"/>
    <cellStyle name="40% - Accent5 5" xfId="1209" xr:uid="{00000000-0005-0000-0000-0000B8040000}"/>
    <cellStyle name="40% - Accent5 5 2" xfId="1210" xr:uid="{00000000-0005-0000-0000-0000B9040000}"/>
    <cellStyle name="40% - Accent5 5_Display" xfId="1211" xr:uid="{00000000-0005-0000-0000-0000BA040000}"/>
    <cellStyle name="40% - Accent5 6" xfId="1212" xr:uid="{00000000-0005-0000-0000-0000BB040000}"/>
    <cellStyle name="40% - Accent5 6 2" xfId="1213" xr:uid="{00000000-0005-0000-0000-0000BC040000}"/>
    <cellStyle name="40% - Accent5 6_Display" xfId="1214" xr:uid="{00000000-0005-0000-0000-0000BD040000}"/>
    <cellStyle name="40% - Accent5 7" xfId="1215" xr:uid="{00000000-0005-0000-0000-0000BE040000}"/>
    <cellStyle name="40% - Accent5 8" xfId="1216" xr:uid="{00000000-0005-0000-0000-0000BF040000}"/>
    <cellStyle name="40% - Accent5 9" xfId="1217" xr:uid="{00000000-0005-0000-0000-0000C0040000}"/>
    <cellStyle name="40% - Accent5 9 2" xfId="1218" xr:uid="{00000000-0005-0000-0000-0000C1040000}"/>
    <cellStyle name="40% - Accent5 9 2 2" xfId="1219" xr:uid="{00000000-0005-0000-0000-0000C2040000}"/>
    <cellStyle name="40% - Accent5 9 3" xfId="1220" xr:uid="{00000000-0005-0000-0000-0000C3040000}"/>
    <cellStyle name="40% - Accent5 9 4" xfId="1221" xr:uid="{00000000-0005-0000-0000-0000C4040000}"/>
    <cellStyle name="40% - Accent5 9 5" xfId="1222" xr:uid="{00000000-0005-0000-0000-0000C5040000}"/>
    <cellStyle name="40% - Accent6 10" xfId="1223" xr:uid="{00000000-0005-0000-0000-0000C6040000}"/>
    <cellStyle name="40% - Accent6 10 2" xfId="1224" xr:uid="{00000000-0005-0000-0000-0000C7040000}"/>
    <cellStyle name="40% - Accent6 10 3" xfId="1225" xr:uid="{00000000-0005-0000-0000-0000C8040000}"/>
    <cellStyle name="40% - Accent6 11" xfId="1226" xr:uid="{00000000-0005-0000-0000-0000C9040000}"/>
    <cellStyle name="40% - Accent6 11 2" xfId="1227" xr:uid="{00000000-0005-0000-0000-0000CA040000}"/>
    <cellStyle name="40% - Accent6 11 3" xfId="1228" xr:uid="{00000000-0005-0000-0000-0000CB040000}"/>
    <cellStyle name="40% - Accent6 12" xfId="1229" xr:uid="{00000000-0005-0000-0000-0000CC040000}"/>
    <cellStyle name="40% - Accent6 12 2" xfId="1230" xr:uid="{00000000-0005-0000-0000-0000CD040000}"/>
    <cellStyle name="40% - Accent6 12 3" xfId="1231" xr:uid="{00000000-0005-0000-0000-0000CE040000}"/>
    <cellStyle name="40% - Accent6 13" xfId="1232" xr:uid="{00000000-0005-0000-0000-0000CF040000}"/>
    <cellStyle name="40% - Accent6 13 2" xfId="1233" xr:uid="{00000000-0005-0000-0000-0000D0040000}"/>
    <cellStyle name="40% - Accent6 13 3" xfId="1234" xr:uid="{00000000-0005-0000-0000-0000D1040000}"/>
    <cellStyle name="40% - Accent6 14" xfId="1235" xr:uid="{00000000-0005-0000-0000-0000D2040000}"/>
    <cellStyle name="40% - Accent6 14 2" xfId="1236" xr:uid="{00000000-0005-0000-0000-0000D3040000}"/>
    <cellStyle name="40% - Accent6 14 3" xfId="1237" xr:uid="{00000000-0005-0000-0000-0000D4040000}"/>
    <cellStyle name="40% - Accent6 15" xfId="1238" xr:uid="{00000000-0005-0000-0000-0000D5040000}"/>
    <cellStyle name="40% - Accent6 15 2" xfId="1239" xr:uid="{00000000-0005-0000-0000-0000D6040000}"/>
    <cellStyle name="40% - Accent6 15 3" xfId="1240" xr:uid="{00000000-0005-0000-0000-0000D7040000}"/>
    <cellStyle name="40% - Accent6 16" xfId="1241" xr:uid="{00000000-0005-0000-0000-0000D8040000}"/>
    <cellStyle name="40% - Accent6 17" xfId="1242" xr:uid="{00000000-0005-0000-0000-0000D9040000}"/>
    <cellStyle name="40% - Accent6 18" xfId="1243" xr:uid="{00000000-0005-0000-0000-0000DA040000}"/>
    <cellStyle name="40% - Accent6 19" xfId="1244" xr:uid="{00000000-0005-0000-0000-0000DB040000}"/>
    <cellStyle name="40% - Accent6 2" xfId="1245" xr:uid="{00000000-0005-0000-0000-0000DC040000}"/>
    <cellStyle name="40% - Accent6 2 10" xfId="1246" xr:uid="{00000000-0005-0000-0000-0000DD040000}"/>
    <cellStyle name="40% - Accent6 2 11" xfId="1247" xr:uid="{00000000-0005-0000-0000-0000DE040000}"/>
    <cellStyle name="40% - Accent6 2 12" xfId="1248" xr:uid="{00000000-0005-0000-0000-0000DF040000}"/>
    <cellStyle name="40% - Accent6 2 13" xfId="1249" xr:uid="{00000000-0005-0000-0000-0000E0040000}"/>
    <cellStyle name="40% - Accent6 2 14" xfId="1250" xr:uid="{00000000-0005-0000-0000-0000E1040000}"/>
    <cellStyle name="40% - Accent6 2 15" xfId="1251" xr:uid="{00000000-0005-0000-0000-0000E2040000}"/>
    <cellStyle name="40% - Accent6 2 2" xfId="1252" xr:uid="{00000000-0005-0000-0000-0000E3040000}"/>
    <cellStyle name="40% - Accent6 2 3" xfId="1253" xr:uid="{00000000-0005-0000-0000-0000E4040000}"/>
    <cellStyle name="40% - Accent6 2 4" xfId="1254" xr:uid="{00000000-0005-0000-0000-0000E5040000}"/>
    <cellStyle name="40% - Accent6 2 5" xfId="1255" xr:uid="{00000000-0005-0000-0000-0000E6040000}"/>
    <cellStyle name="40% - Accent6 2 6" xfId="1256" xr:uid="{00000000-0005-0000-0000-0000E7040000}"/>
    <cellStyle name="40% - Accent6 2 7" xfId="1257" xr:uid="{00000000-0005-0000-0000-0000E8040000}"/>
    <cellStyle name="40% - Accent6 2 8" xfId="1258" xr:uid="{00000000-0005-0000-0000-0000E9040000}"/>
    <cellStyle name="40% - Accent6 2 9" xfId="1259" xr:uid="{00000000-0005-0000-0000-0000EA040000}"/>
    <cellStyle name="40% - Accent6 2_Display" xfId="1260" xr:uid="{00000000-0005-0000-0000-0000EB040000}"/>
    <cellStyle name="40% - Accent6 20" xfId="4325" xr:uid="{00000000-0005-0000-0000-0000EC040000}"/>
    <cellStyle name="40% - Accent6 3" xfId="1261" xr:uid="{00000000-0005-0000-0000-0000ED040000}"/>
    <cellStyle name="40% - Accent6 3 2" xfId="1262" xr:uid="{00000000-0005-0000-0000-0000EE040000}"/>
    <cellStyle name="40% - Accent6 3 3" xfId="1263" xr:uid="{00000000-0005-0000-0000-0000EF040000}"/>
    <cellStyle name="40% - Accent6 3 4" xfId="1264" xr:uid="{00000000-0005-0000-0000-0000F0040000}"/>
    <cellStyle name="40% - Accent6 3 5" xfId="1265" xr:uid="{00000000-0005-0000-0000-0000F1040000}"/>
    <cellStyle name="40% - Accent6 3 5 2" xfId="1266" xr:uid="{00000000-0005-0000-0000-0000F2040000}"/>
    <cellStyle name="40% - Accent6 3 6" xfId="1267" xr:uid="{00000000-0005-0000-0000-0000F3040000}"/>
    <cellStyle name="40% - Accent6 3 7" xfId="1268" xr:uid="{00000000-0005-0000-0000-0000F4040000}"/>
    <cellStyle name="40% - Accent6 3 8" xfId="1269" xr:uid="{00000000-0005-0000-0000-0000F5040000}"/>
    <cellStyle name="40% - Accent6 3 9" xfId="1270" xr:uid="{00000000-0005-0000-0000-0000F6040000}"/>
    <cellStyle name="40% - Accent6 3_Display" xfId="1271" xr:uid="{00000000-0005-0000-0000-0000F7040000}"/>
    <cellStyle name="40% - Accent6 4" xfId="1272" xr:uid="{00000000-0005-0000-0000-0000F8040000}"/>
    <cellStyle name="40% - Accent6 4 2" xfId="1273" xr:uid="{00000000-0005-0000-0000-0000F9040000}"/>
    <cellStyle name="40% - Accent6 4_Display" xfId="1274" xr:uid="{00000000-0005-0000-0000-0000FA040000}"/>
    <cellStyle name="40% - Accent6 5" xfId="1275" xr:uid="{00000000-0005-0000-0000-0000FB040000}"/>
    <cellStyle name="40% - Accent6 5 2" xfId="1276" xr:uid="{00000000-0005-0000-0000-0000FC040000}"/>
    <cellStyle name="40% - Accent6 5_Display" xfId="1277" xr:uid="{00000000-0005-0000-0000-0000FD040000}"/>
    <cellStyle name="40% - Accent6 6" xfId="1278" xr:uid="{00000000-0005-0000-0000-0000FE040000}"/>
    <cellStyle name="40% - Accent6 6 2" xfId="1279" xr:uid="{00000000-0005-0000-0000-0000FF040000}"/>
    <cellStyle name="40% - Accent6 6_Display" xfId="1280" xr:uid="{00000000-0005-0000-0000-000000050000}"/>
    <cellStyle name="40% - Accent6 7" xfId="1281" xr:uid="{00000000-0005-0000-0000-000001050000}"/>
    <cellStyle name="40% - Accent6 8" xfId="1282" xr:uid="{00000000-0005-0000-0000-000002050000}"/>
    <cellStyle name="40% - Accent6 9" xfId="1283" xr:uid="{00000000-0005-0000-0000-000003050000}"/>
    <cellStyle name="40% - Accent6 9 2" xfId="1284" xr:uid="{00000000-0005-0000-0000-000004050000}"/>
    <cellStyle name="40% - Accent6 9 2 2" xfId="1285" xr:uid="{00000000-0005-0000-0000-000005050000}"/>
    <cellStyle name="40% - Accent6 9 3" xfId="1286" xr:uid="{00000000-0005-0000-0000-000006050000}"/>
    <cellStyle name="40% - Accent6 9 4" xfId="1287" xr:uid="{00000000-0005-0000-0000-000007050000}"/>
    <cellStyle name="40% - Accent6 9 5" xfId="1288" xr:uid="{00000000-0005-0000-0000-000008050000}"/>
    <cellStyle name="40% - 强调文字颜色 1" xfId="1289" xr:uid="{00000000-0005-0000-0000-000009050000}"/>
    <cellStyle name="40% - 强调文字颜色 2" xfId="1290" xr:uid="{00000000-0005-0000-0000-00000A050000}"/>
    <cellStyle name="40% - 强调文字颜色 3" xfId="1291" xr:uid="{00000000-0005-0000-0000-00000B050000}"/>
    <cellStyle name="40% - 强调文字颜色 4" xfId="1292" xr:uid="{00000000-0005-0000-0000-00000C050000}"/>
    <cellStyle name="40% - 强调文字颜色 5" xfId="1293" xr:uid="{00000000-0005-0000-0000-00000D050000}"/>
    <cellStyle name="40% - 强调文字颜色 6" xfId="1294" xr:uid="{00000000-0005-0000-0000-00000E050000}"/>
    <cellStyle name="40% - 輔色1" xfId="1295" xr:uid="{00000000-0005-0000-0000-00000F050000}"/>
    <cellStyle name="40% - 輔色2" xfId="1296" xr:uid="{00000000-0005-0000-0000-000010050000}"/>
    <cellStyle name="40% - 輔色3" xfId="1297" xr:uid="{00000000-0005-0000-0000-000011050000}"/>
    <cellStyle name="40% - 輔色4" xfId="1298" xr:uid="{00000000-0005-0000-0000-000012050000}"/>
    <cellStyle name="40% - 輔色5" xfId="1299" xr:uid="{00000000-0005-0000-0000-000013050000}"/>
    <cellStyle name="40% - 輔色6" xfId="1300" xr:uid="{00000000-0005-0000-0000-000014050000}"/>
    <cellStyle name="60% - Accent1 10" xfId="1301" xr:uid="{00000000-0005-0000-0000-000015050000}"/>
    <cellStyle name="60% - Accent1 10 2" xfId="1302" xr:uid="{00000000-0005-0000-0000-000016050000}"/>
    <cellStyle name="60% - Accent1 10 3" xfId="1303" xr:uid="{00000000-0005-0000-0000-000017050000}"/>
    <cellStyle name="60% - Accent1 11" xfId="1304" xr:uid="{00000000-0005-0000-0000-000018050000}"/>
    <cellStyle name="60% - Accent1 11 2" xfId="1305" xr:uid="{00000000-0005-0000-0000-000019050000}"/>
    <cellStyle name="60% - Accent1 11 3" xfId="1306" xr:uid="{00000000-0005-0000-0000-00001A050000}"/>
    <cellStyle name="60% - Accent1 12" xfId="1307" xr:uid="{00000000-0005-0000-0000-00001B050000}"/>
    <cellStyle name="60% - Accent1 12 2" xfId="1308" xr:uid="{00000000-0005-0000-0000-00001C050000}"/>
    <cellStyle name="60% - Accent1 12 3" xfId="1309" xr:uid="{00000000-0005-0000-0000-00001D050000}"/>
    <cellStyle name="60% - Accent1 13" xfId="1310" xr:uid="{00000000-0005-0000-0000-00001E050000}"/>
    <cellStyle name="60% - Accent1 13 2" xfId="1311" xr:uid="{00000000-0005-0000-0000-00001F050000}"/>
    <cellStyle name="60% - Accent1 13 3" xfId="1312" xr:uid="{00000000-0005-0000-0000-000020050000}"/>
    <cellStyle name="60% - Accent1 14" xfId="1313" xr:uid="{00000000-0005-0000-0000-000021050000}"/>
    <cellStyle name="60% - Accent1 14 2" xfId="1314" xr:uid="{00000000-0005-0000-0000-000022050000}"/>
    <cellStyle name="60% - Accent1 14 3" xfId="1315" xr:uid="{00000000-0005-0000-0000-000023050000}"/>
    <cellStyle name="60% - Accent1 15" xfId="1316" xr:uid="{00000000-0005-0000-0000-000024050000}"/>
    <cellStyle name="60% - Accent1 15 2" xfId="1317" xr:uid="{00000000-0005-0000-0000-000025050000}"/>
    <cellStyle name="60% - Accent1 15 3" xfId="1318" xr:uid="{00000000-0005-0000-0000-000026050000}"/>
    <cellStyle name="60% - Accent1 16" xfId="1319" xr:uid="{00000000-0005-0000-0000-000027050000}"/>
    <cellStyle name="60% - Accent1 17" xfId="1320" xr:uid="{00000000-0005-0000-0000-000028050000}"/>
    <cellStyle name="60% - Accent1 18" xfId="1321" xr:uid="{00000000-0005-0000-0000-000029050000}"/>
    <cellStyle name="60% - Accent1 19" xfId="1322" xr:uid="{00000000-0005-0000-0000-00002A050000}"/>
    <cellStyle name="60% - Accent1 2" xfId="1323" xr:uid="{00000000-0005-0000-0000-00002B050000}"/>
    <cellStyle name="60% - Accent1 2 10" xfId="1324" xr:uid="{00000000-0005-0000-0000-00002C050000}"/>
    <cellStyle name="60% - Accent1 2 11" xfId="1325" xr:uid="{00000000-0005-0000-0000-00002D050000}"/>
    <cellStyle name="60% - Accent1 2 12" xfId="1326" xr:uid="{00000000-0005-0000-0000-00002E050000}"/>
    <cellStyle name="60% - Accent1 2 13" xfId="1327" xr:uid="{00000000-0005-0000-0000-00002F050000}"/>
    <cellStyle name="60% - Accent1 2 14" xfId="1328" xr:uid="{00000000-0005-0000-0000-000030050000}"/>
    <cellStyle name="60% - Accent1 2 15" xfId="1329" xr:uid="{00000000-0005-0000-0000-000031050000}"/>
    <cellStyle name="60% - Accent1 2 2" xfId="1330" xr:uid="{00000000-0005-0000-0000-000032050000}"/>
    <cellStyle name="60% - Accent1 2 3" xfId="1331" xr:uid="{00000000-0005-0000-0000-000033050000}"/>
    <cellStyle name="60% - Accent1 2 4" xfId="1332" xr:uid="{00000000-0005-0000-0000-000034050000}"/>
    <cellStyle name="60% - Accent1 2 5" xfId="1333" xr:uid="{00000000-0005-0000-0000-000035050000}"/>
    <cellStyle name="60% - Accent1 2 6" xfId="1334" xr:uid="{00000000-0005-0000-0000-000036050000}"/>
    <cellStyle name="60% - Accent1 2 7" xfId="1335" xr:uid="{00000000-0005-0000-0000-000037050000}"/>
    <cellStyle name="60% - Accent1 2 8" xfId="1336" xr:uid="{00000000-0005-0000-0000-000038050000}"/>
    <cellStyle name="60% - Accent1 2 9" xfId="1337" xr:uid="{00000000-0005-0000-0000-000039050000}"/>
    <cellStyle name="60% - Accent1 20" xfId="4326" xr:uid="{00000000-0005-0000-0000-00003A050000}"/>
    <cellStyle name="60% - Accent1 3" xfId="1338" xr:uid="{00000000-0005-0000-0000-00003B050000}"/>
    <cellStyle name="60% - Accent1 3 2" xfId="1339" xr:uid="{00000000-0005-0000-0000-00003C050000}"/>
    <cellStyle name="60% - Accent1 3 3" xfId="1340" xr:uid="{00000000-0005-0000-0000-00003D050000}"/>
    <cellStyle name="60% - Accent1 3 4" xfId="1341" xr:uid="{00000000-0005-0000-0000-00003E050000}"/>
    <cellStyle name="60% - Accent1 3 5" xfId="1342" xr:uid="{00000000-0005-0000-0000-00003F050000}"/>
    <cellStyle name="60% - Accent1 3 5 2" xfId="1343" xr:uid="{00000000-0005-0000-0000-000040050000}"/>
    <cellStyle name="60% - Accent1 3 6" xfId="1344" xr:uid="{00000000-0005-0000-0000-000041050000}"/>
    <cellStyle name="60% - Accent1 3 7" xfId="1345" xr:uid="{00000000-0005-0000-0000-000042050000}"/>
    <cellStyle name="60% - Accent1 3 8" xfId="1346" xr:uid="{00000000-0005-0000-0000-000043050000}"/>
    <cellStyle name="60% - Accent1 3 9" xfId="1347" xr:uid="{00000000-0005-0000-0000-000044050000}"/>
    <cellStyle name="60% - Accent1 4" xfId="1348" xr:uid="{00000000-0005-0000-0000-000045050000}"/>
    <cellStyle name="60% - Accent1 4 2" xfId="1349" xr:uid="{00000000-0005-0000-0000-000046050000}"/>
    <cellStyle name="60% - Accent1 5" xfId="1350" xr:uid="{00000000-0005-0000-0000-000047050000}"/>
    <cellStyle name="60% - Accent1 5 2" xfId="1351" xr:uid="{00000000-0005-0000-0000-000048050000}"/>
    <cellStyle name="60% - Accent1 6" xfId="1352" xr:uid="{00000000-0005-0000-0000-000049050000}"/>
    <cellStyle name="60% - Accent1 6 2" xfId="1353" xr:uid="{00000000-0005-0000-0000-00004A050000}"/>
    <cellStyle name="60% - Accent1 7" xfId="1354" xr:uid="{00000000-0005-0000-0000-00004B050000}"/>
    <cellStyle name="60% - Accent1 8" xfId="1355" xr:uid="{00000000-0005-0000-0000-00004C050000}"/>
    <cellStyle name="60% - Accent1 9" xfId="1356" xr:uid="{00000000-0005-0000-0000-00004D050000}"/>
    <cellStyle name="60% - Accent1 9 2" xfId="1357" xr:uid="{00000000-0005-0000-0000-00004E050000}"/>
    <cellStyle name="60% - Accent1 9 2 2" xfId="1358" xr:uid="{00000000-0005-0000-0000-00004F050000}"/>
    <cellStyle name="60% - Accent1 9 3" xfId="1359" xr:uid="{00000000-0005-0000-0000-000050050000}"/>
    <cellStyle name="60% - Accent1 9 4" xfId="1360" xr:uid="{00000000-0005-0000-0000-000051050000}"/>
    <cellStyle name="60% - Accent1 9 5" xfId="1361" xr:uid="{00000000-0005-0000-0000-000052050000}"/>
    <cellStyle name="60% - Accent2 10" xfId="1362" xr:uid="{00000000-0005-0000-0000-000053050000}"/>
    <cellStyle name="60% - Accent2 10 2" xfId="1363" xr:uid="{00000000-0005-0000-0000-000054050000}"/>
    <cellStyle name="60% - Accent2 10 3" xfId="1364" xr:uid="{00000000-0005-0000-0000-000055050000}"/>
    <cellStyle name="60% - Accent2 11" xfId="1365" xr:uid="{00000000-0005-0000-0000-000056050000}"/>
    <cellStyle name="60% - Accent2 11 2" xfId="1366" xr:uid="{00000000-0005-0000-0000-000057050000}"/>
    <cellStyle name="60% - Accent2 11 3" xfId="1367" xr:uid="{00000000-0005-0000-0000-000058050000}"/>
    <cellStyle name="60% - Accent2 12" xfId="1368" xr:uid="{00000000-0005-0000-0000-000059050000}"/>
    <cellStyle name="60% - Accent2 12 2" xfId="1369" xr:uid="{00000000-0005-0000-0000-00005A050000}"/>
    <cellStyle name="60% - Accent2 12 3" xfId="1370" xr:uid="{00000000-0005-0000-0000-00005B050000}"/>
    <cellStyle name="60% - Accent2 13" xfId="1371" xr:uid="{00000000-0005-0000-0000-00005C050000}"/>
    <cellStyle name="60% - Accent2 13 2" xfId="1372" xr:uid="{00000000-0005-0000-0000-00005D050000}"/>
    <cellStyle name="60% - Accent2 13 3" xfId="1373" xr:uid="{00000000-0005-0000-0000-00005E050000}"/>
    <cellStyle name="60% - Accent2 14" xfId="1374" xr:uid="{00000000-0005-0000-0000-00005F050000}"/>
    <cellStyle name="60% - Accent2 14 2" xfId="1375" xr:uid="{00000000-0005-0000-0000-000060050000}"/>
    <cellStyle name="60% - Accent2 14 3" xfId="1376" xr:uid="{00000000-0005-0000-0000-000061050000}"/>
    <cellStyle name="60% - Accent2 15" xfId="1377" xr:uid="{00000000-0005-0000-0000-000062050000}"/>
    <cellStyle name="60% - Accent2 15 2" xfId="1378" xr:uid="{00000000-0005-0000-0000-000063050000}"/>
    <cellStyle name="60% - Accent2 15 3" xfId="1379" xr:uid="{00000000-0005-0000-0000-000064050000}"/>
    <cellStyle name="60% - Accent2 16" xfId="1380" xr:uid="{00000000-0005-0000-0000-000065050000}"/>
    <cellStyle name="60% - Accent2 17" xfId="1381" xr:uid="{00000000-0005-0000-0000-000066050000}"/>
    <cellStyle name="60% - Accent2 18" xfId="1382" xr:uid="{00000000-0005-0000-0000-000067050000}"/>
    <cellStyle name="60% - Accent2 19" xfId="1383" xr:uid="{00000000-0005-0000-0000-000068050000}"/>
    <cellStyle name="60% - Accent2 2" xfId="1384" xr:uid="{00000000-0005-0000-0000-000069050000}"/>
    <cellStyle name="60% - Accent2 2 10" xfId="1385" xr:uid="{00000000-0005-0000-0000-00006A050000}"/>
    <cellStyle name="60% - Accent2 2 11" xfId="1386" xr:uid="{00000000-0005-0000-0000-00006B050000}"/>
    <cellStyle name="60% - Accent2 2 12" xfId="1387" xr:uid="{00000000-0005-0000-0000-00006C050000}"/>
    <cellStyle name="60% - Accent2 2 13" xfId="1388" xr:uid="{00000000-0005-0000-0000-00006D050000}"/>
    <cellStyle name="60% - Accent2 2 14" xfId="1389" xr:uid="{00000000-0005-0000-0000-00006E050000}"/>
    <cellStyle name="60% - Accent2 2 15" xfId="1390" xr:uid="{00000000-0005-0000-0000-00006F050000}"/>
    <cellStyle name="60% - Accent2 2 2" xfId="1391" xr:uid="{00000000-0005-0000-0000-000070050000}"/>
    <cellStyle name="60% - Accent2 2 3" xfId="1392" xr:uid="{00000000-0005-0000-0000-000071050000}"/>
    <cellStyle name="60% - Accent2 2 4" xfId="1393" xr:uid="{00000000-0005-0000-0000-000072050000}"/>
    <cellStyle name="60% - Accent2 2 5" xfId="1394" xr:uid="{00000000-0005-0000-0000-000073050000}"/>
    <cellStyle name="60% - Accent2 2 6" xfId="1395" xr:uid="{00000000-0005-0000-0000-000074050000}"/>
    <cellStyle name="60% - Accent2 2 7" xfId="1396" xr:uid="{00000000-0005-0000-0000-000075050000}"/>
    <cellStyle name="60% - Accent2 2 8" xfId="1397" xr:uid="{00000000-0005-0000-0000-000076050000}"/>
    <cellStyle name="60% - Accent2 2 9" xfId="1398" xr:uid="{00000000-0005-0000-0000-000077050000}"/>
    <cellStyle name="60% - Accent2 20" xfId="4327" xr:uid="{00000000-0005-0000-0000-000078050000}"/>
    <cellStyle name="60% - Accent2 3" xfId="1399" xr:uid="{00000000-0005-0000-0000-000079050000}"/>
    <cellStyle name="60% - Accent2 3 2" xfId="1400" xr:uid="{00000000-0005-0000-0000-00007A050000}"/>
    <cellStyle name="60% - Accent2 3 3" xfId="1401" xr:uid="{00000000-0005-0000-0000-00007B050000}"/>
    <cellStyle name="60% - Accent2 3 4" xfId="1402" xr:uid="{00000000-0005-0000-0000-00007C050000}"/>
    <cellStyle name="60% - Accent2 3 5" xfId="1403" xr:uid="{00000000-0005-0000-0000-00007D050000}"/>
    <cellStyle name="60% - Accent2 3 6" xfId="1404" xr:uid="{00000000-0005-0000-0000-00007E050000}"/>
    <cellStyle name="60% - Accent2 3 7" xfId="1405" xr:uid="{00000000-0005-0000-0000-00007F050000}"/>
    <cellStyle name="60% - Accent2 3 8" xfId="1406" xr:uid="{00000000-0005-0000-0000-000080050000}"/>
    <cellStyle name="60% - Accent2 4" xfId="1407" xr:uid="{00000000-0005-0000-0000-000081050000}"/>
    <cellStyle name="60% - Accent2 4 2" xfId="1408" xr:uid="{00000000-0005-0000-0000-000082050000}"/>
    <cellStyle name="60% - Accent2 5" xfId="1409" xr:uid="{00000000-0005-0000-0000-000083050000}"/>
    <cellStyle name="60% - Accent2 5 2" xfId="1410" xr:uid="{00000000-0005-0000-0000-000084050000}"/>
    <cellStyle name="60% - Accent2 6" xfId="1411" xr:uid="{00000000-0005-0000-0000-000085050000}"/>
    <cellStyle name="60% - Accent2 6 2" xfId="1412" xr:uid="{00000000-0005-0000-0000-000086050000}"/>
    <cellStyle name="60% - Accent2 7" xfId="1413" xr:uid="{00000000-0005-0000-0000-000087050000}"/>
    <cellStyle name="60% - Accent2 8" xfId="1414" xr:uid="{00000000-0005-0000-0000-000088050000}"/>
    <cellStyle name="60% - Accent2 9" xfId="1415" xr:uid="{00000000-0005-0000-0000-000089050000}"/>
    <cellStyle name="60% - Accent2 9 2" xfId="1416" xr:uid="{00000000-0005-0000-0000-00008A050000}"/>
    <cellStyle name="60% - Accent2 9 3" xfId="1417" xr:uid="{00000000-0005-0000-0000-00008B050000}"/>
    <cellStyle name="60% - Accent2 9 4" xfId="1418" xr:uid="{00000000-0005-0000-0000-00008C050000}"/>
    <cellStyle name="60% - Accent3 10" xfId="1419" xr:uid="{00000000-0005-0000-0000-00008D050000}"/>
    <cellStyle name="60% - Accent3 10 2" xfId="1420" xr:uid="{00000000-0005-0000-0000-00008E050000}"/>
    <cellStyle name="60% - Accent3 10 3" xfId="1421" xr:uid="{00000000-0005-0000-0000-00008F050000}"/>
    <cellStyle name="60% - Accent3 11" xfId="1422" xr:uid="{00000000-0005-0000-0000-000090050000}"/>
    <cellStyle name="60% - Accent3 11 2" xfId="1423" xr:uid="{00000000-0005-0000-0000-000091050000}"/>
    <cellStyle name="60% - Accent3 11 3" xfId="1424" xr:uid="{00000000-0005-0000-0000-000092050000}"/>
    <cellStyle name="60% - Accent3 12" xfId="1425" xr:uid="{00000000-0005-0000-0000-000093050000}"/>
    <cellStyle name="60% - Accent3 12 2" xfId="1426" xr:uid="{00000000-0005-0000-0000-000094050000}"/>
    <cellStyle name="60% - Accent3 12 3" xfId="1427" xr:uid="{00000000-0005-0000-0000-000095050000}"/>
    <cellStyle name="60% - Accent3 13" xfId="1428" xr:uid="{00000000-0005-0000-0000-000096050000}"/>
    <cellStyle name="60% - Accent3 13 2" xfId="1429" xr:uid="{00000000-0005-0000-0000-000097050000}"/>
    <cellStyle name="60% - Accent3 13 3" xfId="1430" xr:uid="{00000000-0005-0000-0000-000098050000}"/>
    <cellStyle name="60% - Accent3 14" xfId="1431" xr:uid="{00000000-0005-0000-0000-000099050000}"/>
    <cellStyle name="60% - Accent3 14 2" xfId="1432" xr:uid="{00000000-0005-0000-0000-00009A050000}"/>
    <cellStyle name="60% - Accent3 14 3" xfId="1433" xr:uid="{00000000-0005-0000-0000-00009B050000}"/>
    <cellStyle name="60% - Accent3 15" xfId="1434" xr:uid="{00000000-0005-0000-0000-00009C050000}"/>
    <cellStyle name="60% - Accent3 15 2" xfId="1435" xr:uid="{00000000-0005-0000-0000-00009D050000}"/>
    <cellStyle name="60% - Accent3 15 3" xfId="1436" xr:uid="{00000000-0005-0000-0000-00009E050000}"/>
    <cellStyle name="60% - Accent3 16" xfId="1437" xr:uid="{00000000-0005-0000-0000-00009F050000}"/>
    <cellStyle name="60% - Accent3 17" xfId="1438" xr:uid="{00000000-0005-0000-0000-0000A0050000}"/>
    <cellStyle name="60% - Accent3 18" xfId="1439" xr:uid="{00000000-0005-0000-0000-0000A1050000}"/>
    <cellStyle name="60% - Accent3 19" xfId="1440" xr:uid="{00000000-0005-0000-0000-0000A2050000}"/>
    <cellStyle name="60% - Accent3 2" xfId="1441" xr:uid="{00000000-0005-0000-0000-0000A3050000}"/>
    <cellStyle name="60% - Accent3 2 10" xfId="1442" xr:uid="{00000000-0005-0000-0000-0000A4050000}"/>
    <cellStyle name="60% - Accent3 2 11" xfId="1443" xr:uid="{00000000-0005-0000-0000-0000A5050000}"/>
    <cellStyle name="60% - Accent3 2 12" xfId="1444" xr:uid="{00000000-0005-0000-0000-0000A6050000}"/>
    <cellStyle name="60% - Accent3 2 13" xfId="1445" xr:uid="{00000000-0005-0000-0000-0000A7050000}"/>
    <cellStyle name="60% - Accent3 2 14" xfId="1446" xr:uid="{00000000-0005-0000-0000-0000A8050000}"/>
    <cellStyle name="60% - Accent3 2 15" xfId="1447" xr:uid="{00000000-0005-0000-0000-0000A9050000}"/>
    <cellStyle name="60% - Accent3 2 2" xfId="1448" xr:uid="{00000000-0005-0000-0000-0000AA050000}"/>
    <cellStyle name="60% - Accent3 2 3" xfId="1449" xr:uid="{00000000-0005-0000-0000-0000AB050000}"/>
    <cellStyle name="60% - Accent3 2 4" xfId="1450" xr:uid="{00000000-0005-0000-0000-0000AC050000}"/>
    <cellStyle name="60% - Accent3 2 5" xfId="1451" xr:uid="{00000000-0005-0000-0000-0000AD050000}"/>
    <cellStyle name="60% - Accent3 2 6" xfId="1452" xr:uid="{00000000-0005-0000-0000-0000AE050000}"/>
    <cellStyle name="60% - Accent3 2 7" xfId="1453" xr:uid="{00000000-0005-0000-0000-0000AF050000}"/>
    <cellStyle name="60% - Accent3 2 8" xfId="1454" xr:uid="{00000000-0005-0000-0000-0000B0050000}"/>
    <cellStyle name="60% - Accent3 2 9" xfId="1455" xr:uid="{00000000-0005-0000-0000-0000B1050000}"/>
    <cellStyle name="60% - Accent3 20" xfId="4328" xr:uid="{00000000-0005-0000-0000-0000B2050000}"/>
    <cellStyle name="60% - Accent3 3" xfId="1456" xr:uid="{00000000-0005-0000-0000-0000B3050000}"/>
    <cellStyle name="60% - Accent3 3 2" xfId="1457" xr:uid="{00000000-0005-0000-0000-0000B4050000}"/>
    <cellStyle name="60% - Accent3 3 3" xfId="1458" xr:uid="{00000000-0005-0000-0000-0000B5050000}"/>
    <cellStyle name="60% - Accent3 3 4" xfId="1459" xr:uid="{00000000-0005-0000-0000-0000B6050000}"/>
    <cellStyle name="60% - Accent3 3 5" xfId="1460" xr:uid="{00000000-0005-0000-0000-0000B7050000}"/>
    <cellStyle name="60% - Accent3 3 5 2" xfId="1461" xr:uid="{00000000-0005-0000-0000-0000B8050000}"/>
    <cellStyle name="60% - Accent3 3 6" xfId="1462" xr:uid="{00000000-0005-0000-0000-0000B9050000}"/>
    <cellStyle name="60% - Accent3 3 7" xfId="1463" xr:uid="{00000000-0005-0000-0000-0000BA050000}"/>
    <cellStyle name="60% - Accent3 3 8" xfId="1464" xr:uid="{00000000-0005-0000-0000-0000BB050000}"/>
    <cellStyle name="60% - Accent3 3 9" xfId="1465" xr:uid="{00000000-0005-0000-0000-0000BC050000}"/>
    <cellStyle name="60% - Accent3 4" xfId="1466" xr:uid="{00000000-0005-0000-0000-0000BD050000}"/>
    <cellStyle name="60% - Accent3 4 2" xfId="1467" xr:uid="{00000000-0005-0000-0000-0000BE050000}"/>
    <cellStyle name="60% - Accent3 5" xfId="1468" xr:uid="{00000000-0005-0000-0000-0000BF050000}"/>
    <cellStyle name="60% - Accent3 5 2" xfId="1469" xr:uid="{00000000-0005-0000-0000-0000C0050000}"/>
    <cellStyle name="60% - Accent3 6" xfId="1470" xr:uid="{00000000-0005-0000-0000-0000C1050000}"/>
    <cellStyle name="60% - Accent3 6 2" xfId="1471" xr:uid="{00000000-0005-0000-0000-0000C2050000}"/>
    <cellStyle name="60% - Accent3 7" xfId="1472" xr:uid="{00000000-0005-0000-0000-0000C3050000}"/>
    <cellStyle name="60% - Accent3 8" xfId="1473" xr:uid="{00000000-0005-0000-0000-0000C4050000}"/>
    <cellStyle name="60% - Accent3 9" xfId="1474" xr:uid="{00000000-0005-0000-0000-0000C5050000}"/>
    <cellStyle name="60% - Accent3 9 2" xfId="1475" xr:uid="{00000000-0005-0000-0000-0000C6050000}"/>
    <cellStyle name="60% - Accent3 9 2 2" xfId="1476" xr:uid="{00000000-0005-0000-0000-0000C7050000}"/>
    <cellStyle name="60% - Accent3 9 3" xfId="1477" xr:uid="{00000000-0005-0000-0000-0000C8050000}"/>
    <cellStyle name="60% - Accent3 9 4" xfId="1478" xr:uid="{00000000-0005-0000-0000-0000C9050000}"/>
    <cellStyle name="60% - Accent3 9 5" xfId="1479" xr:uid="{00000000-0005-0000-0000-0000CA050000}"/>
    <cellStyle name="60% - Accent4 10" xfId="1480" xr:uid="{00000000-0005-0000-0000-0000CB050000}"/>
    <cellStyle name="60% - Accent4 10 2" xfId="1481" xr:uid="{00000000-0005-0000-0000-0000CC050000}"/>
    <cellStyle name="60% - Accent4 10 3" xfId="1482" xr:uid="{00000000-0005-0000-0000-0000CD050000}"/>
    <cellStyle name="60% - Accent4 11" xfId="1483" xr:uid="{00000000-0005-0000-0000-0000CE050000}"/>
    <cellStyle name="60% - Accent4 11 2" xfId="1484" xr:uid="{00000000-0005-0000-0000-0000CF050000}"/>
    <cellStyle name="60% - Accent4 11 3" xfId="1485" xr:uid="{00000000-0005-0000-0000-0000D0050000}"/>
    <cellStyle name="60% - Accent4 12" xfId="1486" xr:uid="{00000000-0005-0000-0000-0000D1050000}"/>
    <cellStyle name="60% - Accent4 12 2" xfId="1487" xr:uid="{00000000-0005-0000-0000-0000D2050000}"/>
    <cellStyle name="60% - Accent4 12 3" xfId="1488" xr:uid="{00000000-0005-0000-0000-0000D3050000}"/>
    <cellStyle name="60% - Accent4 13" xfId="1489" xr:uid="{00000000-0005-0000-0000-0000D4050000}"/>
    <cellStyle name="60% - Accent4 13 2" xfId="1490" xr:uid="{00000000-0005-0000-0000-0000D5050000}"/>
    <cellStyle name="60% - Accent4 13 3" xfId="1491" xr:uid="{00000000-0005-0000-0000-0000D6050000}"/>
    <cellStyle name="60% - Accent4 14" xfId="1492" xr:uid="{00000000-0005-0000-0000-0000D7050000}"/>
    <cellStyle name="60% - Accent4 14 2" xfId="1493" xr:uid="{00000000-0005-0000-0000-0000D8050000}"/>
    <cellStyle name="60% - Accent4 14 3" xfId="1494" xr:uid="{00000000-0005-0000-0000-0000D9050000}"/>
    <cellStyle name="60% - Accent4 15" xfId="1495" xr:uid="{00000000-0005-0000-0000-0000DA050000}"/>
    <cellStyle name="60% - Accent4 15 2" xfId="1496" xr:uid="{00000000-0005-0000-0000-0000DB050000}"/>
    <cellStyle name="60% - Accent4 15 3" xfId="1497" xr:uid="{00000000-0005-0000-0000-0000DC050000}"/>
    <cellStyle name="60% - Accent4 16" xfId="1498" xr:uid="{00000000-0005-0000-0000-0000DD050000}"/>
    <cellStyle name="60% - Accent4 17" xfId="1499" xr:uid="{00000000-0005-0000-0000-0000DE050000}"/>
    <cellStyle name="60% - Accent4 18" xfId="1500" xr:uid="{00000000-0005-0000-0000-0000DF050000}"/>
    <cellStyle name="60% - Accent4 19" xfId="1501" xr:uid="{00000000-0005-0000-0000-0000E0050000}"/>
    <cellStyle name="60% - Accent4 2" xfId="1502" xr:uid="{00000000-0005-0000-0000-0000E1050000}"/>
    <cellStyle name="60% - Accent4 2 10" xfId="1503" xr:uid="{00000000-0005-0000-0000-0000E2050000}"/>
    <cellStyle name="60% - Accent4 2 11" xfId="1504" xr:uid="{00000000-0005-0000-0000-0000E3050000}"/>
    <cellStyle name="60% - Accent4 2 12" xfId="1505" xr:uid="{00000000-0005-0000-0000-0000E4050000}"/>
    <cellStyle name="60% - Accent4 2 13" xfId="1506" xr:uid="{00000000-0005-0000-0000-0000E5050000}"/>
    <cellStyle name="60% - Accent4 2 14" xfId="1507" xr:uid="{00000000-0005-0000-0000-0000E6050000}"/>
    <cellStyle name="60% - Accent4 2 15" xfId="1508" xr:uid="{00000000-0005-0000-0000-0000E7050000}"/>
    <cellStyle name="60% - Accent4 2 2" xfId="1509" xr:uid="{00000000-0005-0000-0000-0000E8050000}"/>
    <cellStyle name="60% - Accent4 2 3" xfId="1510" xr:uid="{00000000-0005-0000-0000-0000E9050000}"/>
    <cellStyle name="60% - Accent4 2 4" xfId="1511" xr:uid="{00000000-0005-0000-0000-0000EA050000}"/>
    <cellStyle name="60% - Accent4 2 5" xfId="1512" xr:uid="{00000000-0005-0000-0000-0000EB050000}"/>
    <cellStyle name="60% - Accent4 2 6" xfId="1513" xr:uid="{00000000-0005-0000-0000-0000EC050000}"/>
    <cellStyle name="60% - Accent4 2 7" xfId="1514" xr:uid="{00000000-0005-0000-0000-0000ED050000}"/>
    <cellStyle name="60% - Accent4 2 8" xfId="1515" xr:uid="{00000000-0005-0000-0000-0000EE050000}"/>
    <cellStyle name="60% - Accent4 2 9" xfId="1516" xr:uid="{00000000-0005-0000-0000-0000EF050000}"/>
    <cellStyle name="60% - Accent4 20" xfId="4329" xr:uid="{00000000-0005-0000-0000-0000F0050000}"/>
    <cellStyle name="60% - Accent4 3" xfId="1517" xr:uid="{00000000-0005-0000-0000-0000F1050000}"/>
    <cellStyle name="60% - Accent4 3 2" xfId="1518" xr:uid="{00000000-0005-0000-0000-0000F2050000}"/>
    <cellStyle name="60% - Accent4 3 3" xfId="1519" xr:uid="{00000000-0005-0000-0000-0000F3050000}"/>
    <cellStyle name="60% - Accent4 3 4" xfId="1520" xr:uid="{00000000-0005-0000-0000-0000F4050000}"/>
    <cellStyle name="60% - Accent4 3 5" xfId="1521" xr:uid="{00000000-0005-0000-0000-0000F5050000}"/>
    <cellStyle name="60% - Accent4 3 5 2" xfId="1522" xr:uid="{00000000-0005-0000-0000-0000F6050000}"/>
    <cellStyle name="60% - Accent4 3 6" xfId="1523" xr:uid="{00000000-0005-0000-0000-0000F7050000}"/>
    <cellStyle name="60% - Accent4 3 7" xfId="1524" xr:uid="{00000000-0005-0000-0000-0000F8050000}"/>
    <cellStyle name="60% - Accent4 3 8" xfId="1525" xr:uid="{00000000-0005-0000-0000-0000F9050000}"/>
    <cellStyle name="60% - Accent4 3 9" xfId="1526" xr:uid="{00000000-0005-0000-0000-0000FA050000}"/>
    <cellStyle name="60% - Accent4 4" xfId="1527" xr:uid="{00000000-0005-0000-0000-0000FB050000}"/>
    <cellStyle name="60% - Accent4 4 2" xfId="1528" xr:uid="{00000000-0005-0000-0000-0000FC050000}"/>
    <cellStyle name="60% - Accent4 5" xfId="1529" xr:uid="{00000000-0005-0000-0000-0000FD050000}"/>
    <cellStyle name="60% - Accent4 5 2" xfId="1530" xr:uid="{00000000-0005-0000-0000-0000FE050000}"/>
    <cellStyle name="60% - Accent4 6" xfId="1531" xr:uid="{00000000-0005-0000-0000-0000FF050000}"/>
    <cellStyle name="60% - Accent4 6 2" xfId="1532" xr:uid="{00000000-0005-0000-0000-000000060000}"/>
    <cellStyle name="60% - Accent4 7" xfId="1533" xr:uid="{00000000-0005-0000-0000-000001060000}"/>
    <cellStyle name="60% - Accent4 8" xfId="1534" xr:uid="{00000000-0005-0000-0000-000002060000}"/>
    <cellStyle name="60% - Accent4 9" xfId="1535" xr:uid="{00000000-0005-0000-0000-000003060000}"/>
    <cellStyle name="60% - Accent4 9 2" xfId="1536" xr:uid="{00000000-0005-0000-0000-000004060000}"/>
    <cellStyle name="60% - Accent4 9 2 2" xfId="1537" xr:uid="{00000000-0005-0000-0000-000005060000}"/>
    <cellStyle name="60% - Accent4 9 3" xfId="1538" xr:uid="{00000000-0005-0000-0000-000006060000}"/>
    <cellStyle name="60% - Accent4 9 4" xfId="1539" xr:uid="{00000000-0005-0000-0000-000007060000}"/>
    <cellStyle name="60% - Accent4 9 5" xfId="1540" xr:uid="{00000000-0005-0000-0000-000008060000}"/>
    <cellStyle name="60% - Accent5 10" xfId="1541" xr:uid="{00000000-0005-0000-0000-000009060000}"/>
    <cellStyle name="60% - Accent5 10 2" xfId="1542" xr:uid="{00000000-0005-0000-0000-00000A060000}"/>
    <cellStyle name="60% - Accent5 10 3" xfId="1543" xr:uid="{00000000-0005-0000-0000-00000B060000}"/>
    <cellStyle name="60% - Accent5 11" xfId="1544" xr:uid="{00000000-0005-0000-0000-00000C060000}"/>
    <cellStyle name="60% - Accent5 11 2" xfId="1545" xr:uid="{00000000-0005-0000-0000-00000D060000}"/>
    <cellStyle name="60% - Accent5 11 3" xfId="1546" xr:uid="{00000000-0005-0000-0000-00000E060000}"/>
    <cellStyle name="60% - Accent5 12" xfId="1547" xr:uid="{00000000-0005-0000-0000-00000F060000}"/>
    <cellStyle name="60% - Accent5 12 2" xfId="1548" xr:uid="{00000000-0005-0000-0000-000010060000}"/>
    <cellStyle name="60% - Accent5 12 3" xfId="1549" xr:uid="{00000000-0005-0000-0000-000011060000}"/>
    <cellStyle name="60% - Accent5 13" xfId="1550" xr:uid="{00000000-0005-0000-0000-000012060000}"/>
    <cellStyle name="60% - Accent5 13 2" xfId="1551" xr:uid="{00000000-0005-0000-0000-000013060000}"/>
    <cellStyle name="60% - Accent5 13 3" xfId="1552" xr:uid="{00000000-0005-0000-0000-000014060000}"/>
    <cellStyle name="60% - Accent5 14" xfId="1553" xr:uid="{00000000-0005-0000-0000-000015060000}"/>
    <cellStyle name="60% - Accent5 14 2" xfId="1554" xr:uid="{00000000-0005-0000-0000-000016060000}"/>
    <cellStyle name="60% - Accent5 14 3" xfId="1555" xr:uid="{00000000-0005-0000-0000-000017060000}"/>
    <cellStyle name="60% - Accent5 15" xfId="1556" xr:uid="{00000000-0005-0000-0000-000018060000}"/>
    <cellStyle name="60% - Accent5 15 2" xfId="1557" xr:uid="{00000000-0005-0000-0000-000019060000}"/>
    <cellStyle name="60% - Accent5 15 3" xfId="1558" xr:uid="{00000000-0005-0000-0000-00001A060000}"/>
    <cellStyle name="60% - Accent5 16" xfId="1559" xr:uid="{00000000-0005-0000-0000-00001B060000}"/>
    <cellStyle name="60% - Accent5 17" xfId="1560" xr:uid="{00000000-0005-0000-0000-00001C060000}"/>
    <cellStyle name="60% - Accent5 18" xfId="1561" xr:uid="{00000000-0005-0000-0000-00001D060000}"/>
    <cellStyle name="60% - Accent5 19" xfId="1562" xr:uid="{00000000-0005-0000-0000-00001E060000}"/>
    <cellStyle name="60% - Accent5 2" xfId="1563" xr:uid="{00000000-0005-0000-0000-00001F060000}"/>
    <cellStyle name="60% - Accent5 2 10" xfId="1564" xr:uid="{00000000-0005-0000-0000-000020060000}"/>
    <cellStyle name="60% - Accent5 2 11" xfId="1565" xr:uid="{00000000-0005-0000-0000-000021060000}"/>
    <cellStyle name="60% - Accent5 2 12" xfId="1566" xr:uid="{00000000-0005-0000-0000-000022060000}"/>
    <cellStyle name="60% - Accent5 2 13" xfId="1567" xr:uid="{00000000-0005-0000-0000-000023060000}"/>
    <cellStyle name="60% - Accent5 2 14" xfId="1568" xr:uid="{00000000-0005-0000-0000-000024060000}"/>
    <cellStyle name="60% - Accent5 2 15" xfId="1569" xr:uid="{00000000-0005-0000-0000-000025060000}"/>
    <cellStyle name="60% - Accent5 2 2" xfId="1570" xr:uid="{00000000-0005-0000-0000-000026060000}"/>
    <cellStyle name="60% - Accent5 2 3" xfId="1571" xr:uid="{00000000-0005-0000-0000-000027060000}"/>
    <cellStyle name="60% - Accent5 2 4" xfId="1572" xr:uid="{00000000-0005-0000-0000-000028060000}"/>
    <cellStyle name="60% - Accent5 2 5" xfId="1573" xr:uid="{00000000-0005-0000-0000-000029060000}"/>
    <cellStyle name="60% - Accent5 2 6" xfId="1574" xr:uid="{00000000-0005-0000-0000-00002A060000}"/>
    <cellStyle name="60% - Accent5 2 7" xfId="1575" xr:uid="{00000000-0005-0000-0000-00002B060000}"/>
    <cellStyle name="60% - Accent5 2 8" xfId="1576" xr:uid="{00000000-0005-0000-0000-00002C060000}"/>
    <cellStyle name="60% - Accent5 2 9" xfId="1577" xr:uid="{00000000-0005-0000-0000-00002D060000}"/>
    <cellStyle name="60% - Accent5 20" xfId="4330" xr:uid="{00000000-0005-0000-0000-00002E060000}"/>
    <cellStyle name="60% - Accent5 3" xfId="1578" xr:uid="{00000000-0005-0000-0000-00002F060000}"/>
    <cellStyle name="60% - Accent5 3 2" xfId="1579" xr:uid="{00000000-0005-0000-0000-000030060000}"/>
    <cellStyle name="60% - Accent5 3 3" xfId="1580" xr:uid="{00000000-0005-0000-0000-000031060000}"/>
    <cellStyle name="60% - Accent5 3 4" xfId="1581" xr:uid="{00000000-0005-0000-0000-000032060000}"/>
    <cellStyle name="60% - Accent5 3 5" xfId="1582" xr:uid="{00000000-0005-0000-0000-000033060000}"/>
    <cellStyle name="60% - Accent5 3 5 2" xfId="1583" xr:uid="{00000000-0005-0000-0000-000034060000}"/>
    <cellStyle name="60% - Accent5 3 6" xfId="1584" xr:uid="{00000000-0005-0000-0000-000035060000}"/>
    <cellStyle name="60% - Accent5 3 7" xfId="1585" xr:uid="{00000000-0005-0000-0000-000036060000}"/>
    <cellStyle name="60% - Accent5 3 8" xfId="1586" xr:uid="{00000000-0005-0000-0000-000037060000}"/>
    <cellStyle name="60% - Accent5 3 9" xfId="1587" xr:uid="{00000000-0005-0000-0000-000038060000}"/>
    <cellStyle name="60% - Accent5 4" xfId="1588" xr:uid="{00000000-0005-0000-0000-000039060000}"/>
    <cellStyle name="60% - Accent5 4 2" xfId="1589" xr:uid="{00000000-0005-0000-0000-00003A060000}"/>
    <cellStyle name="60% - Accent5 5" xfId="1590" xr:uid="{00000000-0005-0000-0000-00003B060000}"/>
    <cellStyle name="60% - Accent5 5 2" xfId="1591" xr:uid="{00000000-0005-0000-0000-00003C060000}"/>
    <cellStyle name="60% - Accent5 6" xfId="1592" xr:uid="{00000000-0005-0000-0000-00003D060000}"/>
    <cellStyle name="60% - Accent5 6 2" xfId="1593" xr:uid="{00000000-0005-0000-0000-00003E060000}"/>
    <cellStyle name="60% - Accent5 7" xfId="1594" xr:uid="{00000000-0005-0000-0000-00003F060000}"/>
    <cellStyle name="60% - Accent5 8" xfId="1595" xr:uid="{00000000-0005-0000-0000-000040060000}"/>
    <cellStyle name="60% - Accent5 9" xfId="1596" xr:uid="{00000000-0005-0000-0000-000041060000}"/>
    <cellStyle name="60% - Accent5 9 2" xfId="1597" xr:uid="{00000000-0005-0000-0000-000042060000}"/>
    <cellStyle name="60% - Accent5 9 2 2" xfId="1598" xr:uid="{00000000-0005-0000-0000-000043060000}"/>
    <cellStyle name="60% - Accent5 9 3" xfId="1599" xr:uid="{00000000-0005-0000-0000-000044060000}"/>
    <cellStyle name="60% - Accent5 9 4" xfId="1600" xr:uid="{00000000-0005-0000-0000-000045060000}"/>
    <cellStyle name="60% - Accent5 9 5" xfId="1601" xr:uid="{00000000-0005-0000-0000-000046060000}"/>
    <cellStyle name="60% - Accent6 10" xfId="1602" xr:uid="{00000000-0005-0000-0000-000047060000}"/>
    <cellStyle name="60% - Accent6 10 2" xfId="1603" xr:uid="{00000000-0005-0000-0000-000048060000}"/>
    <cellStyle name="60% - Accent6 10 3" xfId="1604" xr:uid="{00000000-0005-0000-0000-000049060000}"/>
    <cellStyle name="60% - Accent6 11" xfId="1605" xr:uid="{00000000-0005-0000-0000-00004A060000}"/>
    <cellStyle name="60% - Accent6 11 2" xfId="1606" xr:uid="{00000000-0005-0000-0000-00004B060000}"/>
    <cellStyle name="60% - Accent6 11 3" xfId="1607" xr:uid="{00000000-0005-0000-0000-00004C060000}"/>
    <cellStyle name="60% - Accent6 12" xfId="1608" xr:uid="{00000000-0005-0000-0000-00004D060000}"/>
    <cellStyle name="60% - Accent6 12 2" xfId="1609" xr:uid="{00000000-0005-0000-0000-00004E060000}"/>
    <cellStyle name="60% - Accent6 12 3" xfId="1610" xr:uid="{00000000-0005-0000-0000-00004F060000}"/>
    <cellStyle name="60% - Accent6 13" xfId="1611" xr:uid="{00000000-0005-0000-0000-000050060000}"/>
    <cellStyle name="60% - Accent6 13 2" xfId="1612" xr:uid="{00000000-0005-0000-0000-000051060000}"/>
    <cellStyle name="60% - Accent6 13 3" xfId="1613" xr:uid="{00000000-0005-0000-0000-000052060000}"/>
    <cellStyle name="60% - Accent6 14" xfId="1614" xr:uid="{00000000-0005-0000-0000-000053060000}"/>
    <cellStyle name="60% - Accent6 14 2" xfId="1615" xr:uid="{00000000-0005-0000-0000-000054060000}"/>
    <cellStyle name="60% - Accent6 14 3" xfId="1616" xr:uid="{00000000-0005-0000-0000-000055060000}"/>
    <cellStyle name="60% - Accent6 15" xfId="1617" xr:uid="{00000000-0005-0000-0000-000056060000}"/>
    <cellStyle name="60% - Accent6 15 2" xfId="1618" xr:uid="{00000000-0005-0000-0000-000057060000}"/>
    <cellStyle name="60% - Accent6 15 3" xfId="1619" xr:uid="{00000000-0005-0000-0000-000058060000}"/>
    <cellStyle name="60% - Accent6 16" xfId="1620" xr:uid="{00000000-0005-0000-0000-000059060000}"/>
    <cellStyle name="60% - Accent6 17" xfId="1621" xr:uid="{00000000-0005-0000-0000-00005A060000}"/>
    <cellStyle name="60% - Accent6 18" xfId="1622" xr:uid="{00000000-0005-0000-0000-00005B060000}"/>
    <cellStyle name="60% - Accent6 19" xfId="1623" xr:uid="{00000000-0005-0000-0000-00005C060000}"/>
    <cellStyle name="60% - Accent6 2" xfId="1624" xr:uid="{00000000-0005-0000-0000-00005D060000}"/>
    <cellStyle name="60% - Accent6 2 10" xfId="1625" xr:uid="{00000000-0005-0000-0000-00005E060000}"/>
    <cellStyle name="60% - Accent6 2 11" xfId="1626" xr:uid="{00000000-0005-0000-0000-00005F060000}"/>
    <cellStyle name="60% - Accent6 2 12" xfId="1627" xr:uid="{00000000-0005-0000-0000-000060060000}"/>
    <cellStyle name="60% - Accent6 2 13" xfId="1628" xr:uid="{00000000-0005-0000-0000-000061060000}"/>
    <cellStyle name="60% - Accent6 2 14" xfId="1629" xr:uid="{00000000-0005-0000-0000-000062060000}"/>
    <cellStyle name="60% - Accent6 2 15" xfId="1630" xr:uid="{00000000-0005-0000-0000-000063060000}"/>
    <cellStyle name="60% - Accent6 2 2" xfId="1631" xr:uid="{00000000-0005-0000-0000-000064060000}"/>
    <cellStyle name="60% - Accent6 2 3" xfId="1632" xr:uid="{00000000-0005-0000-0000-000065060000}"/>
    <cellStyle name="60% - Accent6 2 4" xfId="1633" xr:uid="{00000000-0005-0000-0000-000066060000}"/>
    <cellStyle name="60% - Accent6 2 5" xfId="1634" xr:uid="{00000000-0005-0000-0000-000067060000}"/>
    <cellStyle name="60% - Accent6 2 6" xfId="1635" xr:uid="{00000000-0005-0000-0000-000068060000}"/>
    <cellStyle name="60% - Accent6 2 7" xfId="1636" xr:uid="{00000000-0005-0000-0000-000069060000}"/>
    <cellStyle name="60% - Accent6 2 8" xfId="1637" xr:uid="{00000000-0005-0000-0000-00006A060000}"/>
    <cellStyle name="60% - Accent6 2 9" xfId="1638" xr:uid="{00000000-0005-0000-0000-00006B060000}"/>
    <cellStyle name="60% - Accent6 20" xfId="4331" xr:uid="{00000000-0005-0000-0000-00006C060000}"/>
    <cellStyle name="60% - Accent6 3" xfId="1639" xr:uid="{00000000-0005-0000-0000-00006D060000}"/>
    <cellStyle name="60% - Accent6 3 2" xfId="1640" xr:uid="{00000000-0005-0000-0000-00006E060000}"/>
    <cellStyle name="60% - Accent6 3 3" xfId="1641" xr:uid="{00000000-0005-0000-0000-00006F060000}"/>
    <cellStyle name="60% - Accent6 3 4" xfId="1642" xr:uid="{00000000-0005-0000-0000-000070060000}"/>
    <cellStyle name="60% - Accent6 3 5" xfId="1643" xr:uid="{00000000-0005-0000-0000-000071060000}"/>
    <cellStyle name="60% - Accent6 3 5 2" xfId="1644" xr:uid="{00000000-0005-0000-0000-000072060000}"/>
    <cellStyle name="60% - Accent6 3 6" xfId="1645" xr:uid="{00000000-0005-0000-0000-000073060000}"/>
    <cellStyle name="60% - Accent6 3 7" xfId="1646" xr:uid="{00000000-0005-0000-0000-000074060000}"/>
    <cellStyle name="60% - Accent6 3 8" xfId="1647" xr:uid="{00000000-0005-0000-0000-000075060000}"/>
    <cellStyle name="60% - Accent6 3 9" xfId="1648" xr:uid="{00000000-0005-0000-0000-000076060000}"/>
    <cellStyle name="60% - Accent6 4" xfId="1649" xr:uid="{00000000-0005-0000-0000-000077060000}"/>
    <cellStyle name="60% - Accent6 4 2" xfId="1650" xr:uid="{00000000-0005-0000-0000-000078060000}"/>
    <cellStyle name="60% - Accent6 5" xfId="1651" xr:uid="{00000000-0005-0000-0000-000079060000}"/>
    <cellStyle name="60% - Accent6 5 2" xfId="1652" xr:uid="{00000000-0005-0000-0000-00007A060000}"/>
    <cellStyle name="60% - Accent6 6" xfId="1653" xr:uid="{00000000-0005-0000-0000-00007B060000}"/>
    <cellStyle name="60% - Accent6 6 2" xfId="1654" xr:uid="{00000000-0005-0000-0000-00007C060000}"/>
    <cellStyle name="60% - Accent6 7" xfId="1655" xr:uid="{00000000-0005-0000-0000-00007D060000}"/>
    <cellStyle name="60% - Accent6 8" xfId="1656" xr:uid="{00000000-0005-0000-0000-00007E060000}"/>
    <cellStyle name="60% - Accent6 9" xfId="1657" xr:uid="{00000000-0005-0000-0000-00007F060000}"/>
    <cellStyle name="60% - Accent6 9 2" xfId="1658" xr:uid="{00000000-0005-0000-0000-000080060000}"/>
    <cellStyle name="60% - Accent6 9 2 2" xfId="1659" xr:uid="{00000000-0005-0000-0000-000081060000}"/>
    <cellStyle name="60% - Accent6 9 3" xfId="1660" xr:uid="{00000000-0005-0000-0000-000082060000}"/>
    <cellStyle name="60% - Accent6 9 4" xfId="1661" xr:uid="{00000000-0005-0000-0000-000083060000}"/>
    <cellStyle name="60% - Accent6 9 5" xfId="1662" xr:uid="{00000000-0005-0000-0000-000084060000}"/>
    <cellStyle name="60% - 强调文字颜色 1" xfId="1663" xr:uid="{00000000-0005-0000-0000-000085060000}"/>
    <cellStyle name="60% - 强调文字颜色 2" xfId="1664" xr:uid="{00000000-0005-0000-0000-000086060000}"/>
    <cellStyle name="60% - 强调文字颜色 3" xfId="1665" xr:uid="{00000000-0005-0000-0000-000087060000}"/>
    <cellStyle name="60% - 强调文字颜色 4" xfId="1666" xr:uid="{00000000-0005-0000-0000-000088060000}"/>
    <cellStyle name="60% - 强调文字颜色 5" xfId="1667" xr:uid="{00000000-0005-0000-0000-000089060000}"/>
    <cellStyle name="60% - 强调文字颜色 6" xfId="1668" xr:uid="{00000000-0005-0000-0000-00008A060000}"/>
    <cellStyle name="60% - 輔色1" xfId="1669" xr:uid="{00000000-0005-0000-0000-00008B060000}"/>
    <cellStyle name="60% - 輔色2" xfId="1670" xr:uid="{00000000-0005-0000-0000-00008C060000}"/>
    <cellStyle name="60% - 輔色3" xfId="1671" xr:uid="{00000000-0005-0000-0000-00008D060000}"/>
    <cellStyle name="60% - 輔色4" xfId="1672" xr:uid="{00000000-0005-0000-0000-00008E060000}"/>
    <cellStyle name="60% - 輔色5" xfId="1673" xr:uid="{00000000-0005-0000-0000-00008F060000}"/>
    <cellStyle name="60% - 輔色6" xfId="1674" xr:uid="{00000000-0005-0000-0000-000090060000}"/>
    <cellStyle name="Accent1 10" xfId="1675" xr:uid="{00000000-0005-0000-0000-000091060000}"/>
    <cellStyle name="Accent1 10 2" xfId="1676" xr:uid="{00000000-0005-0000-0000-000092060000}"/>
    <cellStyle name="Accent1 10 3" xfId="1677" xr:uid="{00000000-0005-0000-0000-000093060000}"/>
    <cellStyle name="Accent1 11" xfId="1678" xr:uid="{00000000-0005-0000-0000-000094060000}"/>
    <cellStyle name="Accent1 11 2" xfId="1679" xr:uid="{00000000-0005-0000-0000-000095060000}"/>
    <cellStyle name="Accent1 11 3" xfId="1680" xr:uid="{00000000-0005-0000-0000-000096060000}"/>
    <cellStyle name="Accent1 12" xfId="1681" xr:uid="{00000000-0005-0000-0000-000097060000}"/>
    <cellStyle name="Accent1 12 2" xfId="1682" xr:uid="{00000000-0005-0000-0000-000098060000}"/>
    <cellStyle name="Accent1 12 3" xfId="1683" xr:uid="{00000000-0005-0000-0000-000099060000}"/>
    <cellStyle name="Accent1 13" xfId="1684" xr:uid="{00000000-0005-0000-0000-00009A060000}"/>
    <cellStyle name="Accent1 13 2" xfId="1685" xr:uid="{00000000-0005-0000-0000-00009B060000}"/>
    <cellStyle name="Accent1 13 3" xfId="1686" xr:uid="{00000000-0005-0000-0000-00009C060000}"/>
    <cellStyle name="Accent1 14" xfId="1687" xr:uid="{00000000-0005-0000-0000-00009D060000}"/>
    <cellStyle name="Accent1 14 2" xfId="1688" xr:uid="{00000000-0005-0000-0000-00009E060000}"/>
    <cellStyle name="Accent1 14 3" xfId="1689" xr:uid="{00000000-0005-0000-0000-00009F060000}"/>
    <cellStyle name="Accent1 15" xfId="1690" xr:uid="{00000000-0005-0000-0000-0000A0060000}"/>
    <cellStyle name="Accent1 15 2" xfId="1691" xr:uid="{00000000-0005-0000-0000-0000A1060000}"/>
    <cellStyle name="Accent1 15 3" xfId="1692" xr:uid="{00000000-0005-0000-0000-0000A2060000}"/>
    <cellStyle name="Accent1 16" xfId="1693" xr:uid="{00000000-0005-0000-0000-0000A3060000}"/>
    <cellStyle name="Accent1 17" xfId="1694" xr:uid="{00000000-0005-0000-0000-0000A4060000}"/>
    <cellStyle name="Accent1 18" xfId="1695" xr:uid="{00000000-0005-0000-0000-0000A5060000}"/>
    <cellStyle name="Accent1 19" xfId="1696" xr:uid="{00000000-0005-0000-0000-0000A6060000}"/>
    <cellStyle name="Accent1 2" xfId="1697" xr:uid="{00000000-0005-0000-0000-0000A7060000}"/>
    <cellStyle name="Accent1 2 10" xfId="1698" xr:uid="{00000000-0005-0000-0000-0000A8060000}"/>
    <cellStyle name="Accent1 2 11" xfId="1699" xr:uid="{00000000-0005-0000-0000-0000A9060000}"/>
    <cellStyle name="Accent1 2 12" xfId="1700" xr:uid="{00000000-0005-0000-0000-0000AA060000}"/>
    <cellStyle name="Accent1 2 13" xfId="1701" xr:uid="{00000000-0005-0000-0000-0000AB060000}"/>
    <cellStyle name="Accent1 2 14" xfId="1702" xr:uid="{00000000-0005-0000-0000-0000AC060000}"/>
    <cellStyle name="Accent1 2 15" xfId="1703" xr:uid="{00000000-0005-0000-0000-0000AD060000}"/>
    <cellStyle name="Accent1 2 2" xfId="1704" xr:uid="{00000000-0005-0000-0000-0000AE060000}"/>
    <cellStyle name="Accent1 2 3" xfId="1705" xr:uid="{00000000-0005-0000-0000-0000AF060000}"/>
    <cellStyle name="Accent1 2 4" xfId="1706" xr:uid="{00000000-0005-0000-0000-0000B0060000}"/>
    <cellStyle name="Accent1 2 5" xfId="1707" xr:uid="{00000000-0005-0000-0000-0000B1060000}"/>
    <cellStyle name="Accent1 2 6" xfId="1708" xr:uid="{00000000-0005-0000-0000-0000B2060000}"/>
    <cellStyle name="Accent1 2 7" xfId="1709" xr:uid="{00000000-0005-0000-0000-0000B3060000}"/>
    <cellStyle name="Accent1 2 8" xfId="1710" xr:uid="{00000000-0005-0000-0000-0000B4060000}"/>
    <cellStyle name="Accent1 2 9" xfId="1711" xr:uid="{00000000-0005-0000-0000-0000B5060000}"/>
    <cellStyle name="Accent1 20" xfId="4332" xr:uid="{00000000-0005-0000-0000-0000B6060000}"/>
    <cellStyle name="Accent1 3" xfId="1712" xr:uid="{00000000-0005-0000-0000-0000B7060000}"/>
    <cellStyle name="Accent1 3 2" xfId="1713" xr:uid="{00000000-0005-0000-0000-0000B8060000}"/>
    <cellStyle name="Accent1 3 3" xfId="1714" xr:uid="{00000000-0005-0000-0000-0000B9060000}"/>
    <cellStyle name="Accent1 3 4" xfId="1715" xr:uid="{00000000-0005-0000-0000-0000BA060000}"/>
    <cellStyle name="Accent1 3 5" xfId="1716" xr:uid="{00000000-0005-0000-0000-0000BB060000}"/>
    <cellStyle name="Accent1 3 5 2" xfId="1717" xr:uid="{00000000-0005-0000-0000-0000BC060000}"/>
    <cellStyle name="Accent1 3 6" xfId="1718" xr:uid="{00000000-0005-0000-0000-0000BD060000}"/>
    <cellStyle name="Accent1 3 7" xfId="1719" xr:uid="{00000000-0005-0000-0000-0000BE060000}"/>
    <cellStyle name="Accent1 3 8" xfId="1720" xr:uid="{00000000-0005-0000-0000-0000BF060000}"/>
    <cellStyle name="Accent1 3 9" xfId="1721" xr:uid="{00000000-0005-0000-0000-0000C0060000}"/>
    <cellStyle name="Accent1 4" xfId="1722" xr:uid="{00000000-0005-0000-0000-0000C1060000}"/>
    <cellStyle name="Accent1 4 2" xfId="1723" xr:uid="{00000000-0005-0000-0000-0000C2060000}"/>
    <cellStyle name="Accent1 5" xfId="1724" xr:uid="{00000000-0005-0000-0000-0000C3060000}"/>
    <cellStyle name="Accent1 5 2" xfId="1725" xr:uid="{00000000-0005-0000-0000-0000C4060000}"/>
    <cellStyle name="Accent1 6" xfId="1726" xr:uid="{00000000-0005-0000-0000-0000C5060000}"/>
    <cellStyle name="Accent1 6 2" xfId="1727" xr:uid="{00000000-0005-0000-0000-0000C6060000}"/>
    <cellStyle name="Accent1 7" xfId="1728" xr:uid="{00000000-0005-0000-0000-0000C7060000}"/>
    <cellStyle name="Accent1 8" xfId="1729" xr:uid="{00000000-0005-0000-0000-0000C8060000}"/>
    <cellStyle name="Accent1 9" xfId="1730" xr:uid="{00000000-0005-0000-0000-0000C9060000}"/>
    <cellStyle name="Accent1 9 2" xfId="1731" xr:uid="{00000000-0005-0000-0000-0000CA060000}"/>
    <cellStyle name="Accent1 9 2 2" xfId="1732" xr:uid="{00000000-0005-0000-0000-0000CB060000}"/>
    <cellStyle name="Accent1 9 3" xfId="1733" xr:uid="{00000000-0005-0000-0000-0000CC060000}"/>
    <cellStyle name="Accent1 9 4" xfId="1734" xr:uid="{00000000-0005-0000-0000-0000CD060000}"/>
    <cellStyle name="Accent1 9 5" xfId="1735" xr:uid="{00000000-0005-0000-0000-0000CE060000}"/>
    <cellStyle name="Accent2 10" xfId="1736" xr:uid="{00000000-0005-0000-0000-0000CF060000}"/>
    <cellStyle name="Accent2 10 2" xfId="1737" xr:uid="{00000000-0005-0000-0000-0000D0060000}"/>
    <cellStyle name="Accent2 10 3" xfId="1738" xr:uid="{00000000-0005-0000-0000-0000D1060000}"/>
    <cellStyle name="Accent2 11" xfId="1739" xr:uid="{00000000-0005-0000-0000-0000D2060000}"/>
    <cellStyle name="Accent2 11 2" xfId="1740" xr:uid="{00000000-0005-0000-0000-0000D3060000}"/>
    <cellStyle name="Accent2 11 3" xfId="1741" xr:uid="{00000000-0005-0000-0000-0000D4060000}"/>
    <cellStyle name="Accent2 12" xfId="1742" xr:uid="{00000000-0005-0000-0000-0000D5060000}"/>
    <cellStyle name="Accent2 12 2" xfId="1743" xr:uid="{00000000-0005-0000-0000-0000D6060000}"/>
    <cellStyle name="Accent2 12 3" xfId="1744" xr:uid="{00000000-0005-0000-0000-0000D7060000}"/>
    <cellStyle name="Accent2 13" xfId="1745" xr:uid="{00000000-0005-0000-0000-0000D8060000}"/>
    <cellStyle name="Accent2 13 2" xfId="1746" xr:uid="{00000000-0005-0000-0000-0000D9060000}"/>
    <cellStyle name="Accent2 13 3" xfId="1747" xr:uid="{00000000-0005-0000-0000-0000DA060000}"/>
    <cellStyle name="Accent2 14" xfId="1748" xr:uid="{00000000-0005-0000-0000-0000DB060000}"/>
    <cellStyle name="Accent2 14 2" xfId="1749" xr:uid="{00000000-0005-0000-0000-0000DC060000}"/>
    <cellStyle name="Accent2 14 3" xfId="1750" xr:uid="{00000000-0005-0000-0000-0000DD060000}"/>
    <cellStyle name="Accent2 15" xfId="1751" xr:uid="{00000000-0005-0000-0000-0000DE060000}"/>
    <cellStyle name="Accent2 15 2" xfId="1752" xr:uid="{00000000-0005-0000-0000-0000DF060000}"/>
    <cellStyle name="Accent2 15 3" xfId="1753" xr:uid="{00000000-0005-0000-0000-0000E0060000}"/>
    <cellStyle name="Accent2 16" xfId="1754" xr:uid="{00000000-0005-0000-0000-0000E1060000}"/>
    <cellStyle name="Accent2 17" xfId="1755" xr:uid="{00000000-0005-0000-0000-0000E2060000}"/>
    <cellStyle name="Accent2 18" xfId="1756" xr:uid="{00000000-0005-0000-0000-0000E3060000}"/>
    <cellStyle name="Accent2 19" xfId="1757" xr:uid="{00000000-0005-0000-0000-0000E4060000}"/>
    <cellStyle name="Accent2 2" xfId="1758" xr:uid="{00000000-0005-0000-0000-0000E5060000}"/>
    <cellStyle name="Accent2 2 10" xfId="1759" xr:uid="{00000000-0005-0000-0000-0000E6060000}"/>
    <cellStyle name="Accent2 2 11" xfId="1760" xr:uid="{00000000-0005-0000-0000-0000E7060000}"/>
    <cellStyle name="Accent2 2 12" xfId="1761" xr:uid="{00000000-0005-0000-0000-0000E8060000}"/>
    <cellStyle name="Accent2 2 13" xfId="1762" xr:uid="{00000000-0005-0000-0000-0000E9060000}"/>
    <cellStyle name="Accent2 2 14" xfId="1763" xr:uid="{00000000-0005-0000-0000-0000EA060000}"/>
    <cellStyle name="Accent2 2 15" xfId="1764" xr:uid="{00000000-0005-0000-0000-0000EB060000}"/>
    <cellStyle name="Accent2 2 2" xfId="1765" xr:uid="{00000000-0005-0000-0000-0000EC060000}"/>
    <cellStyle name="Accent2 2 3" xfId="1766" xr:uid="{00000000-0005-0000-0000-0000ED060000}"/>
    <cellStyle name="Accent2 2 4" xfId="1767" xr:uid="{00000000-0005-0000-0000-0000EE060000}"/>
    <cellStyle name="Accent2 2 5" xfId="1768" xr:uid="{00000000-0005-0000-0000-0000EF060000}"/>
    <cellStyle name="Accent2 2 6" xfId="1769" xr:uid="{00000000-0005-0000-0000-0000F0060000}"/>
    <cellStyle name="Accent2 2 7" xfId="1770" xr:uid="{00000000-0005-0000-0000-0000F1060000}"/>
    <cellStyle name="Accent2 2 8" xfId="1771" xr:uid="{00000000-0005-0000-0000-0000F2060000}"/>
    <cellStyle name="Accent2 2 9" xfId="1772" xr:uid="{00000000-0005-0000-0000-0000F3060000}"/>
    <cellStyle name="Accent2 20" xfId="4333" xr:uid="{00000000-0005-0000-0000-0000F4060000}"/>
    <cellStyle name="Accent2 3" xfId="1773" xr:uid="{00000000-0005-0000-0000-0000F5060000}"/>
    <cellStyle name="Accent2 3 2" xfId="1774" xr:uid="{00000000-0005-0000-0000-0000F6060000}"/>
    <cellStyle name="Accent2 3 3" xfId="1775" xr:uid="{00000000-0005-0000-0000-0000F7060000}"/>
    <cellStyle name="Accent2 3 4" xfId="1776" xr:uid="{00000000-0005-0000-0000-0000F8060000}"/>
    <cellStyle name="Accent2 3 5" xfId="1777" xr:uid="{00000000-0005-0000-0000-0000F9060000}"/>
    <cellStyle name="Accent2 3 5 2" xfId="1778" xr:uid="{00000000-0005-0000-0000-0000FA060000}"/>
    <cellStyle name="Accent2 3 6" xfId="1779" xr:uid="{00000000-0005-0000-0000-0000FB060000}"/>
    <cellStyle name="Accent2 3 7" xfId="1780" xr:uid="{00000000-0005-0000-0000-0000FC060000}"/>
    <cellStyle name="Accent2 3 8" xfId="1781" xr:uid="{00000000-0005-0000-0000-0000FD060000}"/>
    <cellStyle name="Accent2 3 9" xfId="1782" xr:uid="{00000000-0005-0000-0000-0000FE060000}"/>
    <cellStyle name="Accent2 4" xfId="1783" xr:uid="{00000000-0005-0000-0000-0000FF060000}"/>
    <cellStyle name="Accent2 4 2" xfId="1784" xr:uid="{00000000-0005-0000-0000-000000070000}"/>
    <cellStyle name="Accent2 5" xfId="1785" xr:uid="{00000000-0005-0000-0000-000001070000}"/>
    <cellStyle name="Accent2 5 2" xfId="1786" xr:uid="{00000000-0005-0000-0000-000002070000}"/>
    <cellStyle name="Accent2 6" xfId="1787" xr:uid="{00000000-0005-0000-0000-000003070000}"/>
    <cellStyle name="Accent2 6 2" xfId="1788" xr:uid="{00000000-0005-0000-0000-000004070000}"/>
    <cellStyle name="Accent2 7" xfId="1789" xr:uid="{00000000-0005-0000-0000-000005070000}"/>
    <cellStyle name="Accent2 8" xfId="1790" xr:uid="{00000000-0005-0000-0000-000006070000}"/>
    <cellStyle name="Accent2 9" xfId="1791" xr:uid="{00000000-0005-0000-0000-000007070000}"/>
    <cellStyle name="Accent2 9 2" xfId="1792" xr:uid="{00000000-0005-0000-0000-000008070000}"/>
    <cellStyle name="Accent2 9 2 2" xfId="1793" xr:uid="{00000000-0005-0000-0000-000009070000}"/>
    <cellStyle name="Accent2 9 3" xfId="1794" xr:uid="{00000000-0005-0000-0000-00000A070000}"/>
    <cellStyle name="Accent2 9 4" xfId="1795" xr:uid="{00000000-0005-0000-0000-00000B070000}"/>
    <cellStyle name="Accent2 9 5" xfId="1796" xr:uid="{00000000-0005-0000-0000-00000C070000}"/>
    <cellStyle name="Accent3 10" xfId="1797" xr:uid="{00000000-0005-0000-0000-00000D070000}"/>
    <cellStyle name="Accent3 10 2" xfId="1798" xr:uid="{00000000-0005-0000-0000-00000E070000}"/>
    <cellStyle name="Accent3 10 3" xfId="1799" xr:uid="{00000000-0005-0000-0000-00000F070000}"/>
    <cellStyle name="Accent3 11" xfId="1800" xr:uid="{00000000-0005-0000-0000-000010070000}"/>
    <cellStyle name="Accent3 11 2" xfId="1801" xr:uid="{00000000-0005-0000-0000-000011070000}"/>
    <cellStyle name="Accent3 11 3" xfId="1802" xr:uid="{00000000-0005-0000-0000-000012070000}"/>
    <cellStyle name="Accent3 12" xfId="1803" xr:uid="{00000000-0005-0000-0000-000013070000}"/>
    <cellStyle name="Accent3 12 2" xfId="1804" xr:uid="{00000000-0005-0000-0000-000014070000}"/>
    <cellStyle name="Accent3 12 3" xfId="1805" xr:uid="{00000000-0005-0000-0000-000015070000}"/>
    <cellStyle name="Accent3 13" xfId="1806" xr:uid="{00000000-0005-0000-0000-000016070000}"/>
    <cellStyle name="Accent3 13 2" xfId="1807" xr:uid="{00000000-0005-0000-0000-000017070000}"/>
    <cellStyle name="Accent3 13 3" xfId="1808" xr:uid="{00000000-0005-0000-0000-000018070000}"/>
    <cellStyle name="Accent3 14" xfId="1809" xr:uid="{00000000-0005-0000-0000-000019070000}"/>
    <cellStyle name="Accent3 14 2" xfId="1810" xr:uid="{00000000-0005-0000-0000-00001A070000}"/>
    <cellStyle name="Accent3 14 3" xfId="1811" xr:uid="{00000000-0005-0000-0000-00001B070000}"/>
    <cellStyle name="Accent3 15" xfId="1812" xr:uid="{00000000-0005-0000-0000-00001C070000}"/>
    <cellStyle name="Accent3 15 2" xfId="1813" xr:uid="{00000000-0005-0000-0000-00001D070000}"/>
    <cellStyle name="Accent3 15 3" xfId="1814" xr:uid="{00000000-0005-0000-0000-00001E070000}"/>
    <cellStyle name="Accent3 16" xfId="1815" xr:uid="{00000000-0005-0000-0000-00001F070000}"/>
    <cellStyle name="Accent3 17" xfId="1816" xr:uid="{00000000-0005-0000-0000-000020070000}"/>
    <cellStyle name="Accent3 18" xfId="1817" xr:uid="{00000000-0005-0000-0000-000021070000}"/>
    <cellStyle name="Accent3 19" xfId="1818" xr:uid="{00000000-0005-0000-0000-000022070000}"/>
    <cellStyle name="Accent3 2" xfId="1819" xr:uid="{00000000-0005-0000-0000-000023070000}"/>
    <cellStyle name="Accent3 2 10" xfId="1820" xr:uid="{00000000-0005-0000-0000-000024070000}"/>
    <cellStyle name="Accent3 2 11" xfId="1821" xr:uid="{00000000-0005-0000-0000-000025070000}"/>
    <cellStyle name="Accent3 2 12" xfId="1822" xr:uid="{00000000-0005-0000-0000-000026070000}"/>
    <cellStyle name="Accent3 2 13" xfId="1823" xr:uid="{00000000-0005-0000-0000-000027070000}"/>
    <cellStyle name="Accent3 2 14" xfId="1824" xr:uid="{00000000-0005-0000-0000-000028070000}"/>
    <cellStyle name="Accent3 2 15" xfId="1825" xr:uid="{00000000-0005-0000-0000-000029070000}"/>
    <cellStyle name="Accent3 2 2" xfId="1826" xr:uid="{00000000-0005-0000-0000-00002A070000}"/>
    <cellStyle name="Accent3 2 3" xfId="1827" xr:uid="{00000000-0005-0000-0000-00002B070000}"/>
    <cellStyle name="Accent3 2 4" xfId="1828" xr:uid="{00000000-0005-0000-0000-00002C070000}"/>
    <cellStyle name="Accent3 2 5" xfId="1829" xr:uid="{00000000-0005-0000-0000-00002D070000}"/>
    <cellStyle name="Accent3 2 6" xfId="1830" xr:uid="{00000000-0005-0000-0000-00002E070000}"/>
    <cellStyle name="Accent3 2 7" xfId="1831" xr:uid="{00000000-0005-0000-0000-00002F070000}"/>
    <cellStyle name="Accent3 2 8" xfId="1832" xr:uid="{00000000-0005-0000-0000-000030070000}"/>
    <cellStyle name="Accent3 2 9" xfId="1833" xr:uid="{00000000-0005-0000-0000-000031070000}"/>
    <cellStyle name="Accent3 20" xfId="4334" xr:uid="{00000000-0005-0000-0000-000032070000}"/>
    <cellStyle name="Accent3 3" xfId="1834" xr:uid="{00000000-0005-0000-0000-000033070000}"/>
    <cellStyle name="Accent3 3 2" xfId="1835" xr:uid="{00000000-0005-0000-0000-000034070000}"/>
    <cellStyle name="Accent3 3 3" xfId="1836" xr:uid="{00000000-0005-0000-0000-000035070000}"/>
    <cellStyle name="Accent3 3 4" xfId="1837" xr:uid="{00000000-0005-0000-0000-000036070000}"/>
    <cellStyle name="Accent3 3 5" xfId="1838" xr:uid="{00000000-0005-0000-0000-000037070000}"/>
    <cellStyle name="Accent3 3 5 2" xfId="1839" xr:uid="{00000000-0005-0000-0000-000038070000}"/>
    <cellStyle name="Accent3 3 6" xfId="1840" xr:uid="{00000000-0005-0000-0000-000039070000}"/>
    <cellStyle name="Accent3 3 7" xfId="1841" xr:uid="{00000000-0005-0000-0000-00003A070000}"/>
    <cellStyle name="Accent3 3 8" xfId="1842" xr:uid="{00000000-0005-0000-0000-00003B070000}"/>
    <cellStyle name="Accent3 3 9" xfId="1843" xr:uid="{00000000-0005-0000-0000-00003C070000}"/>
    <cellStyle name="Accent3 4" xfId="1844" xr:uid="{00000000-0005-0000-0000-00003D070000}"/>
    <cellStyle name="Accent3 4 2" xfId="1845" xr:uid="{00000000-0005-0000-0000-00003E070000}"/>
    <cellStyle name="Accent3 5" xfId="1846" xr:uid="{00000000-0005-0000-0000-00003F070000}"/>
    <cellStyle name="Accent3 5 2" xfId="1847" xr:uid="{00000000-0005-0000-0000-000040070000}"/>
    <cellStyle name="Accent3 6" xfId="1848" xr:uid="{00000000-0005-0000-0000-000041070000}"/>
    <cellStyle name="Accent3 6 2" xfId="1849" xr:uid="{00000000-0005-0000-0000-000042070000}"/>
    <cellStyle name="Accent3 7" xfId="1850" xr:uid="{00000000-0005-0000-0000-000043070000}"/>
    <cellStyle name="Accent3 8" xfId="1851" xr:uid="{00000000-0005-0000-0000-000044070000}"/>
    <cellStyle name="Accent3 9" xfId="1852" xr:uid="{00000000-0005-0000-0000-000045070000}"/>
    <cellStyle name="Accent3 9 2" xfId="1853" xr:uid="{00000000-0005-0000-0000-000046070000}"/>
    <cellStyle name="Accent3 9 2 2" xfId="1854" xr:uid="{00000000-0005-0000-0000-000047070000}"/>
    <cellStyle name="Accent3 9 3" xfId="1855" xr:uid="{00000000-0005-0000-0000-000048070000}"/>
    <cellStyle name="Accent3 9 4" xfId="1856" xr:uid="{00000000-0005-0000-0000-000049070000}"/>
    <cellStyle name="Accent3 9 5" xfId="1857" xr:uid="{00000000-0005-0000-0000-00004A070000}"/>
    <cellStyle name="Accent4 10" xfId="1858" xr:uid="{00000000-0005-0000-0000-00004B070000}"/>
    <cellStyle name="Accent4 10 2" xfId="1859" xr:uid="{00000000-0005-0000-0000-00004C070000}"/>
    <cellStyle name="Accent4 10 3" xfId="1860" xr:uid="{00000000-0005-0000-0000-00004D070000}"/>
    <cellStyle name="Accent4 11" xfId="1861" xr:uid="{00000000-0005-0000-0000-00004E070000}"/>
    <cellStyle name="Accent4 11 2" xfId="1862" xr:uid="{00000000-0005-0000-0000-00004F070000}"/>
    <cellStyle name="Accent4 11 3" xfId="1863" xr:uid="{00000000-0005-0000-0000-000050070000}"/>
    <cellStyle name="Accent4 12" xfId="1864" xr:uid="{00000000-0005-0000-0000-000051070000}"/>
    <cellStyle name="Accent4 12 2" xfId="1865" xr:uid="{00000000-0005-0000-0000-000052070000}"/>
    <cellStyle name="Accent4 12 3" xfId="1866" xr:uid="{00000000-0005-0000-0000-000053070000}"/>
    <cellStyle name="Accent4 13" xfId="1867" xr:uid="{00000000-0005-0000-0000-000054070000}"/>
    <cellStyle name="Accent4 13 2" xfId="1868" xr:uid="{00000000-0005-0000-0000-000055070000}"/>
    <cellStyle name="Accent4 13 3" xfId="1869" xr:uid="{00000000-0005-0000-0000-000056070000}"/>
    <cellStyle name="Accent4 14" xfId="1870" xr:uid="{00000000-0005-0000-0000-000057070000}"/>
    <cellStyle name="Accent4 14 2" xfId="1871" xr:uid="{00000000-0005-0000-0000-000058070000}"/>
    <cellStyle name="Accent4 14 3" xfId="1872" xr:uid="{00000000-0005-0000-0000-000059070000}"/>
    <cellStyle name="Accent4 15" xfId="1873" xr:uid="{00000000-0005-0000-0000-00005A070000}"/>
    <cellStyle name="Accent4 15 2" xfId="1874" xr:uid="{00000000-0005-0000-0000-00005B070000}"/>
    <cellStyle name="Accent4 15 3" xfId="1875" xr:uid="{00000000-0005-0000-0000-00005C070000}"/>
    <cellStyle name="Accent4 16" xfId="1876" xr:uid="{00000000-0005-0000-0000-00005D070000}"/>
    <cellStyle name="Accent4 17" xfId="1877" xr:uid="{00000000-0005-0000-0000-00005E070000}"/>
    <cellStyle name="Accent4 18" xfId="1878" xr:uid="{00000000-0005-0000-0000-00005F070000}"/>
    <cellStyle name="Accent4 19" xfId="1879" xr:uid="{00000000-0005-0000-0000-000060070000}"/>
    <cellStyle name="Accent4 2" xfId="1880" xr:uid="{00000000-0005-0000-0000-000061070000}"/>
    <cellStyle name="Accent4 2 10" xfId="1881" xr:uid="{00000000-0005-0000-0000-000062070000}"/>
    <cellStyle name="Accent4 2 11" xfId="1882" xr:uid="{00000000-0005-0000-0000-000063070000}"/>
    <cellStyle name="Accent4 2 12" xfId="1883" xr:uid="{00000000-0005-0000-0000-000064070000}"/>
    <cellStyle name="Accent4 2 13" xfId="1884" xr:uid="{00000000-0005-0000-0000-000065070000}"/>
    <cellStyle name="Accent4 2 14" xfId="1885" xr:uid="{00000000-0005-0000-0000-000066070000}"/>
    <cellStyle name="Accent4 2 15" xfId="1886" xr:uid="{00000000-0005-0000-0000-000067070000}"/>
    <cellStyle name="Accent4 2 2" xfId="1887" xr:uid="{00000000-0005-0000-0000-000068070000}"/>
    <cellStyle name="Accent4 2 3" xfId="1888" xr:uid="{00000000-0005-0000-0000-000069070000}"/>
    <cellStyle name="Accent4 2 4" xfId="1889" xr:uid="{00000000-0005-0000-0000-00006A070000}"/>
    <cellStyle name="Accent4 2 5" xfId="1890" xr:uid="{00000000-0005-0000-0000-00006B070000}"/>
    <cellStyle name="Accent4 2 6" xfId="1891" xr:uid="{00000000-0005-0000-0000-00006C070000}"/>
    <cellStyle name="Accent4 2 7" xfId="1892" xr:uid="{00000000-0005-0000-0000-00006D070000}"/>
    <cellStyle name="Accent4 2 8" xfId="1893" xr:uid="{00000000-0005-0000-0000-00006E070000}"/>
    <cellStyle name="Accent4 2 9" xfId="1894" xr:uid="{00000000-0005-0000-0000-00006F070000}"/>
    <cellStyle name="Accent4 20" xfId="4335" xr:uid="{00000000-0005-0000-0000-000070070000}"/>
    <cellStyle name="Accent4 3" xfId="1895" xr:uid="{00000000-0005-0000-0000-000071070000}"/>
    <cellStyle name="Accent4 3 2" xfId="1896" xr:uid="{00000000-0005-0000-0000-000072070000}"/>
    <cellStyle name="Accent4 3 3" xfId="1897" xr:uid="{00000000-0005-0000-0000-000073070000}"/>
    <cellStyle name="Accent4 3 4" xfId="1898" xr:uid="{00000000-0005-0000-0000-000074070000}"/>
    <cellStyle name="Accent4 3 5" xfId="1899" xr:uid="{00000000-0005-0000-0000-000075070000}"/>
    <cellStyle name="Accent4 3 5 2" xfId="1900" xr:uid="{00000000-0005-0000-0000-000076070000}"/>
    <cellStyle name="Accent4 3 6" xfId="1901" xr:uid="{00000000-0005-0000-0000-000077070000}"/>
    <cellStyle name="Accent4 3 7" xfId="1902" xr:uid="{00000000-0005-0000-0000-000078070000}"/>
    <cellStyle name="Accent4 3 8" xfId="1903" xr:uid="{00000000-0005-0000-0000-000079070000}"/>
    <cellStyle name="Accent4 3 9" xfId="1904" xr:uid="{00000000-0005-0000-0000-00007A070000}"/>
    <cellStyle name="Accent4 4" xfId="1905" xr:uid="{00000000-0005-0000-0000-00007B070000}"/>
    <cellStyle name="Accent4 4 2" xfId="1906" xr:uid="{00000000-0005-0000-0000-00007C070000}"/>
    <cellStyle name="Accent4 5" xfId="1907" xr:uid="{00000000-0005-0000-0000-00007D070000}"/>
    <cellStyle name="Accent4 5 2" xfId="1908" xr:uid="{00000000-0005-0000-0000-00007E070000}"/>
    <cellStyle name="Accent4 6" xfId="1909" xr:uid="{00000000-0005-0000-0000-00007F070000}"/>
    <cellStyle name="Accent4 6 2" xfId="1910" xr:uid="{00000000-0005-0000-0000-000080070000}"/>
    <cellStyle name="Accent4 7" xfId="1911" xr:uid="{00000000-0005-0000-0000-000081070000}"/>
    <cellStyle name="Accent4 8" xfId="1912" xr:uid="{00000000-0005-0000-0000-000082070000}"/>
    <cellStyle name="Accent4 9" xfId="1913" xr:uid="{00000000-0005-0000-0000-000083070000}"/>
    <cellStyle name="Accent4 9 2" xfId="1914" xr:uid="{00000000-0005-0000-0000-000084070000}"/>
    <cellStyle name="Accent4 9 2 2" xfId="1915" xr:uid="{00000000-0005-0000-0000-000085070000}"/>
    <cellStyle name="Accent4 9 3" xfId="1916" xr:uid="{00000000-0005-0000-0000-000086070000}"/>
    <cellStyle name="Accent4 9 4" xfId="1917" xr:uid="{00000000-0005-0000-0000-000087070000}"/>
    <cellStyle name="Accent4 9 5" xfId="1918" xr:uid="{00000000-0005-0000-0000-000088070000}"/>
    <cellStyle name="Accent5 10" xfId="1919" xr:uid="{00000000-0005-0000-0000-000089070000}"/>
    <cellStyle name="Accent5 10 2" xfId="1920" xr:uid="{00000000-0005-0000-0000-00008A070000}"/>
    <cellStyle name="Accent5 10 3" xfId="1921" xr:uid="{00000000-0005-0000-0000-00008B070000}"/>
    <cellStyle name="Accent5 11" xfId="1922" xr:uid="{00000000-0005-0000-0000-00008C070000}"/>
    <cellStyle name="Accent5 11 2" xfId="1923" xr:uid="{00000000-0005-0000-0000-00008D070000}"/>
    <cellStyle name="Accent5 11 3" xfId="1924" xr:uid="{00000000-0005-0000-0000-00008E070000}"/>
    <cellStyle name="Accent5 12" xfId="1925" xr:uid="{00000000-0005-0000-0000-00008F070000}"/>
    <cellStyle name="Accent5 12 2" xfId="1926" xr:uid="{00000000-0005-0000-0000-000090070000}"/>
    <cellStyle name="Accent5 12 3" xfId="1927" xr:uid="{00000000-0005-0000-0000-000091070000}"/>
    <cellStyle name="Accent5 13" xfId="1928" xr:uid="{00000000-0005-0000-0000-000092070000}"/>
    <cellStyle name="Accent5 13 2" xfId="1929" xr:uid="{00000000-0005-0000-0000-000093070000}"/>
    <cellStyle name="Accent5 13 3" xfId="1930" xr:uid="{00000000-0005-0000-0000-000094070000}"/>
    <cellStyle name="Accent5 14" xfId="1931" xr:uid="{00000000-0005-0000-0000-000095070000}"/>
    <cellStyle name="Accent5 14 2" xfId="1932" xr:uid="{00000000-0005-0000-0000-000096070000}"/>
    <cellStyle name="Accent5 14 3" xfId="1933" xr:uid="{00000000-0005-0000-0000-000097070000}"/>
    <cellStyle name="Accent5 15" xfId="1934" xr:uid="{00000000-0005-0000-0000-000098070000}"/>
    <cellStyle name="Accent5 15 2" xfId="1935" xr:uid="{00000000-0005-0000-0000-000099070000}"/>
    <cellStyle name="Accent5 15 3" xfId="1936" xr:uid="{00000000-0005-0000-0000-00009A070000}"/>
    <cellStyle name="Accent5 16" xfId="1937" xr:uid="{00000000-0005-0000-0000-00009B070000}"/>
    <cellStyle name="Accent5 17" xfId="1938" xr:uid="{00000000-0005-0000-0000-00009C070000}"/>
    <cellStyle name="Accent5 18" xfId="1939" xr:uid="{00000000-0005-0000-0000-00009D070000}"/>
    <cellStyle name="Accent5 19" xfId="1940" xr:uid="{00000000-0005-0000-0000-00009E070000}"/>
    <cellStyle name="Accent5 2" xfId="1941" xr:uid="{00000000-0005-0000-0000-00009F070000}"/>
    <cellStyle name="Accent5 2 10" xfId="1942" xr:uid="{00000000-0005-0000-0000-0000A0070000}"/>
    <cellStyle name="Accent5 2 11" xfId="1943" xr:uid="{00000000-0005-0000-0000-0000A1070000}"/>
    <cellStyle name="Accent5 2 12" xfId="1944" xr:uid="{00000000-0005-0000-0000-0000A2070000}"/>
    <cellStyle name="Accent5 2 13" xfId="1945" xr:uid="{00000000-0005-0000-0000-0000A3070000}"/>
    <cellStyle name="Accent5 2 14" xfId="1946" xr:uid="{00000000-0005-0000-0000-0000A4070000}"/>
    <cellStyle name="Accent5 2 15" xfId="1947" xr:uid="{00000000-0005-0000-0000-0000A5070000}"/>
    <cellStyle name="Accent5 2 2" xfId="1948" xr:uid="{00000000-0005-0000-0000-0000A6070000}"/>
    <cellStyle name="Accent5 2 3" xfId="1949" xr:uid="{00000000-0005-0000-0000-0000A7070000}"/>
    <cellStyle name="Accent5 2 4" xfId="1950" xr:uid="{00000000-0005-0000-0000-0000A8070000}"/>
    <cellStyle name="Accent5 2 5" xfId="1951" xr:uid="{00000000-0005-0000-0000-0000A9070000}"/>
    <cellStyle name="Accent5 2 6" xfId="1952" xr:uid="{00000000-0005-0000-0000-0000AA070000}"/>
    <cellStyle name="Accent5 2 7" xfId="1953" xr:uid="{00000000-0005-0000-0000-0000AB070000}"/>
    <cellStyle name="Accent5 2 8" xfId="1954" xr:uid="{00000000-0005-0000-0000-0000AC070000}"/>
    <cellStyle name="Accent5 2 9" xfId="1955" xr:uid="{00000000-0005-0000-0000-0000AD070000}"/>
    <cellStyle name="Accent5 20" xfId="4336" xr:uid="{00000000-0005-0000-0000-0000AE070000}"/>
    <cellStyle name="Accent5 3" xfId="1956" xr:uid="{00000000-0005-0000-0000-0000AF070000}"/>
    <cellStyle name="Accent5 3 2" xfId="1957" xr:uid="{00000000-0005-0000-0000-0000B0070000}"/>
    <cellStyle name="Accent5 3 3" xfId="1958" xr:uid="{00000000-0005-0000-0000-0000B1070000}"/>
    <cellStyle name="Accent5 3 4" xfId="1959" xr:uid="{00000000-0005-0000-0000-0000B2070000}"/>
    <cellStyle name="Accent5 3 5" xfId="1960" xr:uid="{00000000-0005-0000-0000-0000B3070000}"/>
    <cellStyle name="Accent5 3 6" xfId="1961" xr:uid="{00000000-0005-0000-0000-0000B4070000}"/>
    <cellStyle name="Accent5 3 7" xfId="1962" xr:uid="{00000000-0005-0000-0000-0000B5070000}"/>
    <cellStyle name="Accent5 3 8" xfId="1963" xr:uid="{00000000-0005-0000-0000-0000B6070000}"/>
    <cellStyle name="Accent5 4" xfId="1964" xr:uid="{00000000-0005-0000-0000-0000B7070000}"/>
    <cellStyle name="Accent5 4 2" xfId="1965" xr:uid="{00000000-0005-0000-0000-0000B8070000}"/>
    <cellStyle name="Accent5 5" xfId="1966" xr:uid="{00000000-0005-0000-0000-0000B9070000}"/>
    <cellStyle name="Accent5 5 2" xfId="1967" xr:uid="{00000000-0005-0000-0000-0000BA070000}"/>
    <cellStyle name="Accent5 6" xfId="1968" xr:uid="{00000000-0005-0000-0000-0000BB070000}"/>
    <cellStyle name="Accent5 6 2" xfId="1969" xr:uid="{00000000-0005-0000-0000-0000BC070000}"/>
    <cellStyle name="Accent5 7" xfId="1970" xr:uid="{00000000-0005-0000-0000-0000BD070000}"/>
    <cellStyle name="Accent5 8" xfId="1971" xr:uid="{00000000-0005-0000-0000-0000BE070000}"/>
    <cellStyle name="Accent5 9" xfId="1972" xr:uid="{00000000-0005-0000-0000-0000BF070000}"/>
    <cellStyle name="Accent5 9 2" xfId="1973" xr:uid="{00000000-0005-0000-0000-0000C0070000}"/>
    <cellStyle name="Accent5 9 3" xfId="1974" xr:uid="{00000000-0005-0000-0000-0000C1070000}"/>
    <cellStyle name="Accent5 9 4" xfId="1975" xr:uid="{00000000-0005-0000-0000-0000C2070000}"/>
    <cellStyle name="Accent6 10" xfId="1976" xr:uid="{00000000-0005-0000-0000-0000C3070000}"/>
    <cellStyle name="Accent6 10 2" xfId="1977" xr:uid="{00000000-0005-0000-0000-0000C4070000}"/>
    <cellStyle name="Accent6 10 3" xfId="1978" xr:uid="{00000000-0005-0000-0000-0000C5070000}"/>
    <cellStyle name="Accent6 11" xfId="1979" xr:uid="{00000000-0005-0000-0000-0000C6070000}"/>
    <cellStyle name="Accent6 11 2" xfId="1980" xr:uid="{00000000-0005-0000-0000-0000C7070000}"/>
    <cellStyle name="Accent6 11 3" xfId="1981" xr:uid="{00000000-0005-0000-0000-0000C8070000}"/>
    <cellStyle name="Accent6 12" xfId="1982" xr:uid="{00000000-0005-0000-0000-0000C9070000}"/>
    <cellStyle name="Accent6 12 2" xfId="1983" xr:uid="{00000000-0005-0000-0000-0000CA070000}"/>
    <cellStyle name="Accent6 12 3" xfId="1984" xr:uid="{00000000-0005-0000-0000-0000CB070000}"/>
    <cellStyle name="Accent6 13" xfId="1985" xr:uid="{00000000-0005-0000-0000-0000CC070000}"/>
    <cellStyle name="Accent6 13 2" xfId="1986" xr:uid="{00000000-0005-0000-0000-0000CD070000}"/>
    <cellStyle name="Accent6 13 3" xfId="1987" xr:uid="{00000000-0005-0000-0000-0000CE070000}"/>
    <cellStyle name="Accent6 14" xfId="1988" xr:uid="{00000000-0005-0000-0000-0000CF070000}"/>
    <cellStyle name="Accent6 14 2" xfId="1989" xr:uid="{00000000-0005-0000-0000-0000D0070000}"/>
    <cellStyle name="Accent6 14 3" xfId="1990" xr:uid="{00000000-0005-0000-0000-0000D1070000}"/>
    <cellStyle name="Accent6 15" xfId="1991" xr:uid="{00000000-0005-0000-0000-0000D2070000}"/>
    <cellStyle name="Accent6 15 2" xfId="1992" xr:uid="{00000000-0005-0000-0000-0000D3070000}"/>
    <cellStyle name="Accent6 15 3" xfId="1993" xr:uid="{00000000-0005-0000-0000-0000D4070000}"/>
    <cellStyle name="Accent6 16" xfId="1994" xr:uid="{00000000-0005-0000-0000-0000D5070000}"/>
    <cellStyle name="Accent6 17" xfId="1995" xr:uid="{00000000-0005-0000-0000-0000D6070000}"/>
    <cellStyle name="Accent6 18" xfId="1996" xr:uid="{00000000-0005-0000-0000-0000D7070000}"/>
    <cellStyle name="Accent6 19" xfId="1997" xr:uid="{00000000-0005-0000-0000-0000D8070000}"/>
    <cellStyle name="Accent6 2" xfId="1998" xr:uid="{00000000-0005-0000-0000-0000D9070000}"/>
    <cellStyle name="Accent6 2 10" xfId="1999" xr:uid="{00000000-0005-0000-0000-0000DA070000}"/>
    <cellStyle name="Accent6 2 11" xfId="2000" xr:uid="{00000000-0005-0000-0000-0000DB070000}"/>
    <cellStyle name="Accent6 2 12" xfId="2001" xr:uid="{00000000-0005-0000-0000-0000DC070000}"/>
    <cellStyle name="Accent6 2 13" xfId="2002" xr:uid="{00000000-0005-0000-0000-0000DD070000}"/>
    <cellStyle name="Accent6 2 14" xfId="2003" xr:uid="{00000000-0005-0000-0000-0000DE070000}"/>
    <cellStyle name="Accent6 2 15" xfId="2004" xr:uid="{00000000-0005-0000-0000-0000DF070000}"/>
    <cellStyle name="Accent6 2 2" xfId="2005" xr:uid="{00000000-0005-0000-0000-0000E0070000}"/>
    <cellStyle name="Accent6 2 3" xfId="2006" xr:uid="{00000000-0005-0000-0000-0000E1070000}"/>
    <cellStyle name="Accent6 2 4" xfId="2007" xr:uid="{00000000-0005-0000-0000-0000E2070000}"/>
    <cellStyle name="Accent6 2 5" xfId="2008" xr:uid="{00000000-0005-0000-0000-0000E3070000}"/>
    <cellStyle name="Accent6 2 6" xfId="2009" xr:uid="{00000000-0005-0000-0000-0000E4070000}"/>
    <cellStyle name="Accent6 2 7" xfId="2010" xr:uid="{00000000-0005-0000-0000-0000E5070000}"/>
    <cellStyle name="Accent6 2 8" xfId="2011" xr:uid="{00000000-0005-0000-0000-0000E6070000}"/>
    <cellStyle name="Accent6 2 9" xfId="2012" xr:uid="{00000000-0005-0000-0000-0000E7070000}"/>
    <cellStyle name="Accent6 20" xfId="4337" xr:uid="{00000000-0005-0000-0000-0000E8070000}"/>
    <cellStyle name="Accent6 3" xfId="2013" xr:uid="{00000000-0005-0000-0000-0000E9070000}"/>
    <cellStyle name="Accent6 3 2" xfId="2014" xr:uid="{00000000-0005-0000-0000-0000EA070000}"/>
    <cellStyle name="Accent6 3 3" xfId="2015" xr:uid="{00000000-0005-0000-0000-0000EB070000}"/>
    <cellStyle name="Accent6 3 4" xfId="2016" xr:uid="{00000000-0005-0000-0000-0000EC070000}"/>
    <cellStyle name="Accent6 3 5" xfId="2017" xr:uid="{00000000-0005-0000-0000-0000ED070000}"/>
    <cellStyle name="Accent6 3 5 2" xfId="2018" xr:uid="{00000000-0005-0000-0000-0000EE070000}"/>
    <cellStyle name="Accent6 3 6" xfId="2019" xr:uid="{00000000-0005-0000-0000-0000EF070000}"/>
    <cellStyle name="Accent6 3 7" xfId="2020" xr:uid="{00000000-0005-0000-0000-0000F0070000}"/>
    <cellStyle name="Accent6 3 8" xfId="2021" xr:uid="{00000000-0005-0000-0000-0000F1070000}"/>
    <cellStyle name="Accent6 3 9" xfId="2022" xr:uid="{00000000-0005-0000-0000-0000F2070000}"/>
    <cellStyle name="Accent6 4" xfId="2023" xr:uid="{00000000-0005-0000-0000-0000F3070000}"/>
    <cellStyle name="Accent6 4 2" xfId="2024" xr:uid="{00000000-0005-0000-0000-0000F4070000}"/>
    <cellStyle name="Accent6 5" xfId="2025" xr:uid="{00000000-0005-0000-0000-0000F5070000}"/>
    <cellStyle name="Accent6 5 2" xfId="2026" xr:uid="{00000000-0005-0000-0000-0000F6070000}"/>
    <cellStyle name="Accent6 6" xfId="2027" xr:uid="{00000000-0005-0000-0000-0000F7070000}"/>
    <cellStyle name="Accent6 6 2" xfId="2028" xr:uid="{00000000-0005-0000-0000-0000F8070000}"/>
    <cellStyle name="Accent6 7" xfId="2029" xr:uid="{00000000-0005-0000-0000-0000F9070000}"/>
    <cellStyle name="Accent6 8" xfId="2030" xr:uid="{00000000-0005-0000-0000-0000FA070000}"/>
    <cellStyle name="Accent6 9" xfId="2031" xr:uid="{00000000-0005-0000-0000-0000FB070000}"/>
    <cellStyle name="Accent6 9 2" xfId="2032" xr:uid="{00000000-0005-0000-0000-0000FC070000}"/>
    <cellStyle name="Accent6 9 2 2" xfId="2033" xr:uid="{00000000-0005-0000-0000-0000FD070000}"/>
    <cellStyle name="Accent6 9 3" xfId="2034" xr:uid="{00000000-0005-0000-0000-0000FE070000}"/>
    <cellStyle name="Accent6 9 4" xfId="2035" xr:uid="{00000000-0005-0000-0000-0000FF070000}"/>
    <cellStyle name="Accent6 9 5" xfId="2036" xr:uid="{00000000-0005-0000-0000-000000080000}"/>
    <cellStyle name="Accounting" xfId="2037" xr:uid="{00000000-0005-0000-0000-000001080000}"/>
    <cellStyle name="Actual Date" xfId="2038" xr:uid="{00000000-0005-0000-0000-000002080000}"/>
    <cellStyle name="amount" xfId="2039" xr:uid="{00000000-0005-0000-0000-000003080000}"/>
    <cellStyle name="amount 10" xfId="2040" xr:uid="{00000000-0005-0000-0000-000004080000}"/>
    <cellStyle name="amount 11" xfId="2041" xr:uid="{00000000-0005-0000-0000-000005080000}"/>
    <cellStyle name="amount 12" xfId="2042" xr:uid="{00000000-0005-0000-0000-000006080000}"/>
    <cellStyle name="amount 2" xfId="2043" xr:uid="{00000000-0005-0000-0000-000007080000}"/>
    <cellStyle name="amount 3" xfId="2044" xr:uid="{00000000-0005-0000-0000-000008080000}"/>
    <cellStyle name="amount 4" xfId="2045" xr:uid="{00000000-0005-0000-0000-000009080000}"/>
    <cellStyle name="amount 5" xfId="2046" xr:uid="{00000000-0005-0000-0000-00000A080000}"/>
    <cellStyle name="amount 6" xfId="2047" xr:uid="{00000000-0005-0000-0000-00000B080000}"/>
    <cellStyle name="amount 7" xfId="2048" xr:uid="{00000000-0005-0000-0000-00000C080000}"/>
    <cellStyle name="amount 8" xfId="2049" xr:uid="{00000000-0005-0000-0000-00000D080000}"/>
    <cellStyle name="amount 9" xfId="2050" xr:uid="{00000000-0005-0000-0000-00000E080000}"/>
    <cellStyle name="args.style" xfId="2051" xr:uid="{00000000-0005-0000-0000-00000F080000}"/>
    <cellStyle name="args.style 2" xfId="2052" xr:uid="{00000000-0005-0000-0000-000010080000}"/>
    <cellStyle name="Arial 10" xfId="2053" xr:uid="{00000000-0005-0000-0000-000011080000}"/>
    <cellStyle name="Arial 12" xfId="2054" xr:uid="{00000000-0005-0000-0000-000012080000}"/>
    <cellStyle name="AxeHor" xfId="2055" xr:uid="{00000000-0005-0000-0000-000013080000}"/>
    <cellStyle name="azert - Style1" xfId="2056" xr:uid="{00000000-0005-0000-0000-000014080000}"/>
    <cellStyle name="Bad 10" xfId="2057" xr:uid="{00000000-0005-0000-0000-000015080000}"/>
    <cellStyle name="Bad 10 2" xfId="2058" xr:uid="{00000000-0005-0000-0000-000016080000}"/>
    <cellStyle name="Bad 10 3" xfId="2059" xr:uid="{00000000-0005-0000-0000-000017080000}"/>
    <cellStyle name="Bad 11" xfId="2060" xr:uid="{00000000-0005-0000-0000-000018080000}"/>
    <cellStyle name="Bad 11 2" xfId="2061" xr:uid="{00000000-0005-0000-0000-000019080000}"/>
    <cellStyle name="Bad 11 3" xfId="2062" xr:uid="{00000000-0005-0000-0000-00001A080000}"/>
    <cellStyle name="Bad 12" xfId="2063" xr:uid="{00000000-0005-0000-0000-00001B080000}"/>
    <cellStyle name="Bad 12 2" xfId="2064" xr:uid="{00000000-0005-0000-0000-00001C080000}"/>
    <cellStyle name="Bad 12 3" xfId="2065" xr:uid="{00000000-0005-0000-0000-00001D080000}"/>
    <cellStyle name="Bad 13" xfId="2066" xr:uid="{00000000-0005-0000-0000-00001E080000}"/>
    <cellStyle name="Bad 13 2" xfId="2067" xr:uid="{00000000-0005-0000-0000-00001F080000}"/>
    <cellStyle name="Bad 13 3" xfId="2068" xr:uid="{00000000-0005-0000-0000-000020080000}"/>
    <cellStyle name="Bad 14" xfId="2069" xr:uid="{00000000-0005-0000-0000-000021080000}"/>
    <cellStyle name="Bad 14 2" xfId="2070" xr:uid="{00000000-0005-0000-0000-000022080000}"/>
    <cellStyle name="Bad 14 3" xfId="2071" xr:uid="{00000000-0005-0000-0000-000023080000}"/>
    <cellStyle name="Bad 15" xfId="2072" xr:uid="{00000000-0005-0000-0000-000024080000}"/>
    <cellStyle name="Bad 15 2" xfId="2073" xr:uid="{00000000-0005-0000-0000-000025080000}"/>
    <cellStyle name="Bad 15 3" xfId="2074" xr:uid="{00000000-0005-0000-0000-000026080000}"/>
    <cellStyle name="Bad 16" xfId="2075" xr:uid="{00000000-0005-0000-0000-000027080000}"/>
    <cellStyle name="Bad 17" xfId="2076" xr:uid="{00000000-0005-0000-0000-000028080000}"/>
    <cellStyle name="Bad 18" xfId="2077" xr:uid="{00000000-0005-0000-0000-000029080000}"/>
    <cellStyle name="Bad 19" xfId="2078" xr:uid="{00000000-0005-0000-0000-00002A080000}"/>
    <cellStyle name="Bad 2" xfId="2079" xr:uid="{00000000-0005-0000-0000-00002B080000}"/>
    <cellStyle name="Bad 2 10" xfId="2080" xr:uid="{00000000-0005-0000-0000-00002C080000}"/>
    <cellStyle name="Bad 2 11" xfId="2081" xr:uid="{00000000-0005-0000-0000-00002D080000}"/>
    <cellStyle name="Bad 2 12" xfId="2082" xr:uid="{00000000-0005-0000-0000-00002E080000}"/>
    <cellStyle name="Bad 2 13" xfId="2083" xr:uid="{00000000-0005-0000-0000-00002F080000}"/>
    <cellStyle name="Bad 2 14" xfId="2084" xr:uid="{00000000-0005-0000-0000-000030080000}"/>
    <cellStyle name="Bad 2 15" xfId="2085" xr:uid="{00000000-0005-0000-0000-000031080000}"/>
    <cellStyle name="Bad 2 2" xfId="2086" xr:uid="{00000000-0005-0000-0000-000032080000}"/>
    <cellStyle name="Bad 2 3" xfId="2087" xr:uid="{00000000-0005-0000-0000-000033080000}"/>
    <cellStyle name="Bad 2 4" xfId="2088" xr:uid="{00000000-0005-0000-0000-000034080000}"/>
    <cellStyle name="Bad 2 5" xfId="2089" xr:uid="{00000000-0005-0000-0000-000035080000}"/>
    <cellStyle name="Bad 2 6" xfId="2090" xr:uid="{00000000-0005-0000-0000-000036080000}"/>
    <cellStyle name="Bad 2 7" xfId="2091" xr:uid="{00000000-0005-0000-0000-000037080000}"/>
    <cellStyle name="Bad 2 8" xfId="2092" xr:uid="{00000000-0005-0000-0000-000038080000}"/>
    <cellStyle name="Bad 2 9" xfId="2093" xr:uid="{00000000-0005-0000-0000-000039080000}"/>
    <cellStyle name="Bad 20" xfId="4338" xr:uid="{00000000-0005-0000-0000-00003A080000}"/>
    <cellStyle name="Bad 3" xfId="2094" xr:uid="{00000000-0005-0000-0000-00003B080000}"/>
    <cellStyle name="Bad 3 2" xfId="2095" xr:uid="{00000000-0005-0000-0000-00003C080000}"/>
    <cellStyle name="Bad 3 3" xfId="2096" xr:uid="{00000000-0005-0000-0000-00003D080000}"/>
    <cellStyle name="Bad 3 4" xfId="2097" xr:uid="{00000000-0005-0000-0000-00003E080000}"/>
    <cellStyle name="Bad 3 5" xfId="2098" xr:uid="{00000000-0005-0000-0000-00003F080000}"/>
    <cellStyle name="Bad 3 5 2" xfId="2099" xr:uid="{00000000-0005-0000-0000-000040080000}"/>
    <cellStyle name="Bad 3 6" xfId="2100" xr:uid="{00000000-0005-0000-0000-000041080000}"/>
    <cellStyle name="Bad 3 7" xfId="2101" xr:uid="{00000000-0005-0000-0000-000042080000}"/>
    <cellStyle name="Bad 3 8" xfId="2102" xr:uid="{00000000-0005-0000-0000-000043080000}"/>
    <cellStyle name="Bad 3 9" xfId="2103" xr:uid="{00000000-0005-0000-0000-000044080000}"/>
    <cellStyle name="Bad 4" xfId="2104" xr:uid="{00000000-0005-0000-0000-000045080000}"/>
    <cellStyle name="Bad 4 2" xfId="2105" xr:uid="{00000000-0005-0000-0000-000046080000}"/>
    <cellStyle name="Bad 5" xfId="2106" xr:uid="{00000000-0005-0000-0000-000047080000}"/>
    <cellStyle name="Bad 5 2" xfId="2107" xr:uid="{00000000-0005-0000-0000-000048080000}"/>
    <cellStyle name="Bad 6" xfId="2108" xr:uid="{00000000-0005-0000-0000-000049080000}"/>
    <cellStyle name="Bad 6 2" xfId="2109" xr:uid="{00000000-0005-0000-0000-00004A080000}"/>
    <cellStyle name="Bad 7" xfId="2110" xr:uid="{00000000-0005-0000-0000-00004B080000}"/>
    <cellStyle name="Bad 8" xfId="2111" xr:uid="{00000000-0005-0000-0000-00004C080000}"/>
    <cellStyle name="Bad 9" xfId="2112" xr:uid="{00000000-0005-0000-0000-00004D080000}"/>
    <cellStyle name="Bad 9 2" xfId="2113" xr:uid="{00000000-0005-0000-0000-00004E080000}"/>
    <cellStyle name="Bad 9 2 2" xfId="2114" xr:uid="{00000000-0005-0000-0000-00004F080000}"/>
    <cellStyle name="Bad 9 3" xfId="2115" xr:uid="{00000000-0005-0000-0000-000050080000}"/>
    <cellStyle name="Bad 9 4" xfId="2116" xr:uid="{00000000-0005-0000-0000-000051080000}"/>
    <cellStyle name="Bad 9 5" xfId="2117" xr:uid="{00000000-0005-0000-0000-000052080000}"/>
    <cellStyle name="bartitre" xfId="2118" xr:uid="{00000000-0005-0000-0000-000053080000}"/>
    <cellStyle name="bartotal" xfId="2119" xr:uid="{00000000-0005-0000-0000-000054080000}"/>
    <cellStyle name="Big head" xfId="2120" xr:uid="{00000000-0005-0000-0000-000055080000}"/>
    <cellStyle name="blue shading" xfId="2121" xr:uid="{00000000-0005-0000-0000-000056080000}"/>
    <cellStyle name="Blue Title" xfId="2122" xr:uid="{00000000-0005-0000-0000-000057080000}"/>
    <cellStyle name="Bob" xfId="2123" xr:uid="{00000000-0005-0000-0000-000058080000}"/>
    <cellStyle name="Bob 1" xfId="2124" xr:uid="{00000000-0005-0000-0000-000059080000}"/>
    <cellStyle name="Bob 3" xfId="2125" xr:uid="{00000000-0005-0000-0000-00005A080000}"/>
    <cellStyle name="bob_boite - choix table" xfId="2126" xr:uid="{00000000-0005-0000-0000-00005B080000}"/>
    <cellStyle name="Bob2" xfId="2127" xr:uid="{00000000-0005-0000-0000-00005C080000}"/>
    <cellStyle name="Body text" xfId="2128" xr:uid="{00000000-0005-0000-0000-00005D080000}"/>
    <cellStyle name="Body text 10" xfId="2129" xr:uid="{00000000-0005-0000-0000-00005E080000}"/>
    <cellStyle name="Body text 11" xfId="2130" xr:uid="{00000000-0005-0000-0000-00005F080000}"/>
    <cellStyle name="Body text 12" xfId="2131" xr:uid="{00000000-0005-0000-0000-000060080000}"/>
    <cellStyle name="Body text 2" xfId="2132" xr:uid="{00000000-0005-0000-0000-000061080000}"/>
    <cellStyle name="Body text 3" xfId="2133" xr:uid="{00000000-0005-0000-0000-000062080000}"/>
    <cellStyle name="Body text 4" xfId="2134" xr:uid="{00000000-0005-0000-0000-000063080000}"/>
    <cellStyle name="Body text 5" xfId="2135" xr:uid="{00000000-0005-0000-0000-000064080000}"/>
    <cellStyle name="Body text 6" xfId="2136" xr:uid="{00000000-0005-0000-0000-000065080000}"/>
    <cellStyle name="Body text 7" xfId="2137" xr:uid="{00000000-0005-0000-0000-000066080000}"/>
    <cellStyle name="Body text 8" xfId="2138" xr:uid="{00000000-0005-0000-0000-000067080000}"/>
    <cellStyle name="Body text 9" xfId="2139" xr:uid="{00000000-0005-0000-0000-000068080000}"/>
    <cellStyle name="Border" xfId="2140" xr:uid="{00000000-0005-0000-0000-000069080000}"/>
    <cellStyle name="Border Heavy" xfId="2141" xr:uid="{00000000-0005-0000-0000-00006A080000}"/>
    <cellStyle name="Border Thin" xfId="2142" xr:uid="{00000000-0005-0000-0000-00006B080000}"/>
    <cellStyle name="British Pound" xfId="2143" xr:uid="{00000000-0005-0000-0000-00006C080000}"/>
    <cellStyle name="Calc Currency (0)" xfId="2144" xr:uid="{00000000-0005-0000-0000-00006D080000}"/>
    <cellStyle name="Calc Currency (0) 2" xfId="2145" xr:uid="{00000000-0005-0000-0000-00006E080000}"/>
    <cellStyle name="Calc Currency (2)" xfId="2146" xr:uid="{00000000-0005-0000-0000-00006F080000}"/>
    <cellStyle name="Calc Currency (2) 2" xfId="2147" xr:uid="{00000000-0005-0000-0000-000070080000}"/>
    <cellStyle name="Calc Percent (0)" xfId="2148" xr:uid="{00000000-0005-0000-0000-000071080000}"/>
    <cellStyle name="Calc Percent (0) 2" xfId="2149" xr:uid="{00000000-0005-0000-0000-000072080000}"/>
    <cellStyle name="Calc Percent (1)" xfId="2150" xr:uid="{00000000-0005-0000-0000-000073080000}"/>
    <cellStyle name="Calc Percent (1) 2" xfId="2151" xr:uid="{00000000-0005-0000-0000-000074080000}"/>
    <cellStyle name="Calc Percent (2)" xfId="2152" xr:uid="{00000000-0005-0000-0000-000075080000}"/>
    <cellStyle name="Calc Percent (2) 2" xfId="2153" xr:uid="{00000000-0005-0000-0000-000076080000}"/>
    <cellStyle name="Calc Units (0)" xfId="2154" xr:uid="{00000000-0005-0000-0000-000077080000}"/>
    <cellStyle name="Calc Units (0) 2" xfId="2155" xr:uid="{00000000-0005-0000-0000-000078080000}"/>
    <cellStyle name="Calc Units (1)" xfId="2156" xr:uid="{00000000-0005-0000-0000-000079080000}"/>
    <cellStyle name="Calc Units (1) 2" xfId="2157" xr:uid="{00000000-0005-0000-0000-00007A080000}"/>
    <cellStyle name="Calc Units (2)" xfId="2158" xr:uid="{00000000-0005-0000-0000-00007B080000}"/>
    <cellStyle name="Calc Units (2) 2" xfId="2159" xr:uid="{00000000-0005-0000-0000-00007C080000}"/>
    <cellStyle name="Calcul" xfId="2160" xr:uid="{00000000-0005-0000-0000-00007D080000}"/>
    <cellStyle name="Calculation 10" xfId="2161" xr:uid="{00000000-0005-0000-0000-00007E080000}"/>
    <cellStyle name="Calculation 10 2" xfId="2162" xr:uid="{00000000-0005-0000-0000-00007F080000}"/>
    <cellStyle name="Calculation 10 3" xfId="2163" xr:uid="{00000000-0005-0000-0000-000080080000}"/>
    <cellStyle name="Calculation 11" xfId="2164" xr:uid="{00000000-0005-0000-0000-000081080000}"/>
    <cellStyle name="Calculation 11 2" xfId="2165" xr:uid="{00000000-0005-0000-0000-000082080000}"/>
    <cellStyle name="Calculation 11 3" xfId="2166" xr:uid="{00000000-0005-0000-0000-000083080000}"/>
    <cellStyle name="Calculation 12" xfId="2167" xr:uid="{00000000-0005-0000-0000-000084080000}"/>
    <cellStyle name="Calculation 12 2" xfId="2168" xr:uid="{00000000-0005-0000-0000-000085080000}"/>
    <cellStyle name="Calculation 12 3" xfId="2169" xr:uid="{00000000-0005-0000-0000-000086080000}"/>
    <cellStyle name="Calculation 13" xfId="2170" xr:uid="{00000000-0005-0000-0000-000087080000}"/>
    <cellStyle name="Calculation 13 2" xfId="2171" xr:uid="{00000000-0005-0000-0000-000088080000}"/>
    <cellStyle name="Calculation 13 3" xfId="2172" xr:uid="{00000000-0005-0000-0000-000089080000}"/>
    <cellStyle name="Calculation 14" xfId="2173" xr:uid="{00000000-0005-0000-0000-00008A080000}"/>
    <cellStyle name="Calculation 14 2" xfId="2174" xr:uid="{00000000-0005-0000-0000-00008B080000}"/>
    <cellStyle name="Calculation 14 3" xfId="2175" xr:uid="{00000000-0005-0000-0000-00008C080000}"/>
    <cellStyle name="Calculation 15" xfId="2176" xr:uid="{00000000-0005-0000-0000-00008D080000}"/>
    <cellStyle name="Calculation 15 2" xfId="2177" xr:uid="{00000000-0005-0000-0000-00008E080000}"/>
    <cellStyle name="Calculation 15 3" xfId="2178" xr:uid="{00000000-0005-0000-0000-00008F080000}"/>
    <cellStyle name="Calculation 16" xfId="2179" xr:uid="{00000000-0005-0000-0000-000090080000}"/>
    <cellStyle name="Calculation 17" xfId="2180" xr:uid="{00000000-0005-0000-0000-000091080000}"/>
    <cellStyle name="Calculation 18" xfId="2181" xr:uid="{00000000-0005-0000-0000-000092080000}"/>
    <cellStyle name="Calculation 19" xfId="2182" xr:uid="{00000000-0005-0000-0000-000093080000}"/>
    <cellStyle name="Calculation 2" xfId="2183" xr:uid="{00000000-0005-0000-0000-000094080000}"/>
    <cellStyle name="Calculation 2 10" xfId="2184" xr:uid="{00000000-0005-0000-0000-000095080000}"/>
    <cellStyle name="Calculation 2 11" xfId="2185" xr:uid="{00000000-0005-0000-0000-000096080000}"/>
    <cellStyle name="Calculation 2 12" xfId="2186" xr:uid="{00000000-0005-0000-0000-000097080000}"/>
    <cellStyle name="Calculation 2 13" xfId="2187" xr:uid="{00000000-0005-0000-0000-000098080000}"/>
    <cellStyle name="Calculation 2 14" xfId="2188" xr:uid="{00000000-0005-0000-0000-000099080000}"/>
    <cellStyle name="Calculation 2 15" xfId="2189" xr:uid="{00000000-0005-0000-0000-00009A080000}"/>
    <cellStyle name="Calculation 2 2" xfId="2190" xr:uid="{00000000-0005-0000-0000-00009B080000}"/>
    <cellStyle name="Calculation 2 3" xfId="2191" xr:uid="{00000000-0005-0000-0000-00009C080000}"/>
    <cellStyle name="Calculation 2 4" xfId="2192" xr:uid="{00000000-0005-0000-0000-00009D080000}"/>
    <cellStyle name="Calculation 2 5" xfId="2193" xr:uid="{00000000-0005-0000-0000-00009E080000}"/>
    <cellStyle name="Calculation 2 6" xfId="2194" xr:uid="{00000000-0005-0000-0000-00009F080000}"/>
    <cellStyle name="Calculation 2 7" xfId="2195" xr:uid="{00000000-0005-0000-0000-0000A0080000}"/>
    <cellStyle name="Calculation 2 8" xfId="2196" xr:uid="{00000000-0005-0000-0000-0000A1080000}"/>
    <cellStyle name="Calculation 2 9" xfId="2197" xr:uid="{00000000-0005-0000-0000-0000A2080000}"/>
    <cellStyle name="Calculation 20" xfId="4339" xr:uid="{00000000-0005-0000-0000-0000A3080000}"/>
    <cellStyle name="Calculation 3" xfId="2198" xr:uid="{00000000-0005-0000-0000-0000A4080000}"/>
    <cellStyle name="Calculation 3 2" xfId="2199" xr:uid="{00000000-0005-0000-0000-0000A5080000}"/>
    <cellStyle name="Calculation 3 3" xfId="2200" xr:uid="{00000000-0005-0000-0000-0000A6080000}"/>
    <cellStyle name="Calculation 3 4" xfId="2201" xr:uid="{00000000-0005-0000-0000-0000A7080000}"/>
    <cellStyle name="Calculation 3 5" xfId="2202" xr:uid="{00000000-0005-0000-0000-0000A8080000}"/>
    <cellStyle name="Calculation 3 5 2" xfId="2203" xr:uid="{00000000-0005-0000-0000-0000A9080000}"/>
    <cellStyle name="Calculation 3 6" xfId="2204" xr:uid="{00000000-0005-0000-0000-0000AA080000}"/>
    <cellStyle name="Calculation 3 7" xfId="2205" xr:uid="{00000000-0005-0000-0000-0000AB080000}"/>
    <cellStyle name="Calculation 3 8" xfId="2206" xr:uid="{00000000-0005-0000-0000-0000AC080000}"/>
    <cellStyle name="Calculation 3 9" xfId="2207" xr:uid="{00000000-0005-0000-0000-0000AD080000}"/>
    <cellStyle name="Calculation 4" xfId="2208" xr:uid="{00000000-0005-0000-0000-0000AE080000}"/>
    <cellStyle name="Calculation 4 2" xfId="2209" xr:uid="{00000000-0005-0000-0000-0000AF080000}"/>
    <cellStyle name="Calculation 5" xfId="2210" xr:uid="{00000000-0005-0000-0000-0000B0080000}"/>
    <cellStyle name="Calculation 5 2" xfId="2211" xr:uid="{00000000-0005-0000-0000-0000B1080000}"/>
    <cellStyle name="Calculation 6" xfId="2212" xr:uid="{00000000-0005-0000-0000-0000B2080000}"/>
    <cellStyle name="Calculation 6 2" xfId="2213" xr:uid="{00000000-0005-0000-0000-0000B3080000}"/>
    <cellStyle name="Calculation 7" xfId="2214" xr:uid="{00000000-0005-0000-0000-0000B4080000}"/>
    <cellStyle name="Calculation 8" xfId="2215" xr:uid="{00000000-0005-0000-0000-0000B5080000}"/>
    <cellStyle name="Calculation 9" xfId="2216" xr:uid="{00000000-0005-0000-0000-0000B6080000}"/>
    <cellStyle name="Calculation 9 2" xfId="2217" xr:uid="{00000000-0005-0000-0000-0000B7080000}"/>
    <cellStyle name="Calculation 9 2 2" xfId="2218" xr:uid="{00000000-0005-0000-0000-0000B8080000}"/>
    <cellStyle name="Calculation 9 3" xfId="2219" xr:uid="{00000000-0005-0000-0000-0000B9080000}"/>
    <cellStyle name="Calculation 9 4" xfId="2220" xr:uid="{00000000-0005-0000-0000-0000BA080000}"/>
    <cellStyle name="Calculation 9 5" xfId="2221" xr:uid="{00000000-0005-0000-0000-0000BB080000}"/>
    <cellStyle name="can" xfId="2222" xr:uid="{00000000-0005-0000-0000-0000BC080000}"/>
    <cellStyle name="Case" xfId="2223" xr:uid="{00000000-0005-0000-0000-0000BD080000}"/>
    <cellStyle name="category" xfId="2224" xr:uid="{00000000-0005-0000-0000-0000BE080000}"/>
    <cellStyle name="Centered Heading" xfId="2225" xr:uid="{00000000-0005-0000-0000-0000BF080000}"/>
    <cellStyle name="Centered Heading Notes" xfId="2226" xr:uid="{00000000-0005-0000-0000-0000C0080000}"/>
    <cellStyle name="Centré" xfId="2227" xr:uid="{00000000-0005-0000-0000-0000C1080000}"/>
    <cellStyle name="Change" xfId="2228" xr:uid="{00000000-0005-0000-0000-0000C2080000}"/>
    <cellStyle name="ChartingText" xfId="2229" xr:uid="{00000000-0005-0000-0000-0000C3080000}"/>
    <cellStyle name="Check Cell 10" xfId="2230" xr:uid="{00000000-0005-0000-0000-0000C4080000}"/>
    <cellStyle name="Check Cell 10 2" xfId="2231" xr:uid="{00000000-0005-0000-0000-0000C5080000}"/>
    <cellStyle name="Check Cell 10 3" xfId="2232" xr:uid="{00000000-0005-0000-0000-0000C6080000}"/>
    <cellStyle name="Check Cell 11" xfId="2233" xr:uid="{00000000-0005-0000-0000-0000C7080000}"/>
    <cellStyle name="Check Cell 11 2" xfId="2234" xr:uid="{00000000-0005-0000-0000-0000C8080000}"/>
    <cellStyle name="Check Cell 11 3" xfId="2235" xr:uid="{00000000-0005-0000-0000-0000C9080000}"/>
    <cellStyle name="Check Cell 12" xfId="2236" xr:uid="{00000000-0005-0000-0000-0000CA080000}"/>
    <cellStyle name="Check Cell 12 2" xfId="2237" xr:uid="{00000000-0005-0000-0000-0000CB080000}"/>
    <cellStyle name="Check Cell 12 3" xfId="2238" xr:uid="{00000000-0005-0000-0000-0000CC080000}"/>
    <cellStyle name="Check Cell 13" xfId="2239" xr:uid="{00000000-0005-0000-0000-0000CD080000}"/>
    <cellStyle name="Check Cell 13 2" xfId="2240" xr:uid="{00000000-0005-0000-0000-0000CE080000}"/>
    <cellStyle name="Check Cell 13 3" xfId="2241" xr:uid="{00000000-0005-0000-0000-0000CF080000}"/>
    <cellStyle name="Check Cell 14" xfId="2242" xr:uid="{00000000-0005-0000-0000-0000D0080000}"/>
    <cellStyle name="Check Cell 14 2" xfId="2243" xr:uid="{00000000-0005-0000-0000-0000D1080000}"/>
    <cellStyle name="Check Cell 14 3" xfId="2244" xr:uid="{00000000-0005-0000-0000-0000D2080000}"/>
    <cellStyle name="Check Cell 15" xfId="2245" xr:uid="{00000000-0005-0000-0000-0000D3080000}"/>
    <cellStyle name="Check Cell 15 2" xfId="2246" xr:uid="{00000000-0005-0000-0000-0000D4080000}"/>
    <cellStyle name="Check Cell 15 3" xfId="2247" xr:uid="{00000000-0005-0000-0000-0000D5080000}"/>
    <cellStyle name="Check Cell 16" xfId="2248" xr:uid="{00000000-0005-0000-0000-0000D6080000}"/>
    <cellStyle name="Check Cell 17" xfId="2249" xr:uid="{00000000-0005-0000-0000-0000D7080000}"/>
    <cellStyle name="Check Cell 18" xfId="2250" xr:uid="{00000000-0005-0000-0000-0000D8080000}"/>
    <cellStyle name="Check Cell 19" xfId="2251" xr:uid="{00000000-0005-0000-0000-0000D9080000}"/>
    <cellStyle name="Check Cell 2" xfId="2252" xr:uid="{00000000-0005-0000-0000-0000DA080000}"/>
    <cellStyle name="Check Cell 2 10" xfId="2253" xr:uid="{00000000-0005-0000-0000-0000DB080000}"/>
    <cellStyle name="Check Cell 2 11" xfId="2254" xr:uid="{00000000-0005-0000-0000-0000DC080000}"/>
    <cellStyle name="Check Cell 2 12" xfId="2255" xr:uid="{00000000-0005-0000-0000-0000DD080000}"/>
    <cellStyle name="Check Cell 2 13" xfId="2256" xr:uid="{00000000-0005-0000-0000-0000DE080000}"/>
    <cellStyle name="Check Cell 2 14" xfId="2257" xr:uid="{00000000-0005-0000-0000-0000DF080000}"/>
    <cellStyle name="Check Cell 2 15" xfId="2258" xr:uid="{00000000-0005-0000-0000-0000E0080000}"/>
    <cellStyle name="Check Cell 2 2" xfId="2259" xr:uid="{00000000-0005-0000-0000-0000E1080000}"/>
    <cellStyle name="Check Cell 2 3" xfId="2260" xr:uid="{00000000-0005-0000-0000-0000E2080000}"/>
    <cellStyle name="Check Cell 2 4" xfId="2261" xr:uid="{00000000-0005-0000-0000-0000E3080000}"/>
    <cellStyle name="Check Cell 2 5" xfId="2262" xr:uid="{00000000-0005-0000-0000-0000E4080000}"/>
    <cellStyle name="Check Cell 2 6" xfId="2263" xr:uid="{00000000-0005-0000-0000-0000E5080000}"/>
    <cellStyle name="Check Cell 2 7" xfId="2264" xr:uid="{00000000-0005-0000-0000-0000E6080000}"/>
    <cellStyle name="Check Cell 2 8" xfId="2265" xr:uid="{00000000-0005-0000-0000-0000E7080000}"/>
    <cellStyle name="Check Cell 2 9" xfId="2266" xr:uid="{00000000-0005-0000-0000-0000E8080000}"/>
    <cellStyle name="Check Cell 20" xfId="4340" xr:uid="{00000000-0005-0000-0000-0000E9080000}"/>
    <cellStyle name="Check Cell 3" xfId="2267" xr:uid="{00000000-0005-0000-0000-0000EA080000}"/>
    <cellStyle name="Check Cell 3 2" xfId="2268" xr:uid="{00000000-0005-0000-0000-0000EB080000}"/>
    <cellStyle name="Check Cell 3 3" xfId="2269" xr:uid="{00000000-0005-0000-0000-0000EC080000}"/>
    <cellStyle name="Check Cell 3 4" xfId="2270" xr:uid="{00000000-0005-0000-0000-0000ED080000}"/>
    <cellStyle name="Check Cell 3 5" xfId="2271" xr:uid="{00000000-0005-0000-0000-0000EE080000}"/>
    <cellStyle name="Check Cell 3 6" xfId="2272" xr:uid="{00000000-0005-0000-0000-0000EF080000}"/>
    <cellStyle name="Check Cell 3 7" xfId="2273" xr:uid="{00000000-0005-0000-0000-0000F0080000}"/>
    <cellStyle name="Check Cell 3 8" xfId="2274" xr:uid="{00000000-0005-0000-0000-0000F1080000}"/>
    <cellStyle name="Check Cell 4" xfId="2275" xr:uid="{00000000-0005-0000-0000-0000F2080000}"/>
    <cellStyle name="Check Cell 4 2" xfId="2276" xr:uid="{00000000-0005-0000-0000-0000F3080000}"/>
    <cellStyle name="Check Cell 5" xfId="2277" xr:uid="{00000000-0005-0000-0000-0000F4080000}"/>
    <cellStyle name="Check Cell 5 2" xfId="2278" xr:uid="{00000000-0005-0000-0000-0000F5080000}"/>
    <cellStyle name="Check Cell 6" xfId="2279" xr:uid="{00000000-0005-0000-0000-0000F6080000}"/>
    <cellStyle name="Check Cell 6 2" xfId="2280" xr:uid="{00000000-0005-0000-0000-0000F7080000}"/>
    <cellStyle name="Check Cell 7" xfId="2281" xr:uid="{00000000-0005-0000-0000-0000F8080000}"/>
    <cellStyle name="Check Cell 8" xfId="2282" xr:uid="{00000000-0005-0000-0000-0000F9080000}"/>
    <cellStyle name="Check Cell 9" xfId="2283" xr:uid="{00000000-0005-0000-0000-0000FA080000}"/>
    <cellStyle name="Check Cell 9 2" xfId="2284" xr:uid="{00000000-0005-0000-0000-0000FB080000}"/>
    <cellStyle name="Check Cell 9 3" xfId="2285" xr:uid="{00000000-0005-0000-0000-0000FC080000}"/>
    <cellStyle name="Check Cell 9 4" xfId="2286" xr:uid="{00000000-0005-0000-0000-0000FD080000}"/>
    <cellStyle name="ColLevel_0" xfId="2287" xr:uid="{00000000-0005-0000-0000-0000FE080000}"/>
    <cellStyle name="ColumnAttributeAbovePrompt" xfId="2288" xr:uid="{00000000-0005-0000-0000-0000FF080000}"/>
    <cellStyle name="ColumnAttributePrompt" xfId="2289" xr:uid="{00000000-0005-0000-0000-000000090000}"/>
    <cellStyle name="ColumnAttributeValue" xfId="2290" xr:uid="{00000000-0005-0000-0000-000001090000}"/>
    <cellStyle name="ColumnHeaderNormal" xfId="2291" xr:uid="{00000000-0005-0000-0000-000002090000}"/>
    <cellStyle name="ColumnHeadingPrompt" xfId="2292" xr:uid="{00000000-0005-0000-0000-000003090000}"/>
    <cellStyle name="ColumnHeadingValue" xfId="2293" xr:uid="{00000000-0005-0000-0000-000004090000}"/>
    <cellStyle name="Comma" xfId="1" builtinId="3"/>
    <cellStyle name="Comma  - Style1" xfId="2294" xr:uid="{00000000-0005-0000-0000-000006090000}"/>
    <cellStyle name="Comma  - Style2" xfId="2295" xr:uid="{00000000-0005-0000-0000-000007090000}"/>
    <cellStyle name="Comma  - Style3" xfId="2296" xr:uid="{00000000-0005-0000-0000-000008090000}"/>
    <cellStyle name="Comma  - Style4" xfId="2297" xr:uid="{00000000-0005-0000-0000-000009090000}"/>
    <cellStyle name="Comma  - Style5" xfId="2298" xr:uid="{00000000-0005-0000-0000-00000A090000}"/>
    <cellStyle name="Comma  - Style6" xfId="2299" xr:uid="{00000000-0005-0000-0000-00000B090000}"/>
    <cellStyle name="Comma  - Style7" xfId="2300" xr:uid="{00000000-0005-0000-0000-00000C090000}"/>
    <cellStyle name="Comma  - Style8" xfId="2301" xr:uid="{00000000-0005-0000-0000-00000D090000}"/>
    <cellStyle name="Comma [00]" xfId="2302" xr:uid="{00000000-0005-0000-0000-00000E090000}"/>
    <cellStyle name="Comma [00] 2" xfId="2303" xr:uid="{00000000-0005-0000-0000-00000F090000}"/>
    <cellStyle name="Comma [1]" xfId="2304" xr:uid="{00000000-0005-0000-0000-000010090000}"/>
    <cellStyle name="Comma 0" xfId="2305" xr:uid="{00000000-0005-0000-0000-000011090000}"/>
    <cellStyle name="Comma 0*" xfId="2306" xr:uid="{00000000-0005-0000-0000-000012090000}"/>
    <cellStyle name="Comma 0_- BP CONSO 2002-2012" xfId="2307" xr:uid="{00000000-0005-0000-0000-000013090000}"/>
    <cellStyle name="Comma 10" xfId="2308" xr:uid="{00000000-0005-0000-0000-000014090000}"/>
    <cellStyle name="Comma 11" xfId="2309" xr:uid="{00000000-0005-0000-0000-000015090000}"/>
    <cellStyle name="Comma 12" xfId="2310" xr:uid="{00000000-0005-0000-0000-000016090000}"/>
    <cellStyle name="Comma 13" xfId="2311" xr:uid="{00000000-0005-0000-0000-000017090000}"/>
    <cellStyle name="Comma 14" xfId="2312" xr:uid="{00000000-0005-0000-0000-000018090000}"/>
    <cellStyle name="Comma 15" xfId="2313" xr:uid="{00000000-0005-0000-0000-000019090000}"/>
    <cellStyle name="Comma 16" xfId="2314" xr:uid="{00000000-0005-0000-0000-00001A090000}"/>
    <cellStyle name="Comma 17" xfId="2315" xr:uid="{00000000-0005-0000-0000-00001B090000}"/>
    <cellStyle name="Comma 18" xfId="2316" xr:uid="{00000000-0005-0000-0000-00001C090000}"/>
    <cellStyle name="Comma 19" xfId="2317" xr:uid="{00000000-0005-0000-0000-00001D090000}"/>
    <cellStyle name="Comma 2" xfId="6" xr:uid="{00000000-0005-0000-0000-00001E090000}"/>
    <cellStyle name="Comma 2 10" xfId="2318" xr:uid="{00000000-0005-0000-0000-00001F090000}"/>
    <cellStyle name="Comma 2 10 2" xfId="2319" xr:uid="{00000000-0005-0000-0000-000020090000}"/>
    <cellStyle name="Comma 2 11" xfId="2320" xr:uid="{00000000-0005-0000-0000-000021090000}"/>
    <cellStyle name="Comma 2 11 2" xfId="2321" xr:uid="{00000000-0005-0000-0000-000022090000}"/>
    <cellStyle name="Comma 2 12" xfId="2322" xr:uid="{00000000-0005-0000-0000-000023090000}"/>
    <cellStyle name="Comma 2 12 2" xfId="2323" xr:uid="{00000000-0005-0000-0000-000024090000}"/>
    <cellStyle name="Comma 2 13" xfId="2324" xr:uid="{00000000-0005-0000-0000-000025090000}"/>
    <cellStyle name="Comma 2 13 2" xfId="2325" xr:uid="{00000000-0005-0000-0000-000026090000}"/>
    <cellStyle name="Comma 2 14" xfId="2326" xr:uid="{00000000-0005-0000-0000-000027090000}"/>
    <cellStyle name="Comma 2 14 2" xfId="2327" xr:uid="{00000000-0005-0000-0000-000028090000}"/>
    <cellStyle name="Comma 2 15" xfId="2328" xr:uid="{00000000-0005-0000-0000-000029090000}"/>
    <cellStyle name="Comma 2 16" xfId="2329" xr:uid="{00000000-0005-0000-0000-00002A090000}"/>
    <cellStyle name="Comma 2 2" xfId="2330" xr:uid="{00000000-0005-0000-0000-00002B090000}"/>
    <cellStyle name="Comma 2 2 2" xfId="2331" xr:uid="{00000000-0005-0000-0000-00002C090000}"/>
    <cellStyle name="Comma 2 2 2 2" xfId="2332" xr:uid="{00000000-0005-0000-0000-00002D090000}"/>
    <cellStyle name="Comma 2 2 2 2 2" xfId="2333" xr:uid="{00000000-0005-0000-0000-00002E090000}"/>
    <cellStyle name="Comma 2 2 2 3" xfId="2334" xr:uid="{00000000-0005-0000-0000-00002F090000}"/>
    <cellStyle name="Comma 2 2 3" xfId="2335" xr:uid="{00000000-0005-0000-0000-000030090000}"/>
    <cellStyle name="Comma 2 2 4" xfId="2336" xr:uid="{00000000-0005-0000-0000-000031090000}"/>
    <cellStyle name="Comma 2 3" xfId="2337" xr:uid="{00000000-0005-0000-0000-000032090000}"/>
    <cellStyle name="Comma 2 3 2" xfId="2338" xr:uid="{00000000-0005-0000-0000-000033090000}"/>
    <cellStyle name="Comma 2 3 2 2" xfId="2339" xr:uid="{00000000-0005-0000-0000-000034090000}"/>
    <cellStyle name="Comma 2 3 3" xfId="2340" xr:uid="{00000000-0005-0000-0000-000035090000}"/>
    <cellStyle name="Comma 2 3 4" xfId="2341" xr:uid="{00000000-0005-0000-0000-000036090000}"/>
    <cellStyle name="Comma 2 3 5" xfId="2342" xr:uid="{00000000-0005-0000-0000-000037090000}"/>
    <cellStyle name="Comma 2 3 6" xfId="2343" xr:uid="{00000000-0005-0000-0000-000038090000}"/>
    <cellStyle name="Comma 2 3 7" xfId="2344" xr:uid="{00000000-0005-0000-0000-000039090000}"/>
    <cellStyle name="Comma 2 4" xfId="2345" xr:uid="{00000000-0005-0000-0000-00003A090000}"/>
    <cellStyle name="Comma 2 4 2" xfId="2346" xr:uid="{00000000-0005-0000-0000-00003B090000}"/>
    <cellStyle name="Comma 2 4 3" xfId="2347" xr:uid="{00000000-0005-0000-0000-00003C090000}"/>
    <cellStyle name="Comma 2 5" xfId="2348" xr:uid="{00000000-0005-0000-0000-00003D090000}"/>
    <cellStyle name="Comma 2 5 2" xfId="2349" xr:uid="{00000000-0005-0000-0000-00003E090000}"/>
    <cellStyle name="Comma 2 5 2 2" xfId="2350" xr:uid="{00000000-0005-0000-0000-00003F090000}"/>
    <cellStyle name="Comma 2 5 3" xfId="2351" xr:uid="{00000000-0005-0000-0000-000040090000}"/>
    <cellStyle name="Comma 2 5 4" xfId="2352" xr:uid="{00000000-0005-0000-0000-000041090000}"/>
    <cellStyle name="Comma 2 5 5" xfId="2353" xr:uid="{00000000-0005-0000-0000-000042090000}"/>
    <cellStyle name="Comma 2 6" xfId="2354" xr:uid="{00000000-0005-0000-0000-000043090000}"/>
    <cellStyle name="Comma 2 6 2" xfId="2355" xr:uid="{00000000-0005-0000-0000-000044090000}"/>
    <cellStyle name="Comma 2 7" xfId="2356" xr:uid="{00000000-0005-0000-0000-000045090000}"/>
    <cellStyle name="Comma 2 7 2" xfId="2357" xr:uid="{00000000-0005-0000-0000-000046090000}"/>
    <cellStyle name="Comma 2 8" xfId="2358" xr:uid="{00000000-0005-0000-0000-000047090000}"/>
    <cellStyle name="Comma 2 8 2" xfId="2359" xr:uid="{00000000-0005-0000-0000-000048090000}"/>
    <cellStyle name="Comma 2 9" xfId="2360" xr:uid="{00000000-0005-0000-0000-000049090000}"/>
    <cellStyle name="Comma 2 9 2" xfId="2361" xr:uid="{00000000-0005-0000-0000-00004A090000}"/>
    <cellStyle name="Comma 2_Cashflow Q1 CY09" xfId="2362" xr:uid="{00000000-0005-0000-0000-00004B090000}"/>
    <cellStyle name="Comma 20" xfId="2363" xr:uid="{00000000-0005-0000-0000-00004C090000}"/>
    <cellStyle name="Comma 21" xfId="2364" xr:uid="{00000000-0005-0000-0000-00004D090000}"/>
    <cellStyle name="Comma 22" xfId="2365" xr:uid="{00000000-0005-0000-0000-00004E090000}"/>
    <cellStyle name="Comma 23" xfId="2366" xr:uid="{00000000-0005-0000-0000-00004F090000}"/>
    <cellStyle name="Comma 24" xfId="2367" xr:uid="{00000000-0005-0000-0000-000050090000}"/>
    <cellStyle name="Comma 25" xfId="2368" xr:uid="{00000000-0005-0000-0000-000051090000}"/>
    <cellStyle name="Comma 26" xfId="2369" xr:uid="{00000000-0005-0000-0000-000052090000}"/>
    <cellStyle name="Comma 27" xfId="2370" xr:uid="{00000000-0005-0000-0000-000053090000}"/>
    <cellStyle name="Comma 28" xfId="2371" xr:uid="{00000000-0005-0000-0000-000054090000}"/>
    <cellStyle name="Comma 29" xfId="2372" xr:uid="{00000000-0005-0000-0000-000055090000}"/>
    <cellStyle name="Comma 3" xfId="2373" xr:uid="{00000000-0005-0000-0000-000056090000}"/>
    <cellStyle name="Comma 3 2" xfId="2374" xr:uid="{00000000-0005-0000-0000-000057090000}"/>
    <cellStyle name="Comma 3 2 2" xfId="2375" xr:uid="{00000000-0005-0000-0000-000058090000}"/>
    <cellStyle name="Comma 3 2 2 2" xfId="2376" xr:uid="{00000000-0005-0000-0000-000059090000}"/>
    <cellStyle name="Comma 3 2 2 3" xfId="2377" xr:uid="{00000000-0005-0000-0000-00005A090000}"/>
    <cellStyle name="Comma 3 2 3" xfId="2378" xr:uid="{00000000-0005-0000-0000-00005B090000}"/>
    <cellStyle name="Comma 3 2 4" xfId="2379" xr:uid="{00000000-0005-0000-0000-00005C090000}"/>
    <cellStyle name="Comma 3 3" xfId="2380" xr:uid="{00000000-0005-0000-0000-00005D090000}"/>
    <cellStyle name="Comma 3 4" xfId="2381" xr:uid="{00000000-0005-0000-0000-00005E090000}"/>
    <cellStyle name="Comma 3 4 2" xfId="2382" xr:uid="{00000000-0005-0000-0000-00005F090000}"/>
    <cellStyle name="Comma 3 4 3" xfId="2383" xr:uid="{00000000-0005-0000-0000-000060090000}"/>
    <cellStyle name="Comma 3 5" xfId="2384" xr:uid="{00000000-0005-0000-0000-000061090000}"/>
    <cellStyle name="Comma 30" xfId="2385" xr:uid="{00000000-0005-0000-0000-000062090000}"/>
    <cellStyle name="Comma 31" xfId="2386" xr:uid="{00000000-0005-0000-0000-000063090000}"/>
    <cellStyle name="Comma 32" xfId="2387" xr:uid="{00000000-0005-0000-0000-000064090000}"/>
    <cellStyle name="Comma 33" xfId="2388" xr:uid="{00000000-0005-0000-0000-000065090000}"/>
    <cellStyle name="Comma 34" xfId="2389" xr:uid="{00000000-0005-0000-0000-000066090000}"/>
    <cellStyle name="Comma 35" xfId="2390" xr:uid="{00000000-0005-0000-0000-000067090000}"/>
    <cellStyle name="Comma 36" xfId="2391" xr:uid="{00000000-0005-0000-0000-000068090000}"/>
    <cellStyle name="Comma 37" xfId="2392" xr:uid="{00000000-0005-0000-0000-000069090000}"/>
    <cellStyle name="Comma 38" xfId="2393" xr:uid="{00000000-0005-0000-0000-00006A090000}"/>
    <cellStyle name="Comma 39" xfId="2394" xr:uid="{00000000-0005-0000-0000-00006B090000}"/>
    <cellStyle name="Comma 4" xfId="2395" xr:uid="{00000000-0005-0000-0000-00006C090000}"/>
    <cellStyle name="Comma 4 2" xfId="2396" xr:uid="{00000000-0005-0000-0000-00006D090000}"/>
    <cellStyle name="Comma 4 2 2" xfId="2397" xr:uid="{00000000-0005-0000-0000-00006E090000}"/>
    <cellStyle name="Comma 4 3" xfId="2398" xr:uid="{00000000-0005-0000-0000-00006F090000}"/>
    <cellStyle name="Comma 40" xfId="2399" xr:uid="{00000000-0005-0000-0000-000070090000}"/>
    <cellStyle name="Comma 41" xfId="2400" xr:uid="{00000000-0005-0000-0000-000071090000}"/>
    <cellStyle name="Comma 42" xfId="2401" xr:uid="{00000000-0005-0000-0000-000072090000}"/>
    <cellStyle name="Comma 43" xfId="2402" xr:uid="{00000000-0005-0000-0000-000073090000}"/>
    <cellStyle name="Comma 44" xfId="4312" xr:uid="{00000000-0005-0000-0000-000074090000}"/>
    <cellStyle name="Comma 44 2" xfId="4357" xr:uid="{00000000-0005-0000-0000-000075090000}"/>
    <cellStyle name="Comma 5" xfId="2403" xr:uid="{00000000-0005-0000-0000-000076090000}"/>
    <cellStyle name="Comma 5 2" xfId="2404" xr:uid="{00000000-0005-0000-0000-000077090000}"/>
    <cellStyle name="Comma 5 2 2" xfId="2405" xr:uid="{00000000-0005-0000-0000-000078090000}"/>
    <cellStyle name="Comma 5 2 2 2" xfId="2406" xr:uid="{00000000-0005-0000-0000-000079090000}"/>
    <cellStyle name="Comma 5 2 2 3" xfId="2407" xr:uid="{00000000-0005-0000-0000-00007A090000}"/>
    <cellStyle name="Comma 5 2 3" xfId="2408" xr:uid="{00000000-0005-0000-0000-00007B090000}"/>
    <cellStyle name="Comma 5 2 4" xfId="2409" xr:uid="{00000000-0005-0000-0000-00007C090000}"/>
    <cellStyle name="Comma 5 3" xfId="2410" xr:uid="{00000000-0005-0000-0000-00007D090000}"/>
    <cellStyle name="Comma 6" xfId="2411" xr:uid="{00000000-0005-0000-0000-00007E090000}"/>
    <cellStyle name="Comma 6 2" xfId="2412" xr:uid="{00000000-0005-0000-0000-00007F090000}"/>
    <cellStyle name="Comma 6 3" xfId="2413" xr:uid="{00000000-0005-0000-0000-000080090000}"/>
    <cellStyle name="Comma 7" xfId="2414" xr:uid="{00000000-0005-0000-0000-000081090000}"/>
    <cellStyle name="Comma 8" xfId="2415" xr:uid="{00000000-0005-0000-0000-000082090000}"/>
    <cellStyle name="Comma 9" xfId="2416" xr:uid="{00000000-0005-0000-0000-000083090000}"/>
    <cellStyle name="comma zerodec" xfId="2417" xr:uid="{00000000-0005-0000-0000-000084090000}"/>
    <cellStyle name="Comma0" xfId="2418" xr:uid="{00000000-0005-0000-0000-000085090000}"/>
    <cellStyle name="Comma0 2" xfId="2419" xr:uid="{00000000-0005-0000-0000-000086090000}"/>
    <cellStyle name="Copied" xfId="2420" xr:uid="{00000000-0005-0000-0000-000087090000}"/>
    <cellStyle name="Copied 2" xfId="2421" xr:uid="{00000000-0005-0000-0000-000088090000}"/>
    <cellStyle name="Copy Decimal 0" xfId="2422" xr:uid="{00000000-0005-0000-0000-000089090000}"/>
    <cellStyle name="Copy Decimal 0 10" xfId="2423" xr:uid="{00000000-0005-0000-0000-00008A090000}"/>
    <cellStyle name="Copy Decimal 0 11" xfId="2424" xr:uid="{00000000-0005-0000-0000-00008B090000}"/>
    <cellStyle name="Copy Decimal 0 12" xfId="2425" xr:uid="{00000000-0005-0000-0000-00008C090000}"/>
    <cellStyle name="Copy Decimal 0 2" xfId="2426" xr:uid="{00000000-0005-0000-0000-00008D090000}"/>
    <cellStyle name="Copy Decimal 0 3" xfId="2427" xr:uid="{00000000-0005-0000-0000-00008E090000}"/>
    <cellStyle name="Copy Decimal 0 4" xfId="2428" xr:uid="{00000000-0005-0000-0000-00008F090000}"/>
    <cellStyle name="Copy Decimal 0 5" xfId="2429" xr:uid="{00000000-0005-0000-0000-000090090000}"/>
    <cellStyle name="Copy Decimal 0 6" xfId="2430" xr:uid="{00000000-0005-0000-0000-000091090000}"/>
    <cellStyle name="Copy Decimal 0 7" xfId="2431" xr:uid="{00000000-0005-0000-0000-000092090000}"/>
    <cellStyle name="Copy Decimal 0 8" xfId="2432" xr:uid="{00000000-0005-0000-0000-000093090000}"/>
    <cellStyle name="Copy Decimal 0 9" xfId="2433" xr:uid="{00000000-0005-0000-0000-000094090000}"/>
    <cellStyle name="Copy Decimal 0,00" xfId="2434" xr:uid="{00000000-0005-0000-0000-000095090000}"/>
    <cellStyle name="Copy Decimal 0,00 10" xfId="2435" xr:uid="{00000000-0005-0000-0000-000096090000}"/>
    <cellStyle name="Copy Decimal 0,00 11" xfId="2436" xr:uid="{00000000-0005-0000-0000-000097090000}"/>
    <cellStyle name="Copy Decimal 0,00 12" xfId="2437" xr:uid="{00000000-0005-0000-0000-000098090000}"/>
    <cellStyle name="Copy Decimal 0,00 2" xfId="2438" xr:uid="{00000000-0005-0000-0000-000099090000}"/>
    <cellStyle name="Copy Decimal 0,00 3" xfId="2439" xr:uid="{00000000-0005-0000-0000-00009A090000}"/>
    <cellStyle name="Copy Decimal 0,00 4" xfId="2440" xr:uid="{00000000-0005-0000-0000-00009B090000}"/>
    <cellStyle name="Copy Decimal 0,00 5" xfId="2441" xr:uid="{00000000-0005-0000-0000-00009C090000}"/>
    <cellStyle name="Copy Decimal 0,00 6" xfId="2442" xr:uid="{00000000-0005-0000-0000-00009D090000}"/>
    <cellStyle name="Copy Decimal 0,00 7" xfId="2443" xr:uid="{00000000-0005-0000-0000-00009E090000}"/>
    <cellStyle name="Copy Decimal 0,00 8" xfId="2444" xr:uid="{00000000-0005-0000-0000-00009F090000}"/>
    <cellStyle name="Copy Decimal 0,00 9" xfId="2445" xr:uid="{00000000-0005-0000-0000-0000A0090000}"/>
    <cellStyle name="Copy Decimal 0_Durchrechnung MEU" xfId="2446" xr:uid="{00000000-0005-0000-0000-0000A1090000}"/>
    <cellStyle name="Copy Percent 0" xfId="2447" xr:uid="{00000000-0005-0000-0000-0000A2090000}"/>
    <cellStyle name="Copy Percent 0 10" xfId="2448" xr:uid="{00000000-0005-0000-0000-0000A3090000}"/>
    <cellStyle name="Copy Percent 0 11" xfId="2449" xr:uid="{00000000-0005-0000-0000-0000A4090000}"/>
    <cellStyle name="Copy Percent 0 12" xfId="2450" xr:uid="{00000000-0005-0000-0000-0000A5090000}"/>
    <cellStyle name="Copy Percent 0 2" xfId="2451" xr:uid="{00000000-0005-0000-0000-0000A6090000}"/>
    <cellStyle name="Copy Percent 0 3" xfId="2452" xr:uid="{00000000-0005-0000-0000-0000A7090000}"/>
    <cellStyle name="Copy Percent 0 4" xfId="2453" xr:uid="{00000000-0005-0000-0000-0000A8090000}"/>
    <cellStyle name="Copy Percent 0 5" xfId="2454" xr:uid="{00000000-0005-0000-0000-0000A9090000}"/>
    <cellStyle name="Copy Percent 0 6" xfId="2455" xr:uid="{00000000-0005-0000-0000-0000AA090000}"/>
    <cellStyle name="Copy Percent 0 7" xfId="2456" xr:uid="{00000000-0005-0000-0000-0000AB090000}"/>
    <cellStyle name="Copy Percent 0 8" xfId="2457" xr:uid="{00000000-0005-0000-0000-0000AC090000}"/>
    <cellStyle name="Copy Percent 0 9" xfId="2458" xr:uid="{00000000-0005-0000-0000-0000AD090000}"/>
    <cellStyle name="Copy Percent 0,00" xfId="2459" xr:uid="{00000000-0005-0000-0000-0000AE090000}"/>
    <cellStyle name="Copy Percent 0,00 10" xfId="2460" xr:uid="{00000000-0005-0000-0000-0000AF090000}"/>
    <cellStyle name="Copy Percent 0,00 11" xfId="2461" xr:uid="{00000000-0005-0000-0000-0000B0090000}"/>
    <cellStyle name="Copy Percent 0,00 12" xfId="2462" xr:uid="{00000000-0005-0000-0000-0000B1090000}"/>
    <cellStyle name="Copy Percent 0,00 2" xfId="2463" xr:uid="{00000000-0005-0000-0000-0000B2090000}"/>
    <cellStyle name="Copy Percent 0,00 3" xfId="2464" xr:uid="{00000000-0005-0000-0000-0000B3090000}"/>
    <cellStyle name="Copy Percent 0,00 4" xfId="2465" xr:uid="{00000000-0005-0000-0000-0000B4090000}"/>
    <cellStyle name="Copy Percent 0,00 5" xfId="2466" xr:uid="{00000000-0005-0000-0000-0000B5090000}"/>
    <cellStyle name="Copy Percent 0,00 6" xfId="2467" xr:uid="{00000000-0005-0000-0000-0000B6090000}"/>
    <cellStyle name="Copy Percent 0,00 7" xfId="2468" xr:uid="{00000000-0005-0000-0000-0000B7090000}"/>
    <cellStyle name="Copy Percent 0,00 8" xfId="2469" xr:uid="{00000000-0005-0000-0000-0000B8090000}"/>
    <cellStyle name="Copy Percent 0,00 9" xfId="2470" xr:uid="{00000000-0005-0000-0000-0000B9090000}"/>
    <cellStyle name="Copy Percent 0_Form CC 1 2 4 June 05" xfId="2471" xr:uid="{00000000-0005-0000-0000-0000BA090000}"/>
    <cellStyle name="COST1" xfId="2472" xr:uid="{00000000-0005-0000-0000-0000BB090000}"/>
    <cellStyle name="Cur" xfId="2473" xr:uid="{00000000-0005-0000-0000-0000BC090000}"/>
    <cellStyle name="Currency" xfId="2" builtinId="4"/>
    <cellStyle name="Currency [00]" xfId="2474" xr:uid="{00000000-0005-0000-0000-0000BE090000}"/>
    <cellStyle name="Currency [00] 2" xfId="2475" xr:uid="{00000000-0005-0000-0000-0000BF090000}"/>
    <cellStyle name="Currency [1]" xfId="2476" xr:uid="{00000000-0005-0000-0000-0000C0090000}"/>
    <cellStyle name="Currency [2]" xfId="2477" xr:uid="{00000000-0005-0000-0000-0000C1090000}"/>
    <cellStyle name="Currency 0" xfId="2478" xr:uid="{00000000-0005-0000-0000-0000C2090000}"/>
    <cellStyle name="Currency 10" xfId="2479" xr:uid="{00000000-0005-0000-0000-0000C3090000}"/>
    <cellStyle name="Currency 11" xfId="2480" xr:uid="{00000000-0005-0000-0000-0000C4090000}"/>
    <cellStyle name="Currency 12" xfId="2481" xr:uid="{00000000-0005-0000-0000-0000C5090000}"/>
    <cellStyle name="Currency 13" xfId="2482" xr:uid="{00000000-0005-0000-0000-0000C6090000}"/>
    <cellStyle name="Currency 14" xfId="2483" xr:uid="{00000000-0005-0000-0000-0000C7090000}"/>
    <cellStyle name="Currency 15" xfId="2484" xr:uid="{00000000-0005-0000-0000-0000C8090000}"/>
    <cellStyle name="Currency 16" xfId="2485" xr:uid="{00000000-0005-0000-0000-0000C9090000}"/>
    <cellStyle name="Currency 17" xfId="2486" xr:uid="{00000000-0005-0000-0000-0000CA090000}"/>
    <cellStyle name="Currency 18" xfId="2487" xr:uid="{00000000-0005-0000-0000-0000CB090000}"/>
    <cellStyle name="Currency 19" xfId="4311" xr:uid="{00000000-0005-0000-0000-0000CC090000}"/>
    <cellStyle name="Currency 19 2" xfId="4356" xr:uid="{00000000-0005-0000-0000-0000CD090000}"/>
    <cellStyle name="Currency 2" xfId="4" xr:uid="{00000000-0005-0000-0000-0000CE090000}"/>
    <cellStyle name="Currency 2 10" xfId="2488" xr:uid="{00000000-0005-0000-0000-0000CF090000}"/>
    <cellStyle name="Currency 2 11" xfId="2489" xr:uid="{00000000-0005-0000-0000-0000D0090000}"/>
    <cellStyle name="Currency 2 12" xfId="2490" xr:uid="{00000000-0005-0000-0000-0000D1090000}"/>
    <cellStyle name="Currency 2 13" xfId="2491" xr:uid="{00000000-0005-0000-0000-0000D2090000}"/>
    <cellStyle name="Currency 2 14" xfId="2492" xr:uid="{00000000-0005-0000-0000-0000D3090000}"/>
    <cellStyle name="Currency 2 15" xfId="2493" xr:uid="{00000000-0005-0000-0000-0000D4090000}"/>
    <cellStyle name="Currency 2 2" xfId="2494" xr:uid="{00000000-0005-0000-0000-0000D5090000}"/>
    <cellStyle name="Currency 2 3" xfId="2495" xr:uid="{00000000-0005-0000-0000-0000D6090000}"/>
    <cellStyle name="Currency 2 4" xfId="2496" xr:uid="{00000000-0005-0000-0000-0000D7090000}"/>
    <cellStyle name="Currency 2 5" xfId="2497" xr:uid="{00000000-0005-0000-0000-0000D8090000}"/>
    <cellStyle name="Currency 2 6" xfId="2498" xr:uid="{00000000-0005-0000-0000-0000D9090000}"/>
    <cellStyle name="Currency 2 7" xfId="2499" xr:uid="{00000000-0005-0000-0000-0000DA090000}"/>
    <cellStyle name="Currency 2 8" xfId="2500" xr:uid="{00000000-0005-0000-0000-0000DB090000}"/>
    <cellStyle name="Currency 2 9" xfId="2501" xr:uid="{00000000-0005-0000-0000-0000DC090000}"/>
    <cellStyle name="Currency 3" xfId="2502" xr:uid="{00000000-0005-0000-0000-0000DD090000}"/>
    <cellStyle name="Currency 4" xfId="2503" xr:uid="{00000000-0005-0000-0000-0000DE090000}"/>
    <cellStyle name="Currency 4 2" xfId="2504" xr:uid="{00000000-0005-0000-0000-0000DF090000}"/>
    <cellStyle name="Currency 4 3" xfId="2505" xr:uid="{00000000-0005-0000-0000-0000E0090000}"/>
    <cellStyle name="Currency 4 4" xfId="2506" xr:uid="{00000000-0005-0000-0000-0000E1090000}"/>
    <cellStyle name="Currency 5" xfId="2507" xr:uid="{00000000-0005-0000-0000-0000E2090000}"/>
    <cellStyle name="Currency 6" xfId="2508" xr:uid="{00000000-0005-0000-0000-0000E3090000}"/>
    <cellStyle name="Currency 7" xfId="2509" xr:uid="{00000000-0005-0000-0000-0000E4090000}"/>
    <cellStyle name="Currency 8" xfId="2510" xr:uid="{00000000-0005-0000-0000-0000E5090000}"/>
    <cellStyle name="Currency 9" xfId="2511" xr:uid="{00000000-0005-0000-0000-0000E6090000}"/>
    <cellStyle name="Currency0" xfId="2512" xr:uid="{00000000-0005-0000-0000-0000E7090000}"/>
    <cellStyle name="Currency0 2" xfId="2513" xr:uid="{00000000-0005-0000-0000-0000E8090000}"/>
    <cellStyle name="Currency1" xfId="2514" xr:uid="{00000000-0005-0000-0000-0000E9090000}"/>
    <cellStyle name="Currency-Denomination" xfId="2515" xr:uid="{00000000-0005-0000-0000-0000EA090000}"/>
    <cellStyle name="current day" xfId="2516" xr:uid="{00000000-0005-0000-0000-0000EB090000}"/>
    <cellStyle name="Cyndie" xfId="2517" xr:uid="{00000000-0005-0000-0000-0000EC090000}"/>
    <cellStyle name="DAILY_TITLE" xfId="2518" xr:uid="{00000000-0005-0000-0000-0000ED090000}"/>
    <cellStyle name="Data" xfId="2519" xr:uid="{00000000-0005-0000-0000-0000EE090000}"/>
    <cellStyle name="Date" xfId="2520" xr:uid="{00000000-0005-0000-0000-0000EF090000}"/>
    <cellStyle name="Date [mm-d-yyyy]" xfId="2521" xr:uid="{00000000-0005-0000-0000-0000F0090000}"/>
    <cellStyle name="Date [mmm-d-yyyy]" xfId="2522" xr:uid="{00000000-0005-0000-0000-0000F1090000}"/>
    <cellStyle name="Date [mmm-yyyy]" xfId="2523" xr:uid="{00000000-0005-0000-0000-0000F2090000}"/>
    <cellStyle name="Date 2" xfId="2524" xr:uid="{00000000-0005-0000-0000-0000F3090000}"/>
    <cellStyle name="Date Aligned" xfId="2525" xr:uid="{00000000-0005-0000-0000-0000F4090000}"/>
    <cellStyle name="Date dd-mmm" xfId="2526" xr:uid="{00000000-0005-0000-0000-0000F5090000}"/>
    <cellStyle name="Date dd-mmm-yy" xfId="2527" xr:uid="{00000000-0005-0000-0000-0000F6090000}"/>
    <cellStyle name="Date mmm-yy" xfId="2528" xr:uid="{00000000-0005-0000-0000-0000F7090000}"/>
    <cellStyle name="Date Short" xfId="2529" xr:uid="{00000000-0005-0000-0000-0000F8090000}"/>
    <cellStyle name="Date_- BP CONSO 2002-2012" xfId="2530" xr:uid="{00000000-0005-0000-0000-0000F9090000}"/>
    <cellStyle name="Date2" xfId="2531" xr:uid="{00000000-0005-0000-0000-0000FA090000}"/>
    <cellStyle name="Dati" xfId="2532" xr:uid="{00000000-0005-0000-0000-0000FB090000}"/>
    <cellStyle name="Dati Dec" xfId="2533" xr:uid="{00000000-0005-0000-0000-0000FC090000}"/>
    <cellStyle name="DAVE" xfId="2534" xr:uid="{00000000-0005-0000-0000-0000FD090000}"/>
    <cellStyle name="Décalé" xfId="2535" xr:uid="{00000000-0005-0000-0000-0000FE090000}"/>
    <cellStyle name="Decimal 0,0" xfId="2536" xr:uid="{00000000-0005-0000-0000-0000FF090000}"/>
    <cellStyle name="Decimal 0,00" xfId="2537" xr:uid="{00000000-0005-0000-0000-0000000A0000}"/>
    <cellStyle name="Decimal 0,0000" xfId="2538" xr:uid="{00000000-0005-0000-0000-0000010A0000}"/>
    <cellStyle name="Decimal_0dp" xfId="2539" xr:uid="{00000000-0005-0000-0000-0000020A0000}"/>
    <cellStyle name="default" xfId="2540" xr:uid="{00000000-0005-0000-0000-0000030A0000}"/>
    <cellStyle name="DELTA" xfId="2541" xr:uid="{00000000-0005-0000-0000-0000040A0000}"/>
    <cellStyle name="Deviant" xfId="2542" xr:uid="{00000000-0005-0000-0000-0000050A0000}"/>
    <cellStyle name="Dezimal [+line]" xfId="2543" xr:uid="{00000000-0005-0000-0000-0000060A0000}"/>
    <cellStyle name="Dezimal [0]_Acquisition stats" xfId="2544" xr:uid="{00000000-0005-0000-0000-0000070A0000}"/>
    <cellStyle name="Dezimal_Acquisition stats" xfId="2545" xr:uid="{00000000-0005-0000-0000-0000080A0000}"/>
    <cellStyle name="DimDown" xfId="2546" xr:uid="{00000000-0005-0000-0000-0000090A0000}"/>
    <cellStyle name="DimDownBold" xfId="2547" xr:uid="{00000000-0005-0000-0000-00000A0A0000}"/>
    <cellStyle name="DimDownTitle" xfId="2548" xr:uid="{00000000-0005-0000-0000-00000B0A0000}"/>
    <cellStyle name="Dollar" xfId="2549" xr:uid="{00000000-0005-0000-0000-00000C0A0000}"/>
    <cellStyle name="Dollar (zero dec)" xfId="2550" xr:uid="{00000000-0005-0000-0000-00000D0A0000}"/>
    <cellStyle name="DollarAmount" xfId="2551" xr:uid="{00000000-0005-0000-0000-00000E0A0000}"/>
    <cellStyle name="DollarAmountBorder" xfId="2552" xr:uid="{00000000-0005-0000-0000-00000F0A0000}"/>
    <cellStyle name="DollarAmountBorderMed" xfId="2553" xr:uid="{00000000-0005-0000-0000-0000100A0000}"/>
    <cellStyle name="DollarAmountBtmBorderMed" xfId="2554" xr:uid="{00000000-0005-0000-0000-0000110A0000}"/>
    <cellStyle name="DollarAmtTopBorder" xfId="2555" xr:uid="{00000000-0005-0000-0000-0000120A0000}"/>
    <cellStyle name="Dotted" xfId="2556" xr:uid="{00000000-0005-0000-0000-0000130A0000}"/>
    <cellStyle name="Dotted Line" xfId="2557" xr:uid="{00000000-0005-0000-0000-0000140A0000}"/>
    <cellStyle name="Double" xfId="2558" xr:uid="{00000000-0005-0000-0000-0000150A0000}"/>
    <cellStyle name="Double Accounting" xfId="2559" xr:uid="{00000000-0005-0000-0000-0000160A0000}"/>
    <cellStyle name="DropDown" xfId="2560" xr:uid="{00000000-0005-0000-0000-0000170A0000}"/>
    <cellStyle name="Eingabe" xfId="2561" xr:uid="{00000000-0005-0000-0000-0000180A0000}"/>
    <cellStyle name="Eingabe 10" xfId="2562" xr:uid="{00000000-0005-0000-0000-0000190A0000}"/>
    <cellStyle name="Eingabe 11" xfId="2563" xr:uid="{00000000-0005-0000-0000-00001A0A0000}"/>
    <cellStyle name="Eingabe 12" xfId="2564" xr:uid="{00000000-0005-0000-0000-00001B0A0000}"/>
    <cellStyle name="Eingabe 2" xfId="2565" xr:uid="{00000000-0005-0000-0000-00001C0A0000}"/>
    <cellStyle name="Eingabe 3" xfId="2566" xr:uid="{00000000-0005-0000-0000-00001D0A0000}"/>
    <cellStyle name="Eingabe 4" xfId="2567" xr:uid="{00000000-0005-0000-0000-00001E0A0000}"/>
    <cellStyle name="Eingabe 5" xfId="2568" xr:uid="{00000000-0005-0000-0000-00001F0A0000}"/>
    <cellStyle name="Eingabe 6" xfId="2569" xr:uid="{00000000-0005-0000-0000-0000200A0000}"/>
    <cellStyle name="Eingabe 7" xfId="2570" xr:uid="{00000000-0005-0000-0000-0000210A0000}"/>
    <cellStyle name="Eingabe 8" xfId="2571" xr:uid="{00000000-0005-0000-0000-0000220A0000}"/>
    <cellStyle name="Eingabe 9" xfId="2572" xr:uid="{00000000-0005-0000-0000-0000230A0000}"/>
    <cellStyle name="Enter Currency (0)" xfId="2573" xr:uid="{00000000-0005-0000-0000-0000240A0000}"/>
    <cellStyle name="Enter Currency (0) 2" xfId="2574" xr:uid="{00000000-0005-0000-0000-0000250A0000}"/>
    <cellStyle name="Enter Currency (2)" xfId="2575" xr:uid="{00000000-0005-0000-0000-0000260A0000}"/>
    <cellStyle name="Enter Currency (2) 2" xfId="2576" xr:uid="{00000000-0005-0000-0000-0000270A0000}"/>
    <cellStyle name="Enter Units (0)" xfId="2577" xr:uid="{00000000-0005-0000-0000-0000280A0000}"/>
    <cellStyle name="Enter Units (0) 2" xfId="2578" xr:uid="{00000000-0005-0000-0000-0000290A0000}"/>
    <cellStyle name="Enter Units (1)" xfId="2579" xr:uid="{00000000-0005-0000-0000-00002A0A0000}"/>
    <cellStyle name="Enter Units (1) 2" xfId="2580" xr:uid="{00000000-0005-0000-0000-00002B0A0000}"/>
    <cellStyle name="Enter Units (2)" xfId="2581" xr:uid="{00000000-0005-0000-0000-00002C0A0000}"/>
    <cellStyle name="Enter Units (2) 2" xfId="2582" xr:uid="{00000000-0005-0000-0000-00002D0A0000}"/>
    <cellStyle name="Entered" xfId="2583" xr:uid="{00000000-0005-0000-0000-00002E0A0000}"/>
    <cellStyle name="Entered 2" xfId="2584" xr:uid="{00000000-0005-0000-0000-00002F0A0000}"/>
    <cellStyle name="Est - $" xfId="2585" xr:uid="{00000000-0005-0000-0000-0000300A0000}"/>
    <cellStyle name="Est - %" xfId="2586" xr:uid="{00000000-0005-0000-0000-0000310A0000}"/>
    <cellStyle name="Est 0,000.0" xfId="2587" xr:uid="{00000000-0005-0000-0000-0000320A0000}"/>
    <cellStyle name="Euro" xfId="2588" xr:uid="{00000000-0005-0000-0000-0000330A0000}"/>
    <cellStyle name="Euro 2" xfId="2589" xr:uid="{00000000-0005-0000-0000-0000340A0000}"/>
    <cellStyle name="Euro 3" xfId="2590" xr:uid="{00000000-0005-0000-0000-0000350A0000}"/>
    <cellStyle name="Euro 4" xfId="2591" xr:uid="{00000000-0005-0000-0000-0000360A0000}"/>
    <cellStyle name="Euro 5" xfId="2592" xr:uid="{00000000-0005-0000-0000-0000370A0000}"/>
    <cellStyle name="Euro 6" xfId="2593" xr:uid="{00000000-0005-0000-0000-0000380A0000}"/>
    <cellStyle name="Euro_Cashflow Q1 CY09" xfId="2594" xr:uid="{00000000-0005-0000-0000-0000390A0000}"/>
    <cellStyle name="Explanatory Text 10" xfId="2595" xr:uid="{00000000-0005-0000-0000-00003A0A0000}"/>
    <cellStyle name="Explanatory Text 10 2" xfId="2596" xr:uid="{00000000-0005-0000-0000-00003B0A0000}"/>
    <cellStyle name="Explanatory Text 10 3" xfId="2597" xr:uid="{00000000-0005-0000-0000-00003C0A0000}"/>
    <cellStyle name="Explanatory Text 11" xfId="2598" xr:uid="{00000000-0005-0000-0000-00003D0A0000}"/>
    <cellStyle name="Explanatory Text 11 2" xfId="2599" xr:uid="{00000000-0005-0000-0000-00003E0A0000}"/>
    <cellStyle name="Explanatory Text 11 3" xfId="2600" xr:uid="{00000000-0005-0000-0000-00003F0A0000}"/>
    <cellStyle name="Explanatory Text 12" xfId="2601" xr:uid="{00000000-0005-0000-0000-0000400A0000}"/>
    <cellStyle name="Explanatory Text 12 2" xfId="2602" xr:uid="{00000000-0005-0000-0000-0000410A0000}"/>
    <cellStyle name="Explanatory Text 12 3" xfId="2603" xr:uid="{00000000-0005-0000-0000-0000420A0000}"/>
    <cellStyle name="Explanatory Text 13" xfId="2604" xr:uid="{00000000-0005-0000-0000-0000430A0000}"/>
    <cellStyle name="Explanatory Text 13 2" xfId="2605" xr:uid="{00000000-0005-0000-0000-0000440A0000}"/>
    <cellStyle name="Explanatory Text 13 3" xfId="2606" xr:uid="{00000000-0005-0000-0000-0000450A0000}"/>
    <cellStyle name="Explanatory Text 14" xfId="2607" xr:uid="{00000000-0005-0000-0000-0000460A0000}"/>
    <cellStyle name="Explanatory Text 14 2" xfId="2608" xr:uid="{00000000-0005-0000-0000-0000470A0000}"/>
    <cellStyle name="Explanatory Text 14 3" xfId="2609" xr:uid="{00000000-0005-0000-0000-0000480A0000}"/>
    <cellStyle name="Explanatory Text 15" xfId="2610" xr:uid="{00000000-0005-0000-0000-0000490A0000}"/>
    <cellStyle name="Explanatory Text 15 2" xfId="2611" xr:uid="{00000000-0005-0000-0000-00004A0A0000}"/>
    <cellStyle name="Explanatory Text 15 3" xfId="2612" xr:uid="{00000000-0005-0000-0000-00004B0A0000}"/>
    <cellStyle name="Explanatory Text 16" xfId="2613" xr:uid="{00000000-0005-0000-0000-00004C0A0000}"/>
    <cellStyle name="Explanatory Text 17" xfId="2614" xr:uid="{00000000-0005-0000-0000-00004D0A0000}"/>
    <cellStyle name="Explanatory Text 18" xfId="2615" xr:uid="{00000000-0005-0000-0000-00004E0A0000}"/>
    <cellStyle name="Explanatory Text 19" xfId="4341" xr:uid="{00000000-0005-0000-0000-00004F0A0000}"/>
    <cellStyle name="Explanatory Text 2" xfId="2616" xr:uid="{00000000-0005-0000-0000-0000500A0000}"/>
    <cellStyle name="Explanatory Text 2 10" xfId="2617" xr:uid="{00000000-0005-0000-0000-0000510A0000}"/>
    <cellStyle name="Explanatory Text 2 11" xfId="2618" xr:uid="{00000000-0005-0000-0000-0000520A0000}"/>
    <cellStyle name="Explanatory Text 2 12" xfId="2619" xr:uid="{00000000-0005-0000-0000-0000530A0000}"/>
    <cellStyle name="Explanatory Text 2 13" xfId="2620" xr:uid="{00000000-0005-0000-0000-0000540A0000}"/>
    <cellStyle name="Explanatory Text 2 14" xfId="2621" xr:uid="{00000000-0005-0000-0000-0000550A0000}"/>
    <cellStyle name="Explanatory Text 2 15" xfId="2622" xr:uid="{00000000-0005-0000-0000-0000560A0000}"/>
    <cellStyle name="Explanatory Text 2 2" xfId="2623" xr:uid="{00000000-0005-0000-0000-0000570A0000}"/>
    <cellStyle name="Explanatory Text 2 3" xfId="2624" xr:uid="{00000000-0005-0000-0000-0000580A0000}"/>
    <cellStyle name="Explanatory Text 2 4" xfId="2625" xr:uid="{00000000-0005-0000-0000-0000590A0000}"/>
    <cellStyle name="Explanatory Text 2 5" xfId="2626" xr:uid="{00000000-0005-0000-0000-00005A0A0000}"/>
    <cellStyle name="Explanatory Text 2 6" xfId="2627" xr:uid="{00000000-0005-0000-0000-00005B0A0000}"/>
    <cellStyle name="Explanatory Text 2 7" xfId="2628" xr:uid="{00000000-0005-0000-0000-00005C0A0000}"/>
    <cellStyle name="Explanatory Text 2 8" xfId="2629" xr:uid="{00000000-0005-0000-0000-00005D0A0000}"/>
    <cellStyle name="Explanatory Text 2 9" xfId="2630" xr:uid="{00000000-0005-0000-0000-00005E0A0000}"/>
    <cellStyle name="Explanatory Text 3" xfId="2631" xr:uid="{00000000-0005-0000-0000-00005F0A0000}"/>
    <cellStyle name="Explanatory Text 3 2" xfId="2632" xr:uid="{00000000-0005-0000-0000-0000600A0000}"/>
    <cellStyle name="Explanatory Text 3 3" xfId="2633" xr:uid="{00000000-0005-0000-0000-0000610A0000}"/>
    <cellStyle name="Explanatory Text 3 4" xfId="2634" xr:uid="{00000000-0005-0000-0000-0000620A0000}"/>
    <cellStyle name="Explanatory Text 3 5" xfId="2635" xr:uid="{00000000-0005-0000-0000-0000630A0000}"/>
    <cellStyle name="Explanatory Text 3 6" xfId="2636" xr:uid="{00000000-0005-0000-0000-0000640A0000}"/>
    <cellStyle name="Explanatory Text 3 7" xfId="2637" xr:uid="{00000000-0005-0000-0000-0000650A0000}"/>
    <cellStyle name="Explanatory Text 3 8" xfId="2638" xr:uid="{00000000-0005-0000-0000-0000660A0000}"/>
    <cellStyle name="Explanatory Text 4" xfId="2639" xr:uid="{00000000-0005-0000-0000-0000670A0000}"/>
    <cellStyle name="Explanatory Text 4 2" xfId="2640" xr:uid="{00000000-0005-0000-0000-0000680A0000}"/>
    <cellStyle name="Explanatory Text 5" xfId="2641" xr:uid="{00000000-0005-0000-0000-0000690A0000}"/>
    <cellStyle name="Explanatory Text 5 2" xfId="2642" xr:uid="{00000000-0005-0000-0000-00006A0A0000}"/>
    <cellStyle name="Explanatory Text 6" xfId="2643" xr:uid="{00000000-0005-0000-0000-00006B0A0000}"/>
    <cellStyle name="Explanatory Text 6 2" xfId="2644" xr:uid="{00000000-0005-0000-0000-00006C0A0000}"/>
    <cellStyle name="Explanatory Text 7" xfId="2645" xr:uid="{00000000-0005-0000-0000-00006D0A0000}"/>
    <cellStyle name="Explanatory Text 8" xfId="2646" xr:uid="{00000000-0005-0000-0000-00006E0A0000}"/>
    <cellStyle name="Explanatory Text 9" xfId="2647" xr:uid="{00000000-0005-0000-0000-00006F0A0000}"/>
    <cellStyle name="Explanatory Text 9 2" xfId="2648" xr:uid="{00000000-0005-0000-0000-0000700A0000}"/>
    <cellStyle name="Explanatory Text 9 3" xfId="2649" xr:uid="{00000000-0005-0000-0000-0000710A0000}"/>
    <cellStyle name="Explanatory Text 9 4" xfId="2650" xr:uid="{00000000-0005-0000-0000-0000720A0000}"/>
    <cellStyle name="Ezres [0]_Cable" xfId="2651" xr:uid="{00000000-0005-0000-0000-0000730A0000}"/>
    <cellStyle name="Ezres_Cable" xfId="2652" xr:uid="{00000000-0005-0000-0000-0000740A0000}"/>
    <cellStyle name="F H.T." xfId="2653" xr:uid="{00000000-0005-0000-0000-0000750A0000}"/>
    <cellStyle name="FF_EURO" xfId="2654" xr:uid="{00000000-0005-0000-0000-0000760A0000}"/>
    <cellStyle name="Fixed" xfId="2655" xr:uid="{00000000-0005-0000-0000-0000770A0000}"/>
    <cellStyle name="Fixed [0]" xfId="2656" xr:uid="{00000000-0005-0000-0000-0000780A0000}"/>
    <cellStyle name="Fixed 2" xfId="2657" xr:uid="{00000000-0005-0000-0000-0000790A0000}"/>
    <cellStyle name="Fixed_Cashflow Q1 CY09" xfId="2658" xr:uid="{00000000-0005-0000-0000-00007A0A0000}"/>
    <cellStyle name="Footnote" xfId="2659" xr:uid="{00000000-0005-0000-0000-00007B0A0000}"/>
    <cellStyle name="Forecast Cell Column Heading" xfId="2660" xr:uid="{00000000-0005-0000-0000-00007C0A0000}"/>
    <cellStyle name="format - Style1" xfId="2661" xr:uid="{00000000-0005-0000-0000-00007D0A0000}"/>
    <cellStyle name="Formula" xfId="2662" xr:uid="{00000000-0005-0000-0000-00007E0A0000}"/>
    <cellStyle name="Geneva 9" xfId="2663" xr:uid="{00000000-0005-0000-0000-00007F0A0000}"/>
    <cellStyle name="Giga" xfId="2664" xr:uid="{00000000-0005-0000-0000-0000800A0000}"/>
    <cellStyle name="Good 10" xfId="2665" xr:uid="{00000000-0005-0000-0000-0000810A0000}"/>
    <cellStyle name="Good 10 2" xfId="2666" xr:uid="{00000000-0005-0000-0000-0000820A0000}"/>
    <cellStyle name="Good 10 3" xfId="2667" xr:uid="{00000000-0005-0000-0000-0000830A0000}"/>
    <cellStyle name="Good 11" xfId="2668" xr:uid="{00000000-0005-0000-0000-0000840A0000}"/>
    <cellStyle name="Good 11 2" xfId="2669" xr:uid="{00000000-0005-0000-0000-0000850A0000}"/>
    <cellStyle name="Good 11 3" xfId="2670" xr:uid="{00000000-0005-0000-0000-0000860A0000}"/>
    <cellStyle name="Good 12" xfId="2671" xr:uid="{00000000-0005-0000-0000-0000870A0000}"/>
    <cellStyle name="Good 12 2" xfId="2672" xr:uid="{00000000-0005-0000-0000-0000880A0000}"/>
    <cellStyle name="Good 12 3" xfId="2673" xr:uid="{00000000-0005-0000-0000-0000890A0000}"/>
    <cellStyle name="Good 13" xfId="2674" xr:uid="{00000000-0005-0000-0000-00008A0A0000}"/>
    <cellStyle name="Good 13 2" xfId="2675" xr:uid="{00000000-0005-0000-0000-00008B0A0000}"/>
    <cellStyle name="Good 13 3" xfId="2676" xr:uid="{00000000-0005-0000-0000-00008C0A0000}"/>
    <cellStyle name="Good 14" xfId="2677" xr:uid="{00000000-0005-0000-0000-00008D0A0000}"/>
    <cellStyle name="Good 14 2" xfId="2678" xr:uid="{00000000-0005-0000-0000-00008E0A0000}"/>
    <cellStyle name="Good 14 3" xfId="2679" xr:uid="{00000000-0005-0000-0000-00008F0A0000}"/>
    <cellStyle name="Good 15" xfId="2680" xr:uid="{00000000-0005-0000-0000-0000900A0000}"/>
    <cellStyle name="Good 15 2" xfId="2681" xr:uid="{00000000-0005-0000-0000-0000910A0000}"/>
    <cellStyle name="Good 15 3" xfId="2682" xr:uid="{00000000-0005-0000-0000-0000920A0000}"/>
    <cellStyle name="Good 16" xfId="2683" xr:uid="{00000000-0005-0000-0000-0000930A0000}"/>
    <cellStyle name="Good 17" xfId="2684" xr:uid="{00000000-0005-0000-0000-0000940A0000}"/>
    <cellStyle name="Good 18" xfId="2685" xr:uid="{00000000-0005-0000-0000-0000950A0000}"/>
    <cellStyle name="Good 19" xfId="2686" xr:uid="{00000000-0005-0000-0000-0000960A0000}"/>
    <cellStyle name="Good 2" xfId="2687" xr:uid="{00000000-0005-0000-0000-0000970A0000}"/>
    <cellStyle name="Good 2 10" xfId="2688" xr:uid="{00000000-0005-0000-0000-0000980A0000}"/>
    <cellStyle name="Good 2 11" xfId="2689" xr:uid="{00000000-0005-0000-0000-0000990A0000}"/>
    <cellStyle name="Good 2 12" xfId="2690" xr:uid="{00000000-0005-0000-0000-00009A0A0000}"/>
    <cellStyle name="Good 2 13" xfId="2691" xr:uid="{00000000-0005-0000-0000-00009B0A0000}"/>
    <cellStyle name="Good 2 14" xfId="2692" xr:uid="{00000000-0005-0000-0000-00009C0A0000}"/>
    <cellStyle name="Good 2 15" xfId="2693" xr:uid="{00000000-0005-0000-0000-00009D0A0000}"/>
    <cellStyle name="Good 2 2" xfId="2694" xr:uid="{00000000-0005-0000-0000-00009E0A0000}"/>
    <cellStyle name="Good 2 3" xfId="2695" xr:uid="{00000000-0005-0000-0000-00009F0A0000}"/>
    <cellStyle name="Good 2 4" xfId="2696" xr:uid="{00000000-0005-0000-0000-0000A00A0000}"/>
    <cellStyle name="Good 2 5" xfId="2697" xr:uid="{00000000-0005-0000-0000-0000A10A0000}"/>
    <cellStyle name="Good 2 6" xfId="2698" xr:uid="{00000000-0005-0000-0000-0000A20A0000}"/>
    <cellStyle name="Good 2 7" xfId="2699" xr:uid="{00000000-0005-0000-0000-0000A30A0000}"/>
    <cellStyle name="Good 2 8" xfId="2700" xr:uid="{00000000-0005-0000-0000-0000A40A0000}"/>
    <cellStyle name="Good 2 9" xfId="2701" xr:uid="{00000000-0005-0000-0000-0000A50A0000}"/>
    <cellStyle name="Good 20" xfId="4342" xr:uid="{00000000-0005-0000-0000-0000A60A0000}"/>
    <cellStyle name="Good 3" xfId="2702" xr:uid="{00000000-0005-0000-0000-0000A70A0000}"/>
    <cellStyle name="Good 3 2" xfId="2703" xr:uid="{00000000-0005-0000-0000-0000A80A0000}"/>
    <cellStyle name="Good 3 3" xfId="2704" xr:uid="{00000000-0005-0000-0000-0000A90A0000}"/>
    <cellStyle name="Good 3 4" xfId="2705" xr:uid="{00000000-0005-0000-0000-0000AA0A0000}"/>
    <cellStyle name="Good 3 5" xfId="2706" xr:uid="{00000000-0005-0000-0000-0000AB0A0000}"/>
    <cellStyle name="Good 3 6" xfId="2707" xr:uid="{00000000-0005-0000-0000-0000AC0A0000}"/>
    <cellStyle name="Good 3 7" xfId="2708" xr:uid="{00000000-0005-0000-0000-0000AD0A0000}"/>
    <cellStyle name="Good 3 8" xfId="2709" xr:uid="{00000000-0005-0000-0000-0000AE0A0000}"/>
    <cellStyle name="Good 4" xfId="2710" xr:uid="{00000000-0005-0000-0000-0000AF0A0000}"/>
    <cellStyle name="Good 4 2" xfId="2711" xr:uid="{00000000-0005-0000-0000-0000B00A0000}"/>
    <cellStyle name="Good 5" xfId="2712" xr:uid="{00000000-0005-0000-0000-0000B10A0000}"/>
    <cellStyle name="Good 5 2" xfId="2713" xr:uid="{00000000-0005-0000-0000-0000B20A0000}"/>
    <cellStyle name="Good 6" xfId="2714" xr:uid="{00000000-0005-0000-0000-0000B30A0000}"/>
    <cellStyle name="Good 6 2" xfId="2715" xr:uid="{00000000-0005-0000-0000-0000B40A0000}"/>
    <cellStyle name="Good 7" xfId="2716" xr:uid="{00000000-0005-0000-0000-0000B50A0000}"/>
    <cellStyle name="Good 8" xfId="2717" xr:uid="{00000000-0005-0000-0000-0000B60A0000}"/>
    <cellStyle name="Good 9" xfId="2718" xr:uid="{00000000-0005-0000-0000-0000B70A0000}"/>
    <cellStyle name="Good 9 2" xfId="2719" xr:uid="{00000000-0005-0000-0000-0000B80A0000}"/>
    <cellStyle name="Good 9 3" xfId="2720" xr:uid="{00000000-0005-0000-0000-0000B90A0000}"/>
    <cellStyle name="Good 9 4" xfId="2721" xr:uid="{00000000-0005-0000-0000-0000BA0A0000}"/>
    <cellStyle name="Grey" xfId="2722" xr:uid="{00000000-0005-0000-0000-0000BB0A0000}"/>
    <cellStyle name="Grün_Ausgabe" xfId="2723" xr:uid="{00000000-0005-0000-0000-0000BC0A0000}"/>
    <cellStyle name="Hard Percent" xfId="2724" xr:uid="{00000000-0005-0000-0000-0000BD0A0000}"/>
    <cellStyle name="HEADER" xfId="2725" xr:uid="{00000000-0005-0000-0000-0000BE0A0000}"/>
    <cellStyle name="Header 2" xfId="2726" xr:uid="{00000000-0005-0000-0000-0000BF0A0000}"/>
    <cellStyle name="Header Total" xfId="2727" xr:uid="{00000000-0005-0000-0000-0000C00A0000}"/>
    <cellStyle name="header_Balance Sheet July 9 IFRS Sept 18" xfId="2728" xr:uid="{00000000-0005-0000-0000-0000C10A0000}"/>
    <cellStyle name="Header1" xfId="2729" xr:uid="{00000000-0005-0000-0000-0000C20A0000}"/>
    <cellStyle name="Header2" xfId="2730" xr:uid="{00000000-0005-0000-0000-0000C30A0000}"/>
    <cellStyle name="Header3" xfId="2731" xr:uid="{00000000-0005-0000-0000-0000C40A0000}"/>
    <cellStyle name="Header4" xfId="2732" xr:uid="{00000000-0005-0000-0000-0000C50A0000}"/>
    <cellStyle name="Header4 10" xfId="2733" xr:uid="{00000000-0005-0000-0000-0000C60A0000}"/>
    <cellStyle name="Header4 11" xfId="2734" xr:uid="{00000000-0005-0000-0000-0000C70A0000}"/>
    <cellStyle name="Header4 12" xfId="2735" xr:uid="{00000000-0005-0000-0000-0000C80A0000}"/>
    <cellStyle name="Header4 2" xfId="2736" xr:uid="{00000000-0005-0000-0000-0000C90A0000}"/>
    <cellStyle name="Header4 3" xfId="2737" xr:uid="{00000000-0005-0000-0000-0000CA0A0000}"/>
    <cellStyle name="Header4 4" xfId="2738" xr:uid="{00000000-0005-0000-0000-0000CB0A0000}"/>
    <cellStyle name="Header4 5" xfId="2739" xr:uid="{00000000-0005-0000-0000-0000CC0A0000}"/>
    <cellStyle name="Header4 6" xfId="2740" xr:uid="{00000000-0005-0000-0000-0000CD0A0000}"/>
    <cellStyle name="Header4 7" xfId="2741" xr:uid="{00000000-0005-0000-0000-0000CE0A0000}"/>
    <cellStyle name="Header4 8" xfId="2742" xr:uid="{00000000-0005-0000-0000-0000CF0A0000}"/>
    <cellStyle name="Header4 9" xfId="2743" xr:uid="{00000000-0005-0000-0000-0000D00A0000}"/>
    <cellStyle name="Heading" xfId="2744" xr:uid="{00000000-0005-0000-0000-0000D10A0000}"/>
    <cellStyle name="Heading 1 10" xfId="2745" xr:uid="{00000000-0005-0000-0000-0000D20A0000}"/>
    <cellStyle name="Heading 1 10 2" xfId="2746" xr:uid="{00000000-0005-0000-0000-0000D30A0000}"/>
    <cellStyle name="Heading 1 10 3" xfId="2747" xr:uid="{00000000-0005-0000-0000-0000D40A0000}"/>
    <cellStyle name="Heading 1 10 4" xfId="2748" xr:uid="{00000000-0005-0000-0000-0000D50A0000}"/>
    <cellStyle name="Heading 1 11" xfId="2749" xr:uid="{00000000-0005-0000-0000-0000D60A0000}"/>
    <cellStyle name="Heading 1 11 2" xfId="2750" xr:uid="{00000000-0005-0000-0000-0000D70A0000}"/>
    <cellStyle name="Heading 1 11 3" xfId="2751" xr:uid="{00000000-0005-0000-0000-0000D80A0000}"/>
    <cellStyle name="Heading 1 11 4" xfId="2752" xr:uid="{00000000-0005-0000-0000-0000D90A0000}"/>
    <cellStyle name="Heading 1 12" xfId="2753" xr:uid="{00000000-0005-0000-0000-0000DA0A0000}"/>
    <cellStyle name="Heading 1 12 2" xfId="2754" xr:uid="{00000000-0005-0000-0000-0000DB0A0000}"/>
    <cellStyle name="Heading 1 12 3" xfId="2755" xr:uid="{00000000-0005-0000-0000-0000DC0A0000}"/>
    <cellStyle name="Heading 1 12 4" xfId="2756" xr:uid="{00000000-0005-0000-0000-0000DD0A0000}"/>
    <cellStyle name="Heading 1 13" xfId="2757" xr:uid="{00000000-0005-0000-0000-0000DE0A0000}"/>
    <cellStyle name="Heading 1 13 2" xfId="2758" xr:uid="{00000000-0005-0000-0000-0000DF0A0000}"/>
    <cellStyle name="Heading 1 13 3" xfId="2759" xr:uid="{00000000-0005-0000-0000-0000E00A0000}"/>
    <cellStyle name="Heading 1 13 4" xfId="2760" xr:uid="{00000000-0005-0000-0000-0000E10A0000}"/>
    <cellStyle name="Heading 1 14" xfId="2761" xr:uid="{00000000-0005-0000-0000-0000E20A0000}"/>
    <cellStyle name="Heading 1 14 2" xfId="2762" xr:uid="{00000000-0005-0000-0000-0000E30A0000}"/>
    <cellStyle name="Heading 1 14 3" xfId="2763" xr:uid="{00000000-0005-0000-0000-0000E40A0000}"/>
    <cellStyle name="Heading 1 14 4" xfId="2764" xr:uid="{00000000-0005-0000-0000-0000E50A0000}"/>
    <cellStyle name="Heading 1 15" xfId="2765" xr:uid="{00000000-0005-0000-0000-0000E60A0000}"/>
    <cellStyle name="Heading 1 15 2" xfId="2766" xr:uid="{00000000-0005-0000-0000-0000E70A0000}"/>
    <cellStyle name="Heading 1 15 3" xfId="2767" xr:uid="{00000000-0005-0000-0000-0000E80A0000}"/>
    <cellStyle name="Heading 1 15 4" xfId="2768" xr:uid="{00000000-0005-0000-0000-0000E90A0000}"/>
    <cellStyle name="Heading 1 16" xfId="2769" xr:uid="{00000000-0005-0000-0000-0000EA0A0000}"/>
    <cellStyle name="Heading 1 17" xfId="2770" xr:uid="{00000000-0005-0000-0000-0000EB0A0000}"/>
    <cellStyle name="Heading 1 18" xfId="2771" xr:uid="{00000000-0005-0000-0000-0000EC0A0000}"/>
    <cellStyle name="Heading 1 19" xfId="4343" xr:uid="{00000000-0005-0000-0000-0000ED0A0000}"/>
    <cellStyle name="Heading 1 2" xfId="2772" xr:uid="{00000000-0005-0000-0000-0000EE0A0000}"/>
    <cellStyle name="Heading 1 2 10" xfId="2773" xr:uid="{00000000-0005-0000-0000-0000EF0A0000}"/>
    <cellStyle name="Heading 1 2 10 2" xfId="2774" xr:uid="{00000000-0005-0000-0000-0000F00A0000}"/>
    <cellStyle name="Heading 1 2 11" xfId="2775" xr:uid="{00000000-0005-0000-0000-0000F10A0000}"/>
    <cellStyle name="Heading 1 2 12" xfId="2776" xr:uid="{00000000-0005-0000-0000-0000F20A0000}"/>
    <cellStyle name="Heading 1 2 13" xfId="2777" xr:uid="{00000000-0005-0000-0000-0000F30A0000}"/>
    <cellStyle name="Heading 1 2 14" xfId="2778" xr:uid="{00000000-0005-0000-0000-0000F40A0000}"/>
    <cellStyle name="Heading 1 2 15" xfId="2779" xr:uid="{00000000-0005-0000-0000-0000F50A0000}"/>
    <cellStyle name="Heading 1 2 2" xfId="2780" xr:uid="{00000000-0005-0000-0000-0000F60A0000}"/>
    <cellStyle name="Heading 1 2 3" xfId="2781" xr:uid="{00000000-0005-0000-0000-0000F70A0000}"/>
    <cellStyle name="Heading 1 2 4" xfId="2782" xr:uid="{00000000-0005-0000-0000-0000F80A0000}"/>
    <cellStyle name="Heading 1 2 5" xfId="2783" xr:uid="{00000000-0005-0000-0000-0000F90A0000}"/>
    <cellStyle name="Heading 1 2 6" xfId="2784" xr:uid="{00000000-0005-0000-0000-0000FA0A0000}"/>
    <cellStyle name="Heading 1 2 7" xfId="2785" xr:uid="{00000000-0005-0000-0000-0000FB0A0000}"/>
    <cellStyle name="Heading 1 2 8" xfId="2786" xr:uid="{00000000-0005-0000-0000-0000FC0A0000}"/>
    <cellStyle name="Heading 1 2 9" xfId="2787" xr:uid="{00000000-0005-0000-0000-0000FD0A0000}"/>
    <cellStyle name="Heading 1 3" xfId="2788" xr:uid="{00000000-0005-0000-0000-0000FE0A0000}"/>
    <cellStyle name="Heading 1 3 2" xfId="2789" xr:uid="{00000000-0005-0000-0000-0000FF0A0000}"/>
    <cellStyle name="Heading 1 3 2 2" xfId="2790" xr:uid="{00000000-0005-0000-0000-0000000B0000}"/>
    <cellStyle name="Heading 1 3 2 3" xfId="2791" xr:uid="{00000000-0005-0000-0000-0000010B0000}"/>
    <cellStyle name="Heading 1 3 3" xfId="2792" xr:uid="{00000000-0005-0000-0000-0000020B0000}"/>
    <cellStyle name="Heading 1 3 4" xfId="2793" xr:uid="{00000000-0005-0000-0000-0000030B0000}"/>
    <cellStyle name="Heading 1 3 5" xfId="2794" xr:uid="{00000000-0005-0000-0000-0000040B0000}"/>
    <cellStyle name="Heading 1 3 5 2" xfId="2795" xr:uid="{00000000-0005-0000-0000-0000050B0000}"/>
    <cellStyle name="Heading 1 3 6" xfId="2796" xr:uid="{00000000-0005-0000-0000-0000060B0000}"/>
    <cellStyle name="Heading 1 3 7" xfId="2797" xr:uid="{00000000-0005-0000-0000-0000070B0000}"/>
    <cellStyle name="Heading 1 3 8" xfId="2798" xr:uid="{00000000-0005-0000-0000-0000080B0000}"/>
    <cellStyle name="Heading 1 3 9" xfId="2799" xr:uid="{00000000-0005-0000-0000-0000090B0000}"/>
    <cellStyle name="Heading 1 4" xfId="2800" xr:uid="{00000000-0005-0000-0000-00000A0B0000}"/>
    <cellStyle name="Heading 1 4 2" xfId="2801" xr:uid="{00000000-0005-0000-0000-00000B0B0000}"/>
    <cellStyle name="Heading 1 4 3" xfId="2802" xr:uid="{00000000-0005-0000-0000-00000C0B0000}"/>
    <cellStyle name="Heading 1 5" xfId="2803" xr:uid="{00000000-0005-0000-0000-00000D0B0000}"/>
    <cellStyle name="Heading 1 5 2" xfId="2804" xr:uid="{00000000-0005-0000-0000-00000E0B0000}"/>
    <cellStyle name="Heading 1 5 3" xfId="2805" xr:uid="{00000000-0005-0000-0000-00000F0B0000}"/>
    <cellStyle name="Heading 1 6" xfId="2806" xr:uid="{00000000-0005-0000-0000-0000100B0000}"/>
    <cellStyle name="Heading 1 6 2" xfId="2807" xr:uid="{00000000-0005-0000-0000-0000110B0000}"/>
    <cellStyle name="Heading 1 6 3" xfId="2808" xr:uid="{00000000-0005-0000-0000-0000120B0000}"/>
    <cellStyle name="Heading 1 7" xfId="2809" xr:uid="{00000000-0005-0000-0000-0000130B0000}"/>
    <cellStyle name="Heading 1 7 2" xfId="2810" xr:uid="{00000000-0005-0000-0000-0000140B0000}"/>
    <cellStyle name="Heading 1 7 3" xfId="2811" xr:uid="{00000000-0005-0000-0000-0000150B0000}"/>
    <cellStyle name="Heading 1 8" xfId="2812" xr:uid="{00000000-0005-0000-0000-0000160B0000}"/>
    <cellStyle name="Heading 1 8 2" xfId="2813" xr:uid="{00000000-0005-0000-0000-0000170B0000}"/>
    <cellStyle name="Heading 1 8 3" xfId="2814" xr:uid="{00000000-0005-0000-0000-0000180B0000}"/>
    <cellStyle name="Heading 1 9" xfId="2815" xr:uid="{00000000-0005-0000-0000-0000190B0000}"/>
    <cellStyle name="Heading 1 9 2" xfId="2816" xr:uid="{00000000-0005-0000-0000-00001A0B0000}"/>
    <cellStyle name="Heading 1 9 2 2" xfId="2817" xr:uid="{00000000-0005-0000-0000-00001B0B0000}"/>
    <cellStyle name="Heading 1 9 3" xfId="2818" xr:uid="{00000000-0005-0000-0000-00001C0B0000}"/>
    <cellStyle name="Heading 1 9 4" xfId="2819" xr:uid="{00000000-0005-0000-0000-00001D0B0000}"/>
    <cellStyle name="Heading 1 9 5" xfId="2820" xr:uid="{00000000-0005-0000-0000-00001E0B0000}"/>
    <cellStyle name="Heading 10" xfId="2821" xr:uid="{00000000-0005-0000-0000-00001F0B0000}"/>
    <cellStyle name="Heading 11" xfId="2822" xr:uid="{00000000-0005-0000-0000-0000200B0000}"/>
    <cellStyle name="Heading 12" xfId="2823" xr:uid="{00000000-0005-0000-0000-0000210B0000}"/>
    <cellStyle name="Heading 13" xfId="2824" xr:uid="{00000000-0005-0000-0000-0000220B0000}"/>
    <cellStyle name="Heading 14" xfId="2825" xr:uid="{00000000-0005-0000-0000-0000230B0000}"/>
    <cellStyle name="Heading 15" xfId="2826" xr:uid="{00000000-0005-0000-0000-0000240B0000}"/>
    <cellStyle name="Heading 2 10" xfId="2827" xr:uid="{00000000-0005-0000-0000-0000250B0000}"/>
    <cellStyle name="Heading 2 10 2" xfId="2828" xr:uid="{00000000-0005-0000-0000-0000260B0000}"/>
    <cellStyle name="Heading 2 10 3" xfId="2829" xr:uid="{00000000-0005-0000-0000-0000270B0000}"/>
    <cellStyle name="Heading 2 10 4" xfId="2830" xr:uid="{00000000-0005-0000-0000-0000280B0000}"/>
    <cellStyle name="Heading 2 11" xfId="2831" xr:uid="{00000000-0005-0000-0000-0000290B0000}"/>
    <cellStyle name="Heading 2 11 2" xfId="2832" xr:uid="{00000000-0005-0000-0000-00002A0B0000}"/>
    <cellStyle name="Heading 2 11 3" xfId="2833" xr:uid="{00000000-0005-0000-0000-00002B0B0000}"/>
    <cellStyle name="Heading 2 11 4" xfId="2834" xr:uid="{00000000-0005-0000-0000-00002C0B0000}"/>
    <cellStyle name="Heading 2 12" xfId="2835" xr:uid="{00000000-0005-0000-0000-00002D0B0000}"/>
    <cellStyle name="Heading 2 12 2" xfId="2836" xr:uid="{00000000-0005-0000-0000-00002E0B0000}"/>
    <cellStyle name="Heading 2 12 3" xfId="2837" xr:uid="{00000000-0005-0000-0000-00002F0B0000}"/>
    <cellStyle name="Heading 2 12 4" xfId="2838" xr:uid="{00000000-0005-0000-0000-0000300B0000}"/>
    <cellStyle name="Heading 2 13" xfId="2839" xr:uid="{00000000-0005-0000-0000-0000310B0000}"/>
    <cellStyle name="Heading 2 13 2" xfId="2840" xr:uid="{00000000-0005-0000-0000-0000320B0000}"/>
    <cellStyle name="Heading 2 13 3" xfId="2841" xr:uid="{00000000-0005-0000-0000-0000330B0000}"/>
    <cellStyle name="Heading 2 13 4" xfId="2842" xr:uid="{00000000-0005-0000-0000-0000340B0000}"/>
    <cellStyle name="Heading 2 14" xfId="2843" xr:uid="{00000000-0005-0000-0000-0000350B0000}"/>
    <cellStyle name="Heading 2 14 2" xfId="2844" xr:uid="{00000000-0005-0000-0000-0000360B0000}"/>
    <cellStyle name="Heading 2 14 3" xfId="2845" xr:uid="{00000000-0005-0000-0000-0000370B0000}"/>
    <cellStyle name="Heading 2 14 4" xfId="2846" xr:uid="{00000000-0005-0000-0000-0000380B0000}"/>
    <cellStyle name="Heading 2 15" xfId="2847" xr:uid="{00000000-0005-0000-0000-0000390B0000}"/>
    <cellStyle name="Heading 2 15 2" xfId="2848" xr:uid="{00000000-0005-0000-0000-00003A0B0000}"/>
    <cellStyle name="Heading 2 15 3" xfId="2849" xr:uid="{00000000-0005-0000-0000-00003B0B0000}"/>
    <cellStyle name="Heading 2 15 4" xfId="2850" xr:uid="{00000000-0005-0000-0000-00003C0B0000}"/>
    <cellStyle name="Heading 2 16" xfId="2851" xr:uid="{00000000-0005-0000-0000-00003D0B0000}"/>
    <cellStyle name="Heading 2 17" xfId="2852" xr:uid="{00000000-0005-0000-0000-00003E0B0000}"/>
    <cellStyle name="Heading 2 18" xfId="2853" xr:uid="{00000000-0005-0000-0000-00003F0B0000}"/>
    <cellStyle name="Heading 2 19" xfId="4344" xr:uid="{00000000-0005-0000-0000-0000400B0000}"/>
    <cellStyle name="Heading 2 2" xfId="2854" xr:uid="{00000000-0005-0000-0000-0000410B0000}"/>
    <cellStyle name="Heading 2 2 10" xfId="2855" xr:uid="{00000000-0005-0000-0000-0000420B0000}"/>
    <cellStyle name="Heading 2 2 10 2" xfId="2856" xr:uid="{00000000-0005-0000-0000-0000430B0000}"/>
    <cellStyle name="Heading 2 2 11" xfId="2857" xr:uid="{00000000-0005-0000-0000-0000440B0000}"/>
    <cellStyle name="Heading 2 2 12" xfId="2858" xr:uid="{00000000-0005-0000-0000-0000450B0000}"/>
    <cellStyle name="Heading 2 2 13" xfId="2859" xr:uid="{00000000-0005-0000-0000-0000460B0000}"/>
    <cellStyle name="Heading 2 2 14" xfId="2860" xr:uid="{00000000-0005-0000-0000-0000470B0000}"/>
    <cellStyle name="Heading 2 2 15" xfId="2861" xr:uid="{00000000-0005-0000-0000-0000480B0000}"/>
    <cellStyle name="Heading 2 2 2" xfId="2862" xr:uid="{00000000-0005-0000-0000-0000490B0000}"/>
    <cellStyle name="Heading 2 2 3" xfId="2863" xr:uid="{00000000-0005-0000-0000-00004A0B0000}"/>
    <cellStyle name="Heading 2 2 4" xfId="2864" xr:uid="{00000000-0005-0000-0000-00004B0B0000}"/>
    <cellStyle name="Heading 2 2 5" xfId="2865" xr:uid="{00000000-0005-0000-0000-00004C0B0000}"/>
    <cellStyle name="Heading 2 2 6" xfId="2866" xr:uid="{00000000-0005-0000-0000-00004D0B0000}"/>
    <cellStyle name="Heading 2 2 7" xfId="2867" xr:uid="{00000000-0005-0000-0000-00004E0B0000}"/>
    <cellStyle name="Heading 2 2 8" xfId="2868" xr:uid="{00000000-0005-0000-0000-00004F0B0000}"/>
    <cellStyle name="Heading 2 2 9" xfId="2869" xr:uid="{00000000-0005-0000-0000-0000500B0000}"/>
    <cellStyle name="Heading 2 3" xfId="2870" xr:uid="{00000000-0005-0000-0000-0000510B0000}"/>
    <cellStyle name="Heading 2 3 2" xfId="2871" xr:uid="{00000000-0005-0000-0000-0000520B0000}"/>
    <cellStyle name="Heading 2 3 2 2" xfId="2872" xr:uid="{00000000-0005-0000-0000-0000530B0000}"/>
    <cellStyle name="Heading 2 3 2 3" xfId="2873" xr:uid="{00000000-0005-0000-0000-0000540B0000}"/>
    <cellStyle name="Heading 2 3 3" xfId="2874" xr:uid="{00000000-0005-0000-0000-0000550B0000}"/>
    <cellStyle name="Heading 2 3 4" xfId="2875" xr:uid="{00000000-0005-0000-0000-0000560B0000}"/>
    <cellStyle name="Heading 2 3 5" xfId="2876" xr:uid="{00000000-0005-0000-0000-0000570B0000}"/>
    <cellStyle name="Heading 2 3 5 2" xfId="2877" xr:uid="{00000000-0005-0000-0000-0000580B0000}"/>
    <cellStyle name="Heading 2 3 6" xfId="2878" xr:uid="{00000000-0005-0000-0000-0000590B0000}"/>
    <cellStyle name="Heading 2 3 7" xfId="2879" xr:uid="{00000000-0005-0000-0000-00005A0B0000}"/>
    <cellStyle name="Heading 2 3 8" xfId="2880" xr:uid="{00000000-0005-0000-0000-00005B0B0000}"/>
    <cellStyle name="Heading 2 3 9" xfId="2881" xr:uid="{00000000-0005-0000-0000-00005C0B0000}"/>
    <cellStyle name="Heading 2 4" xfId="2882" xr:uid="{00000000-0005-0000-0000-00005D0B0000}"/>
    <cellStyle name="Heading 2 4 2" xfId="2883" xr:uid="{00000000-0005-0000-0000-00005E0B0000}"/>
    <cellStyle name="Heading 2 4 3" xfId="2884" xr:uid="{00000000-0005-0000-0000-00005F0B0000}"/>
    <cellStyle name="Heading 2 5" xfId="2885" xr:uid="{00000000-0005-0000-0000-0000600B0000}"/>
    <cellStyle name="Heading 2 5 2" xfId="2886" xr:uid="{00000000-0005-0000-0000-0000610B0000}"/>
    <cellStyle name="Heading 2 5 3" xfId="2887" xr:uid="{00000000-0005-0000-0000-0000620B0000}"/>
    <cellStyle name="Heading 2 6" xfId="2888" xr:uid="{00000000-0005-0000-0000-0000630B0000}"/>
    <cellStyle name="Heading 2 6 2" xfId="2889" xr:uid="{00000000-0005-0000-0000-0000640B0000}"/>
    <cellStyle name="Heading 2 6 3" xfId="2890" xr:uid="{00000000-0005-0000-0000-0000650B0000}"/>
    <cellStyle name="Heading 2 7" xfId="2891" xr:uid="{00000000-0005-0000-0000-0000660B0000}"/>
    <cellStyle name="Heading 2 7 2" xfId="2892" xr:uid="{00000000-0005-0000-0000-0000670B0000}"/>
    <cellStyle name="Heading 2 7 3" xfId="2893" xr:uid="{00000000-0005-0000-0000-0000680B0000}"/>
    <cellStyle name="Heading 2 8" xfId="2894" xr:uid="{00000000-0005-0000-0000-0000690B0000}"/>
    <cellStyle name="Heading 2 8 2" xfId="2895" xr:uid="{00000000-0005-0000-0000-00006A0B0000}"/>
    <cellStyle name="Heading 2 8 3" xfId="2896" xr:uid="{00000000-0005-0000-0000-00006B0B0000}"/>
    <cellStyle name="Heading 2 9" xfId="2897" xr:uid="{00000000-0005-0000-0000-00006C0B0000}"/>
    <cellStyle name="Heading 2 9 2" xfId="2898" xr:uid="{00000000-0005-0000-0000-00006D0B0000}"/>
    <cellStyle name="Heading 2 9 2 2" xfId="2899" xr:uid="{00000000-0005-0000-0000-00006E0B0000}"/>
    <cellStyle name="Heading 2 9 3" xfId="2900" xr:uid="{00000000-0005-0000-0000-00006F0B0000}"/>
    <cellStyle name="Heading 2 9 4" xfId="2901" xr:uid="{00000000-0005-0000-0000-0000700B0000}"/>
    <cellStyle name="Heading 2 9 5" xfId="2902" xr:uid="{00000000-0005-0000-0000-0000710B0000}"/>
    <cellStyle name="Heading 3 10" xfId="2903" xr:uid="{00000000-0005-0000-0000-0000720B0000}"/>
    <cellStyle name="Heading 3 10 2" xfId="2904" xr:uid="{00000000-0005-0000-0000-0000730B0000}"/>
    <cellStyle name="Heading 3 10 3" xfId="2905" xr:uid="{00000000-0005-0000-0000-0000740B0000}"/>
    <cellStyle name="Heading 3 10 4" xfId="2906" xr:uid="{00000000-0005-0000-0000-0000750B0000}"/>
    <cellStyle name="Heading 3 11" xfId="2907" xr:uid="{00000000-0005-0000-0000-0000760B0000}"/>
    <cellStyle name="Heading 3 11 2" xfId="2908" xr:uid="{00000000-0005-0000-0000-0000770B0000}"/>
    <cellStyle name="Heading 3 11 3" xfId="2909" xr:uid="{00000000-0005-0000-0000-0000780B0000}"/>
    <cellStyle name="Heading 3 11 4" xfId="2910" xr:uid="{00000000-0005-0000-0000-0000790B0000}"/>
    <cellStyle name="Heading 3 12" xfId="2911" xr:uid="{00000000-0005-0000-0000-00007A0B0000}"/>
    <cellStyle name="Heading 3 12 2" xfId="2912" xr:uid="{00000000-0005-0000-0000-00007B0B0000}"/>
    <cellStyle name="Heading 3 12 3" xfId="2913" xr:uid="{00000000-0005-0000-0000-00007C0B0000}"/>
    <cellStyle name="Heading 3 12 4" xfId="2914" xr:uid="{00000000-0005-0000-0000-00007D0B0000}"/>
    <cellStyle name="Heading 3 13" xfId="2915" xr:uid="{00000000-0005-0000-0000-00007E0B0000}"/>
    <cellStyle name="Heading 3 13 2" xfId="2916" xr:uid="{00000000-0005-0000-0000-00007F0B0000}"/>
    <cellStyle name="Heading 3 13 3" xfId="2917" xr:uid="{00000000-0005-0000-0000-0000800B0000}"/>
    <cellStyle name="Heading 3 13 4" xfId="2918" xr:uid="{00000000-0005-0000-0000-0000810B0000}"/>
    <cellStyle name="Heading 3 14" xfId="2919" xr:uid="{00000000-0005-0000-0000-0000820B0000}"/>
    <cellStyle name="Heading 3 14 2" xfId="2920" xr:uid="{00000000-0005-0000-0000-0000830B0000}"/>
    <cellStyle name="Heading 3 14 3" xfId="2921" xr:uid="{00000000-0005-0000-0000-0000840B0000}"/>
    <cellStyle name="Heading 3 14 4" xfId="2922" xr:uid="{00000000-0005-0000-0000-0000850B0000}"/>
    <cellStyle name="Heading 3 15" xfId="2923" xr:uid="{00000000-0005-0000-0000-0000860B0000}"/>
    <cellStyle name="Heading 3 15 2" xfId="2924" xr:uid="{00000000-0005-0000-0000-0000870B0000}"/>
    <cellStyle name="Heading 3 15 3" xfId="2925" xr:uid="{00000000-0005-0000-0000-0000880B0000}"/>
    <cellStyle name="Heading 3 15 4" xfId="2926" xr:uid="{00000000-0005-0000-0000-0000890B0000}"/>
    <cellStyle name="Heading 3 16" xfId="2927" xr:uid="{00000000-0005-0000-0000-00008A0B0000}"/>
    <cellStyle name="Heading 3 17" xfId="2928" xr:uid="{00000000-0005-0000-0000-00008B0B0000}"/>
    <cellStyle name="Heading 3 18" xfId="2929" xr:uid="{00000000-0005-0000-0000-00008C0B0000}"/>
    <cellStyle name="Heading 3 19" xfId="4345" xr:uid="{00000000-0005-0000-0000-00008D0B0000}"/>
    <cellStyle name="Heading 3 2" xfId="2930" xr:uid="{00000000-0005-0000-0000-00008E0B0000}"/>
    <cellStyle name="Heading 3 2 10" xfId="2931" xr:uid="{00000000-0005-0000-0000-00008F0B0000}"/>
    <cellStyle name="Heading 3 2 10 2" xfId="2932" xr:uid="{00000000-0005-0000-0000-0000900B0000}"/>
    <cellStyle name="Heading 3 2 11" xfId="2933" xr:uid="{00000000-0005-0000-0000-0000910B0000}"/>
    <cellStyle name="Heading 3 2 12" xfId="2934" xr:uid="{00000000-0005-0000-0000-0000920B0000}"/>
    <cellStyle name="Heading 3 2 13" xfId="2935" xr:uid="{00000000-0005-0000-0000-0000930B0000}"/>
    <cellStyle name="Heading 3 2 14" xfId="2936" xr:uid="{00000000-0005-0000-0000-0000940B0000}"/>
    <cellStyle name="Heading 3 2 15" xfId="2937" xr:uid="{00000000-0005-0000-0000-0000950B0000}"/>
    <cellStyle name="Heading 3 2 2" xfId="2938" xr:uid="{00000000-0005-0000-0000-0000960B0000}"/>
    <cellStyle name="Heading 3 2 3" xfId="2939" xr:uid="{00000000-0005-0000-0000-0000970B0000}"/>
    <cellStyle name="Heading 3 2 4" xfId="2940" xr:uid="{00000000-0005-0000-0000-0000980B0000}"/>
    <cellStyle name="Heading 3 2 5" xfId="2941" xr:uid="{00000000-0005-0000-0000-0000990B0000}"/>
    <cellStyle name="Heading 3 2 6" xfId="2942" xr:uid="{00000000-0005-0000-0000-00009A0B0000}"/>
    <cellStyle name="Heading 3 2 7" xfId="2943" xr:uid="{00000000-0005-0000-0000-00009B0B0000}"/>
    <cellStyle name="Heading 3 2 8" xfId="2944" xr:uid="{00000000-0005-0000-0000-00009C0B0000}"/>
    <cellStyle name="Heading 3 2 9" xfId="2945" xr:uid="{00000000-0005-0000-0000-00009D0B0000}"/>
    <cellStyle name="Heading 3 3" xfId="2946" xr:uid="{00000000-0005-0000-0000-00009E0B0000}"/>
    <cellStyle name="Heading 3 3 2" xfId="2947" xr:uid="{00000000-0005-0000-0000-00009F0B0000}"/>
    <cellStyle name="Heading 3 3 2 2" xfId="2948" xr:uid="{00000000-0005-0000-0000-0000A00B0000}"/>
    <cellStyle name="Heading 3 3 2 3" xfId="2949" xr:uid="{00000000-0005-0000-0000-0000A10B0000}"/>
    <cellStyle name="Heading 3 3 3" xfId="2950" xr:uid="{00000000-0005-0000-0000-0000A20B0000}"/>
    <cellStyle name="Heading 3 3 4" xfId="2951" xr:uid="{00000000-0005-0000-0000-0000A30B0000}"/>
    <cellStyle name="Heading 3 3 5" xfId="2952" xr:uid="{00000000-0005-0000-0000-0000A40B0000}"/>
    <cellStyle name="Heading 3 3 5 2" xfId="2953" xr:uid="{00000000-0005-0000-0000-0000A50B0000}"/>
    <cellStyle name="Heading 3 3 6" xfId="2954" xr:uid="{00000000-0005-0000-0000-0000A60B0000}"/>
    <cellStyle name="Heading 3 3 7" xfId="2955" xr:uid="{00000000-0005-0000-0000-0000A70B0000}"/>
    <cellStyle name="Heading 3 3 8" xfId="2956" xr:uid="{00000000-0005-0000-0000-0000A80B0000}"/>
    <cellStyle name="Heading 3 3 9" xfId="2957" xr:uid="{00000000-0005-0000-0000-0000A90B0000}"/>
    <cellStyle name="Heading 3 4" xfId="2958" xr:uid="{00000000-0005-0000-0000-0000AA0B0000}"/>
    <cellStyle name="Heading 3 4 2" xfId="2959" xr:uid="{00000000-0005-0000-0000-0000AB0B0000}"/>
    <cellStyle name="Heading 3 4 3" xfId="2960" xr:uid="{00000000-0005-0000-0000-0000AC0B0000}"/>
    <cellStyle name="Heading 3 5" xfId="2961" xr:uid="{00000000-0005-0000-0000-0000AD0B0000}"/>
    <cellStyle name="Heading 3 5 2" xfId="2962" xr:uid="{00000000-0005-0000-0000-0000AE0B0000}"/>
    <cellStyle name="Heading 3 5 3" xfId="2963" xr:uid="{00000000-0005-0000-0000-0000AF0B0000}"/>
    <cellStyle name="Heading 3 6" xfId="2964" xr:uid="{00000000-0005-0000-0000-0000B00B0000}"/>
    <cellStyle name="Heading 3 6 2" xfId="2965" xr:uid="{00000000-0005-0000-0000-0000B10B0000}"/>
    <cellStyle name="Heading 3 6 3" xfId="2966" xr:uid="{00000000-0005-0000-0000-0000B20B0000}"/>
    <cellStyle name="Heading 3 7" xfId="2967" xr:uid="{00000000-0005-0000-0000-0000B30B0000}"/>
    <cellStyle name="Heading 3 7 2" xfId="2968" xr:uid="{00000000-0005-0000-0000-0000B40B0000}"/>
    <cellStyle name="Heading 3 7 3" xfId="2969" xr:uid="{00000000-0005-0000-0000-0000B50B0000}"/>
    <cellStyle name="Heading 3 8" xfId="2970" xr:uid="{00000000-0005-0000-0000-0000B60B0000}"/>
    <cellStyle name="Heading 3 8 2" xfId="2971" xr:uid="{00000000-0005-0000-0000-0000B70B0000}"/>
    <cellStyle name="Heading 3 8 3" xfId="2972" xr:uid="{00000000-0005-0000-0000-0000B80B0000}"/>
    <cellStyle name="Heading 3 9" xfId="2973" xr:uid="{00000000-0005-0000-0000-0000B90B0000}"/>
    <cellStyle name="Heading 3 9 2" xfId="2974" xr:uid="{00000000-0005-0000-0000-0000BA0B0000}"/>
    <cellStyle name="Heading 3 9 2 2" xfId="2975" xr:uid="{00000000-0005-0000-0000-0000BB0B0000}"/>
    <cellStyle name="Heading 3 9 3" xfId="2976" xr:uid="{00000000-0005-0000-0000-0000BC0B0000}"/>
    <cellStyle name="Heading 3 9 4" xfId="2977" xr:uid="{00000000-0005-0000-0000-0000BD0B0000}"/>
    <cellStyle name="Heading 3 9 5" xfId="2978" xr:uid="{00000000-0005-0000-0000-0000BE0B0000}"/>
    <cellStyle name="Heading 4 10" xfId="2979" xr:uid="{00000000-0005-0000-0000-0000BF0B0000}"/>
    <cellStyle name="Heading 4 10 2" xfId="2980" xr:uid="{00000000-0005-0000-0000-0000C00B0000}"/>
    <cellStyle name="Heading 4 10 3" xfId="2981" xr:uid="{00000000-0005-0000-0000-0000C10B0000}"/>
    <cellStyle name="Heading 4 10 4" xfId="2982" xr:uid="{00000000-0005-0000-0000-0000C20B0000}"/>
    <cellStyle name="Heading 4 11" xfId="2983" xr:uid="{00000000-0005-0000-0000-0000C30B0000}"/>
    <cellStyle name="Heading 4 11 2" xfId="2984" xr:uid="{00000000-0005-0000-0000-0000C40B0000}"/>
    <cellStyle name="Heading 4 11 3" xfId="2985" xr:uid="{00000000-0005-0000-0000-0000C50B0000}"/>
    <cellStyle name="Heading 4 11 4" xfId="2986" xr:uid="{00000000-0005-0000-0000-0000C60B0000}"/>
    <cellStyle name="Heading 4 12" xfId="2987" xr:uid="{00000000-0005-0000-0000-0000C70B0000}"/>
    <cellStyle name="Heading 4 12 2" xfId="2988" xr:uid="{00000000-0005-0000-0000-0000C80B0000}"/>
    <cellStyle name="Heading 4 12 3" xfId="2989" xr:uid="{00000000-0005-0000-0000-0000C90B0000}"/>
    <cellStyle name="Heading 4 12 4" xfId="2990" xr:uid="{00000000-0005-0000-0000-0000CA0B0000}"/>
    <cellStyle name="Heading 4 13" xfId="2991" xr:uid="{00000000-0005-0000-0000-0000CB0B0000}"/>
    <cellStyle name="Heading 4 13 2" xfId="2992" xr:uid="{00000000-0005-0000-0000-0000CC0B0000}"/>
    <cellStyle name="Heading 4 13 3" xfId="2993" xr:uid="{00000000-0005-0000-0000-0000CD0B0000}"/>
    <cellStyle name="Heading 4 13 4" xfId="2994" xr:uid="{00000000-0005-0000-0000-0000CE0B0000}"/>
    <cellStyle name="Heading 4 14" xfId="2995" xr:uid="{00000000-0005-0000-0000-0000CF0B0000}"/>
    <cellStyle name="Heading 4 14 2" xfId="2996" xr:uid="{00000000-0005-0000-0000-0000D00B0000}"/>
    <cellStyle name="Heading 4 14 3" xfId="2997" xr:uid="{00000000-0005-0000-0000-0000D10B0000}"/>
    <cellStyle name="Heading 4 14 4" xfId="2998" xr:uid="{00000000-0005-0000-0000-0000D20B0000}"/>
    <cellStyle name="Heading 4 15" xfId="2999" xr:uid="{00000000-0005-0000-0000-0000D30B0000}"/>
    <cellStyle name="Heading 4 15 2" xfId="3000" xr:uid="{00000000-0005-0000-0000-0000D40B0000}"/>
    <cellStyle name="Heading 4 15 3" xfId="3001" xr:uid="{00000000-0005-0000-0000-0000D50B0000}"/>
    <cellStyle name="Heading 4 15 4" xfId="3002" xr:uid="{00000000-0005-0000-0000-0000D60B0000}"/>
    <cellStyle name="Heading 4 16" xfId="3003" xr:uid="{00000000-0005-0000-0000-0000D70B0000}"/>
    <cellStyle name="Heading 4 17" xfId="3004" xr:uid="{00000000-0005-0000-0000-0000D80B0000}"/>
    <cellStyle name="Heading 4 18" xfId="3005" xr:uid="{00000000-0005-0000-0000-0000D90B0000}"/>
    <cellStyle name="Heading 4 19" xfId="4346" xr:uid="{00000000-0005-0000-0000-0000DA0B0000}"/>
    <cellStyle name="Heading 4 2" xfId="3006" xr:uid="{00000000-0005-0000-0000-0000DB0B0000}"/>
    <cellStyle name="Heading 4 2 10" xfId="3007" xr:uid="{00000000-0005-0000-0000-0000DC0B0000}"/>
    <cellStyle name="Heading 4 2 10 2" xfId="3008" xr:uid="{00000000-0005-0000-0000-0000DD0B0000}"/>
    <cellStyle name="Heading 4 2 11" xfId="3009" xr:uid="{00000000-0005-0000-0000-0000DE0B0000}"/>
    <cellStyle name="Heading 4 2 12" xfId="3010" xr:uid="{00000000-0005-0000-0000-0000DF0B0000}"/>
    <cellStyle name="Heading 4 2 13" xfId="3011" xr:uid="{00000000-0005-0000-0000-0000E00B0000}"/>
    <cellStyle name="Heading 4 2 14" xfId="3012" xr:uid="{00000000-0005-0000-0000-0000E10B0000}"/>
    <cellStyle name="Heading 4 2 15" xfId="3013" xr:uid="{00000000-0005-0000-0000-0000E20B0000}"/>
    <cellStyle name="Heading 4 2 2" xfId="3014" xr:uid="{00000000-0005-0000-0000-0000E30B0000}"/>
    <cellStyle name="Heading 4 2 3" xfId="3015" xr:uid="{00000000-0005-0000-0000-0000E40B0000}"/>
    <cellStyle name="Heading 4 2 4" xfId="3016" xr:uid="{00000000-0005-0000-0000-0000E50B0000}"/>
    <cellStyle name="Heading 4 2 5" xfId="3017" xr:uid="{00000000-0005-0000-0000-0000E60B0000}"/>
    <cellStyle name="Heading 4 2 6" xfId="3018" xr:uid="{00000000-0005-0000-0000-0000E70B0000}"/>
    <cellStyle name="Heading 4 2 7" xfId="3019" xr:uid="{00000000-0005-0000-0000-0000E80B0000}"/>
    <cellStyle name="Heading 4 2 8" xfId="3020" xr:uid="{00000000-0005-0000-0000-0000E90B0000}"/>
    <cellStyle name="Heading 4 2 9" xfId="3021" xr:uid="{00000000-0005-0000-0000-0000EA0B0000}"/>
    <cellStyle name="Heading 4 3" xfId="3022" xr:uid="{00000000-0005-0000-0000-0000EB0B0000}"/>
    <cellStyle name="Heading 4 3 2" xfId="3023" xr:uid="{00000000-0005-0000-0000-0000EC0B0000}"/>
    <cellStyle name="Heading 4 3 2 2" xfId="3024" xr:uid="{00000000-0005-0000-0000-0000ED0B0000}"/>
    <cellStyle name="Heading 4 3 2 3" xfId="3025" xr:uid="{00000000-0005-0000-0000-0000EE0B0000}"/>
    <cellStyle name="Heading 4 3 3" xfId="3026" xr:uid="{00000000-0005-0000-0000-0000EF0B0000}"/>
    <cellStyle name="Heading 4 3 4" xfId="3027" xr:uid="{00000000-0005-0000-0000-0000F00B0000}"/>
    <cellStyle name="Heading 4 3 5" xfId="3028" xr:uid="{00000000-0005-0000-0000-0000F10B0000}"/>
    <cellStyle name="Heading 4 3 5 2" xfId="3029" xr:uid="{00000000-0005-0000-0000-0000F20B0000}"/>
    <cellStyle name="Heading 4 3 6" xfId="3030" xr:uid="{00000000-0005-0000-0000-0000F30B0000}"/>
    <cellStyle name="Heading 4 3 7" xfId="3031" xr:uid="{00000000-0005-0000-0000-0000F40B0000}"/>
    <cellStyle name="Heading 4 3 8" xfId="3032" xr:uid="{00000000-0005-0000-0000-0000F50B0000}"/>
    <cellStyle name="Heading 4 3 9" xfId="3033" xr:uid="{00000000-0005-0000-0000-0000F60B0000}"/>
    <cellStyle name="Heading 4 4" xfId="3034" xr:uid="{00000000-0005-0000-0000-0000F70B0000}"/>
    <cellStyle name="Heading 4 4 2" xfId="3035" xr:uid="{00000000-0005-0000-0000-0000F80B0000}"/>
    <cellStyle name="Heading 4 4 3" xfId="3036" xr:uid="{00000000-0005-0000-0000-0000F90B0000}"/>
    <cellStyle name="Heading 4 5" xfId="3037" xr:uid="{00000000-0005-0000-0000-0000FA0B0000}"/>
    <cellStyle name="Heading 4 5 2" xfId="3038" xr:uid="{00000000-0005-0000-0000-0000FB0B0000}"/>
    <cellStyle name="Heading 4 5 3" xfId="3039" xr:uid="{00000000-0005-0000-0000-0000FC0B0000}"/>
    <cellStyle name="Heading 4 6" xfId="3040" xr:uid="{00000000-0005-0000-0000-0000FD0B0000}"/>
    <cellStyle name="Heading 4 6 2" xfId="3041" xr:uid="{00000000-0005-0000-0000-0000FE0B0000}"/>
    <cellStyle name="Heading 4 6 3" xfId="3042" xr:uid="{00000000-0005-0000-0000-0000FF0B0000}"/>
    <cellStyle name="Heading 4 7" xfId="3043" xr:uid="{00000000-0005-0000-0000-0000000C0000}"/>
    <cellStyle name="Heading 4 7 2" xfId="3044" xr:uid="{00000000-0005-0000-0000-0000010C0000}"/>
    <cellStyle name="Heading 4 7 3" xfId="3045" xr:uid="{00000000-0005-0000-0000-0000020C0000}"/>
    <cellStyle name="Heading 4 8" xfId="3046" xr:uid="{00000000-0005-0000-0000-0000030C0000}"/>
    <cellStyle name="Heading 4 8 2" xfId="3047" xr:uid="{00000000-0005-0000-0000-0000040C0000}"/>
    <cellStyle name="Heading 4 8 3" xfId="3048" xr:uid="{00000000-0005-0000-0000-0000050C0000}"/>
    <cellStyle name="Heading 4 9" xfId="3049" xr:uid="{00000000-0005-0000-0000-0000060C0000}"/>
    <cellStyle name="Heading 4 9 2" xfId="3050" xr:uid="{00000000-0005-0000-0000-0000070C0000}"/>
    <cellStyle name="Heading 4 9 2 2" xfId="3051" xr:uid="{00000000-0005-0000-0000-0000080C0000}"/>
    <cellStyle name="Heading 4 9 3" xfId="3052" xr:uid="{00000000-0005-0000-0000-0000090C0000}"/>
    <cellStyle name="Heading 4 9 4" xfId="3053" xr:uid="{00000000-0005-0000-0000-00000A0C0000}"/>
    <cellStyle name="Heading 4 9 5" xfId="3054" xr:uid="{00000000-0005-0000-0000-00000B0C0000}"/>
    <cellStyle name="Heading 5" xfId="3055" xr:uid="{00000000-0005-0000-0000-00000C0C0000}"/>
    <cellStyle name="Heading 6" xfId="3056" xr:uid="{00000000-0005-0000-0000-00000D0C0000}"/>
    <cellStyle name="Heading 7" xfId="3057" xr:uid="{00000000-0005-0000-0000-00000E0C0000}"/>
    <cellStyle name="Heading 8" xfId="3058" xr:uid="{00000000-0005-0000-0000-00000F0C0000}"/>
    <cellStyle name="Heading 9" xfId="3059" xr:uid="{00000000-0005-0000-0000-0000100C0000}"/>
    <cellStyle name="Heading I" xfId="3060" xr:uid="{00000000-0005-0000-0000-0000110C0000}"/>
    <cellStyle name="heading info" xfId="3061" xr:uid="{00000000-0005-0000-0000-0000120C0000}"/>
    <cellStyle name="Heading1" xfId="3062" xr:uid="{00000000-0005-0000-0000-0000130C0000}"/>
    <cellStyle name="Heading1 2" xfId="3063" xr:uid="{00000000-0005-0000-0000-0000140C0000}"/>
    <cellStyle name="Heading2" xfId="3064" xr:uid="{00000000-0005-0000-0000-0000150C0000}"/>
    <cellStyle name="Heading2 2" xfId="3065" xr:uid="{00000000-0005-0000-0000-0000160C0000}"/>
    <cellStyle name="HEADINGS" xfId="3066" xr:uid="{00000000-0005-0000-0000-0000170C0000}"/>
    <cellStyle name="HEADINGS 2" xfId="3067" xr:uid="{00000000-0005-0000-0000-0000180C0000}"/>
    <cellStyle name="HEADINGSTOP" xfId="3068" xr:uid="{00000000-0005-0000-0000-0000190C0000}"/>
    <cellStyle name="HEADINGSTOP 2" xfId="3069" xr:uid="{00000000-0005-0000-0000-00001A0C0000}"/>
    <cellStyle name="Headline1" xfId="3070" xr:uid="{00000000-0005-0000-0000-00001B0C0000}"/>
    <cellStyle name="Headline2" xfId="3071" xr:uid="{00000000-0005-0000-0000-00001C0C0000}"/>
    <cellStyle name="Headline3" xfId="3072" xr:uid="{00000000-0005-0000-0000-00001D0C0000}"/>
    <cellStyle name="Hidden Decimal 0,00" xfId="3073" xr:uid="{00000000-0005-0000-0000-00001E0C0000}"/>
    <cellStyle name="HIGHLIGHT" xfId="3074" xr:uid="{00000000-0005-0000-0000-00001F0C0000}"/>
    <cellStyle name="Id" xfId="3075" xr:uid="{00000000-0005-0000-0000-0000200C0000}"/>
    <cellStyle name="indicatif_nv" xfId="3076" xr:uid="{00000000-0005-0000-0000-0000210C0000}"/>
    <cellStyle name="initial" xfId="3077" xr:uid="{00000000-0005-0000-0000-0000220C0000}"/>
    <cellStyle name="Input [%]" xfId="3078" xr:uid="{00000000-0005-0000-0000-0000230C0000}"/>
    <cellStyle name="Input [%0]" xfId="3079" xr:uid="{00000000-0005-0000-0000-0000240C0000}"/>
    <cellStyle name="Input [%00]" xfId="3080" xr:uid="{00000000-0005-0000-0000-0000250C0000}"/>
    <cellStyle name="Input [0]" xfId="3081" xr:uid="{00000000-0005-0000-0000-0000260C0000}"/>
    <cellStyle name="Input [00]" xfId="3082" xr:uid="{00000000-0005-0000-0000-0000270C0000}"/>
    <cellStyle name="Input [yellow]" xfId="3083" xr:uid="{00000000-0005-0000-0000-0000280C0000}"/>
    <cellStyle name="Input 10" xfId="3084" xr:uid="{00000000-0005-0000-0000-0000290C0000}"/>
    <cellStyle name="Input 10 2" xfId="3085" xr:uid="{00000000-0005-0000-0000-00002A0C0000}"/>
    <cellStyle name="Input 10 3" xfId="3086" xr:uid="{00000000-0005-0000-0000-00002B0C0000}"/>
    <cellStyle name="Input 10 4" xfId="3087" xr:uid="{00000000-0005-0000-0000-00002C0C0000}"/>
    <cellStyle name="Input 11" xfId="3088" xr:uid="{00000000-0005-0000-0000-00002D0C0000}"/>
    <cellStyle name="Input 11 2" xfId="3089" xr:uid="{00000000-0005-0000-0000-00002E0C0000}"/>
    <cellStyle name="Input 11 3" xfId="3090" xr:uid="{00000000-0005-0000-0000-00002F0C0000}"/>
    <cellStyle name="Input 11 4" xfId="3091" xr:uid="{00000000-0005-0000-0000-0000300C0000}"/>
    <cellStyle name="Input 12" xfId="3092" xr:uid="{00000000-0005-0000-0000-0000310C0000}"/>
    <cellStyle name="Input 12 2" xfId="3093" xr:uid="{00000000-0005-0000-0000-0000320C0000}"/>
    <cellStyle name="Input 12 3" xfId="3094" xr:uid="{00000000-0005-0000-0000-0000330C0000}"/>
    <cellStyle name="Input 12 4" xfId="3095" xr:uid="{00000000-0005-0000-0000-0000340C0000}"/>
    <cellStyle name="Input 13" xfId="3096" xr:uid="{00000000-0005-0000-0000-0000350C0000}"/>
    <cellStyle name="Input 13 2" xfId="3097" xr:uid="{00000000-0005-0000-0000-0000360C0000}"/>
    <cellStyle name="Input 13 3" xfId="3098" xr:uid="{00000000-0005-0000-0000-0000370C0000}"/>
    <cellStyle name="Input 13 4" xfId="3099" xr:uid="{00000000-0005-0000-0000-0000380C0000}"/>
    <cellStyle name="Input 14" xfId="3100" xr:uid="{00000000-0005-0000-0000-0000390C0000}"/>
    <cellStyle name="Input 14 2" xfId="3101" xr:uid="{00000000-0005-0000-0000-00003A0C0000}"/>
    <cellStyle name="Input 14 3" xfId="3102" xr:uid="{00000000-0005-0000-0000-00003B0C0000}"/>
    <cellStyle name="Input 14 4" xfId="3103" xr:uid="{00000000-0005-0000-0000-00003C0C0000}"/>
    <cellStyle name="Input 15" xfId="3104" xr:uid="{00000000-0005-0000-0000-00003D0C0000}"/>
    <cellStyle name="Input 15 2" xfId="3105" xr:uid="{00000000-0005-0000-0000-00003E0C0000}"/>
    <cellStyle name="Input 15 3" xfId="3106" xr:uid="{00000000-0005-0000-0000-00003F0C0000}"/>
    <cellStyle name="Input 15 4" xfId="3107" xr:uid="{00000000-0005-0000-0000-0000400C0000}"/>
    <cellStyle name="Input 16" xfId="3108" xr:uid="{00000000-0005-0000-0000-0000410C0000}"/>
    <cellStyle name="Input 17" xfId="3109" xr:uid="{00000000-0005-0000-0000-0000420C0000}"/>
    <cellStyle name="Input 18" xfId="3110" xr:uid="{00000000-0005-0000-0000-0000430C0000}"/>
    <cellStyle name="Input 19" xfId="3111" xr:uid="{00000000-0005-0000-0000-0000440C0000}"/>
    <cellStyle name="Input 2" xfId="3112" xr:uid="{00000000-0005-0000-0000-0000450C0000}"/>
    <cellStyle name="Input 2 10" xfId="3113" xr:uid="{00000000-0005-0000-0000-0000460C0000}"/>
    <cellStyle name="Input 2 10 2" xfId="3114" xr:uid="{00000000-0005-0000-0000-0000470C0000}"/>
    <cellStyle name="Input 2 11" xfId="3115" xr:uid="{00000000-0005-0000-0000-0000480C0000}"/>
    <cellStyle name="Input 2 12" xfId="3116" xr:uid="{00000000-0005-0000-0000-0000490C0000}"/>
    <cellStyle name="Input 2 13" xfId="3117" xr:uid="{00000000-0005-0000-0000-00004A0C0000}"/>
    <cellStyle name="Input 2 14" xfId="3118" xr:uid="{00000000-0005-0000-0000-00004B0C0000}"/>
    <cellStyle name="Input 2 15" xfId="3119" xr:uid="{00000000-0005-0000-0000-00004C0C0000}"/>
    <cellStyle name="Input 2 2" xfId="3120" xr:uid="{00000000-0005-0000-0000-00004D0C0000}"/>
    <cellStyle name="Input 2 3" xfId="3121" xr:uid="{00000000-0005-0000-0000-00004E0C0000}"/>
    <cellStyle name="Input 2 4" xfId="3122" xr:uid="{00000000-0005-0000-0000-00004F0C0000}"/>
    <cellStyle name="Input 2 5" xfId="3123" xr:uid="{00000000-0005-0000-0000-0000500C0000}"/>
    <cellStyle name="Input 2 6" xfId="3124" xr:uid="{00000000-0005-0000-0000-0000510C0000}"/>
    <cellStyle name="Input 2 7" xfId="3125" xr:uid="{00000000-0005-0000-0000-0000520C0000}"/>
    <cellStyle name="Input 2 8" xfId="3126" xr:uid="{00000000-0005-0000-0000-0000530C0000}"/>
    <cellStyle name="Input 2 9" xfId="3127" xr:uid="{00000000-0005-0000-0000-0000540C0000}"/>
    <cellStyle name="Input 20" xfId="3128" xr:uid="{00000000-0005-0000-0000-0000550C0000}"/>
    <cellStyle name="Input 21" xfId="3129" xr:uid="{00000000-0005-0000-0000-0000560C0000}"/>
    <cellStyle name="Input 22" xfId="4347" xr:uid="{00000000-0005-0000-0000-0000570C0000}"/>
    <cellStyle name="Input 3" xfId="3130" xr:uid="{00000000-0005-0000-0000-0000580C0000}"/>
    <cellStyle name="Input 3 2" xfId="3131" xr:uid="{00000000-0005-0000-0000-0000590C0000}"/>
    <cellStyle name="Input 3 3" xfId="3132" xr:uid="{00000000-0005-0000-0000-00005A0C0000}"/>
    <cellStyle name="Input 3 4" xfId="3133" xr:uid="{00000000-0005-0000-0000-00005B0C0000}"/>
    <cellStyle name="Input 3 5" xfId="3134" xr:uid="{00000000-0005-0000-0000-00005C0C0000}"/>
    <cellStyle name="Input 3 6" xfId="3135" xr:uid="{00000000-0005-0000-0000-00005D0C0000}"/>
    <cellStyle name="Input 3 7" xfId="3136" xr:uid="{00000000-0005-0000-0000-00005E0C0000}"/>
    <cellStyle name="Input 3 8" xfId="3137" xr:uid="{00000000-0005-0000-0000-00005F0C0000}"/>
    <cellStyle name="Input 3 9" xfId="3138" xr:uid="{00000000-0005-0000-0000-0000600C0000}"/>
    <cellStyle name="Input 4" xfId="3139" xr:uid="{00000000-0005-0000-0000-0000610C0000}"/>
    <cellStyle name="Input 4 2" xfId="3140" xr:uid="{00000000-0005-0000-0000-0000620C0000}"/>
    <cellStyle name="Input 4 3" xfId="3141" xr:uid="{00000000-0005-0000-0000-0000630C0000}"/>
    <cellStyle name="Input 5" xfId="3142" xr:uid="{00000000-0005-0000-0000-0000640C0000}"/>
    <cellStyle name="Input 5 2" xfId="3143" xr:uid="{00000000-0005-0000-0000-0000650C0000}"/>
    <cellStyle name="Input 5 3" xfId="3144" xr:uid="{00000000-0005-0000-0000-0000660C0000}"/>
    <cellStyle name="Input 6" xfId="3145" xr:uid="{00000000-0005-0000-0000-0000670C0000}"/>
    <cellStyle name="Input 6 2" xfId="3146" xr:uid="{00000000-0005-0000-0000-0000680C0000}"/>
    <cellStyle name="Input 6 3" xfId="3147" xr:uid="{00000000-0005-0000-0000-0000690C0000}"/>
    <cellStyle name="Input 7" xfId="3148" xr:uid="{00000000-0005-0000-0000-00006A0C0000}"/>
    <cellStyle name="Input 7 2" xfId="3149" xr:uid="{00000000-0005-0000-0000-00006B0C0000}"/>
    <cellStyle name="Input 7 3" xfId="3150" xr:uid="{00000000-0005-0000-0000-00006C0C0000}"/>
    <cellStyle name="Input 8" xfId="3151" xr:uid="{00000000-0005-0000-0000-00006D0C0000}"/>
    <cellStyle name="Input 8 2" xfId="3152" xr:uid="{00000000-0005-0000-0000-00006E0C0000}"/>
    <cellStyle name="Input 8 3" xfId="3153" xr:uid="{00000000-0005-0000-0000-00006F0C0000}"/>
    <cellStyle name="Input 9" xfId="3154" xr:uid="{00000000-0005-0000-0000-0000700C0000}"/>
    <cellStyle name="Input 9 2" xfId="3155" xr:uid="{00000000-0005-0000-0000-0000710C0000}"/>
    <cellStyle name="Input 9 3" xfId="3156" xr:uid="{00000000-0005-0000-0000-0000720C0000}"/>
    <cellStyle name="Input 9 4" xfId="3157" xr:uid="{00000000-0005-0000-0000-0000730C0000}"/>
    <cellStyle name="Input 9 5" xfId="3158" xr:uid="{00000000-0005-0000-0000-0000740C0000}"/>
    <cellStyle name="Input Cells" xfId="3159" xr:uid="{00000000-0005-0000-0000-0000750C0000}"/>
    <cellStyle name="Input Col_Heading" xfId="3160" xr:uid="{00000000-0005-0000-0000-0000760C0000}"/>
    <cellStyle name="Input Currency" xfId="3161" xr:uid="{00000000-0005-0000-0000-0000770C0000}"/>
    <cellStyle name="Input Decimal 0" xfId="3162" xr:uid="{00000000-0005-0000-0000-0000780C0000}"/>
    <cellStyle name="Input Decimal 0 10" xfId="3163" xr:uid="{00000000-0005-0000-0000-0000790C0000}"/>
    <cellStyle name="Input Decimal 0 11" xfId="3164" xr:uid="{00000000-0005-0000-0000-00007A0C0000}"/>
    <cellStyle name="Input Decimal 0 12" xfId="3165" xr:uid="{00000000-0005-0000-0000-00007B0C0000}"/>
    <cellStyle name="Input Decimal 0 2" xfId="3166" xr:uid="{00000000-0005-0000-0000-00007C0C0000}"/>
    <cellStyle name="Input Decimal 0 3" xfId="3167" xr:uid="{00000000-0005-0000-0000-00007D0C0000}"/>
    <cellStyle name="Input Decimal 0 4" xfId="3168" xr:uid="{00000000-0005-0000-0000-00007E0C0000}"/>
    <cellStyle name="Input Decimal 0 5" xfId="3169" xr:uid="{00000000-0005-0000-0000-00007F0C0000}"/>
    <cellStyle name="Input Decimal 0 6" xfId="3170" xr:uid="{00000000-0005-0000-0000-0000800C0000}"/>
    <cellStyle name="Input Decimal 0 7" xfId="3171" xr:uid="{00000000-0005-0000-0000-0000810C0000}"/>
    <cellStyle name="Input Decimal 0 8" xfId="3172" xr:uid="{00000000-0005-0000-0000-0000820C0000}"/>
    <cellStyle name="Input Decimal 0 9" xfId="3173" xr:uid="{00000000-0005-0000-0000-0000830C0000}"/>
    <cellStyle name="Input Decimal 0,00" xfId="3174" xr:uid="{00000000-0005-0000-0000-0000840C0000}"/>
    <cellStyle name="Input Decimal 0,00 10" xfId="3175" xr:uid="{00000000-0005-0000-0000-0000850C0000}"/>
    <cellStyle name="Input Decimal 0,00 11" xfId="3176" xr:uid="{00000000-0005-0000-0000-0000860C0000}"/>
    <cellStyle name="Input Decimal 0,00 12" xfId="3177" xr:uid="{00000000-0005-0000-0000-0000870C0000}"/>
    <cellStyle name="Input Decimal 0,00 2" xfId="3178" xr:uid="{00000000-0005-0000-0000-0000880C0000}"/>
    <cellStyle name="Input Decimal 0,00 3" xfId="3179" xr:uid="{00000000-0005-0000-0000-0000890C0000}"/>
    <cellStyle name="Input Decimal 0,00 4" xfId="3180" xr:uid="{00000000-0005-0000-0000-00008A0C0000}"/>
    <cellStyle name="Input Decimal 0,00 5" xfId="3181" xr:uid="{00000000-0005-0000-0000-00008B0C0000}"/>
    <cellStyle name="Input Decimal 0,00 6" xfId="3182" xr:uid="{00000000-0005-0000-0000-00008C0C0000}"/>
    <cellStyle name="Input Decimal 0,00 7" xfId="3183" xr:uid="{00000000-0005-0000-0000-00008D0C0000}"/>
    <cellStyle name="Input Decimal 0,00 8" xfId="3184" xr:uid="{00000000-0005-0000-0000-00008E0C0000}"/>
    <cellStyle name="Input Decimal 0,00 9" xfId="3185" xr:uid="{00000000-0005-0000-0000-00008F0C0000}"/>
    <cellStyle name="Input Decimal 0_7.2.3. CAPEX" xfId="3186" xr:uid="{00000000-0005-0000-0000-0000900C0000}"/>
    <cellStyle name="Input Normal" xfId="3187" xr:uid="{00000000-0005-0000-0000-0000910C0000}"/>
    <cellStyle name="Input Percent" xfId="3188" xr:uid="{00000000-0005-0000-0000-0000920C0000}"/>
    <cellStyle name="Input Percent 0" xfId="3189" xr:uid="{00000000-0005-0000-0000-0000930C0000}"/>
    <cellStyle name="Input Percent 0 10" xfId="3190" xr:uid="{00000000-0005-0000-0000-0000940C0000}"/>
    <cellStyle name="Input Percent 0 11" xfId="3191" xr:uid="{00000000-0005-0000-0000-0000950C0000}"/>
    <cellStyle name="Input Percent 0 12" xfId="3192" xr:uid="{00000000-0005-0000-0000-0000960C0000}"/>
    <cellStyle name="Input Percent 0 2" xfId="3193" xr:uid="{00000000-0005-0000-0000-0000970C0000}"/>
    <cellStyle name="Input Percent 0 3" xfId="3194" xr:uid="{00000000-0005-0000-0000-0000980C0000}"/>
    <cellStyle name="Input Percent 0 4" xfId="3195" xr:uid="{00000000-0005-0000-0000-0000990C0000}"/>
    <cellStyle name="Input Percent 0 5" xfId="3196" xr:uid="{00000000-0005-0000-0000-00009A0C0000}"/>
    <cellStyle name="Input Percent 0 6" xfId="3197" xr:uid="{00000000-0005-0000-0000-00009B0C0000}"/>
    <cellStyle name="Input Percent 0 7" xfId="3198" xr:uid="{00000000-0005-0000-0000-00009C0C0000}"/>
    <cellStyle name="Input Percent 0 8" xfId="3199" xr:uid="{00000000-0005-0000-0000-00009D0C0000}"/>
    <cellStyle name="Input Percent 0 9" xfId="3200" xr:uid="{00000000-0005-0000-0000-00009E0C0000}"/>
    <cellStyle name="Input Percent 0,00" xfId="3201" xr:uid="{00000000-0005-0000-0000-00009F0C0000}"/>
    <cellStyle name="Input Percent 0,00 10" xfId="3202" xr:uid="{00000000-0005-0000-0000-0000A00C0000}"/>
    <cellStyle name="Input Percent 0,00 11" xfId="3203" xr:uid="{00000000-0005-0000-0000-0000A10C0000}"/>
    <cellStyle name="Input Percent 0,00 12" xfId="3204" xr:uid="{00000000-0005-0000-0000-0000A20C0000}"/>
    <cellStyle name="Input Percent 0,00 2" xfId="3205" xr:uid="{00000000-0005-0000-0000-0000A30C0000}"/>
    <cellStyle name="Input Percent 0,00 3" xfId="3206" xr:uid="{00000000-0005-0000-0000-0000A40C0000}"/>
    <cellStyle name="Input Percent 0,00 4" xfId="3207" xr:uid="{00000000-0005-0000-0000-0000A50C0000}"/>
    <cellStyle name="Input Percent 0,00 5" xfId="3208" xr:uid="{00000000-0005-0000-0000-0000A60C0000}"/>
    <cellStyle name="Input Percent 0,00 6" xfId="3209" xr:uid="{00000000-0005-0000-0000-0000A70C0000}"/>
    <cellStyle name="Input Percent 0,00 7" xfId="3210" xr:uid="{00000000-0005-0000-0000-0000A80C0000}"/>
    <cellStyle name="Input Percent 0,00 8" xfId="3211" xr:uid="{00000000-0005-0000-0000-0000A90C0000}"/>
    <cellStyle name="Input Percent 0,00 9" xfId="3212" xr:uid="{00000000-0005-0000-0000-0000AA0C0000}"/>
    <cellStyle name="Input Percent 0_7.2.3. CAPEX" xfId="3213" xr:uid="{00000000-0005-0000-0000-0000AB0C0000}"/>
    <cellStyle name="Input Titles" xfId="3214" xr:uid="{00000000-0005-0000-0000-0000AC0C0000}"/>
    <cellStyle name="InputDetailDate" xfId="3215" xr:uid="{00000000-0005-0000-0000-0000AD0C0000}"/>
    <cellStyle name="InputDetailInt" xfId="3216" xr:uid="{00000000-0005-0000-0000-0000AE0C0000}"/>
    <cellStyle name="InputDetailPct" xfId="3217" xr:uid="{00000000-0005-0000-0000-0000AF0C0000}"/>
    <cellStyle name="InputLockedInt" xfId="3218" xr:uid="{00000000-0005-0000-0000-0000B00C0000}"/>
    <cellStyle name="InputLockedPct" xfId="3219" xr:uid="{00000000-0005-0000-0000-0000B10C0000}"/>
    <cellStyle name="Invisible" xfId="3220" xr:uid="{00000000-0005-0000-0000-0000B20C0000}"/>
    <cellStyle name="Kilo" xfId="3221" xr:uid="{00000000-0005-0000-0000-0000B30C0000}"/>
    <cellStyle name="kopregel" xfId="3222" xr:uid="{00000000-0005-0000-0000-0000B40C0000}"/>
    <cellStyle name="LB Style" xfId="3223" xr:uid="{00000000-0005-0000-0000-0000B50C0000}"/>
    <cellStyle name="Lien hypertexte_PERSONAL" xfId="3224" xr:uid="{00000000-0005-0000-0000-0000B60C0000}"/>
    <cellStyle name="LineItemPrompt" xfId="3225" xr:uid="{00000000-0005-0000-0000-0000B70C0000}"/>
    <cellStyle name="LineItemValue" xfId="3226" xr:uid="{00000000-0005-0000-0000-0000B80C0000}"/>
    <cellStyle name="Link Currency (0)" xfId="3227" xr:uid="{00000000-0005-0000-0000-0000B90C0000}"/>
    <cellStyle name="Link Currency (0) 2" xfId="3228" xr:uid="{00000000-0005-0000-0000-0000BA0C0000}"/>
    <cellStyle name="Link Currency (2)" xfId="3229" xr:uid="{00000000-0005-0000-0000-0000BB0C0000}"/>
    <cellStyle name="Link Currency (2) 2" xfId="3230" xr:uid="{00000000-0005-0000-0000-0000BC0C0000}"/>
    <cellStyle name="Link Units (0)" xfId="3231" xr:uid="{00000000-0005-0000-0000-0000BD0C0000}"/>
    <cellStyle name="Link Units (0) 2" xfId="3232" xr:uid="{00000000-0005-0000-0000-0000BE0C0000}"/>
    <cellStyle name="Link Units (1)" xfId="3233" xr:uid="{00000000-0005-0000-0000-0000BF0C0000}"/>
    <cellStyle name="Link Units (1) 2" xfId="3234" xr:uid="{00000000-0005-0000-0000-0000C00C0000}"/>
    <cellStyle name="Link Units (2)" xfId="3235" xr:uid="{00000000-0005-0000-0000-0000C10C0000}"/>
    <cellStyle name="Link Units (2) 2" xfId="3236" xr:uid="{00000000-0005-0000-0000-0000C20C0000}"/>
    <cellStyle name="Linked" xfId="3237" xr:uid="{00000000-0005-0000-0000-0000C30C0000}"/>
    <cellStyle name="Linked Cell 10" xfId="3238" xr:uid="{00000000-0005-0000-0000-0000C40C0000}"/>
    <cellStyle name="Linked Cell 10 2" xfId="3239" xr:uid="{00000000-0005-0000-0000-0000C50C0000}"/>
    <cellStyle name="Linked Cell 10 3" xfId="3240" xr:uid="{00000000-0005-0000-0000-0000C60C0000}"/>
    <cellStyle name="Linked Cell 11" xfId="3241" xr:uid="{00000000-0005-0000-0000-0000C70C0000}"/>
    <cellStyle name="Linked Cell 11 2" xfId="3242" xr:uid="{00000000-0005-0000-0000-0000C80C0000}"/>
    <cellStyle name="Linked Cell 11 3" xfId="3243" xr:uid="{00000000-0005-0000-0000-0000C90C0000}"/>
    <cellStyle name="Linked Cell 12" xfId="3244" xr:uid="{00000000-0005-0000-0000-0000CA0C0000}"/>
    <cellStyle name="Linked Cell 12 2" xfId="3245" xr:uid="{00000000-0005-0000-0000-0000CB0C0000}"/>
    <cellStyle name="Linked Cell 12 3" xfId="3246" xr:uid="{00000000-0005-0000-0000-0000CC0C0000}"/>
    <cellStyle name="Linked Cell 13" xfId="3247" xr:uid="{00000000-0005-0000-0000-0000CD0C0000}"/>
    <cellStyle name="Linked Cell 13 2" xfId="3248" xr:uid="{00000000-0005-0000-0000-0000CE0C0000}"/>
    <cellStyle name="Linked Cell 13 3" xfId="3249" xr:uid="{00000000-0005-0000-0000-0000CF0C0000}"/>
    <cellStyle name="Linked Cell 14" xfId="3250" xr:uid="{00000000-0005-0000-0000-0000D00C0000}"/>
    <cellStyle name="Linked Cell 14 2" xfId="3251" xr:uid="{00000000-0005-0000-0000-0000D10C0000}"/>
    <cellStyle name="Linked Cell 14 3" xfId="3252" xr:uid="{00000000-0005-0000-0000-0000D20C0000}"/>
    <cellStyle name="Linked Cell 15" xfId="3253" xr:uid="{00000000-0005-0000-0000-0000D30C0000}"/>
    <cellStyle name="Linked Cell 15 2" xfId="3254" xr:uid="{00000000-0005-0000-0000-0000D40C0000}"/>
    <cellStyle name="Linked Cell 15 3" xfId="3255" xr:uid="{00000000-0005-0000-0000-0000D50C0000}"/>
    <cellStyle name="Linked Cell 16" xfId="3256" xr:uid="{00000000-0005-0000-0000-0000D60C0000}"/>
    <cellStyle name="Linked Cell 17" xfId="3257" xr:uid="{00000000-0005-0000-0000-0000D70C0000}"/>
    <cellStyle name="Linked Cell 18" xfId="3258" xr:uid="{00000000-0005-0000-0000-0000D80C0000}"/>
    <cellStyle name="Linked Cell 19" xfId="4348" xr:uid="{00000000-0005-0000-0000-0000D90C0000}"/>
    <cellStyle name="Linked Cell 2" xfId="3259" xr:uid="{00000000-0005-0000-0000-0000DA0C0000}"/>
    <cellStyle name="Linked Cell 2 10" xfId="3260" xr:uid="{00000000-0005-0000-0000-0000DB0C0000}"/>
    <cellStyle name="Linked Cell 2 11" xfId="3261" xr:uid="{00000000-0005-0000-0000-0000DC0C0000}"/>
    <cellStyle name="Linked Cell 2 12" xfId="3262" xr:uid="{00000000-0005-0000-0000-0000DD0C0000}"/>
    <cellStyle name="Linked Cell 2 13" xfId="3263" xr:uid="{00000000-0005-0000-0000-0000DE0C0000}"/>
    <cellStyle name="Linked Cell 2 14" xfId="3264" xr:uid="{00000000-0005-0000-0000-0000DF0C0000}"/>
    <cellStyle name="Linked Cell 2 15" xfId="3265" xr:uid="{00000000-0005-0000-0000-0000E00C0000}"/>
    <cellStyle name="Linked Cell 2 2" xfId="3266" xr:uid="{00000000-0005-0000-0000-0000E10C0000}"/>
    <cellStyle name="Linked Cell 2 3" xfId="3267" xr:uid="{00000000-0005-0000-0000-0000E20C0000}"/>
    <cellStyle name="Linked Cell 2 4" xfId="3268" xr:uid="{00000000-0005-0000-0000-0000E30C0000}"/>
    <cellStyle name="Linked Cell 2 5" xfId="3269" xr:uid="{00000000-0005-0000-0000-0000E40C0000}"/>
    <cellStyle name="Linked Cell 2 6" xfId="3270" xr:uid="{00000000-0005-0000-0000-0000E50C0000}"/>
    <cellStyle name="Linked Cell 2 7" xfId="3271" xr:uid="{00000000-0005-0000-0000-0000E60C0000}"/>
    <cellStyle name="Linked Cell 2 8" xfId="3272" xr:uid="{00000000-0005-0000-0000-0000E70C0000}"/>
    <cellStyle name="Linked Cell 2 9" xfId="3273" xr:uid="{00000000-0005-0000-0000-0000E80C0000}"/>
    <cellStyle name="Linked Cell 3" xfId="3274" xr:uid="{00000000-0005-0000-0000-0000E90C0000}"/>
    <cellStyle name="Linked Cell 3 2" xfId="3275" xr:uid="{00000000-0005-0000-0000-0000EA0C0000}"/>
    <cellStyle name="Linked Cell 3 3" xfId="3276" xr:uid="{00000000-0005-0000-0000-0000EB0C0000}"/>
    <cellStyle name="Linked Cell 3 4" xfId="3277" xr:uid="{00000000-0005-0000-0000-0000EC0C0000}"/>
    <cellStyle name="Linked Cell 3 5" xfId="3278" xr:uid="{00000000-0005-0000-0000-0000ED0C0000}"/>
    <cellStyle name="Linked Cell 3 5 2" xfId="3279" xr:uid="{00000000-0005-0000-0000-0000EE0C0000}"/>
    <cellStyle name="Linked Cell 3 6" xfId="3280" xr:uid="{00000000-0005-0000-0000-0000EF0C0000}"/>
    <cellStyle name="Linked Cell 3 7" xfId="3281" xr:uid="{00000000-0005-0000-0000-0000F00C0000}"/>
    <cellStyle name="Linked Cell 3 8" xfId="3282" xr:uid="{00000000-0005-0000-0000-0000F10C0000}"/>
    <cellStyle name="Linked Cell 3 9" xfId="3283" xr:uid="{00000000-0005-0000-0000-0000F20C0000}"/>
    <cellStyle name="Linked Cell 4" xfId="3284" xr:uid="{00000000-0005-0000-0000-0000F30C0000}"/>
    <cellStyle name="Linked Cell 4 2" xfId="3285" xr:uid="{00000000-0005-0000-0000-0000F40C0000}"/>
    <cellStyle name="Linked Cell 5" xfId="3286" xr:uid="{00000000-0005-0000-0000-0000F50C0000}"/>
    <cellStyle name="Linked Cell 5 2" xfId="3287" xr:uid="{00000000-0005-0000-0000-0000F60C0000}"/>
    <cellStyle name="Linked Cell 6" xfId="3288" xr:uid="{00000000-0005-0000-0000-0000F70C0000}"/>
    <cellStyle name="Linked Cell 6 2" xfId="3289" xr:uid="{00000000-0005-0000-0000-0000F80C0000}"/>
    <cellStyle name="Linked Cell 7" xfId="3290" xr:uid="{00000000-0005-0000-0000-0000F90C0000}"/>
    <cellStyle name="Linked Cell 8" xfId="3291" xr:uid="{00000000-0005-0000-0000-0000FA0C0000}"/>
    <cellStyle name="Linked Cell 9" xfId="3292" xr:uid="{00000000-0005-0000-0000-0000FB0C0000}"/>
    <cellStyle name="Linked Cell 9 2" xfId="3293" xr:uid="{00000000-0005-0000-0000-0000FC0C0000}"/>
    <cellStyle name="Linked Cell 9 2 2" xfId="3294" xr:uid="{00000000-0005-0000-0000-0000FD0C0000}"/>
    <cellStyle name="Linked Cell 9 3" xfId="3295" xr:uid="{00000000-0005-0000-0000-0000FE0C0000}"/>
    <cellStyle name="Linked Cell 9 4" xfId="3296" xr:uid="{00000000-0005-0000-0000-0000FF0C0000}"/>
    <cellStyle name="Linked Cell 9 5" xfId="3297" xr:uid="{00000000-0005-0000-0000-0000000D0000}"/>
    <cellStyle name="Linked Cells" xfId="3298" xr:uid="{00000000-0005-0000-0000-0000010D0000}"/>
    <cellStyle name="LTM Cell Column Heading" xfId="3299" xr:uid="{00000000-0005-0000-0000-0000020D0000}"/>
    <cellStyle name="Mega" xfId="3300" xr:uid="{00000000-0005-0000-0000-0000030D0000}"/>
    <cellStyle name="Millares [0]_pldt" xfId="3301" xr:uid="{00000000-0005-0000-0000-0000040D0000}"/>
    <cellStyle name="Millares_pldt" xfId="3302" xr:uid="{00000000-0005-0000-0000-0000050D0000}"/>
    <cellStyle name="Milliers [0]_!!!GO" xfId="3303" xr:uid="{00000000-0005-0000-0000-0000060D0000}"/>
    <cellStyle name="Milliers_!!!GO" xfId="3304" xr:uid="{00000000-0005-0000-0000-0000070D0000}"/>
    <cellStyle name="Mon_Year" xfId="3305" xr:uid="{00000000-0005-0000-0000-0000080D0000}"/>
    <cellStyle name="Moneda [0]_pldt" xfId="3306" xr:uid="{00000000-0005-0000-0000-0000090D0000}"/>
    <cellStyle name="Moneda_Coste Fidelizacion" xfId="3307" xr:uid="{00000000-0005-0000-0000-00000A0D0000}"/>
    <cellStyle name="Monétaire [0]_!!!GO" xfId="3308" xr:uid="{00000000-0005-0000-0000-00000B0D0000}"/>
    <cellStyle name="Monétaire_!!!GO" xfId="3309" xr:uid="{00000000-0005-0000-0000-00000C0D0000}"/>
    <cellStyle name="MS Sans Serif" xfId="3310" xr:uid="{00000000-0005-0000-0000-00000D0D0000}"/>
    <cellStyle name="MS_English" xfId="3311" xr:uid="{00000000-0005-0000-0000-00000E0D0000}"/>
    <cellStyle name="Multiple" xfId="3312" xr:uid="{00000000-0005-0000-0000-00000F0D0000}"/>
    <cellStyle name="Multiple Cell Column Heading" xfId="3313" xr:uid="{00000000-0005-0000-0000-0000100D0000}"/>
    <cellStyle name="NA is zero" xfId="3314" xr:uid="{00000000-0005-0000-0000-0000110D0000}"/>
    <cellStyle name="Neutral 10" xfId="3315" xr:uid="{00000000-0005-0000-0000-0000120D0000}"/>
    <cellStyle name="Neutral 10 2" xfId="3316" xr:uid="{00000000-0005-0000-0000-0000130D0000}"/>
    <cellStyle name="Neutral 10 3" xfId="3317" xr:uid="{00000000-0005-0000-0000-0000140D0000}"/>
    <cellStyle name="Neutral 11" xfId="3318" xr:uid="{00000000-0005-0000-0000-0000150D0000}"/>
    <cellStyle name="Neutral 11 2" xfId="3319" xr:uid="{00000000-0005-0000-0000-0000160D0000}"/>
    <cellStyle name="Neutral 11 3" xfId="3320" xr:uid="{00000000-0005-0000-0000-0000170D0000}"/>
    <cellStyle name="Neutral 12" xfId="3321" xr:uid="{00000000-0005-0000-0000-0000180D0000}"/>
    <cellStyle name="Neutral 12 2" xfId="3322" xr:uid="{00000000-0005-0000-0000-0000190D0000}"/>
    <cellStyle name="Neutral 12 3" xfId="3323" xr:uid="{00000000-0005-0000-0000-00001A0D0000}"/>
    <cellStyle name="Neutral 13" xfId="3324" xr:uid="{00000000-0005-0000-0000-00001B0D0000}"/>
    <cellStyle name="Neutral 13 2" xfId="3325" xr:uid="{00000000-0005-0000-0000-00001C0D0000}"/>
    <cellStyle name="Neutral 13 3" xfId="3326" xr:uid="{00000000-0005-0000-0000-00001D0D0000}"/>
    <cellStyle name="Neutral 14" xfId="3327" xr:uid="{00000000-0005-0000-0000-00001E0D0000}"/>
    <cellStyle name="Neutral 14 2" xfId="3328" xr:uid="{00000000-0005-0000-0000-00001F0D0000}"/>
    <cellStyle name="Neutral 14 3" xfId="3329" xr:uid="{00000000-0005-0000-0000-0000200D0000}"/>
    <cellStyle name="Neutral 15" xfId="3330" xr:uid="{00000000-0005-0000-0000-0000210D0000}"/>
    <cellStyle name="Neutral 15 2" xfId="3331" xr:uid="{00000000-0005-0000-0000-0000220D0000}"/>
    <cellStyle name="Neutral 15 3" xfId="3332" xr:uid="{00000000-0005-0000-0000-0000230D0000}"/>
    <cellStyle name="Neutral 16" xfId="3333" xr:uid="{00000000-0005-0000-0000-0000240D0000}"/>
    <cellStyle name="Neutral 17" xfId="3334" xr:uid="{00000000-0005-0000-0000-0000250D0000}"/>
    <cellStyle name="Neutral 18" xfId="3335" xr:uid="{00000000-0005-0000-0000-0000260D0000}"/>
    <cellStyle name="Neutral 19" xfId="3336" xr:uid="{00000000-0005-0000-0000-0000270D0000}"/>
    <cellStyle name="Neutral 2" xfId="3337" xr:uid="{00000000-0005-0000-0000-0000280D0000}"/>
    <cellStyle name="Neutral 2 10" xfId="3338" xr:uid="{00000000-0005-0000-0000-0000290D0000}"/>
    <cellStyle name="Neutral 2 11" xfId="3339" xr:uid="{00000000-0005-0000-0000-00002A0D0000}"/>
    <cellStyle name="Neutral 2 12" xfId="3340" xr:uid="{00000000-0005-0000-0000-00002B0D0000}"/>
    <cellStyle name="Neutral 2 13" xfId="3341" xr:uid="{00000000-0005-0000-0000-00002C0D0000}"/>
    <cellStyle name="Neutral 2 14" xfId="3342" xr:uid="{00000000-0005-0000-0000-00002D0D0000}"/>
    <cellStyle name="Neutral 2 15" xfId="3343" xr:uid="{00000000-0005-0000-0000-00002E0D0000}"/>
    <cellStyle name="Neutral 2 2" xfId="3344" xr:uid="{00000000-0005-0000-0000-00002F0D0000}"/>
    <cellStyle name="Neutral 2 3" xfId="3345" xr:uid="{00000000-0005-0000-0000-0000300D0000}"/>
    <cellStyle name="Neutral 2 4" xfId="3346" xr:uid="{00000000-0005-0000-0000-0000310D0000}"/>
    <cellStyle name="Neutral 2 5" xfId="3347" xr:uid="{00000000-0005-0000-0000-0000320D0000}"/>
    <cellStyle name="Neutral 2 6" xfId="3348" xr:uid="{00000000-0005-0000-0000-0000330D0000}"/>
    <cellStyle name="Neutral 2 7" xfId="3349" xr:uid="{00000000-0005-0000-0000-0000340D0000}"/>
    <cellStyle name="Neutral 2 8" xfId="3350" xr:uid="{00000000-0005-0000-0000-0000350D0000}"/>
    <cellStyle name="Neutral 2 9" xfId="3351" xr:uid="{00000000-0005-0000-0000-0000360D0000}"/>
    <cellStyle name="Neutral 20" xfId="4349" xr:uid="{00000000-0005-0000-0000-0000370D0000}"/>
    <cellStyle name="Neutral 3" xfId="3352" xr:uid="{00000000-0005-0000-0000-0000380D0000}"/>
    <cellStyle name="Neutral 3 2" xfId="3353" xr:uid="{00000000-0005-0000-0000-0000390D0000}"/>
    <cellStyle name="Neutral 3 3" xfId="3354" xr:uid="{00000000-0005-0000-0000-00003A0D0000}"/>
    <cellStyle name="Neutral 3 4" xfId="3355" xr:uid="{00000000-0005-0000-0000-00003B0D0000}"/>
    <cellStyle name="Neutral 3 5" xfId="3356" xr:uid="{00000000-0005-0000-0000-00003C0D0000}"/>
    <cellStyle name="Neutral 3 5 2" xfId="3357" xr:uid="{00000000-0005-0000-0000-00003D0D0000}"/>
    <cellStyle name="Neutral 3 6" xfId="3358" xr:uid="{00000000-0005-0000-0000-00003E0D0000}"/>
    <cellStyle name="Neutral 3 7" xfId="3359" xr:uid="{00000000-0005-0000-0000-00003F0D0000}"/>
    <cellStyle name="Neutral 3 8" xfId="3360" xr:uid="{00000000-0005-0000-0000-0000400D0000}"/>
    <cellStyle name="Neutral 3 9" xfId="3361" xr:uid="{00000000-0005-0000-0000-0000410D0000}"/>
    <cellStyle name="Neutral 4" xfId="3362" xr:uid="{00000000-0005-0000-0000-0000420D0000}"/>
    <cellStyle name="Neutral 4 2" xfId="3363" xr:uid="{00000000-0005-0000-0000-0000430D0000}"/>
    <cellStyle name="Neutral 5" xfId="3364" xr:uid="{00000000-0005-0000-0000-0000440D0000}"/>
    <cellStyle name="Neutral 5 2" xfId="3365" xr:uid="{00000000-0005-0000-0000-0000450D0000}"/>
    <cellStyle name="Neutral 6" xfId="3366" xr:uid="{00000000-0005-0000-0000-0000460D0000}"/>
    <cellStyle name="Neutral 6 2" xfId="3367" xr:uid="{00000000-0005-0000-0000-0000470D0000}"/>
    <cellStyle name="Neutral 7" xfId="3368" xr:uid="{00000000-0005-0000-0000-0000480D0000}"/>
    <cellStyle name="Neutral 8" xfId="3369" xr:uid="{00000000-0005-0000-0000-0000490D0000}"/>
    <cellStyle name="Neutral 9" xfId="3370" xr:uid="{00000000-0005-0000-0000-00004A0D0000}"/>
    <cellStyle name="Neutral 9 2" xfId="3371" xr:uid="{00000000-0005-0000-0000-00004B0D0000}"/>
    <cellStyle name="Neutral 9 2 2" xfId="3372" xr:uid="{00000000-0005-0000-0000-00004C0D0000}"/>
    <cellStyle name="Neutral 9 3" xfId="3373" xr:uid="{00000000-0005-0000-0000-00004D0D0000}"/>
    <cellStyle name="Neutral 9 4" xfId="3374" xr:uid="{00000000-0005-0000-0000-00004E0D0000}"/>
    <cellStyle name="Neutral 9 5" xfId="3375" xr:uid="{00000000-0005-0000-0000-00004F0D0000}"/>
    <cellStyle name="new style" xfId="3376" xr:uid="{00000000-0005-0000-0000-0000500D0000}"/>
    <cellStyle name="New Times Roman" xfId="3377" xr:uid="{00000000-0005-0000-0000-0000510D0000}"/>
    <cellStyle name="NewColumnHeaderNormal" xfId="3378" xr:uid="{00000000-0005-0000-0000-0000520D0000}"/>
    <cellStyle name="NewSectionHeaderNormal" xfId="3379" xr:uid="{00000000-0005-0000-0000-0000530D0000}"/>
    <cellStyle name="NewSectionHeaderNormal 2" xfId="3380" xr:uid="{00000000-0005-0000-0000-0000540D0000}"/>
    <cellStyle name="NewTitleNormal" xfId="3381" xr:uid="{00000000-0005-0000-0000-0000550D0000}"/>
    <cellStyle name="no dec" xfId="3382" xr:uid="{00000000-0005-0000-0000-0000560D0000}"/>
    <cellStyle name="nonmultiple" xfId="3383" xr:uid="{00000000-0005-0000-0000-0000570D0000}"/>
    <cellStyle name="NonPrint_Heading" xfId="3384" xr:uid="{00000000-0005-0000-0000-0000580D0000}"/>
    <cellStyle name="Norm੎੎" xfId="3385" xr:uid="{00000000-0005-0000-0000-0000590D0000}"/>
    <cellStyle name="Normal" xfId="0" builtinId="0" customBuiltin="1"/>
    <cellStyle name="Normal - Style1" xfId="3386" xr:uid="{00000000-0005-0000-0000-00005B0D0000}"/>
    <cellStyle name="Normal - Style1 2" xfId="3387" xr:uid="{00000000-0005-0000-0000-00005C0D0000}"/>
    <cellStyle name="Normal - Style2" xfId="3388" xr:uid="{00000000-0005-0000-0000-00005D0D0000}"/>
    <cellStyle name="Normal - Style3" xfId="3389" xr:uid="{00000000-0005-0000-0000-00005E0D0000}"/>
    <cellStyle name="Normal - Style4" xfId="3390" xr:uid="{00000000-0005-0000-0000-00005F0D0000}"/>
    <cellStyle name="Normal - Style5" xfId="3391" xr:uid="{00000000-0005-0000-0000-0000600D0000}"/>
    <cellStyle name="Normal - Style6" xfId="3392" xr:uid="{00000000-0005-0000-0000-0000610D0000}"/>
    <cellStyle name="Normal - Style7" xfId="3393" xr:uid="{00000000-0005-0000-0000-0000620D0000}"/>
    <cellStyle name="Normal - Style8" xfId="3394" xr:uid="{00000000-0005-0000-0000-0000630D0000}"/>
    <cellStyle name="Normal [0]" xfId="3395" xr:uid="{00000000-0005-0000-0000-0000640D0000}"/>
    <cellStyle name="Normal [1]" xfId="3396" xr:uid="{00000000-0005-0000-0000-0000650D0000}"/>
    <cellStyle name="Normal [2]" xfId="3397" xr:uid="{00000000-0005-0000-0000-0000660D0000}"/>
    <cellStyle name="Normal [3]" xfId="3398" xr:uid="{00000000-0005-0000-0000-0000670D0000}"/>
    <cellStyle name="Normal 10" xfId="3399" xr:uid="{00000000-0005-0000-0000-0000680D0000}"/>
    <cellStyle name="Normal 11" xfId="3400" xr:uid="{00000000-0005-0000-0000-0000690D0000}"/>
    <cellStyle name="Normal 12" xfId="3401" xr:uid="{00000000-0005-0000-0000-00006A0D0000}"/>
    <cellStyle name="Normal 12 2" xfId="3402" xr:uid="{00000000-0005-0000-0000-00006B0D0000}"/>
    <cellStyle name="Normal 13" xfId="3403" xr:uid="{00000000-0005-0000-0000-00006C0D0000}"/>
    <cellStyle name="Normal 13 2" xfId="3404" xr:uid="{00000000-0005-0000-0000-00006D0D0000}"/>
    <cellStyle name="Normal 14" xfId="3405" xr:uid="{00000000-0005-0000-0000-00006E0D0000}"/>
    <cellStyle name="Normal 14 2" xfId="3406" xr:uid="{00000000-0005-0000-0000-00006F0D0000}"/>
    <cellStyle name="Normal 14 3" xfId="3407" xr:uid="{00000000-0005-0000-0000-0000700D0000}"/>
    <cellStyle name="Normal 14 4" xfId="3408" xr:uid="{00000000-0005-0000-0000-0000710D0000}"/>
    <cellStyle name="Normal 15" xfId="3409" xr:uid="{00000000-0005-0000-0000-0000720D0000}"/>
    <cellStyle name="Normal 15 2" xfId="3410" xr:uid="{00000000-0005-0000-0000-0000730D0000}"/>
    <cellStyle name="Normal 15 3" xfId="3411" xr:uid="{00000000-0005-0000-0000-0000740D0000}"/>
    <cellStyle name="Normal 15 4" xfId="3412" xr:uid="{00000000-0005-0000-0000-0000750D0000}"/>
    <cellStyle name="Normal 16" xfId="3413" xr:uid="{00000000-0005-0000-0000-0000760D0000}"/>
    <cellStyle name="Normal 16 2" xfId="3414" xr:uid="{00000000-0005-0000-0000-0000770D0000}"/>
    <cellStyle name="Normal 17" xfId="3415" xr:uid="{00000000-0005-0000-0000-0000780D0000}"/>
    <cellStyle name="Normal 18" xfId="3416" xr:uid="{00000000-0005-0000-0000-0000790D0000}"/>
    <cellStyle name="Normal 18 2" xfId="3417" xr:uid="{00000000-0005-0000-0000-00007A0D0000}"/>
    <cellStyle name="Normal 19" xfId="3418" xr:uid="{00000000-0005-0000-0000-00007B0D0000}"/>
    <cellStyle name="Normal 2" xfId="9" xr:uid="{00000000-0005-0000-0000-00007C0D0000}"/>
    <cellStyle name="Normal 2 10" xfId="3419" xr:uid="{00000000-0005-0000-0000-00007D0D0000}"/>
    <cellStyle name="Normal 2 10 2" xfId="3420" xr:uid="{00000000-0005-0000-0000-00007E0D0000}"/>
    <cellStyle name="Normal 2 10 2 2" xfId="3421" xr:uid="{00000000-0005-0000-0000-00007F0D0000}"/>
    <cellStyle name="Normal 2 10 3" xfId="3422" xr:uid="{00000000-0005-0000-0000-0000800D0000}"/>
    <cellStyle name="Normal 2 10 4" xfId="3423" xr:uid="{00000000-0005-0000-0000-0000810D0000}"/>
    <cellStyle name="Normal 2 10 5" xfId="3424" xr:uid="{00000000-0005-0000-0000-0000820D0000}"/>
    <cellStyle name="Normal 2 11" xfId="3425" xr:uid="{00000000-0005-0000-0000-0000830D0000}"/>
    <cellStyle name="Normal 2 11 2" xfId="3426" xr:uid="{00000000-0005-0000-0000-0000840D0000}"/>
    <cellStyle name="Normal 2 11 3" xfId="3427" xr:uid="{00000000-0005-0000-0000-0000850D0000}"/>
    <cellStyle name="Normal 2 12" xfId="3428" xr:uid="{00000000-0005-0000-0000-0000860D0000}"/>
    <cellStyle name="Normal 2 12 2" xfId="3429" xr:uid="{00000000-0005-0000-0000-0000870D0000}"/>
    <cellStyle name="Normal 2 12 3" xfId="3430" xr:uid="{00000000-0005-0000-0000-0000880D0000}"/>
    <cellStyle name="Normal 2 13" xfId="3431" xr:uid="{00000000-0005-0000-0000-0000890D0000}"/>
    <cellStyle name="Normal 2 13 2" xfId="3432" xr:uid="{00000000-0005-0000-0000-00008A0D0000}"/>
    <cellStyle name="Normal 2 14" xfId="3433" xr:uid="{00000000-0005-0000-0000-00008B0D0000}"/>
    <cellStyle name="Normal 2 14 2" xfId="3434" xr:uid="{00000000-0005-0000-0000-00008C0D0000}"/>
    <cellStyle name="Normal 2 15" xfId="3435" xr:uid="{00000000-0005-0000-0000-00008D0D0000}"/>
    <cellStyle name="Normal 2 15 2" xfId="3436" xr:uid="{00000000-0005-0000-0000-00008E0D0000}"/>
    <cellStyle name="Normal 2 16" xfId="3437" xr:uid="{00000000-0005-0000-0000-00008F0D0000}"/>
    <cellStyle name="Normal 2 17" xfId="3438" xr:uid="{00000000-0005-0000-0000-0000900D0000}"/>
    <cellStyle name="Normal 2 18" xfId="3439" xr:uid="{00000000-0005-0000-0000-0000910D0000}"/>
    <cellStyle name="Normal 2 2" xfId="10" xr:uid="{00000000-0005-0000-0000-0000920D0000}"/>
    <cellStyle name="Normal 2 2 2" xfId="3440" xr:uid="{00000000-0005-0000-0000-0000930D0000}"/>
    <cellStyle name="Normal 2 2 2 2" xfId="3441" xr:uid="{00000000-0005-0000-0000-0000940D0000}"/>
    <cellStyle name="Normal 2 2 3" xfId="3442" xr:uid="{00000000-0005-0000-0000-0000950D0000}"/>
    <cellStyle name="Normal 2 2 3 2" xfId="3443" xr:uid="{00000000-0005-0000-0000-0000960D0000}"/>
    <cellStyle name="Normal 2 2 4" xfId="3444" xr:uid="{00000000-0005-0000-0000-0000970D0000}"/>
    <cellStyle name="Normal 2 3" xfId="3445" xr:uid="{00000000-0005-0000-0000-0000980D0000}"/>
    <cellStyle name="Normal 2 3 2" xfId="3446" xr:uid="{00000000-0005-0000-0000-0000990D0000}"/>
    <cellStyle name="Normal 2 3 2 2" xfId="3447" xr:uid="{00000000-0005-0000-0000-00009A0D0000}"/>
    <cellStyle name="Normal 2 3 3" xfId="3448" xr:uid="{00000000-0005-0000-0000-00009B0D0000}"/>
    <cellStyle name="Normal 2 3 4" xfId="3449" xr:uid="{00000000-0005-0000-0000-00009C0D0000}"/>
    <cellStyle name="Normal 2 3 5" xfId="3450" xr:uid="{00000000-0005-0000-0000-00009D0D0000}"/>
    <cellStyle name="Normal 2 3 6" xfId="3451" xr:uid="{00000000-0005-0000-0000-00009E0D0000}"/>
    <cellStyle name="Normal 2 3 7" xfId="3452" xr:uid="{00000000-0005-0000-0000-00009F0D0000}"/>
    <cellStyle name="Normal 2 4" xfId="3453" xr:uid="{00000000-0005-0000-0000-0000A00D0000}"/>
    <cellStyle name="Normal 2 4 2" xfId="3454" xr:uid="{00000000-0005-0000-0000-0000A10D0000}"/>
    <cellStyle name="Normal 2 4 3" xfId="3455" xr:uid="{00000000-0005-0000-0000-0000A20D0000}"/>
    <cellStyle name="Normal 2 5" xfId="3456" xr:uid="{00000000-0005-0000-0000-0000A30D0000}"/>
    <cellStyle name="Normal 2 5 2" xfId="3457" xr:uid="{00000000-0005-0000-0000-0000A40D0000}"/>
    <cellStyle name="Normal 2 5 3" xfId="3458" xr:uid="{00000000-0005-0000-0000-0000A50D0000}"/>
    <cellStyle name="Normal 2 6" xfId="3459" xr:uid="{00000000-0005-0000-0000-0000A60D0000}"/>
    <cellStyle name="Normal 2 6 2" xfId="3460" xr:uid="{00000000-0005-0000-0000-0000A70D0000}"/>
    <cellStyle name="Normal 2 6 3" xfId="3461" xr:uid="{00000000-0005-0000-0000-0000A80D0000}"/>
    <cellStyle name="Normal 2 7" xfId="3462" xr:uid="{00000000-0005-0000-0000-0000A90D0000}"/>
    <cellStyle name="Normal 2 7 2" xfId="3463" xr:uid="{00000000-0005-0000-0000-0000AA0D0000}"/>
    <cellStyle name="Normal 2 7 3" xfId="3464" xr:uid="{00000000-0005-0000-0000-0000AB0D0000}"/>
    <cellStyle name="Normal 2 8" xfId="3465" xr:uid="{00000000-0005-0000-0000-0000AC0D0000}"/>
    <cellStyle name="Normal 2 8 2" xfId="3466" xr:uid="{00000000-0005-0000-0000-0000AD0D0000}"/>
    <cellStyle name="Normal 2 8 3" xfId="3467" xr:uid="{00000000-0005-0000-0000-0000AE0D0000}"/>
    <cellStyle name="Normal 2 9" xfId="3468" xr:uid="{00000000-0005-0000-0000-0000AF0D0000}"/>
    <cellStyle name="Normal 2 9 2" xfId="3469" xr:uid="{00000000-0005-0000-0000-0000B00D0000}"/>
    <cellStyle name="Normal 2 9 2 2" xfId="3470" xr:uid="{00000000-0005-0000-0000-0000B10D0000}"/>
    <cellStyle name="Normal 2 9 3" xfId="3471" xr:uid="{00000000-0005-0000-0000-0000B20D0000}"/>
    <cellStyle name="Normal 2 9 4" xfId="3472" xr:uid="{00000000-0005-0000-0000-0000B30D0000}"/>
    <cellStyle name="Normal 2 9 5" xfId="3473" xr:uid="{00000000-0005-0000-0000-0000B40D0000}"/>
    <cellStyle name="Normal 20" xfId="3474" xr:uid="{00000000-0005-0000-0000-0000B50D0000}"/>
    <cellStyle name="Normal 20 2" xfId="3475" xr:uid="{00000000-0005-0000-0000-0000B60D0000}"/>
    <cellStyle name="Normal 21" xfId="3476" xr:uid="{00000000-0005-0000-0000-0000B70D0000}"/>
    <cellStyle name="Normal 22" xfId="3477" xr:uid="{00000000-0005-0000-0000-0000B80D0000}"/>
    <cellStyle name="Normal 23" xfId="3478" xr:uid="{00000000-0005-0000-0000-0000B90D0000}"/>
    <cellStyle name="Normal 24" xfId="3479" xr:uid="{00000000-0005-0000-0000-0000BA0D0000}"/>
    <cellStyle name="Normal 25" xfId="4310" xr:uid="{00000000-0005-0000-0000-0000BB0D0000}"/>
    <cellStyle name="Normal 25 2" xfId="4355" xr:uid="{00000000-0005-0000-0000-0000BC0D0000}"/>
    <cellStyle name="Normal 26" xfId="4359" xr:uid="{00000000-0005-0000-0000-0000BD0D0000}"/>
    <cellStyle name="Normal 27" xfId="4361" xr:uid="{00000000-0005-0000-0000-0000BE0D0000}"/>
    <cellStyle name="Normal 28" xfId="4366" xr:uid="{00000000-0005-0000-0000-0000BF0D0000}"/>
    <cellStyle name="Normal 29" xfId="4362" xr:uid="{00000000-0005-0000-0000-0000C00D0000}"/>
    <cellStyle name="Normal 3" xfId="11" xr:uid="{00000000-0005-0000-0000-0000C10D0000}"/>
    <cellStyle name="Normal 3 2" xfId="3480" xr:uid="{00000000-0005-0000-0000-0000C20D0000}"/>
    <cellStyle name="Normal 3 2 2" xfId="3481" xr:uid="{00000000-0005-0000-0000-0000C30D0000}"/>
    <cellStyle name="Normal 3 2 2 2" xfId="3482" xr:uid="{00000000-0005-0000-0000-0000C40D0000}"/>
    <cellStyle name="Normal 3 2 3" xfId="3483" xr:uid="{00000000-0005-0000-0000-0000C50D0000}"/>
    <cellStyle name="Normal 3 3" xfId="3484" xr:uid="{00000000-0005-0000-0000-0000C60D0000}"/>
    <cellStyle name="Normal 3 4" xfId="3485" xr:uid="{00000000-0005-0000-0000-0000C70D0000}"/>
    <cellStyle name="Normal 3_Display" xfId="3486" xr:uid="{00000000-0005-0000-0000-0000C80D0000}"/>
    <cellStyle name="Normal 30" xfId="4365" xr:uid="{00000000-0005-0000-0000-0000C90D0000}"/>
    <cellStyle name="Normal 31" xfId="4363" xr:uid="{00000000-0005-0000-0000-0000CA0D0000}"/>
    <cellStyle name="Normal 32" xfId="4364" xr:uid="{00000000-0005-0000-0000-0000CB0D0000}"/>
    <cellStyle name="Normal 33" xfId="4367" xr:uid="{00000000-0005-0000-0000-0000CC0D0000}"/>
    <cellStyle name="Normal 34" xfId="4380" xr:uid="{00000000-0005-0000-0000-0000CD0D0000}"/>
    <cellStyle name="Normal 35" xfId="4368" xr:uid="{00000000-0005-0000-0000-0000CE0D0000}"/>
    <cellStyle name="Normal 36" xfId="4379" xr:uid="{00000000-0005-0000-0000-0000CF0D0000}"/>
    <cellStyle name="Normal 37" xfId="4369" xr:uid="{00000000-0005-0000-0000-0000D00D0000}"/>
    <cellStyle name="Normal 38" xfId="4378" xr:uid="{00000000-0005-0000-0000-0000D10D0000}"/>
    <cellStyle name="Normal 39" xfId="4370" xr:uid="{00000000-0005-0000-0000-0000D20D0000}"/>
    <cellStyle name="Normal 4" xfId="3487" xr:uid="{00000000-0005-0000-0000-0000D30D0000}"/>
    <cellStyle name="Normal 4 2" xfId="3488" xr:uid="{00000000-0005-0000-0000-0000D40D0000}"/>
    <cellStyle name="Normal 4 3" xfId="3489" xr:uid="{00000000-0005-0000-0000-0000D50D0000}"/>
    <cellStyle name="Normal 4 4" xfId="3490" xr:uid="{00000000-0005-0000-0000-0000D60D0000}"/>
    <cellStyle name="Normal 4 5" xfId="3491" xr:uid="{00000000-0005-0000-0000-0000D70D0000}"/>
    <cellStyle name="Normal 4 5 2" xfId="3492" xr:uid="{00000000-0005-0000-0000-0000D80D0000}"/>
    <cellStyle name="Normal 4 6" xfId="3493" xr:uid="{00000000-0005-0000-0000-0000D90D0000}"/>
    <cellStyle name="Normal 4 7" xfId="3494" xr:uid="{00000000-0005-0000-0000-0000DA0D0000}"/>
    <cellStyle name="Normal 4 8" xfId="3495" xr:uid="{00000000-0005-0000-0000-0000DB0D0000}"/>
    <cellStyle name="Normal 4 9" xfId="3496" xr:uid="{00000000-0005-0000-0000-0000DC0D0000}"/>
    <cellStyle name="Normal 4_Display" xfId="3497" xr:uid="{00000000-0005-0000-0000-0000DD0D0000}"/>
    <cellStyle name="Normal 40" xfId="4377" xr:uid="{00000000-0005-0000-0000-0000DE0D0000}"/>
    <cellStyle name="Normal 41" xfId="4371" xr:uid="{00000000-0005-0000-0000-0000DF0D0000}"/>
    <cellStyle name="Normal 42" xfId="4376" xr:uid="{00000000-0005-0000-0000-0000E00D0000}"/>
    <cellStyle name="Normal 43" xfId="4372" xr:uid="{00000000-0005-0000-0000-0000E10D0000}"/>
    <cellStyle name="Normal 44" xfId="4375" xr:uid="{00000000-0005-0000-0000-0000E20D0000}"/>
    <cellStyle name="Normal 45" xfId="4373" xr:uid="{00000000-0005-0000-0000-0000E30D0000}"/>
    <cellStyle name="Normal 46" xfId="4374" xr:uid="{00000000-0005-0000-0000-0000E40D0000}"/>
    <cellStyle name="Normal 47" xfId="4381" xr:uid="{00000000-0005-0000-0000-0000E50D0000}"/>
    <cellStyle name="Normal 48" xfId="4382" xr:uid="{00000000-0005-0000-0000-0000E60D0000}"/>
    <cellStyle name="Normal 5" xfId="3498" xr:uid="{00000000-0005-0000-0000-0000E70D0000}"/>
    <cellStyle name="Normal 5 2" xfId="3499" xr:uid="{00000000-0005-0000-0000-0000E80D0000}"/>
    <cellStyle name="Normal 5 3" xfId="3500" xr:uid="{00000000-0005-0000-0000-0000E90D0000}"/>
    <cellStyle name="Normal 5 4" xfId="3501" xr:uid="{00000000-0005-0000-0000-0000EA0D0000}"/>
    <cellStyle name="Normal 5 5" xfId="3502" xr:uid="{00000000-0005-0000-0000-0000EB0D0000}"/>
    <cellStyle name="Normal 5 5 2" xfId="3503" xr:uid="{00000000-0005-0000-0000-0000EC0D0000}"/>
    <cellStyle name="Normal 5 6" xfId="3504" xr:uid="{00000000-0005-0000-0000-0000ED0D0000}"/>
    <cellStyle name="Normal 5 7" xfId="3505" xr:uid="{00000000-0005-0000-0000-0000EE0D0000}"/>
    <cellStyle name="Normal 5 8" xfId="3506" xr:uid="{00000000-0005-0000-0000-0000EF0D0000}"/>
    <cellStyle name="Normal 5_Display" xfId="3507" xr:uid="{00000000-0005-0000-0000-0000F00D0000}"/>
    <cellStyle name="Normal 6" xfId="3508" xr:uid="{00000000-0005-0000-0000-0000F10D0000}"/>
    <cellStyle name="Normal 6 2" xfId="3509" xr:uid="{00000000-0005-0000-0000-0000F20D0000}"/>
    <cellStyle name="Normal 6_Display" xfId="3510" xr:uid="{00000000-0005-0000-0000-0000F30D0000}"/>
    <cellStyle name="Normal 7" xfId="3511" xr:uid="{00000000-0005-0000-0000-0000F40D0000}"/>
    <cellStyle name="Normal 7 2" xfId="3512" xr:uid="{00000000-0005-0000-0000-0000F50D0000}"/>
    <cellStyle name="Normal 7 2 2" xfId="3513" xr:uid="{00000000-0005-0000-0000-0000F60D0000}"/>
    <cellStyle name="Normal 7 2 3" xfId="3514" xr:uid="{00000000-0005-0000-0000-0000F70D0000}"/>
    <cellStyle name="Normal 7 3" xfId="3515" xr:uid="{00000000-0005-0000-0000-0000F80D0000}"/>
    <cellStyle name="Normal 7 3 2" xfId="3516" xr:uid="{00000000-0005-0000-0000-0000F90D0000}"/>
    <cellStyle name="Normal 7 3 2 2" xfId="3517" xr:uid="{00000000-0005-0000-0000-0000FA0D0000}"/>
    <cellStyle name="Normal 7 3 2 3" xfId="3518" xr:uid="{00000000-0005-0000-0000-0000FB0D0000}"/>
    <cellStyle name="Normal 7 3 3" xfId="3519" xr:uid="{00000000-0005-0000-0000-0000FC0D0000}"/>
    <cellStyle name="Normal 7 3 4" xfId="3520" xr:uid="{00000000-0005-0000-0000-0000FD0D0000}"/>
    <cellStyle name="Normal 7 4" xfId="3521" xr:uid="{00000000-0005-0000-0000-0000FE0D0000}"/>
    <cellStyle name="Normal 7 5" xfId="3522" xr:uid="{00000000-0005-0000-0000-0000FF0D0000}"/>
    <cellStyle name="Normal 7 5 2" xfId="3523" xr:uid="{00000000-0005-0000-0000-0000000E0000}"/>
    <cellStyle name="Normal 7 5 3" xfId="3524" xr:uid="{00000000-0005-0000-0000-0000010E0000}"/>
    <cellStyle name="Normal 7 6" xfId="3525" xr:uid="{00000000-0005-0000-0000-0000020E0000}"/>
    <cellStyle name="Normal 7 7" xfId="3526" xr:uid="{00000000-0005-0000-0000-0000030E0000}"/>
    <cellStyle name="Normal 8" xfId="3527" xr:uid="{00000000-0005-0000-0000-0000040E0000}"/>
    <cellStyle name="Normal 8 2" xfId="3528" xr:uid="{00000000-0005-0000-0000-0000050E0000}"/>
    <cellStyle name="Normal 9" xfId="3529" xr:uid="{00000000-0005-0000-0000-0000060E0000}"/>
    <cellStyle name="Normal Bold" xfId="3530" xr:uid="{00000000-0005-0000-0000-0000070E0000}"/>
    <cellStyle name="Normal millions" xfId="3531" xr:uid="{00000000-0005-0000-0000-0000080E0000}"/>
    <cellStyle name="Normal no decimal" xfId="3532" xr:uid="{00000000-0005-0000-0000-0000090E0000}"/>
    <cellStyle name="Normal Pct" xfId="3533" xr:uid="{00000000-0005-0000-0000-00000A0E0000}"/>
    <cellStyle name="Normal thousands" xfId="3534" xr:uid="{00000000-0005-0000-0000-00000B0E0000}"/>
    <cellStyle name="Normal two decimals" xfId="3535" xr:uid="{00000000-0005-0000-0000-00000C0E0000}"/>
    <cellStyle name="Normál_Book2000" xfId="3536" xr:uid="{00000000-0005-0000-0000-00000D0E0000}"/>
    <cellStyle name="Normal_Press Release and Selected Financial  Data Q2 FY01" xfId="8" xr:uid="{00000000-0005-0000-0000-00000E0E0000}"/>
    <cellStyle name="Normal_Press Release FY02  Q3 " xfId="5" xr:uid="{00000000-0005-0000-0000-00000F0E0000}"/>
    <cellStyle name="normal1" xfId="3537" xr:uid="{00000000-0005-0000-0000-0000100E0000}"/>
    <cellStyle name="NormalCenter" xfId="3538" xr:uid="{00000000-0005-0000-0000-0000110E0000}"/>
    <cellStyle name="NormalGB" xfId="3539" xr:uid="{00000000-0005-0000-0000-0000120E0000}"/>
    <cellStyle name="NormalItalic" xfId="3540" xr:uid="{00000000-0005-0000-0000-0000130E0000}"/>
    <cellStyle name="NormalLeft" xfId="3541" xr:uid="{00000000-0005-0000-0000-0000140E0000}"/>
    <cellStyle name="NormalLeftBorderMed" xfId="3542" xr:uid="{00000000-0005-0000-0000-0000150E0000}"/>
    <cellStyle name="NormalTopBorder" xfId="3543" xr:uid="{00000000-0005-0000-0000-0000160E0000}"/>
    <cellStyle name="NormalTopBorderMed" xfId="3544" xr:uid="{00000000-0005-0000-0000-0000170E0000}"/>
    <cellStyle name="NormalUnderln" xfId="3545" xr:uid="{00000000-0005-0000-0000-0000180E0000}"/>
    <cellStyle name="NOT" xfId="3546" xr:uid="{00000000-0005-0000-0000-0000190E0000}"/>
    <cellStyle name="Note 10" xfId="3547" xr:uid="{00000000-0005-0000-0000-00001A0E0000}"/>
    <cellStyle name="Note 10 2" xfId="3548" xr:uid="{00000000-0005-0000-0000-00001B0E0000}"/>
    <cellStyle name="Note 10 3" xfId="3549" xr:uid="{00000000-0005-0000-0000-00001C0E0000}"/>
    <cellStyle name="Note 11" xfId="3550" xr:uid="{00000000-0005-0000-0000-00001D0E0000}"/>
    <cellStyle name="Note 11 2" xfId="3551" xr:uid="{00000000-0005-0000-0000-00001E0E0000}"/>
    <cellStyle name="Note 11 3" xfId="3552" xr:uid="{00000000-0005-0000-0000-00001F0E0000}"/>
    <cellStyle name="Note 12" xfId="3553" xr:uid="{00000000-0005-0000-0000-0000200E0000}"/>
    <cellStyle name="Note 12 2" xfId="3554" xr:uid="{00000000-0005-0000-0000-0000210E0000}"/>
    <cellStyle name="Note 12 3" xfId="3555" xr:uid="{00000000-0005-0000-0000-0000220E0000}"/>
    <cellStyle name="Note 13" xfId="3556" xr:uid="{00000000-0005-0000-0000-0000230E0000}"/>
    <cellStyle name="Note 13 2" xfId="3557" xr:uid="{00000000-0005-0000-0000-0000240E0000}"/>
    <cellStyle name="Note 13 3" xfId="3558" xr:uid="{00000000-0005-0000-0000-0000250E0000}"/>
    <cellStyle name="Note 14" xfId="3559" xr:uid="{00000000-0005-0000-0000-0000260E0000}"/>
    <cellStyle name="Note 14 2" xfId="3560" xr:uid="{00000000-0005-0000-0000-0000270E0000}"/>
    <cellStyle name="Note 14 3" xfId="3561" xr:uid="{00000000-0005-0000-0000-0000280E0000}"/>
    <cellStyle name="Note 15" xfId="3562" xr:uid="{00000000-0005-0000-0000-0000290E0000}"/>
    <cellStyle name="Note 15 2" xfId="3563" xr:uid="{00000000-0005-0000-0000-00002A0E0000}"/>
    <cellStyle name="Note 15 3" xfId="3564" xr:uid="{00000000-0005-0000-0000-00002B0E0000}"/>
    <cellStyle name="Note 16" xfId="3565" xr:uid="{00000000-0005-0000-0000-00002C0E0000}"/>
    <cellStyle name="Note 17" xfId="3566" xr:uid="{00000000-0005-0000-0000-00002D0E0000}"/>
    <cellStyle name="Note 18" xfId="3567" xr:uid="{00000000-0005-0000-0000-00002E0E0000}"/>
    <cellStyle name="Note 19" xfId="3568" xr:uid="{00000000-0005-0000-0000-00002F0E0000}"/>
    <cellStyle name="Note 2" xfId="3569" xr:uid="{00000000-0005-0000-0000-0000300E0000}"/>
    <cellStyle name="Note 2 10" xfId="3570" xr:uid="{00000000-0005-0000-0000-0000310E0000}"/>
    <cellStyle name="Note 2 10 2" xfId="3571" xr:uid="{00000000-0005-0000-0000-0000320E0000}"/>
    <cellStyle name="Note 2 11" xfId="3572" xr:uid="{00000000-0005-0000-0000-0000330E0000}"/>
    <cellStyle name="Note 2 12" xfId="3573" xr:uid="{00000000-0005-0000-0000-0000340E0000}"/>
    <cellStyle name="Note 2 13" xfId="3574" xr:uid="{00000000-0005-0000-0000-0000350E0000}"/>
    <cellStyle name="Note 2 14" xfId="3575" xr:uid="{00000000-0005-0000-0000-0000360E0000}"/>
    <cellStyle name="Note 2 15" xfId="3576" xr:uid="{00000000-0005-0000-0000-0000370E0000}"/>
    <cellStyle name="Note 2 16" xfId="3577" xr:uid="{00000000-0005-0000-0000-0000380E0000}"/>
    <cellStyle name="Note 2 2" xfId="3578" xr:uid="{00000000-0005-0000-0000-0000390E0000}"/>
    <cellStyle name="Note 2 3" xfId="3579" xr:uid="{00000000-0005-0000-0000-00003A0E0000}"/>
    <cellStyle name="Note 2 4" xfId="3580" xr:uid="{00000000-0005-0000-0000-00003B0E0000}"/>
    <cellStyle name="Note 2 5" xfId="3581" xr:uid="{00000000-0005-0000-0000-00003C0E0000}"/>
    <cellStyle name="Note 2 6" xfId="3582" xr:uid="{00000000-0005-0000-0000-00003D0E0000}"/>
    <cellStyle name="Note 2 7" xfId="3583" xr:uid="{00000000-0005-0000-0000-00003E0E0000}"/>
    <cellStyle name="Note 2 8" xfId="3584" xr:uid="{00000000-0005-0000-0000-00003F0E0000}"/>
    <cellStyle name="Note 2 9" xfId="3585" xr:uid="{00000000-0005-0000-0000-0000400E0000}"/>
    <cellStyle name="Note 20" xfId="4350" xr:uid="{00000000-0005-0000-0000-0000410E0000}"/>
    <cellStyle name="Note 3" xfId="3586" xr:uid="{00000000-0005-0000-0000-0000420E0000}"/>
    <cellStyle name="Note 3 2" xfId="3587" xr:uid="{00000000-0005-0000-0000-0000430E0000}"/>
    <cellStyle name="Note 3 3" xfId="3588" xr:uid="{00000000-0005-0000-0000-0000440E0000}"/>
    <cellStyle name="Note 3 4" xfId="3589" xr:uid="{00000000-0005-0000-0000-0000450E0000}"/>
    <cellStyle name="Note 3 5" xfId="3590" xr:uid="{00000000-0005-0000-0000-0000460E0000}"/>
    <cellStyle name="Note 3 5 2" xfId="3591" xr:uid="{00000000-0005-0000-0000-0000470E0000}"/>
    <cellStyle name="Note 3 6" xfId="3592" xr:uid="{00000000-0005-0000-0000-0000480E0000}"/>
    <cellStyle name="Note 3 7" xfId="3593" xr:uid="{00000000-0005-0000-0000-0000490E0000}"/>
    <cellStyle name="Note 3 8" xfId="3594" xr:uid="{00000000-0005-0000-0000-00004A0E0000}"/>
    <cellStyle name="Note 3 9" xfId="3595" xr:uid="{00000000-0005-0000-0000-00004B0E0000}"/>
    <cellStyle name="Note 4" xfId="3596" xr:uid="{00000000-0005-0000-0000-00004C0E0000}"/>
    <cellStyle name="Note 4 2" xfId="3597" xr:uid="{00000000-0005-0000-0000-00004D0E0000}"/>
    <cellStyle name="Note 5" xfId="3598" xr:uid="{00000000-0005-0000-0000-00004E0E0000}"/>
    <cellStyle name="Note 5 2" xfId="3599" xr:uid="{00000000-0005-0000-0000-00004F0E0000}"/>
    <cellStyle name="Note 6" xfId="3600" xr:uid="{00000000-0005-0000-0000-0000500E0000}"/>
    <cellStyle name="Note 6 2" xfId="3601" xr:uid="{00000000-0005-0000-0000-0000510E0000}"/>
    <cellStyle name="Note 7" xfId="3602" xr:uid="{00000000-0005-0000-0000-0000520E0000}"/>
    <cellStyle name="Note 8" xfId="3603" xr:uid="{00000000-0005-0000-0000-0000530E0000}"/>
    <cellStyle name="Note 8 2" xfId="3604" xr:uid="{00000000-0005-0000-0000-0000540E0000}"/>
    <cellStyle name="Note 8 2 2" xfId="3605" xr:uid="{00000000-0005-0000-0000-0000550E0000}"/>
    <cellStyle name="Note 8 3" xfId="3606" xr:uid="{00000000-0005-0000-0000-0000560E0000}"/>
    <cellStyle name="Note 8 4" xfId="3607" xr:uid="{00000000-0005-0000-0000-0000570E0000}"/>
    <cellStyle name="Note 8 5" xfId="3608" xr:uid="{00000000-0005-0000-0000-0000580E0000}"/>
    <cellStyle name="Note 9" xfId="3609" xr:uid="{00000000-0005-0000-0000-0000590E0000}"/>
    <cellStyle name="Note 9 2" xfId="3610" xr:uid="{00000000-0005-0000-0000-00005A0E0000}"/>
    <cellStyle name="Note 9 3" xfId="3611" xr:uid="{00000000-0005-0000-0000-00005B0E0000}"/>
    <cellStyle name="Note 9 4" xfId="3612" xr:uid="{00000000-0005-0000-0000-00005C0E0000}"/>
    <cellStyle name="Notes" xfId="3613" xr:uid="{00000000-0005-0000-0000-00005D0E0000}"/>
    <cellStyle name="NPPESalesPct" xfId="3614" xr:uid="{00000000-0005-0000-0000-00005E0E0000}"/>
    <cellStyle name="Number" xfId="3615" xr:uid="{00000000-0005-0000-0000-00005F0E0000}"/>
    <cellStyle name="Number 2" xfId="3616" xr:uid="{00000000-0005-0000-0000-0000600E0000}"/>
    <cellStyle name="Number 3" xfId="3617" xr:uid="{00000000-0005-0000-0000-0000610E0000}"/>
    <cellStyle name="Number_Cashflow Q1 CY09" xfId="3618" xr:uid="{00000000-0005-0000-0000-0000620E0000}"/>
    <cellStyle name="NumberTopBorder" xfId="3619" xr:uid="{00000000-0005-0000-0000-0000630E0000}"/>
    <cellStyle name="Numéro_Tab" xfId="3620" xr:uid="{00000000-0005-0000-0000-0000640E0000}"/>
    <cellStyle name="NWI%S" xfId="3621" xr:uid="{00000000-0005-0000-0000-0000650E0000}"/>
    <cellStyle name="OBI_ColHeader" xfId="4358" xr:uid="{00000000-0005-0000-0000-0000660E0000}"/>
    <cellStyle name="Œ…‹æØ‚è [0.00]_laroux" xfId="3622" xr:uid="{00000000-0005-0000-0000-0000670E0000}"/>
    <cellStyle name="Œ…‹æØ‚è_laroux" xfId="3623" xr:uid="{00000000-0005-0000-0000-0000680E0000}"/>
    <cellStyle name="ore" xfId="3624" xr:uid="{00000000-0005-0000-0000-0000690E0000}"/>
    <cellStyle name="Output 10" xfId="3625" xr:uid="{00000000-0005-0000-0000-00006A0E0000}"/>
    <cellStyle name="Output 10 2" xfId="3626" xr:uid="{00000000-0005-0000-0000-00006B0E0000}"/>
    <cellStyle name="Output 10 3" xfId="3627" xr:uid="{00000000-0005-0000-0000-00006C0E0000}"/>
    <cellStyle name="Output 11" xfId="3628" xr:uid="{00000000-0005-0000-0000-00006D0E0000}"/>
    <cellStyle name="Output 11 2" xfId="3629" xr:uid="{00000000-0005-0000-0000-00006E0E0000}"/>
    <cellStyle name="Output 11 3" xfId="3630" xr:uid="{00000000-0005-0000-0000-00006F0E0000}"/>
    <cellStyle name="Output 12" xfId="3631" xr:uid="{00000000-0005-0000-0000-0000700E0000}"/>
    <cellStyle name="Output 12 2" xfId="3632" xr:uid="{00000000-0005-0000-0000-0000710E0000}"/>
    <cellStyle name="Output 12 3" xfId="3633" xr:uid="{00000000-0005-0000-0000-0000720E0000}"/>
    <cellStyle name="Output 13" xfId="3634" xr:uid="{00000000-0005-0000-0000-0000730E0000}"/>
    <cellStyle name="Output 13 2" xfId="3635" xr:uid="{00000000-0005-0000-0000-0000740E0000}"/>
    <cellStyle name="Output 13 3" xfId="3636" xr:uid="{00000000-0005-0000-0000-0000750E0000}"/>
    <cellStyle name="Output 14" xfId="3637" xr:uid="{00000000-0005-0000-0000-0000760E0000}"/>
    <cellStyle name="Output 14 2" xfId="3638" xr:uid="{00000000-0005-0000-0000-0000770E0000}"/>
    <cellStyle name="Output 14 3" xfId="3639" xr:uid="{00000000-0005-0000-0000-0000780E0000}"/>
    <cellStyle name="Output 15" xfId="3640" xr:uid="{00000000-0005-0000-0000-0000790E0000}"/>
    <cellStyle name="Output 15 2" xfId="3641" xr:uid="{00000000-0005-0000-0000-00007A0E0000}"/>
    <cellStyle name="Output 15 3" xfId="3642" xr:uid="{00000000-0005-0000-0000-00007B0E0000}"/>
    <cellStyle name="Output 16" xfId="3643" xr:uid="{00000000-0005-0000-0000-00007C0E0000}"/>
    <cellStyle name="Output 17" xfId="3644" xr:uid="{00000000-0005-0000-0000-00007D0E0000}"/>
    <cellStyle name="Output 18" xfId="3645" xr:uid="{00000000-0005-0000-0000-00007E0E0000}"/>
    <cellStyle name="Output 19" xfId="3646" xr:uid="{00000000-0005-0000-0000-00007F0E0000}"/>
    <cellStyle name="Output 2" xfId="3647" xr:uid="{00000000-0005-0000-0000-0000800E0000}"/>
    <cellStyle name="Output 2 10" xfId="3648" xr:uid="{00000000-0005-0000-0000-0000810E0000}"/>
    <cellStyle name="Output 2 11" xfId="3649" xr:uid="{00000000-0005-0000-0000-0000820E0000}"/>
    <cellStyle name="Output 2 12" xfId="3650" xr:uid="{00000000-0005-0000-0000-0000830E0000}"/>
    <cellStyle name="Output 2 13" xfId="3651" xr:uid="{00000000-0005-0000-0000-0000840E0000}"/>
    <cellStyle name="Output 2 14" xfId="3652" xr:uid="{00000000-0005-0000-0000-0000850E0000}"/>
    <cellStyle name="Output 2 15" xfId="3653" xr:uid="{00000000-0005-0000-0000-0000860E0000}"/>
    <cellStyle name="Output 2 2" xfId="3654" xr:uid="{00000000-0005-0000-0000-0000870E0000}"/>
    <cellStyle name="Output 2 3" xfId="3655" xr:uid="{00000000-0005-0000-0000-0000880E0000}"/>
    <cellStyle name="Output 2 4" xfId="3656" xr:uid="{00000000-0005-0000-0000-0000890E0000}"/>
    <cellStyle name="Output 2 5" xfId="3657" xr:uid="{00000000-0005-0000-0000-00008A0E0000}"/>
    <cellStyle name="Output 2 6" xfId="3658" xr:uid="{00000000-0005-0000-0000-00008B0E0000}"/>
    <cellStyle name="Output 2 7" xfId="3659" xr:uid="{00000000-0005-0000-0000-00008C0E0000}"/>
    <cellStyle name="Output 2 8" xfId="3660" xr:uid="{00000000-0005-0000-0000-00008D0E0000}"/>
    <cellStyle name="Output 2 9" xfId="3661" xr:uid="{00000000-0005-0000-0000-00008E0E0000}"/>
    <cellStyle name="Output 20" xfId="4351" xr:uid="{00000000-0005-0000-0000-00008F0E0000}"/>
    <cellStyle name="Output 3" xfId="3662" xr:uid="{00000000-0005-0000-0000-0000900E0000}"/>
    <cellStyle name="Output 3 2" xfId="3663" xr:uid="{00000000-0005-0000-0000-0000910E0000}"/>
    <cellStyle name="Output 3 3" xfId="3664" xr:uid="{00000000-0005-0000-0000-0000920E0000}"/>
    <cellStyle name="Output 3 4" xfId="3665" xr:uid="{00000000-0005-0000-0000-0000930E0000}"/>
    <cellStyle name="Output 3 5" xfId="3666" xr:uid="{00000000-0005-0000-0000-0000940E0000}"/>
    <cellStyle name="Output 3 5 2" xfId="3667" xr:uid="{00000000-0005-0000-0000-0000950E0000}"/>
    <cellStyle name="Output 3 6" xfId="3668" xr:uid="{00000000-0005-0000-0000-0000960E0000}"/>
    <cellStyle name="Output 3 7" xfId="3669" xr:uid="{00000000-0005-0000-0000-0000970E0000}"/>
    <cellStyle name="Output 3 8" xfId="3670" xr:uid="{00000000-0005-0000-0000-0000980E0000}"/>
    <cellStyle name="Output 3 9" xfId="3671" xr:uid="{00000000-0005-0000-0000-0000990E0000}"/>
    <cellStyle name="Output 4" xfId="3672" xr:uid="{00000000-0005-0000-0000-00009A0E0000}"/>
    <cellStyle name="Output 4 2" xfId="3673" xr:uid="{00000000-0005-0000-0000-00009B0E0000}"/>
    <cellStyle name="Output 5" xfId="3674" xr:uid="{00000000-0005-0000-0000-00009C0E0000}"/>
    <cellStyle name="Output 5 2" xfId="3675" xr:uid="{00000000-0005-0000-0000-00009D0E0000}"/>
    <cellStyle name="Output 6" xfId="3676" xr:uid="{00000000-0005-0000-0000-00009E0E0000}"/>
    <cellStyle name="Output 6 2" xfId="3677" xr:uid="{00000000-0005-0000-0000-00009F0E0000}"/>
    <cellStyle name="Output 7" xfId="3678" xr:uid="{00000000-0005-0000-0000-0000A00E0000}"/>
    <cellStyle name="Output 8" xfId="3679" xr:uid="{00000000-0005-0000-0000-0000A10E0000}"/>
    <cellStyle name="Output 9" xfId="3680" xr:uid="{00000000-0005-0000-0000-0000A20E0000}"/>
    <cellStyle name="Output 9 2" xfId="3681" xr:uid="{00000000-0005-0000-0000-0000A30E0000}"/>
    <cellStyle name="Output 9 2 2" xfId="3682" xr:uid="{00000000-0005-0000-0000-0000A40E0000}"/>
    <cellStyle name="Output 9 3" xfId="3683" xr:uid="{00000000-0005-0000-0000-0000A50E0000}"/>
    <cellStyle name="Output 9 4" xfId="3684" xr:uid="{00000000-0005-0000-0000-0000A60E0000}"/>
    <cellStyle name="Output 9 5" xfId="3685" xr:uid="{00000000-0005-0000-0000-0000A70E0000}"/>
    <cellStyle name="Output Amounts" xfId="3686" xr:uid="{00000000-0005-0000-0000-0000A80E0000}"/>
    <cellStyle name="OUTPUT COLUMN HEADINGS" xfId="3687" xr:uid="{00000000-0005-0000-0000-0000A90E0000}"/>
    <cellStyle name="Output Line Items" xfId="3688" xr:uid="{00000000-0005-0000-0000-0000AA0E0000}"/>
    <cellStyle name="OUTPUT REPORT HEADING" xfId="3689" xr:uid="{00000000-0005-0000-0000-0000AB0E0000}"/>
    <cellStyle name="OUTPUT REPORT TITLE" xfId="3690" xr:uid="{00000000-0005-0000-0000-0000AC0E0000}"/>
    <cellStyle name="Override" xfId="3691" xr:uid="{00000000-0005-0000-0000-0000AD0E0000}"/>
    <cellStyle name="Page Heading Large" xfId="3692" xr:uid="{00000000-0005-0000-0000-0000AE0E0000}"/>
    <cellStyle name="Page Heading Small" xfId="3693" xr:uid="{00000000-0005-0000-0000-0000AF0E0000}"/>
    <cellStyle name="Page Number" xfId="3694" xr:uid="{00000000-0005-0000-0000-0000B00E0000}"/>
    <cellStyle name="paint" xfId="3695" xr:uid="{00000000-0005-0000-0000-0000B10E0000}"/>
    <cellStyle name="Pénznem [0]_Cable" xfId="3696" xr:uid="{00000000-0005-0000-0000-0000B20E0000}"/>
    <cellStyle name="Pénznem_Cable" xfId="3697" xr:uid="{00000000-0005-0000-0000-0000B30E0000}"/>
    <cellStyle name="per.style" xfId="3698" xr:uid="{00000000-0005-0000-0000-0000B40E0000}"/>
    <cellStyle name="Percent" xfId="3" builtinId="5"/>
    <cellStyle name="Percent [0]" xfId="3699" xr:uid="{00000000-0005-0000-0000-0000B60E0000}"/>
    <cellStyle name="Percent [0] 2" xfId="3700" xr:uid="{00000000-0005-0000-0000-0000B70E0000}"/>
    <cellStyle name="Percent [00]" xfId="3701" xr:uid="{00000000-0005-0000-0000-0000B80E0000}"/>
    <cellStyle name="Percent [00] 2" xfId="3702" xr:uid="{00000000-0005-0000-0000-0000B90E0000}"/>
    <cellStyle name="Percent [1]" xfId="3703" xr:uid="{00000000-0005-0000-0000-0000BA0E0000}"/>
    <cellStyle name="Percent [2]" xfId="3704" xr:uid="{00000000-0005-0000-0000-0000BB0E0000}"/>
    <cellStyle name="Percent 0" xfId="3705" xr:uid="{00000000-0005-0000-0000-0000BC0E0000}"/>
    <cellStyle name="Percent 0,00" xfId="3706" xr:uid="{00000000-0005-0000-0000-0000BD0E0000}"/>
    <cellStyle name="Percent 0_7.2.3. CAPEX" xfId="3707" xr:uid="{00000000-0005-0000-0000-0000BE0E0000}"/>
    <cellStyle name="Percent 10" xfId="3708" xr:uid="{00000000-0005-0000-0000-0000BF0E0000}"/>
    <cellStyle name="Percent 11" xfId="3709" xr:uid="{00000000-0005-0000-0000-0000C00E0000}"/>
    <cellStyle name="Percent 12" xfId="4313" xr:uid="{00000000-0005-0000-0000-0000C10E0000}"/>
    <cellStyle name="Percent 12 2" xfId="4360" xr:uid="{00000000-0005-0000-0000-0000C20E0000}"/>
    <cellStyle name="Percent 2" xfId="7" xr:uid="{00000000-0005-0000-0000-0000C30E0000}"/>
    <cellStyle name="Percent 2 2" xfId="3710" xr:uid="{00000000-0005-0000-0000-0000C40E0000}"/>
    <cellStyle name="Percent 2 3" xfId="3711" xr:uid="{00000000-0005-0000-0000-0000C50E0000}"/>
    <cellStyle name="Percent 3" xfId="3712" xr:uid="{00000000-0005-0000-0000-0000C60E0000}"/>
    <cellStyle name="Percent 3 2" xfId="3713" xr:uid="{00000000-0005-0000-0000-0000C70E0000}"/>
    <cellStyle name="Percent 3 2 2" xfId="3714" xr:uid="{00000000-0005-0000-0000-0000C80E0000}"/>
    <cellStyle name="Percent 3 2 2 2" xfId="3715" xr:uid="{00000000-0005-0000-0000-0000C90E0000}"/>
    <cellStyle name="Percent 3 2 2 3" xfId="3716" xr:uid="{00000000-0005-0000-0000-0000CA0E0000}"/>
    <cellStyle name="Percent 3 2 3" xfId="3717" xr:uid="{00000000-0005-0000-0000-0000CB0E0000}"/>
    <cellStyle name="Percent 3 2 4" xfId="3718" xr:uid="{00000000-0005-0000-0000-0000CC0E0000}"/>
    <cellStyle name="Percent 3 3" xfId="3719" xr:uid="{00000000-0005-0000-0000-0000CD0E0000}"/>
    <cellStyle name="Percent 3 4" xfId="3720" xr:uid="{00000000-0005-0000-0000-0000CE0E0000}"/>
    <cellStyle name="Percent 3 4 2" xfId="3721" xr:uid="{00000000-0005-0000-0000-0000CF0E0000}"/>
    <cellStyle name="Percent 3 4 3" xfId="3722" xr:uid="{00000000-0005-0000-0000-0000D00E0000}"/>
    <cellStyle name="Percent 3 5" xfId="3723" xr:uid="{00000000-0005-0000-0000-0000D10E0000}"/>
    <cellStyle name="Percent 4" xfId="3724" xr:uid="{00000000-0005-0000-0000-0000D20E0000}"/>
    <cellStyle name="Percent 5" xfId="3725" xr:uid="{00000000-0005-0000-0000-0000D30E0000}"/>
    <cellStyle name="Percent 6" xfId="3726" xr:uid="{00000000-0005-0000-0000-0000D40E0000}"/>
    <cellStyle name="Percent 7" xfId="3727" xr:uid="{00000000-0005-0000-0000-0000D50E0000}"/>
    <cellStyle name="Percent 8" xfId="3728" xr:uid="{00000000-0005-0000-0000-0000D60E0000}"/>
    <cellStyle name="Percent 9" xfId="3729" xr:uid="{00000000-0005-0000-0000-0000D70E0000}"/>
    <cellStyle name="Percent Hard" xfId="3730" xr:uid="{00000000-0005-0000-0000-0000D80E0000}"/>
    <cellStyle name="Percent0Dec" xfId="3731" xr:uid="{00000000-0005-0000-0000-0000D90E0000}"/>
    <cellStyle name="Percent2Dec" xfId="3732" xr:uid="{00000000-0005-0000-0000-0000DA0E0000}"/>
    <cellStyle name="percentage" xfId="3733" xr:uid="{00000000-0005-0000-0000-0000DB0E0000}"/>
    <cellStyle name="Percento" xfId="3734" xr:uid="{00000000-0005-0000-0000-0000DC0E0000}"/>
    <cellStyle name="PercentSales" xfId="3735" xr:uid="{00000000-0005-0000-0000-0000DD0E0000}"/>
    <cellStyle name="PillarData" xfId="3736" xr:uid="{00000000-0005-0000-0000-0000DE0E0000}"/>
    <cellStyle name="PillarHeading" xfId="3737" xr:uid="{00000000-0005-0000-0000-0000DF0E0000}"/>
    <cellStyle name="PillarText" xfId="3738" xr:uid="{00000000-0005-0000-0000-0000E00E0000}"/>
    <cellStyle name="PillarTotal" xfId="3739" xr:uid="{00000000-0005-0000-0000-0000E10E0000}"/>
    <cellStyle name="Pourcentage_losses 2005 04" xfId="3740" xr:uid="{00000000-0005-0000-0000-0000E20E0000}"/>
    <cellStyle name="Precent" xfId="3741" xr:uid="{00000000-0005-0000-0000-0000E30E0000}"/>
    <cellStyle name="PrePop Currency (0)" xfId="3742" xr:uid="{00000000-0005-0000-0000-0000E40E0000}"/>
    <cellStyle name="PrePop Currency (0) 2" xfId="3743" xr:uid="{00000000-0005-0000-0000-0000E50E0000}"/>
    <cellStyle name="PrePop Currency (2)" xfId="3744" xr:uid="{00000000-0005-0000-0000-0000E60E0000}"/>
    <cellStyle name="PrePop Currency (2) 2" xfId="3745" xr:uid="{00000000-0005-0000-0000-0000E70E0000}"/>
    <cellStyle name="PrePop Units (0)" xfId="3746" xr:uid="{00000000-0005-0000-0000-0000E80E0000}"/>
    <cellStyle name="PrePop Units (0) 2" xfId="3747" xr:uid="{00000000-0005-0000-0000-0000E90E0000}"/>
    <cellStyle name="PrePop Units (1)" xfId="3748" xr:uid="{00000000-0005-0000-0000-0000EA0E0000}"/>
    <cellStyle name="PrePop Units (1) 2" xfId="3749" xr:uid="{00000000-0005-0000-0000-0000EB0E0000}"/>
    <cellStyle name="PrePop Units (2)" xfId="3750" xr:uid="{00000000-0005-0000-0000-0000EC0E0000}"/>
    <cellStyle name="PrePop Units (2) 2" xfId="3751" xr:uid="{00000000-0005-0000-0000-0000ED0E0000}"/>
    <cellStyle name="Pricelist" xfId="3752" xr:uid="{00000000-0005-0000-0000-0000EE0E0000}"/>
    <cellStyle name="pricing" xfId="3753" xr:uid="{00000000-0005-0000-0000-0000EF0E0000}"/>
    <cellStyle name="pricing 2" xfId="3754" xr:uid="{00000000-0005-0000-0000-0000F00E0000}"/>
    <cellStyle name="Product Title" xfId="3755" xr:uid="{00000000-0005-0000-0000-0000F10E0000}"/>
    <cellStyle name="Product Title 10" xfId="3756" xr:uid="{00000000-0005-0000-0000-0000F20E0000}"/>
    <cellStyle name="Product Title 11" xfId="3757" xr:uid="{00000000-0005-0000-0000-0000F30E0000}"/>
    <cellStyle name="Product Title 12" xfId="3758" xr:uid="{00000000-0005-0000-0000-0000F40E0000}"/>
    <cellStyle name="Product Title 2" xfId="3759" xr:uid="{00000000-0005-0000-0000-0000F50E0000}"/>
    <cellStyle name="Product Title 3" xfId="3760" xr:uid="{00000000-0005-0000-0000-0000F60E0000}"/>
    <cellStyle name="Product Title 4" xfId="3761" xr:uid="{00000000-0005-0000-0000-0000F70E0000}"/>
    <cellStyle name="Product Title 5" xfId="3762" xr:uid="{00000000-0005-0000-0000-0000F80E0000}"/>
    <cellStyle name="Product Title 6" xfId="3763" xr:uid="{00000000-0005-0000-0000-0000F90E0000}"/>
    <cellStyle name="Product Title 7" xfId="3764" xr:uid="{00000000-0005-0000-0000-0000FA0E0000}"/>
    <cellStyle name="Product Title 8" xfId="3765" xr:uid="{00000000-0005-0000-0000-0000FB0E0000}"/>
    <cellStyle name="Product Title 9" xfId="3766" xr:uid="{00000000-0005-0000-0000-0000FC0E0000}"/>
    <cellStyle name="Prozent +line" xfId="3767" xr:uid="{00000000-0005-0000-0000-0000FD0E0000}"/>
    <cellStyle name="Prozent(+line)" xfId="3768" xr:uid="{00000000-0005-0000-0000-0000FE0E0000}"/>
    <cellStyle name="Prozent_7.2.3. CAPEX" xfId="3769" xr:uid="{00000000-0005-0000-0000-0000FF0E0000}"/>
    <cellStyle name="PSChar" xfId="3770" xr:uid="{00000000-0005-0000-0000-0000000F0000}"/>
    <cellStyle name="PSDate" xfId="3771" xr:uid="{00000000-0005-0000-0000-0000010F0000}"/>
    <cellStyle name="PSDec" xfId="3772" xr:uid="{00000000-0005-0000-0000-0000020F0000}"/>
    <cellStyle name="PSHeading" xfId="3773" xr:uid="{00000000-0005-0000-0000-0000030F0000}"/>
    <cellStyle name="PSInt" xfId="3774" xr:uid="{00000000-0005-0000-0000-0000040F0000}"/>
    <cellStyle name="PSSpacer" xfId="3775" xr:uid="{00000000-0005-0000-0000-0000050F0000}"/>
    <cellStyle name="Red font" xfId="3776" xr:uid="{00000000-0005-0000-0000-0000060F0000}"/>
    <cellStyle name="réel" xfId="3777" xr:uid="{00000000-0005-0000-0000-0000070F0000}"/>
    <cellStyle name="Reference" xfId="3778" xr:uid="{00000000-0005-0000-0000-0000080F0000}"/>
    <cellStyle name="Reference (O%)" xfId="3779" xr:uid="{00000000-0005-0000-0000-0000090F0000}"/>
    <cellStyle name="Reference (O%) 10" xfId="3780" xr:uid="{00000000-0005-0000-0000-00000A0F0000}"/>
    <cellStyle name="Reference (O%) 11" xfId="3781" xr:uid="{00000000-0005-0000-0000-00000B0F0000}"/>
    <cellStyle name="Reference (O%) 12" xfId="3782" xr:uid="{00000000-0005-0000-0000-00000C0F0000}"/>
    <cellStyle name="Reference (O%) 2" xfId="3783" xr:uid="{00000000-0005-0000-0000-00000D0F0000}"/>
    <cellStyle name="Reference (O%) 3" xfId="3784" xr:uid="{00000000-0005-0000-0000-00000E0F0000}"/>
    <cellStyle name="Reference (O%) 4" xfId="3785" xr:uid="{00000000-0005-0000-0000-00000F0F0000}"/>
    <cellStyle name="Reference (O%) 5" xfId="3786" xr:uid="{00000000-0005-0000-0000-0000100F0000}"/>
    <cellStyle name="Reference (O%) 6" xfId="3787" xr:uid="{00000000-0005-0000-0000-0000110F0000}"/>
    <cellStyle name="Reference (O%) 7" xfId="3788" xr:uid="{00000000-0005-0000-0000-0000120F0000}"/>
    <cellStyle name="Reference (O%) 8" xfId="3789" xr:uid="{00000000-0005-0000-0000-0000130F0000}"/>
    <cellStyle name="Reference (O%) 9" xfId="3790" xr:uid="{00000000-0005-0000-0000-0000140F0000}"/>
    <cellStyle name="Reference [00]" xfId="3791" xr:uid="{00000000-0005-0000-0000-0000150F0000}"/>
    <cellStyle name="Reference [00] 10" xfId="3792" xr:uid="{00000000-0005-0000-0000-0000160F0000}"/>
    <cellStyle name="Reference [00] 11" xfId="3793" xr:uid="{00000000-0005-0000-0000-0000170F0000}"/>
    <cellStyle name="Reference [00] 12" xfId="3794" xr:uid="{00000000-0005-0000-0000-0000180F0000}"/>
    <cellStyle name="Reference [00] 2" xfId="3795" xr:uid="{00000000-0005-0000-0000-0000190F0000}"/>
    <cellStyle name="Reference [00] 3" xfId="3796" xr:uid="{00000000-0005-0000-0000-00001A0F0000}"/>
    <cellStyle name="Reference [00] 4" xfId="3797" xr:uid="{00000000-0005-0000-0000-00001B0F0000}"/>
    <cellStyle name="Reference [00] 5" xfId="3798" xr:uid="{00000000-0005-0000-0000-00001C0F0000}"/>
    <cellStyle name="Reference [00] 6" xfId="3799" xr:uid="{00000000-0005-0000-0000-00001D0F0000}"/>
    <cellStyle name="Reference [00] 7" xfId="3800" xr:uid="{00000000-0005-0000-0000-00001E0F0000}"/>
    <cellStyle name="Reference [00] 8" xfId="3801" xr:uid="{00000000-0005-0000-0000-00001F0F0000}"/>
    <cellStyle name="Reference [00] 9" xfId="3802" xr:uid="{00000000-0005-0000-0000-0000200F0000}"/>
    <cellStyle name="Reference 10" xfId="3803" xr:uid="{00000000-0005-0000-0000-0000210F0000}"/>
    <cellStyle name="Reference 11" xfId="3804" xr:uid="{00000000-0005-0000-0000-0000220F0000}"/>
    <cellStyle name="Reference 12" xfId="3805" xr:uid="{00000000-0005-0000-0000-0000230F0000}"/>
    <cellStyle name="Reference 2" xfId="3806" xr:uid="{00000000-0005-0000-0000-0000240F0000}"/>
    <cellStyle name="Reference 3" xfId="3807" xr:uid="{00000000-0005-0000-0000-0000250F0000}"/>
    <cellStyle name="Reference 4" xfId="3808" xr:uid="{00000000-0005-0000-0000-0000260F0000}"/>
    <cellStyle name="Reference 5" xfId="3809" xr:uid="{00000000-0005-0000-0000-0000270F0000}"/>
    <cellStyle name="Reference 6" xfId="3810" xr:uid="{00000000-0005-0000-0000-0000280F0000}"/>
    <cellStyle name="Reference 7" xfId="3811" xr:uid="{00000000-0005-0000-0000-0000290F0000}"/>
    <cellStyle name="Reference 8" xfId="3812" xr:uid="{00000000-0005-0000-0000-00002A0F0000}"/>
    <cellStyle name="Reference 9" xfId="3813" xr:uid="{00000000-0005-0000-0000-00002B0F0000}"/>
    <cellStyle name="Reference_Form CC 1 2 4 June 05" xfId="3814" xr:uid="{00000000-0005-0000-0000-00002C0F0000}"/>
    <cellStyle name="regstoresfromspecstores" xfId="3815" xr:uid="{00000000-0005-0000-0000-00002D0F0000}"/>
    <cellStyle name="ReportTitlePrompt" xfId="3816" xr:uid="{00000000-0005-0000-0000-00002E0F0000}"/>
    <cellStyle name="ReportTitleValue" xfId="3817" xr:uid="{00000000-0005-0000-0000-00002F0F0000}"/>
    <cellStyle name="RevList" xfId="3818" xr:uid="{00000000-0005-0000-0000-0000300F0000}"/>
    <cellStyle name="RevList 2" xfId="3819" xr:uid="{00000000-0005-0000-0000-0000310F0000}"/>
    <cellStyle name="Row Ignore" xfId="3820" xr:uid="{00000000-0005-0000-0000-0000320F0000}"/>
    <cellStyle name="Row Ignore 10" xfId="3821" xr:uid="{00000000-0005-0000-0000-0000330F0000}"/>
    <cellStyle name="Row Ignore 11" xfId="3822" xr:uid="{00000000-0005-0000-0000-0000340F0000}"/>
    <cellStyle name="Row Ignore 12" xfId="3823" xr:uid="{00000000-0005-0000-0000-0000350F0000}"/>
    <cellStyle name="Row Ignore 2" xfId="3824" xr:uid="{00000000-0005-0000-0000-0000360F0000}"/>
    <cellStyle name="Row Ignore 3" xfId="3825" xr:uid="{00000000-0005-0000-0000-0000370F0000}"/>
    <cellStyle name="Row Ignore 4" xfId="3826" xr:uid="{00000000-0005-0000-0000-0000380F0000}"/>
    <cellStyle name="Row Ignore 5" xfId="3827" xr:uid="{00000000-0005-0000-0000-0000390F0000}"/>
    <cellStyle name="Row Ignore 6" xfId="3828" xr:uid="{00000000-0005-0000-0000-00003A0F0000}"/>
    <cellStyle name="Row Ignore 7" xfId="3829" xr:uid="{00000000-0005-0000-0000-00003B0F0000}"/>
    <cellStyle name="Row Ignore 8" xfId="3830" xr:uid="{00000000-0005-0000-0000-00003C0F0000}"/>
    <cellStyle name="Row Ignore 9" xfId="3831" xr:uid="{00000000-0005-0000-0000-00003D0F0000}"/>
    <cellStyle name="Row Title 1" xfId="3832" xr:uid="{00000000-0005-0000-0000-00003E0F0000}"/>
    <cellStyle name="Row Title 2" xfId="3833" xr:uid="{00000000-0005-0000-0000-00003F0F0000}"/>
    <cellStyle name="Row Title 3" xfId="3834" xr:uid="{00000000-0005-0000-0000-0000400F0000}"/>
    <cellStyle name="Row Total" xfId="3835" xr:uid="{00000000-0005-0000-0000-0000410F0000}"/>
    <cellStyle name="RowAcctAbovePrompt" xfId="3836" xr:uid="{00000000-0005-0000-0000-0000420F0000}"/>
    <cellStyle name="RowAcctSOBAbovePrompt" xfId="3837" xr:uid="{00000000-0005-0000-0000-0000430F0000}"/>
    <cellStyle name="RowAcctSOBValue" xfId="3838" xr:uid="{00000000-0005-0000-0000-0000440F0000}"/>
    <cellStyle name="RowAcctValue" xfId="3839" xr:uid="{00000000-0005-0000-0000-0000450F0000}"/>
    <cellStyle name="RowAttrAbovePrompt" xfId="3840" xr:uid="{00000000-0005-0000-0000-0000460F0000}"/>
    <cellStyle name="RowAttrValue" xfId="3841" xr:uid="{00000000-0005-0000-0000-0000470F0000}"/>
    <cellStyle name="RowColSetAbovePrompt" xfId="3842" xr:uid="{00000000-0005-0000-0000-0000480F0000}"/>
    <cellStyle name="RowColSetLeftPrompt" xfId="3843" xr:uid="{00000000-0005-0000-0000-0000490F0000}"/>
    <cellStyle name="RowColSetValue" xfId="3844" xr:uid="{00000000-0005-0000-0000-00004A0F0000}"/>
    <cellStyle name="RowHeader_Indent3" xfId="3845" xr:uid="{00000000-0005-0000-0000-00004B0F0000}"/>
    <cellStyle name="RowLeftPrompt" xfId="3846" xr:uid="{00000000-0005-0000-0000-00004C0F0000}"/>
    <cellStyle name="RowLevel_0" xfId="3847" xr:uid="{00000000-0005-0000-0000-00004D0F0000}"/>
    <cellStyle name="Saisie" xfId="3848" xr:uid="{00000000-0005-0000-0000-00004E0F0000}"/>
    <cellStyle name="Salomon Logo" xfId="3849" xr:uid="{00000000-0005-0000-0000-00004F0F0000}"/>
    <cellStyle name="SampleUsingFormatMask" xfId="3850" xr:uid="{00000000-0005-0000-0000-0000500F0000}"/>
    <cellStyle name="SampleWithNoFormatMask" xfId="3851" xr:uid="{00000000-0005-0000-0000-0000510F0000}"/>
    <cellStyle name="SectionHeaderNormal" xfId="3852" xr:uid="{00000000-0005-0000-0000-0000520F0000}"/>
    <cellStyle name="Shade on" xfId="3853" xr:uid="{00000000-0005-0000-0000-0000530F0000}"/>
    <cellStyle name="Shaded" xfId="3854" xr:uid="{00000000-0005-0000-0000-0000540F0000}"/>
    <cellStyle name="SHADEDSTORES" xfId="3855" xr:uid="{00000000-0005-0000-0000-0000550F0000}"/>
    <cellStyle name="ShOut" xfId="3856" xr:uid="{00000000-0005-0000-0000-0000560F0000}"/>
    <cellStyle name="Simbolo" xfId="3857" xr:uid="{00000000-0005-0000-0000-0000570F0000}"/>
    <cellStyle name="single" xfId="3858" xr:uid="{00000000-0005-0000-0000-0000580F0000}"/>
    <cellStyle name="Single Accounting" xfId="3859" xr:uid="{00000000-0005-0000-0000-0000590F0000}"/>
    <cellStyle name="Single Cell Column Heading" xfId="3860" xr:uid="{00000000-0005-0000-0000-00005A0F0000}"/>
    <cellStyle name="specstores" xfId="3861" xr:uid="{00000000-0005-0000-0000-00005B0F0000}"/>
    <cellStyle name="Standaard_Residential" xfId="3862" xr:uid="{00000000-0005-0000-0000-00005C0F0000}"/>
    <cellStyle name="Standard" xfId="3863" xr:uid="{00000000-0005-0000-0000-00005D0F0000}"/>
    <cellStyle name="Standard format" xfId="3864" xr:uid="{00000000-0005-0000-0000-00005E0F0000}"/>
    <cellStyle name="Standard_GRPK2005_Q1 - YTD - v2" xfId="3865" xr:uid="{00000000-0005-0000-0000-00005F0F0000}"/>
    <cellStyle name="STIL1 - Style1" xfId="3866" xr:uid="{00000000-0005-0000-0000-0000600F0000}"/>
    <cellStyle name="Style 1" xfId="3867" xr:uid="{00000000-0005-0000-0000-0000610F0000}"/>
    <cellStyle name="Style 1 2" xfId="3868" xr:uid="{00000000-0005-0000-0000-0000620F0000}"/>
    <cellStyle name="Style 1 3" xfId="3869" xr:uid="{00000000-0005-0000-0000-0000630F0000}"/>
    <cellStyle name="Style 1_Cashflow Q1 CY09" xfId="3870" xr:uid="{00000000-0005-0000-0000-0000640F0000}"/>
    <cellStyle name="Style 2" xfId="3871" xr:uid="{00000000-0005-0000-0000-0000650F0000}"/>
    <cellStyle name="Style 2B" xfId="3872" xr:uid="{00000000-0005-0000-0000-0000660F0000}"/>
    <cellStyle name="Style 3" xfId="3873" xr:uid="{00000000-0005-0000-0000-0000670F0000}"/>
    <cellStyle name="Style 4" xfId="3874" xr:uid="{00000000-0005-0000-0000-0000680F0000}"/>
    <cellStyle name="SubScript" xfId="3875" xr:uid="{00000000-0005-0000-0000-0000690F0000}"/>
    <cellStyle name="SubTitle" xfId="3876" xr:uid="{00000000-0005-0000-0000-00006A0F0000}"/>
    <cellStyle name="Subtotal" xfId="3877" xr:uid="{00000000-0005-0000-0000-00006B0F0000}"/>
    <cellStyle name="Subtotal 2" xfId="3878" xr:uid="{00000000-0005-0000-0000-00006C0F0000}"/>
    <cellStyle name="summary info only" xfId="3879" xr:uid="{00000000-0005-0000-0000-00006D0F0000}"/>
    <cellStyle name="Summe" xfId="3880" xr:uid="{00000000-0005-0000-0000-00006E0F0000}"/>
    <cellStyle name="SuperScript" xfId="3881" xr:uid="{00000000-0005-0000-0000-00006F0F0000}"/>
    <cellStyle name="Table Col Head" xfId="3882" xr:uid="{00000000-0005-0000-0000-0000700F0000}"/>
    <cellStyle name="Table Head" xfId="3883" xr:uid="{00000000-0005-0000-0000-0000710F0000}"/>
    <cellStyle name="Table Head Aligned" xfId="3884" xr:uid="{00000000-0005-0000-0000-0000720F0000}"/>
    <cellStyle name="Table Head Blue" xfId="3885" xr:uid="{00000000-0005-0000-0000-0000730F0000}"/>
    <cellStyle name="Table Head Green" xfId="3886" xr:uid="{00000000-0005-0000-0000-0000740F0000}"/>
    <cellStyle name="Table Head_Val_Sum_Graph" xfId="3887" xr:uid="{00000000-0005-0000-0000-0000750F0000}"/>
    <cellStyle name="Table Sub Head" xfId="3888" xr:uid="{00000000-0005-0000-0000-0000760F0000}"/>
    <cellStyle name="Table Text" xfId="3889" xr:uid="{00000000-0005-0000-0000-0000770F0000}"/>
    <cellStyle name="Table Title" xfId="3890" xr:uid="{00000000-0005-0000-0000-0000780F0000}"/>
    <cellStyle name="Table Units" xfId="3891" xr:uid="{00000000-0005-0000-0000-0000790F0000}"/>
    <cellStyle name="Table_Header" xfId="3892" xr:uid="{00000000-0005-0000-0000-00007A0F0000}"/>
    <cellStyle name="Tariff" xfId="3893" xr:uid="{00000000-0005-0000-0000-00007B0F0000}"/>
    <cellStyle name="task" xfId="3894" xr:uid="{00000000-0005-0000-0000-00007C0F0000}"/>
    <cellStyle name="TCAM" xfId="3895" xr:uid="{00000000-0005-0000-0000-00007D0F0000}"/>
    <cellStyle name="TDM" xfId="3896" xr:uid="{00000000-0005-0000-0000-00007E0F0000}"/>
    <cellStyle name="Testo" xfId="3897" xr:uid="{00000000-0005-0000-0000-00007F0F0000}"/>
    <cellStyle name="Text" xfId="3898" xr:uid="{00000000-0005-0000-0000-0000800F0000}"/>
    <cellStyle name="Text 1" xfId="3899" xr:uid="{00000000-0005-0000-0000-0000810F0000}"/>
    <cellStyle name="Text 10" xfId="3900" xr:uid="{00000000-0005-0000-0000-0000820F0000}"/>
    <cellStyle name="Text 11" xfId="3901" xr:uid="{00000000-0005-0000-0000-0000830F0000}"/>
    <cellStyle name="Text 12" xfId="3902" xr:uid="{00000000-0005-0000-0000-0000840F0000}"/>
    <cellStyle name="Text 2" xfId="3903" xr:uid="{00000000-0005-0000-0000-0000850F0000}"/>
    <cellStyle name="Text 3" xfId="3904" xr:uid="{00000000-0005-0000-0000-0000860F0000}"/>
    <cellStyle name="Text 4" xfId="3905" xr:uid="{00000000-0005-0000-0000-0000870F0000}"/>
    <cellStyle name="Text 5" xfId="3906" xr:uid="{00000000-0005-0000-0000-0000880F0000}"/>
    <cellStyle name="Text 6" xfId="3907" xr:uid="{00000000-0005-0000-0000-0000890F0000}"/>
    <cellStyle name="Text 7" xfId="3908" xr:uid="{00000000-0005-0000-0000-00008A0F0000}"/>
    <cellStyle name="Text 8" xfId="3909" xr:uid="{00000000-0005-0000-0000-00008B0F0000}"/>
    <cellStyle name="Text 9" xfId="3910" xr:uid="{00000000-0005-0000-0000-00008C0F0000}"/>
    <cellStyle name="Text Head 1" xfId="3911" xr:uid="{00000000-0005-0000-0000-00008D0F0000}"/>
    <cellStyle name="Text Indent A" xfId="3912" xr:uid="{00000000-0005-0000-0000-00008E0F0000}"/>
    <cellStyle name="Text Indent B" xfId="3913" xr:uid="{00000000-0005-0000-0000-00008F0F0000}"/>
    <cellStyle name="Text Indent B 2" xfId="3914" xr:uid="{00000000-0005-0000-0000-0000900F0000}"/>
    <cellStyle name="Text Indent C" xfId="3915" xr:uid="{00000000-0005-0000-0000-0000910F0000}"/>
    <cellStyle name="Text Indent C 2" xfId="3916" xr:uid="{00000000-0005-0000-0000-0000920F0000}"/>
    <cellStyle name="Text Level 1" xfId="3917" xr:uid="{00000000-0005-0000-0000-0000930F0000}"/>
    <cellStyle name="Text Level 2" xfId="3918" xr:uid="{00000000-0005-0000-0000-0000940F0000}"/>
    <cellStyle name="Text Level 3" xfId="3919" xr:uid="{00000000-0005-0000-0000-0000950F0000}"/>
    <cellStyle name="Text Level 4" xfId="3920" xr:uid="{00000000-0005-0000-0000-0000960F0000}"/>
    <cellStyle name="Text Wrap" xfId="3921" xr:uid="{00000000-0005-0000-0000-0000970F0000}"/>
    <cellStyle name="Text_Income statement 2005.06" xfId="3922" xr:uid="{00000000-0005-0000-0000-0000980F0000}"/>
    <cellStyle name="TextBold" xfId="3923" xr:uid="{00000000-0005-0000-0000-0000990F0000}"/>
    <cellStyle name="TextItalic" xfId="3924" xr:uid="{00000000-0005-0000-0000-00009A0F0000}"/>
    <cellStyle name="TextNormal" xfId="3925" xr:uid="{00000000-0005-0000-0000-00009B0F0000}"/>
    <cellStyle name="TFCF" xfId="3926" xr:uid="{00000000-0005-0000-0000-00009C0F0000}"/>
    <cellStyle name="Thousands" xfId="3927" xr:uid="{00000000-0005-0000-0000-00009D0F0000}"/>
    <cellStyle name="Times 10" xfId="3928" xr:uid="{00000000-0005-0000-0000-00009E0F0000}"/>
    <cellStyle name="Times 12" xfId="3929" xr:uid="{00000000-0005-0000-0000-00009F0F0000}"/>
    <cellStyle name="Title 10" xfId="3930" xr:uid="{00000000-0005-0000-0000-0000A00F0000}"/>
    <cellStyle name="Title 10 2" xfId="3931" xr:uid="{00000000-0005-0000-0000-0000A10F0000}"/>
    <cellStyle name="Title 10 3" xfId="3932" xr:uid="{00000000-0005-0000-0000-0000A20F0000}"/>
    <cellStyle name="Title 10 4" xfId="3933" xr:uid="{00000000-0005-0000-0000-0000A30F0000}"/>
    <cellStyle name="Title 11" xfId="3934" xr:uid="{00000000-0005-0000-0000-0000A40F0000}"/>
    <cellStyle name="Title 11 2" xfId="3935" xr:uid="{00000000-0005-0000-0000-0000A50F0000}"/>
    <cellStyle name="Title 11 3" xfId="3936" xr:uid="{00000000-0005-0000-0000-0000A60F0000}"/>
    <cellStyle name="Title 11 4" xfId="3937" xr:uid="{00000000-0005-0000-0000-0000A70F0000}"/>
    <cellStyle name="Title 12" xfId="3938" xr:uid="{00000000-0005-0000-0000-0000A80F0000}"/>
    <cellStyle name="Title 12 2" xfId="3939" xr:uid="{00000000-0005-0000-0000-0000A90F0000}"/>
    <cellStyle name="Title 12 3" xfId="3940" xr:uid="{00000000-0005-0000-0000-0000AA0F0000}"/>
    <cellStyle name="Title 12 4" xfId="3941" xr:uid="{00000000-0005-0000-0000-0000AB0F0000}"/>
    <cellStyle name="Title 13" xfId="3942" xr:uid="{00000000-0005-0000-0000-0000AC0F0000}"/>
    <cellStyle name="Title 13 2" xfId="3943" xr:uid="{00000000-0005-0000-0000-0000AD0F0000}"/>
    <cellStyle name="Title 13 3" xfId="3944" xr:uid="{00000000-0005-0000-0000-0000AE0F0000}"/>
    <cellStyle name="Title 13 4" xfId="3945" xr:uid="{00000000-0005-0000-0000-0000AF0F0000}"/>
    <cellStyle name="Title 14" xfId="3946" xr:uid="{00000000-0005-0000-0000-0000B00F0000}"/>
    <cellStyle name="Title 14 2" xfId="3947" xr:uid="{00000000-0005-0000-0000-0000B10F0000}"/>
    <cellStyle name="Title 14 3" xfId="3948" xr:uid="{00000000-0005-0000-0000-0000B20F0000}"/>
    <cellStyle name="Title 14 4" xfId="3949" xr:uid="{00000000-0005-0000-0000-0000B30F0000}"/>
    <cellStyle name="Title 15" xfId="3950" xr:uid="{00000000-0005-0000-0000-0000B40F0000}"/>
    <cellStyle name="Title 15 2" xfId="3951" xr:uid="{00000000-0005-0000-0000-0000B50F0000}"/>
    <cellStyle name="Title 15 3" xfId="3952" xr:uid="{00000000-0005-0000-0000-0000B60F0000}"/>
    <cellStyle name="Title 15 4" xfId="3953" xr:uid="{00000000-0005-0000-0000-0000B70F0000}"/>
    <cellStyle name="Title 16" xfId="3954" xr:uid="{00000000-0005-0000-0000-0000B80F0000}"/>
    <cellStyle name="Title 17" xfId="3955" xr:uid="{00000000-0005-0000-0000-0000B90F0000}"/>
    <cellStyle name="Title 18" xfId="3956" xr:uid="{00000000-0005-0000-0000-0000BA0F0000}"/>
    <cellStyle name="Title 19" xfId="3957" xr:uid="{00000000-0005-0000-0000-0000BB0F0000}"/>
    <cellStyle name="Title 2" xfId="3958" xr:uid="{00000000-0005-0000-0000-0000BC0F0000}"/>
    <cellStyle name="Title 2 10" xfId="3959" xr:uid="{00000000-0005-0000-0000-0000BD0F0000}"/>
    <cellStyle name="Title 2 10 2" xfId="3960" xr:uid="{00000000-0005-0000-0000-0000BE0F0000}"/>
    <cellStyle name="Title 2 11" xfId="3961" xr:uid="{00000000-0005-0000-0000-0000BF0F0000}"/>
    <cellStyle name="Title 2 12" xfId="3962" xr:uid="{00000000-0005-0000-0000-0000C00F0000}"/>
    <cellStyle name="Title 2 13" xfId="3963" xr:uid="{00000000-0005-0000-0000-0000C10F0000}"/>
    <cellStyle name="Title 2 14" xfId="3964" xr:uid="{00000000-0005-0000-0000-0000C20F0000}"/>
    <cellStyle name="Title 2 15" xfId="3965" xr:uid="{00000000-0005-0000-0000-0000C30F0000}"/>
    <cellStyle name="Title 2 2" xfId="3966" xr:uid="{00000000-0005-0000-0000-0000C40F0000}"/>
    <cellStyle name="Title 2 3" xfId="3967" xr:uid="{00000000-0005-0000-0000-0000C50F0000}"/>
    <cellStyle name="Title 2 4" xfId="3968" xr:uid="{00000000-0005-0000-0000-0000C60F0000}"/>
    <cellStyle name="Title 2 5" xfId="3969" xr:uid="{00000000-0005-0000-0000-0000C70F0000}"/>
    <cellStyle name="Title 2 6" xfId="3970" xr:uid="{00000000-0005-0000-0000-0000C80F0000}"/>
    <cellStyle name="Title 2 7" xfId="3971" xr:uid="{00000000-0005-0000-0000-0000C90F0000}"/>
    <cellStyle name="Title 2 8" xfId="3972" xr:uid="{00000000-0005-0000-0000-0000CA0F0000}"/>
    <cellStyle name="Title 2 9" xfId="3973" xr:uid="{00000000-0005-0000-0000-0000CB0F0000}"/>
    <cellStyle name="Title 20" xfId="4352" xr:uid="{00000000-0005-0000-0000-0000CC0F0000}"/>
    <cellStyle name="Title 3" xfId="3974" xr:uid="{00000000-0005-0000-0000-0000CD0F0000}"/>
    <cellStyle name="Title 3 2" xfId="3975" xr:uid="{00000000-0005-0000-0000-0000CE0F0000}"/>
    <cellStyle name="Title 3 2 2" xfId="3976" xr:uid="{00000000-0005-0000-0000-0000CF0F0000}"/>
    <cellStyle name="Title 3 2 3" xfId="3977" xr:uid="{00000000-0005-0000-0000-0000D00F0000}"/>
    <cellStyle name="Title 3 3" xfId="3978" xr:uid="{00000000-0005-0000-0000-0000D10F0000}"/>
    <cellStyle name="Title 3 4" xfId="3979" xr:uid="{00000000-0005-0000-0000-0000D20F0000}"/>
    <cellStyle name="Title 3 5" xfId="3980" xr:uid="{00000000-0005-0000-0000-0000D30F0000}"/>
    <cellStyle name="Title 3 5 2" xfId="3981" xr:uid="{00000000-0005-0000-0000-0000D40F0000}"/>
    <cellStyle name="Title 3 6" xfId="3982" xr:uid="{00000000-0005-0000-0000-0000D50F0000}"/>
    <cellStyle name="Title 3 7" xfId="3983" xr:uid="{00000000-0005-0000-0000-0000D60F0000}"/>
    <cellStyle name="Title 3 8" xfId="3984" xr:uid="{00000000-0005-0000-0000-0000D70F0000}"/>
    <cellStyle name="Title 3 9" xfId="3985" xr:uid="{00000000-0005-0000-0000-0000D80F0000}"/>
    <cellStyle name="Title 4" xfId="3986" xr:uid="{00000000-0005-0000-0000-0000D90F0000}"/>
    <cellStyle name="Title 4 2" xfId="3987" xr:uid="{00000000-0005-0000-0000-0000DA0F0000}"/>
    <cellStyle name="Title 4 3" xfId="3988" xr:uid="{00000000-0005-0000-0000-0000DB0F0000}"/>
    <cellStyle name="Title 5" xfId="3989" xr:uid="{00000000-0005-0000-0000-0000DC0F0000}"/>
    <cellStyle name="Title 5 2" xfId="3990" xr:uid="{00000000-0005-0000-0000-0000DD0F0000}"/>
    <cellStyle name="Title 5 3" xfId="3991" xr:uid="{00000000-0005-0000-0000-0000DE0F0000}"/>
    <cellStyle name="Title 6" xfId="3992" xr:uid="{00000000-0005-0000-0000-0000DF0F0000}"/>
    <cellStyle name="Title 6 2" xfId="3993" xr:uid="{00000000-0005-0000-0000-0000E00F0000}"/>
    <cellStyle name="Title 6 3" xfId="3994" xr:uid="{00000000-0005-0000-0000-0000E10F0000}"/>
    <cellStyle name="Title 7" xfId="3995" xr:uid="{00000000-0005-0000-0000-0000E20F0000}"/>
    <cellStyle name="Title 7 2" xfId="3996" xr:uid="{00000000-0005-0000-0000-0000E30F0000}"/>
    <cellStyle name="Title 7 3" xfId="3997" xr:uid="{00000000-0005-0000-0000-0000E40F0000}"/>
    <cellStyle name="Title 8" xfId="3998" xr:uid="{00000000-0005-0000-0000-0000E50F0000}"/>
    <cellStyle name="Title 8 2" xfId="3999" xr:uid="{00000000-0005-0000-0000-0000E60F0000}"/>
    <cellStyle name="Title 8 3" xfId="4000" xr:uid="{00000000-0005-0000-0000-0000E70F0000}"/>
    <cellStyle name="Title 9" xfId="4001" xr:uid="{00000000-0005-0000-0000-0000E80F0000}"/>
    <cellStyle name="Title 9 2" xfId="4002" xr:uid="{00000000-0005-0000-0000-0000E90F0000}"/>
    <cellStyle name="Title 9 2 2" xfId="4003" xr:uid="{00000000-0005-0000-0000-0000EA0F0000}"/>
    <cellStyle name="Title 9 3" xfId="4004" xr:uid="{00000000-0005-0000-0000-0000EB0F0000}"/>
    <cellStyle name="Title 9 4" xfId="4005" xr:uid="{00000000-0005-0000-0000-0000EC0F0000}"/>
    <cellStyle name="Title 9 5" xfId="4006" xr:uid="{00000000-0005-0000-0000-0000ED0F0000}"/>
    <cellStyle name="TitleNormal" xfId="4007" xr:uid="{00000000-0005-0000-0000-0000EE0F0000}"/>
    <cellStyle name="Titolo" xfId="4008" xr:uid="{00000000-0005-0000-0000-0000EF0F0000}"/>
    <cellStyle name="Titolo Riga" xfId="4009" xr:uid="{00000000-0005-0000-0000-0000F00F0000}"/>
    <cellStyle name="Titolo Riga 2" xfId="4010" xr:uid="{00000000-0005-0000-0000-0000F10F0000}"/>
    <cellStyle name="titre" xfId="4011" xr:uid="{00000000-0005-0000-0000-0000F20F0000}"/>
    <cellStyle name="Titre 2" xfId="4012" xr:uid="{00000000-0005-0000-0000-0000F30F0000}"/>
    <cellStyle name="Top_Border" xfId="4013" xr:uid="{00000000-0005-0000-0000-0000F40F0000}"/>
    <cellStyle name="Tot" xfId="4014" xr:uid="{00000000-0005-0000-0000-0000F50F0000}"/>
    <cellStyle name="Tot 10" xfId="4015" xr:uid="{00000000-0005-0000-0000-0000F60F0000}"/>
    <cellStyle name="Tot 11" xfId="4016" xr:uid="{00000000-0005-0000-0000-0000F70F0000}"/>
    <cellStyle name="Tot 12" xfId="4017" xr:uid="{00000000-0005-0000-0000-0000F80F0000}"/>
    <cellStyle name="Tot 2" xfId="4018" xr:uid="{00000000-0005-0000-0000-0000F90F0000}"/>
    <cellStyle name="Tot 3" xfId="4019" xr:uid="{00000000-0005-0000-0000-0000FA0F0000}"/>
    <cellStyle name="Tot 4" xfId="4020" xr:uid="{00000000-0005-0000-0000-0000FB0F0000}"/>
    <cellStyle name="Tot 5" xfId="4021" xr:uid="{00000000-0005-0000-0000-0000FC0F0000}"/>
    <cellStyle name="Tot 6" xfId="4022" xr:uid="{00000000-0005-0000-0000-0000FD0F0000}"/>
    <cellStyle name="Tot 7" xfId="4023" xr:uid="{00000000-0005-0000-0000-0000FE0F0000}"/>
    <cellStyle name="Tot 8" xfId="4024" xr:uid="{00000000-0005-0000-0000-0000FF0F0000}"/>
    <cellStyle name="Tot 9" xfId="4025" xr:uid="{00000000-0005-0000-0000-000000100000}"/>
    <cellStyle name="Tot Dec" xfId="4026" xr:uid="{00000000-0005-0000-0000-000001100000}"/>
    <cellStyle name="Tot Dec 10" xfId="4027" xr:uid="{00000000-0005-0000-0000-000002100000}"/>
    <cellStyle name="Tot Dec 11" xfId="4028" xr:uid="{00000000-0005-0000-0000-000003100000}"/>
    <cellStyle name="Tot Dec 12" xfId="4029" xr:uid="{00000000-0005-0000-0000-000004100000}"/>
    <cellStyle name="Tot Dec 2" xfId="4030" xr:uid="{00000000-0005-0000-0000-000005100000}"/>
    <cellStyle name="Tot Dec 3" xfId="4031" xr:uid="{00000000-0005-0000-0000-000006100000}"/>
    <cellStyle name="Tot Dec 4" xfId="4032" xr:uid="{00000000-0005-0000-0000-000007100000}"/>
    <cellStyle name="Tot Dec 5" xfId="4033" xr:uid="{00000000-0005-0000-0000-000008100000}"/>
    <cellStyle name="Tot Dec 6" xfId="4034" xr:uid="{00000000-0005-0000-0000-000009100000}"/>
    <cellStyle name="Tot Dec 7" xfId="4035" xr:uid="{00000000-0005-0000-0000-00000A100000}"/>
    <cellStyle name="Tot Dec 8" xfId="4036" xr:uid="{00000000-0005-0000-0000-00000B100000}"/>
    <cellStyle name="Tot Dec 9" xfId="4037" xr:uid="{00000000-0005-0000-0000-00000C100000}"/>
    <cellStyle name="Total 10" xfId="4038" xr:uid="{00000000-0005-0000-0000-00000D100000}"/>
    <cellStyle name="Total 10 2" xfId="4039" xr:uid="{00000000-0005-0000-0000-00000E100000}"/>
    <cellStyle name="Total 10 3" xfId="4040" xr:uid="{00000000-0005-0000-0000-00000F100000}"/>
    <cellStyle name="Total 10 4" xfId="4041" xr:uid="{00000000-0005-0000-0000-000010100000}"/>
    <cellStyle name="Total 11" xfId="4042" xr:uid="{00000000-0005-0000-0000-000011100000}"/>
    <cellStyle name="Total 11 2" xfId="4043" xr:uid="{00000000-0005-0000-0000-000012100000}"/>
    <cellStyle name="Total 11 3" xfId="4044" xr:uid="{00000000-0005-0000-0000-000013100000}"/>
    <cellStyle name="Total 11 4" xfId="4045" xr:uid="{00000000-0005-0000-0000-000014100000}"/>
    <cellStyle name="Total 12" xfId="4046" xr:uid="{00000000-0005-0000-0000-000015100000}"/>
    <cellStyle name="Total 12 2" xfId="4047" xr:uid="{00000000-0005-0000-0000-000016100000}"/>
    <cellStyle name="Total 12 3" xfId="4048" xr:uid="{00000000-0005-0000-0000-000017100000}"/>
    <cellStyle name="Total 12 4" xfId="4049" xr:uid="{00000000-0005-0000-0000-000018100000}"/>
    <cellStyle name="Total 13" xfId="4050" xr:uid="{00000000-0005-0000-0000-000019100000}"/>
    <cellStyle name="Total 13 2" xfId="4051" xr:uid="{00000000-0005-0000-0000-00001A100000}"/>
    <cellStyle name="Total 13 3" xfId="4052" xr:uid="{00000000-0005-0000-0000-00001B100000}"/>
    <cellStyle name="Total 13 4" xfId="4053" xr:uid="{00000000-0005-0000-0000-00001C100000}"/>
    <cellStyle name="Total 14" xfId="4054" xr:uid="{00000000-0005-0000-0000-00001D100000}"/>
    <cellStyle name="Total 14 2" xfId="4055" xr:uid="{00000000-0005-0000-0000-00001E100000}"/>
    <cellStyle name="Total 14 3" xfId="4056" xr:uid="{00000000-0005-0000-0000-00001F100000}"/>
    <cellStyle name="Total 14 4" xfId="4057" xr:uid="{00000000-0005-0000-0000-000020100000}"/>
    <cellStyle name="Total 15" xfId="4058" xr:uid="{00000000-0005-0000-0000-000021100000}"/>
    <cellStyle name="Total 15 2" xfId="4059" xr:uid="{00000000-0005-0000-0000-000022100000}"/>
    <cellStyle name="Total 15 3" xfId="4060" xr:uid="{00000000-0005-0000-0000-000023100000}"/>
    <cellStyle name="Total 15 4" xfId="4061" xr:uid="{00000000-0005-0000-0000-000024100000}"/>
    <cellStyle name="Total 16" xfId="4062" xr:uid="{00000000-0005-0000-0000-000025100000}"/>
    <cellStyle name="Total 17" xfId="4063" xr:uid="{00000000-0005-0000-0000-000026100000}"/>
    <cellStyle name="Total 18" xfId="4064" xr:uid="{00000000-0005-0000-0000-000027100000}"/>
    <cellStyle name="Total 19" xfId="4065" xr:uid="{00000000-0005-0000-0000-000028100000}"/>
    <cellStyle name="Total 2" xfId="4066" xr:uid="{00000000-0005-0000-0000-000029100000}"/>
    <cellStyle name="Total 2 10" xfId="4067" xr:uid="{00000000-0005-0000-0000-00002A100000}"/>
    <cellStyle name="Total 2 10 2" xfId="4068" xr:uid="{00000000-0005-0000-0000-00002B100000}"/>
    <cellStyle name="Total 2 11" xfId="4069" xr:uid="{00000000-0005-0000-0000-00002C100000}"/>
    <cellStyle name="Total 2 12" xfId="4070" xr:uid="{00000000-0005-0000-0000-00002D100000}"/>
    <cellStyle name="Total 2 13" xfId="4071" xr:uid="{00000000-0005-0000-0000-00002E100000}"/>
    <cellStyle name="Total 2 14" xfId="4072" xr:uid="{00000000-0005-0000-0000-00002F100000}"/>
    <cellStyle name="Total 2 15" xfId="4073" xr:uid="{00000000-0005-0000-0000-000030100000}"/>
    <cellStyle name="Total 2 2" xfId="4074" xr:uid="{00000000-0005-0000-0000-000031100000}"/>
    <cellStyle name="Total 2 3" xfId="4075" xr:uid="{00000000-0005-0000-0000-000032100000}"/>
    <cellStyle name="Total 2 4" xfId="4076" xr:uid="{00000000-0005-0000-0000-000033100000}"/>
    <cellStyle name="Total 2 5" xfId="4077" xr:uid="{00000000-0005-0000-0000-000034100000}"/>
    <cellStyle name="Total 2 6" xfId="4078" xr:uid="{00000000-0005-0000-0000-000035100000}"/>
    <cellStyle name="Total 2 7" xfId="4079" xr:uid="{00000000-0005-0000-0000-000036100000}"/>
    <cellStyle name="Total 2 8" xfId="4080" xr:uid="{00000000-0005-0000-0000-000037100000}"/>
    <cellStyle name="Total 2 9" xfId="4081" xr:uid="{00000000-0005-0000-0000-000038100000}"/>
    <cellStyle name="Total 20" xfId="4353" xr:uid="{00000000-0005-0000-0000-000039100000}"/>
    <cellStyle name="Total 3" xfId="4082" xr:uid="{00000000-0005-0000-0000-00003A100000}"/>
    <cellStyle name="Total 3 2" xfId="4083" xr:uid="{00000000-0005-0000-0000-00003B100000}"/>
    <cellStyle name="Total 3 2 2" xfId="4084" xr:uid="{00000000-0005-0000-0000-00003C100000}"/>
    <cellStyle name="Total 3 2 3" xfId="4085" xr:uid="{00000000-0005-0000-0000-00003D100000}"/>
    <cellStyle name="Total 3 3" xfId="4086" xr:uid="{00000000-0005-0000-0000-00003E100000}"/>
    <cellStyle name="Total 3 4" xfId="4087" xr:uid="{00000000-0005-0000-0000-00003F100000}"/>
    <cellStyle name="Total 3 5" xfId="4088" xr:uid="{00000000-0005-0000-0000-000040100000}"/>
    <cellStyle name="Total 3 5 2" xfId="4089" xr:uid="{00000000-0005-0000-0000-000041100000}"/>
    <cellStyle name="Total 3 6" xfId="4090" xr:uid="{00000000-0005-0000-0000-000042100000}"/>
    <cellStyle name="Total 3 7" xfId="4091" xr:uid="{00000000-0005-0000-0000-000043100000}"/>
    <cellStyle name="Total 3 8" xfId="4092" xr:uid="{00000000-0005-0000-0000-000044100000}"/>
    <cellStyle name="Total 3 9" xfId="4093" xr:uid="{00000000-0005-0000-0000-000045100000}"/>
    <cellStyle name="Total 4" xfId="4094" xr:uid="{00000000-0005-0000-0000-000046100000}"/>
    <cellStyle name="Total 4 2" xfId="4095" xr:uid="{00000000-0005-0000-0000-000047100000}"/>
    <cellStyle name="Total 4 3" xfId="4096" xr:uid="{00000000-0005-0000-0000-000048100000}"/>
    <cellStyle name="Total 5" xfId="4097" xr:uid="{00000000-0005-0000-0000-000049100000}"/>
    <cellStyle name="Total 5 2" xfId="4098" xr:uid="{00000000-0005-0000-0000-00004A100000}"/>
    <cellStyle name="Total 5 3" xfId="4099" xr:uid="{00000000-0005-0000-0000-00004B100000}"/>
    <cellStyle name="Total 6" xfId="4100" xr:uid="{00000000-0005-0000-0000-00004C100000}"/>
    <cellStyle name="Total 6 2" xfId="4101" xr:uid="{00000000-0005-0000-0000-00004D100000}"/>
    <cellStyle name="Total 6 3" xfId="4102" xr:uid="{00000000-0005-0000-0000-00004E100000}"/>
    <cellStyle name="Total 7" xfId="4103" xr:uid="{00000000-0005-0000-0000-00004F100000}"/>
    <cellStyle name="Total 7 2" xfId="4104" xr:uid="{00000000-0005-0000-0000-000050100000}"/>
    <cellStyle name="Total 7 3" xfId="4105" xr:uid="{00000000-0005-0000-0000-000051100000}"/>
    <cellStyle name="Total 8" xfId="4106" xr:uid="{00000000-0005-0000-0000-000052100000}"/>
    <cellStyle name="Total 8 2" xfId="4107" xr:uid="{00000000-0005-0000-0000-000053100000}"/>
    <cellStyle name="Total 8 3" xfId="4108" xr:uid="{00000000-0005-0000-0000-000054100000}"/>
    <cellStyle name="Total 9" xfId="4109" xr:uid="{00000000-0005-0000-0000-000055100000}"/>
    <cellStyle name="Total 9 2" xfId="4110" xr:uid="{00000000-0005-0000-0000-000056100000}"/>
    <cellStyle name="Total 9 2 2" xfId="4111" xr:uid="{00000000-0005-0000-0000-000057100000}"/>
    <cellStyle name="Total 9 3" xfId="4112" xr:uid="{00000000-0005-0000-0000-000058100000}"/>
    <cellStyle name="Total 9 4" xfId="4113" xr:uid="{00000000-0005-0000-0000-000059100000}"/>
    <cellStyle name="Total 9 5" xfId="4114" xr:uid="{00000000-0005-0000-0000-00005A100000}"/>
    <cellStyle name="Total Data" xfId="4115" xr:uid="{00000000-0005-0000-0000-00005B100000}"/>
    <cellStyle name="Totale" xfId="4116" xr:uid="{00000000-0005-0000-0000-00005C100000}"/>
    <cellStyle name="Totale 10" xfId="4117" xr:uid="{00000000-0005-0000-0000-00005D100000}"/>
    <cellStyle name="Totale 11" xfId="4118" xr:uid="{00000000-0005-0000-0000-00005E100000}"/>
    <cellStyle name="Totale 12" xfId="4119" xr:uid="{00000000-0005-0000-0000-00005F100000}"/>
    <cellStyle name="Totale 2" xfId="4120" xr:uid="{00000000-0005-0000-0000-000060100000}"/>
    <cellStyle name="Totale 3" xfId="4121" xr:uid="{00000000-0005-0000-0000-000061100000}"/>
    <cellStyle name="Totale 4" xfId="4122" xr:uid="{00000000-0005-0000-0000-000062100000}"/>
    <cellStyle name="Totale 5" xfId="4123" xr:uid="{00000000-0005-0000-0000-000063100000}"/>
    <cellStyle name="Totale 6" xfId="4124" xr:uid="{00000000-0005-0000-0000-000064100000}"/>
    <cellStyle name="Totale 7" xfId="4125" xr:uid="{00000000-0005-0000-0000-000065100000}"/>
    <cellStyle name="Totale 8" xfId="4126" xr:uid="{00000000-0005-0000-0000-000066100000}"/>
    <cellStyle name="Totale 9" xfId="4127" xr:uid="{00000000-0005-0000-0000-000067100000}"/>
    <cellStyle name="Totale Dec" xfId="4128" xr:uid="{00000000-0005-0000-0000-000068100000}"/>
    <cellStyle name="Totale Dec 10" xfId="4129" xr:uid="{00000000-0005-0000-0000-000069100000}"/>
    <cellStyle name="Totale Dec 11" xfId="4130" xr:uid="{00000000-0005-0000-0000-00006A100000}"/>
    <cellStyle name="Totale Dec 12" xfId="4131" xr:uid="{00000000-0005-0000-0000-00006B100000}"/>
    <cellStyle name="Totale Dec 2" xfId="4132" xr:uid="{00000000-0005-0000-0000-00006C100000}"/>
    <cellStyle name="Totale Dec 3" xfId="4133" xr:uid="{00000000-0005-0000-0000-00006D100000}"/>
    <cellStyle name="Totale Dec 4" xfId="4134" xr:uid="{00000000-0005-0000-0000-00006E100000}"/>
    <cellStyle name="Totale Dec 5" xfId="4135" xr:uid="{00000000-0005-0000-0000-00006F100000}"/>
    <cellStyle name="Totale Dec 6" xfId="4136" xr:uid="{00000000-0005-0000-0000-000070100000}"/>
    <cellStyle name="Totale Dec 7" xfId="4137" xr:uid="{00000000-0005-0000-0000-000071100000}"/>
    <cellStyle name="Totale Dec 8" xfId="4138" xr:uid="{00000000-0005-0000-0000-000072100000}"/>
    <cellStyle name="Totale Dec 9" xfId="4139" xr:uid="{00000000-0005-0000-0000-000073100000}"/>
    <cellStyle name="Undefiniert" xfId="4140" xr:uid="{00000000-0005-0000-0000-000074100000}"/>
    <cellStyle name="Underline" xfId="4141" xr:uid="{00000000-0005-0000-0000-000075100000}"/>
    <cellStyle name="Unprot" xfId="4142" xr:uid="{00000000-0005-0000-0000-000076100000}"/>
    <cellStyle name="Unprot$" xfId="4143" xr:uid="{00000000-0005-0000-0000-000077100000}"/>
    <cellStyle name="Unprot_All BOMS Metro" xfId="4144" xr:uid="{00000000-0005-0000-0000-000078100000}"/>
    <cellStyle name="Unprotect" xfId="4145" xr:uid="{00000000-0005-0000-0000-000079100000}"/>
    <cellStyle name="UploadThisRowValue" xfId="4146" xr:uid="{00000000-0005-0000-0000-00007A100000}"/>
    <cellStyle name="User_Defined_A" xfId="4147" xr:uid="{00000000-0005-0000-0000-00007B100000}"/>
    <cellStyle name="ViewDate" xfId="4148" xr:uid="{00000000-0005-0000-0000-00007C100000}"/>
    <cellStyle name="ViewDetailDate" xfId="4149" xr:uid="{00000000-0005-0000-0000-00007D100000}"/>
    <cellStyle name="ViewDetailInt" xfId="4150" xr:uid="{00000000-0005-0000-0000-00007E100000}"/>
    <cellStyle name="ViewDetailPct" xfId="4151" xr:uid="{00000000-0005-0000-0000-00007F100000}"/>
    <cellStyle name="ViewGrndTotalInt" xfId="4152" xr:uid="{00000000-0005-0000-0000-000080100000}"/>
    <cellStyle name="ViewGrndTotalInt 10" xfId="4153" xr:uid="{00000000-0005-0000-0000-000081100000}"/>
    <cellStyle name="ViewGrndTotalInt 11" xfId="4154" xr:uid="{00000000-0005-0000-0000-000082100000}"/>
    <cellStyle name="ViewGrndTotalInt 12" xfId="4155" xr:uid="{00000000-0005-0000-0000-000083100000}"/>
    <cellStyle name="ViewGrndTotalInt 2" xfId="4156" xr:uid="{00000000-0005-0000-0000-000084100000}"/>
    <cellStyle name="ViewGrndTotalInt 3" xfId="4157" xr:uid="{00000000-0005-0000-0000-000085100000}"/>
    <cellStyle name="ViewGrndTotalInt 4" xfId="4158" xr:uid="{00000000-0005-0000-0000-000086100000}"/>
    <cellStyle name="ViewGrndTotalInt 5" xfId="4159" xr:uid="{00000000-0005-0000-0000-000087100000}"/>
    <cellStyle name="ViewGrndTotalInt 6" xfId="4160" xr:uid="{00000000-0005-0000-0000-000088100000}"/>
    <cellStyle name="ViewGrndTotalInt 7" xfId="4161" xr:uid="{00000000-0005-0000-0000-000089100000}"/>
    <cellStyle name="ViewGrndTotalInt 8" xfId="4162" xr:uid="{00000000-0005-0000-0000-00008A100000}"/>
    <cellStyle name="ViewGrndTotalInt 9" xfId="4163" xr:uid="{00000000-0005-0000-0000-00008B100000}"/>
    <cellStyle name="ViewGrndTotalPct" xfId="4164" xr:uid="{00000000-0005-0000-0000-00008C100000}"/>
    <cellStyle name="ViewGrndTotalPct 10" xfId="4165" xr:uid="{00000000-0005-0000-0000-00008D100000}"/>
    <cellStyle name="ViewGrndTotalPct 11" xfId="4166" xr:uid="{00000000-0005-0000-0000-00008E100000}"/>
    <cellStyle name="ViewGrndTotalPct 12" xfId="4167" xr:uid="{00000000-0005-0000-0000-00008F100000}"/>
    <cellStyle name="ViewGrndTotalPct 2" xfId="4168" xr:uid="{00000000-0005-0000-0000-000090100000}"/>
    <cellStyle name="ViewGrndTotalPct 3" xfId="4169" xr:uid="{00000000-0005-0000-0000-000091100000}"/>
    <cellStyle name="ViewGrndTotalPct 4" xfId="4170" xr:uid="{00000000-0005-0000-0000-000092100000}"/>
    <cellStyle name="ViewGrndTotalPct 5" xfId="4171" xr:uid="{00000000-0005-0000-0000-000093100000}"/>
    <cellStyle name="ViewGrndTotalPct 6" xfId="4172" xr:uid="{00000000-0005-0000-0000-000094100000}"/>
    <cellStyle name="ViewGrndTotalPct 7" xfId="4173" xr:uid="{00000000-0005-0000-0000-000095100000}"/>
    <cellStyle name="ViewGrndTotalPct 8" xfId="4174" xr:uid="{00000000-0005-0000-0000-000096100000}"/>
    <cellStyle name="ViewGrndTotalPct 9" xfId="4175" xr:uid="{00000000-0005-0000-0000-000097100000}"/>
    <cellStyle name="ViewHide" xfId="4176" xr:uid="{00000000-0005-0000-0000-000098100000}"/>
    <cellStyle name="ViewTotal" xfId="4177" xr:uid="{00000000-0005-0000-0000-000099100000}"/>
    <cellStyle name="ViewTotalHide" xfId="4178" xr:uid="{00000000-0005-0000-0000-00009A100000}"/>
    <cellStyle name="ViewTotalInt" xfId="4179" xr:uid="{00000000-0005-0000-0000-00009B100000}"/>
    <cellStyle name="ViewTotalPct" xfId="4180" xr:uid="{00000000-0005-0000-0000-00009C100000}"/>
    <cellStyle name="Währung [0]_Acquisition stats" xfId="4181" xr:uid="{00000000-0005-0000-0000-00009D100000}"/>
    <cellStyle name="Währung_Acquisition stats" xfId="4182" xr:uid="{00000000-0005-0000-0000-00009E100000}"/>
    <cellStyle name="Warning" xfId="4183" xr:uid="{00000000-0005-0000-0000-00009F100000}"/>
    <cellStyle name="Warning Text 10" xfId="4184" xr:uid="{00000000-0005-0000-0000-0000A0100000}"/>
    <cellStyle name="Warning Text 10 2" xfId="4185" xr:uid="{00000000-0005-0000-0000-0000A1100000}"/>
    <cellStyle name="Warning Text 10 3" xfId="4186" xr:uid="{00000000-0005-0000-0000-0000A2100000}"/>
    <cellStyle name="Warning Text 11" xfId="4187" xr:uid="{00000000-0005-0000-0000-0000A3100000}"/>
    <cellStyle name="Warning Text 11 2" xfId="4188" xr:uid="{00000000-0005-0000-0000-0000A4100000}"/>
    <cellStyle name="Warning Text 11 3" xfId="4189" xr:uid="{00000000-0005-0000-0000-0000A5100000}"/>
    <cellStyle name="Warning Text 12" xfId="4190" xr:uid="{00000000-0005-0000-0000-0000A6100000}"/>
    <cellStyle name="Warning Text 12 2" xfId="4191" xr:uid="{00000000-0005-0000-0000-0000A7100000}"/>
    <cellStyle name="Warning Text 12 3" xfId="4192" xr:uid="{00000000-0005-0000-0000-0000A8100000}"/>
    <cellStyle name="Warning Text 13" xfId="4193" xr:uid="{00000000-0005-0000-0000-0000A9100000}"/>
    <cellStyle name="Warning Text 13 2" xfId="4194" xr:uid="{00000000-0005-0000-0000-0000AA100000}"/>
    <cellStyle name="Warning Text 13 3" xfId="4195" xr:uid="{00000000-0005-0000-0000-0000AB100000}"/>
    <cellStyle name="Warning Text 14" xfId="4196" xr:uid="{00000000-0005-0000-0000-0000AC100000}"/>
    <cellStyle name="Warning Text 14 2" xfId="4197" xr:uid="{00000000-0005-0000-0000-0000AD100000}"/>
    <cellStyle name="Warning Text 14 3" xfId="4198" xr:uid="{00000000-0005-0000-0000-0000AE100000}"/>
    <cellStyle name="Warning Text 15" xfId="4199" xr:uid="{00000000-0005-0000-0000-0000AF100000}"/>
    <cellStyle name="Warning Text 15 2" xfId="4200" xr:uid="{00000000-0005-0000-0000-0000B0100000}"/>
    <cellStyle name="Warning Text 15 3" xfId="4201" xr:uid="{00000000-0005-0000-0000-0000B1100000}"/>
    <cellStyle name="Warning Text 16" xfId="4202" xr:uid="{00000000-0005-0000-0000-0000B2100000}"/>
    <cellStyle name="Warning Text 17" xfId="4203" xr:uid="{00000000-0005-0000-0000-0000B3100000}"/>
    <cellStyle name="Warning Text 18" xfId="4204" xr:uid="{00000000-0005-0000-0000-0000B4100000}"/>
    <cellStyle name="Warning Text 19" xfId="4205" xr:uid="{00000000-0005-0000-0000-0000B5100000}"/>
    <cellStyle name="Warning Text 2" xfId="4206" xr:uid="{00000000-0005-0000-0000-0000B6100000}"/>
    <cellStyle name="Warning Text 2 10" xfId="4207" xr:uid="{00000000-0005-0000-0000-0000B7100000}"/>
    <cellStyle name="Warning Text 2 11" xfId="4208" xr:uid="{00000000-0005-0000-0000-0000B8100000}"/>
    <cellStyle name="Warning Text 2 12" xfId="4209" xr:uid="{00000000-0005-0000-0000-0000B9100000}"/>
    <cellStyle name="Warning Text 2 13" xfId="4210" xr:uid="{00000000-0005-0000-0000-0000BA100000}"/>
    <cellStyle name="Warning Text 2 14" xfId="4211" xr:uid="{00000000-0005-0000-0000-0000BB100000}"/>
    <cellStyle name="Warning Text 2 15" xfId="4212" xr:uid="{00000000-0005-0000-0000-0000BC100000}"/>
    <cellStyle name="Warning Text 2 2" xfId="4213" xr:uid="{00000000-0005-0000-0000-0000BD100000}"/>
    <cellStyle name="Warning Text 2 3" xfId="4214" xr:uid="{00000000-0005-0000-0000-0000BE100000}"/>
    <cellStyle name="Warning Text 2 4" xfId="4215" xr:uid="{00000000-0005-0000-0000-0000BF100000}"/>
    <cellStyle name="Warning Text 2 5" xfId="4216" xr:uid="{00000000-0005-0000-0000-0000C0100000}"/>
    <cellStyle name="Warning Text 2 6" xfId="4217" xr:uid="{00000000-0005-0000-0000-0000C1100000}"/>
    <cellStyle name="Warning Text 2 7" xfId="4218" xr:uid="{00000000-0005-0000-0000-0000C2100000}"/>
    <cellStyle name="Warning Text 2 8" xfId="4219" xr:uid="{00000000-0005-0000-0000-0000C3100000}"/>
    <cellStyle name="Warning Text 2 9" xfId="4220" xr:uid="{00000000-0005-0000-0000-0000C4100000}"/>
    <cellStyle name="Warning Text 20" xfId="4354" xr:uid="{00000000-0005-0000-0000-0000C5100000}"/>
    <cellStyle name="Warning Text 3" xfId="4221" xr:uid="{00000000-0005-0000-0000-0000C6100000}"/>
    <cellStyle name="Warning Text 3 2" xfId="4222" xr:uid="{00000000-0005-0000-0000-0000C7100000}"/>
    <cellStyle name="Warning Text 3 3" xfId="4223" xr:uid="{00000000-0005-0000-0000-0000C8100000}"/>
    <cellStyle name="Warning Text 3 4" xfId="4224" xr:uid="{00000000-0005-0000-0000-0000C9100000}"/>
    <cellStyle name="Warning Text 3 5" xfId="4225" xr:uid="{00000000-0005-0000-0000-0000CA100000}"/>
    <cellStyle name="Warning Text 3 6" xfId="4226" xr:uid="{00000000-0005-0000-0000-0000CB100000}"/>
    <cellStyle name="Warning Text 3 7" xfId="4227" xr:uid="{00000000-0005-0000-0000-0000CC100000}"/>
    <cellStyle name="Warning Text 3 8" xfId="4228" xr:uid="{00000000-0005-0000-0000-0000CD100000}"/>
    <cellStyle name="Warning Text 4" xfId="4229" xr:uid="{00000000-0005-0000-0000-0000CE100000}"/>
    <cellStyle name="Warning Text 4 2" xfId="4230" xr:uid="{00000000-0005-0000-0000-0000CF100000}"/>
    <cellStyle name="Warning Text 5" xfId="4231" xr:uid="{00000000-0005-0000-0000-0000D0100000}"/>
    <cellStyle name="Warning Text 5 2" xfId="4232" xr:uid="{00000000-0005-0000-0000-0000D1100000}"/>
    <cellStyle name="Warning Text 6" xfId="4233" xr:uid="{00000000-0005-0000-0000-0000D2100000}"/>
    <cellStyle name="Warning Text 6 2" xfId="4234" xr:uid="{00000000-0005-0000-0000-0000D3100000}"/>
    <cellStyle name="Warning Text 7" xfId="4235" xr:uid="{00000000-0005-0000-0000-0000D4100000}"/>
    <cellStyle name="Warning Text 8" xfId="4236" xr:uid="{00000000-0005-0000-0000-0000D5100000}"/>
    <cellStyle name="Warning Text 9" xfId="4237" xr:uid="{00000000-0005-0000-0000-0000D6100000}"/>
    <cellStyle name="Warning Text 9 2" xfId="4238" xr:uid="{00000000-0005-0000-0000-0000D7100000}"/>
    <cellStyle name="Warning Text 9 3" xfId="4239" xr:uid="{00000000-0005-0000-0000-0000D8100000}"/>
    <cellStyle name="Warning Text 9 4" xfId="4240" xr:uid="{00000000-0005-0000-0000-0000D9100000}"/>
    <cellStyle name="web_ normal" xfId="4241" xr:uid="{00000000-0005-0000-0000-0000DA100000}"/>
    <cellStyle name="Work in progress" xfId="4242" xr:uid="{00000000-0005-0000-0000-0000DB100000}"/>
    <cellStyle name="x" xfId="4243" xr:uid="{00000000-0005-0000-0000-0000DC100000}"/>
    <cellStyle name="Year" xfId="4244" xr:uid="{00000000-0005-0000-0000-0000DD100000}"/>
    <cellStyle name="Yellow" xfId="4245" xr:uid="{00000000-0005-0000-0000-0000DE100000}"/>
    <cellStyle name="Yen" xfId="4246" xr:uid="{00000000-0005-0000-0000-0000DF100000}"/>
    <cellStyle name="똿뗦먛귟 [0.00]_laroux" xfId="4247" xr:uid="{00000000-0005-0000-0000-0000E0100000}"/>
    <cellStyle name="똿뗦먛귟_laroux" xfId="4248" xr:uid="{00000000-0005-0000-0000-0000E1100000}"/>
    <cellStyle name="믅됞 [0.00]_laroux" xfId="4249" xr:uid="{00000000-0005-0000-0000-0000E2100000}"/>
    <cellStyle name="믅됞_laroux" xfId="4250" xr:uid="{00000000-0005-0000-0000-0000E3100000}"/>
    <cellStyle name="백분율_95" xfId="4251" xr:uid="{00000000-0005-0000-0000-0000E4100000}"/>
    <cellStyle name="뷭?_BOOKSHIP" xfId="4252" xr:uid="{00000000-0005-0000-0000-0000E5100000}"/>
    <cellStyle name="콤마 [0]_1202" xfId="4259" xr:uid="{00000000-0005-0000-0000-0000E6100000}"/>
    <cellStyle name="콤마_1202" xfId="4260" xr:uid="{00000000-0005-0000-0000-0000E7100000}"/>
    <cellStyle name="통화 [0]_1202" xfId="4261" xr:uid="{00000000-0005-0000-0000-0000E8100000}"/>
    <cellStyle name="통화_1202" xfId="4262" xr:uid="{00000000-0005-0000-0000-0000E9100000}"/>
    <cellStyle name="표준_(정보부문)월별인원계획" xfId="4264" xr:uid="{00000000-0005-0000-0000-0000EA100000}"/>
    <cellStyle name="一般_Sheet1" xfId="4253" xr:uid="{00000000-0005-0000-0000-0000EB100000}"/>
    <cellStyle name="中等" xfId="4254" xr:uid="{00000000-0005-0000-0000-0000EC100000}"/>
    <cellStyle name="備註" xfId="4255" xr:uid="{00000000-0005-0000-0000-0000ED100000}"/>
    <cellStyle name="千位分隔[0]_BOM 3EC 37531 AAAA" xfId="4256" xr:uid="{00000000-0005-0000-0000-0000EE100000}"/>
    <cellStyle name="千位分隔_BOM 3EC 37531 AAAA" xfId="4257" xr:uid="{00000000-0005-0000-0000-0000EF100000}"/>
    <cellStyle name="合計" xfId="4258" xr:uid="{00000000-0005-0000-0000-0000F0100000}"/>
    <cellStyle name="壞" xfId="4263" xr:uid="{00000000-0005-0000-0000-0000F1100000}"/>
    <cellStyle name="好" xfId="4265" xr:uid="{00000000-0005-0000-0000-0000F2100000}"/>
    <cellStyle name="好_XBOX Total BI Q1'08 0310" xfId="4266" xr:uid="{00000000-0005-0000-0000-0000F3100000}"/>
    <cellStyle name="差" xfId="4267" xr:uid="{00000000-0005-0000-0000-0000F4100000}"/>
    <cellStyle name="常规_BOM 3EC 37531 AAAA" xfId="4268" xr:uid="{00000000-0005-0000-0000-0000F5100000}"/>
    <cellStyle name="强调文字颜色 1" xfId="4269" xr:uid="{00000000-0005-0000-0000-0000F6100000}"/>
    <cellStyle name="强调文字颜色 2" xfId="4270" xr:uid="{00000000-0005-0000-0000-0000F7100000}"/>
    <cellStyle name="强调文字颜色 3" xfId="4271" xr:uid="{00000000-0005-0000-0000-0000F8100000}"/>
    <cellStyle name="强调文字颜色 4" xfId="4272" xr:uid="{00000000-0005-0000-0000-0000F9100000}"/>
    <cellStyle name="强调文字颜色 5" xfId="4273" xr:uid="{00000000-0005-0000-0000-0000FA100000}"/>
    <cellStyle name="强调文字颜色 6" xfId="4274" xr:uid="{00000000-0005-0000-0000-0000FB100000}"/>
    <cellStyle name="标题" xfId="4275" xr:uid="{00000000-0005-0000-0000-0000FC100000}"/>
    <cellStyle name="标题 1" xfId="4276" xr:uid="{00000000-0005-0000-0000-0000FD100000}"/>
    <cellStyle name="标题 2" xfId="4277" xr:uid="{00000000-0005-0000-0000-0000FE100000}"/>
    <cellStyle name="标题 3" xfId="4278" xr:uid="{00000000-0005-0000-0000-0000FF100000}"/>
    <cellStyle name="标题 4" xfId="4279" xr:uid="{00000000-0005-0000-0000-000000110000}"/>
    <cellStyle name="检查单元格" xfId="4280" xr:uid="{00000000-0005-0000-0000-000001110000}"/>
    <cellStyle name="標題" xfId="4281" xr:uid="{00000000-0005-0000-0000-000002110000}"/>
    <cellStyle name="標題 1" xfId="4282" xr:uid="{00000000-0005-0000-0000-000003110000}"/>
    <cellStyle name="標題 2" xfId="4283" xr:uid="{00000000-0005-0000-0000-000004110000}"/>
    <cellStyle name="標題 3" xfId="4284" xr:uid="{00000000-0005-0000-0000-000005110000}"/>
    <cellStyle name="標題 4" xfId="4285" xr:uid="{00000000-0005-0000-0000-000006110000}"/>
    <cellStyle name="檢查儲存格" xfId="4286" xr:uid="{00000000-0005-0000-0000-000007110000}"/>
    <cellStyle name="汇总" xfId="4287" xr:uid="{00000000-0005-0000-0000-000008110000}"/>
    <cellStyle name="注释" xfId="4288" xr:uid="{00000000-0005-0000-0000-000009110000}"/>
    <cellStyle name="解释性文本" xfId="4289" xr:uid="{00000000-0005-0000-0000-00000A110000}"/>
    <cellStyle name="計算方式" xfId="4290" xr:uid="{00000000-0005-0000-0000-00000B110000}"/>
    <cellStyle name="說明文字" xfId="4291" xr:uid="{00000000-0005-0000-0000-00000C110000}"/>
    <cellStyle name="警告文字" xfId="4292" xr:uid="{00000000-0005-0000-0000-00000D110000}"/>
    <cellStyle name="警告文本" xfId="4293" xr:uid="{00000000-0005-0000-0000-00000E110000}"/>
    <cellStyle name="计算" xfId="4294" xr:uid="{00000000-0005-0000-0000-00000F110000}"/>
    <cellStyle name="货币[0]_BOM 3EC 37531 AAAA" xfId="4295" xr:uid="{00000000-0005-0000-0000-000010110000}"/>
    <cellStyle name="货币_BOM 3EC 37531 AAAA" xfId="4296" xr:uid="{00000000-0005-0000-0000-000011110000}"/>
    <cellStyle name="輔色1" xfId="4297" xr:uid="{00000000-0005-0000-0000-000012110000}"/>
    <cellStyle name="輔色2" xfId="4298" xr:uid="{00000000-0005-0000-0000-000013110000}"/>
    <cellStyle name="輔色3" xfId="4299" xr:uid="{00000000-0005-0000-0000-000014110000}"/>
    <cellStyle name="輔色4" xfId="4300" xr:uid="{00000000-0005-0000-0000-000015110000}"/>
    <cellStyle name="輔色5" xfId="4301" xr:uid="{00000000-0005-0000-0000-000016110000}"/>
    <cellStyle name="輔色6" xfId="4302" xr:uid="{00000000-0005-0000-0000-000017110000}"/>
    <cellStyle name="輸入" xfId="4303" xr:uid="{00000000-0005-0000-0000-000018110000}"/>
    <cellStyle name="輸出" xfId="4304" xr:uid="{00000000-0005-0000-0000-000019110000}"/>
    <cellStyle name="输入" xfId="4305" xr:uid="{00000000-0005-0000-0000-00001A110000}"/>
    <cellStyle name="输出" xfId="4306" xr:uid="{00000000-0005-0000-0000-00001B110000}"/>
    <cellStyle name="适中" xfId="4307" xr:uid="{00000000-0005-0000-0000-00001C110000}"/>
    <cellStyle name="連結的儲存格" xfId="4308" xr:uid="{00000000-0005-0000-0000-00001D110000}"/>
    <cellStyle name="链接单元格" xfId="4309" xr:uid="{00000000-0005-0000-0000-00001E110000}"/>
  </cellStyles>
  <dxfs count="4">
    <dxf>
      <font>
        <condense val="0"/>
        <extend val="0"/>
        <color indexed="43"/>
      </font>
      <fill>
        <patternFill>
          <bgColor indexed="10"/>
        </patternFill>
      </fill>
    </dxf>
    <dxf>
      <font>
        <condense val="0"/>
        <extend val="0"/>
        <color indexed="43"/>
      </font>
      <fill>
        <patternFill>
          <bgColor indexed="10"/>
        </patternFill>
      </fill>
    </dxf>
    <dxf>
      <font>
        <condense val="0"/>
        <extend val="0"/>
        <color indexed="43"/>
      </font>
      <fill>
        <patternFill>
          <bgColor indexed="10"/>
        </patternFill>
      </fill>
    </dxf>
    <dxf>
      <font>
        <condense val="0"/>
        <extend val="0"/>
        <color indexed="43"/>
      </font>
      <fill>
        <patternFill>
          <bgColor indexed="10"/>
        </patternFill>
      </fill>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499332</xdr:colOff>
      <xdr:row>0</xdr:row>
      <xdr:rowOff>53340</xdr:rowOff>
    </xdr:from>
    <xdr:to>
      <xdr:col>18</xdr:col>
      <xdr:colOff>23388</xdr:colOff>
      <xdr:row>4</xdr:row>
      <xdr:rowOff>38270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180292" y="53340"/>
          <a:ext cx="3364536" cy="10822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S37"/>
  <sheetViews>
    <sheetView showGridLines="0" tabSelected="1" topLeftCell="A7" zoomScale="85" zoomScaleNormal="85" zoomScaleSheetLayoutView="100" workbookViewId="0"/>
  </sheetViews>
  <sheetFormatPr defaultColWidth="9.28515625" defaultRowHeight="12.75"/>
  <sheetData>
    <row r="3" spans="1:18" ht="48.75">
      <c r="A3" s="110" t="s">
        <v>27</v>
      </c>
      <c r="N3" s="111"/>
    </row>
    <row r="4" spans="1:18" ht="12" customHeight="1">
      <c r="A4" s="110"/>
      <c r="N4" s="111"/>
    </row>
    <row r="5" spans="1:18" ht="13.5" thickBot="1">
      <c r="A5" s="112"/>
      <c r="B5" s="112"/>
      <c r="C5" s="112"/>
      <c r="D5" s="112"/>
      <c r="E5" s="112"/>
      <c r="F5" s="112"/>
      <c r="G5" s="112"/>
      <c r="H5" s="112"/>
      <c r="I5" s="112"/>
      <c r="J5" s="112"/>
      <c r="K5" s="112"/>
      <c r="L5" s="112"/>
      <c r="M5" s="112"/>
      <c r="N5" s="112"/>
      <c r="O5" s="112"/>
      <c r="P5" s="112"/>
      <c r="Q5" s="112"/>
      <c r="R5" s="112"/>
    </row>
    <row r="6" spans="1:18" ht="6" customHeight="1">
      <c r="A6" s="113"/>
    </row>
    <row r="7" spans="1:18" ht="13.5">
      <c r="A7" s="207" t="s">
        <v>27</v>
      </c>
    </row>
    <row r="8" spans="1:18" ht="55.5" customHeight="1">
      <c r="A8" s="734" t="s">
        <v>251</v>
      </c>
      <c r="B8" s="735"/>
      <c r="C8" s="735"/>
      <c r="D8" s="735"/>
      <c r="E8" s="735"/>
      <c r="F8" s="735"/>
      <c r="G8" s="735"/>
      <c r="H8" s="735"/>
      <c r="I8" s="735"/>
      <c r="J8" s="735"/>
      <c r="K8" s="735"/>
      <c r="L8" s="735"/>
      <c r="M8" s="735"/>
      <c r="N8" s="735"/>
      <c r="O8" s="735"/>
      <c r="P8" s="735"/>
      <c r="Q8" s="735"/>
      <c r="R8" s="735"/>
    </row>
    <row r="9" spans="1:18" ht="6" customHeight="1">
      <c r="A9" s="208"/>
    </row>
    <row r="10" spans="1:18" ht="71.25" customHeight="1">
      <c r="A10" s="734" t="s">
        <v>140</v>
      </c>
      <c r="B10" s="735"/>
      <c r="C10" s="735"/>
      <c r="D10" s="735"/>
      <c r="E10" s="735"/>
      <c r="F10" s="735"/>
      <c r="G10" s="735"/>
      <c r="H10" s="735"/>
      <c r="I10" s="735"/>
      <c r="J10" s="735"/>
      <c r="K10" s="735"/>
      <c r="L10" s="735"/>
      <c r="M10" s="735"/>
      <c r="N10" s="735"/>
      <c r="O10" s="735"/>
      <c r="P10" s="735"/>
      <c r="Q10" s="735"/>
      <c r="R10" s="735"/>
    </row>
    <row r="11" spans="1:18" ht="13.5">
      <c r="A11" s="209"/>
      <c r="B11" s="210"/>
      <c r="C11" s="210"/>
      <c r="D11" s="210"/>
      <c r="E11" s="210"/>
      <c r="F11" s="210"/>
      <c r="G11" s="210"/>
      <c r="H11" s="210"/>
      <c r="I11" s="210"/>
      <c r="J11" s="210"/>
      <c r="K11" s="210"/>
      <c r="L11" s="210"/>
      <c r="M11" s="210"/>
      <c r="N11" s="210"/>
      <c r="O11" s="210"/>
    </row>
    <row r="12" spans="1:18" ht="13.5">
      <c r="A12" s="211" t="s">
        <v>165</v>
      </c>
    </row>
    <row r="13" spans="1:18" ht="13.5">
      <c r="A13" s="211" t="s">
        <v>187</v>
      </c>
    </row>
    <row r="14" spans="1:18" ht="13.5">
      <c r="A14" s="218" t="s">
        <v>238</v>
      </c>
    </row>
    <row r="15" spans="1:18" ht="13.5">
      <c r="A15" s="218" t="s">
        <v>234</v>
      </c>
    </row>
    <row r="16" spans="1:18" ht="13.5">
      <c r="A16" s="218"/>
      <c r="B16" s="229" t="s">
        <v>154</v>
      </c>
    </row>
    <row r="17" spans="1:19" ht="13.5">
      <c r="A17" s="218" t="s">
        <v>252</v>
      </c>
      <c r="B17" s="228"/>
    </row>
    <row r="18" spans="1:19" ht="13.5">
      <c r="A18" s="211" t="s">
        <v>177</v>
      </c>
    </row>
    <row r="19" spans="1:19" ht="13.5">
      <c r="A19" s="211" t="s">
        <v>268</v>
      </c>
    </row>
    <row r="20" spans="1:19" ht="13.5">
      <c r="B20" s="229" t="s">
        <v>146</v>
      </c>
    </row>
    <row r="21" spans="1:19" ht="13.5">
      <c r="A21" s="211" t="s">
        <v>206</v>
      </c>
    </row>
    <row r="22" spans="1:19" ht="13.5">
      <c r="A22" s="211" t="s">
        <v>207</v>
      </c>
    </row>
    <row r="23" spans="1:19" ht="12" customHeight="1">
      <c r="A23" s="208"/>
    </row>
    <row r="24" spans="1:19" ht="207" customHeight="1">
      <c r="A24" s="734" t="s">
        <v>204</v>
      </c>
      <c r="B24" s="738"/>
      <c r="C24" s="738"/>
      <c r="D24" s="738"/>
      <c r="E24" s="738"/>
      <c r="F24" s="738"/>
      <c r="G24" s="738"/>
      <c r="H24" s="738"/>
      <c r="I24" s="738"/>
      <c r="J24" s="738"/>
      <c r="K24" s="738"/>
      <c r="L24" s="738"/>
      <c r="M24" s="738"/>
      <c r="N24" s="738"/>
      <c r="O24" s="738"/>
      <c r="P24" s="738"/>
      <c r="Q24" s="738"/>
      <c r="R24" s="738"/>
    </row>
    <row r="25" spans="1:19" ht="6" customHeight="1">
      <c r="A25" s="208"/>
    </row>
    <row r="26" spans="1:19" ht="34.5" customHeight="1">
      <c r="A26" s="734" t="s">
        <v>267</v>
      </c>
      <c r="B26" s="738"/>
      <c r="C26" s="738"/>
      <c r="D26" s="738"/>
      <c r="E26" s="738"/>
      <c r="F26" s="738"/>
      <c r="G26" s="738"/>
      <c r="H26" s="738"/>
      <c r="I26" s="738"/>
      <c r="J26" s="738"/>
      <c r="K26" s="738"/>
      <c r="L26" s="738"/>
      <c r="M26" s="738"/>
      <c r="N26" s="738"/>
      <c r="O26" s="738"/>
      <c r="P26" s="738"/>
      <c r="Q26" s="738"/>
      <c r="R26" s="738"/>
    </row>
    <row r="27" spans="1:19" ht="6" customHeight="1">
      <c r="A27" s="208"/>
    </row>
    <row r="28" spans="1:19">
      <c r="A28" s="734" t="s">
        <v>134</v>
      </c>
      <c r="B28" s="738"/>
      <c r="C28" s="738"/>
      <c r="D28" s="738"/>
      <c r="E28" s="738"/>
      <c r="F28" s="738"/>
      <c r="G28" s="738"/>
      <c r="H28" s="738"/>
      <c r="I28" s="738"/>
      <c r="J28" s="738"/>
      <c r="K28" s="738"/>
      <c r="L28" s="738"/>
      <c r="M28" s="738"/>
      <c r="N28" s="738"/>
      <c r="O28" s="738"/>
      <c r="P28" s="738"/>
      <c r="Q28" s="738"/>
      <c r="R28" s="738"/>
      <c r="S28" s="215"/>
    </row>
    <row r="29" spans="1:19" ht="5.25" customHeight="1">
      <c r="A29" s="212"/>
      <c r="B29" s="213"/>
      <c r="C29" s="213"/>
      <c r="D29" s="213"/>
      <c r="E29" s="213"/>
      <c r="F29" s="213"/>
      <c r="G29" s="213"/>
      <c r="H29" s="213"/>
      <c r="I29" s="213"/>
      <c r="J29" s="213"/>
      <c r="K29" s="213"/>
      <c r="L29" s="213"/>
      <c r="M29" s="213"/>
      <c r="N29" s="213"/>
      <c r="O29" s="213"/>
      <c r="P29" s="213"/>
      <c r="Q29" s="213"/>
      <c r="R29" s="213"/>
    </row>
    <row r="30" spans="1:19">
      <c r="A30" s="734" t="s">
        <v>80</v>
      </c>
      <c r="B30" s="738"/>
      <c r="C30" s="738"/>
      <c r="D30" s="738"/>
      <c r="E30" s="738"/>
      <c r="F30" s="738"/>
      <c r="G30" s="738"/>
      <c r="H30" s="738"/>
      <c r="I30" s="738"/>
      <c r="J30" s="738"/>
      <c r="K30" s="738"/>
      <c r="L30" s="738"/>
      <c r="M30" s="738"/>
      <c r="N30" s="738"/>
      <c r="O30" s="738"/>
      <c r="P30" s="738"/>
      <c r="Q30" s="738"/>
      <c r="R30" s="738"/>
    </row>
    <row r="31" spans="1:19" ht="13.5">
      <c r="A31" s="212"/>
      <c r="B31" s="213"/>
      <c r="C31" s="213"/>
      <c r="D31" s="213"/>
      <c r="E31" s="213"/>
      <c r="F31" s="213"/>
      <c r="G31" s="213"/>
      <c r="H31" s="213"/>
      <c r="I31" s="213"/>
      <c r="J31" s="213"/>
      <c r="K31" s="213"/>
      <c r="L31" s="213"/>
      <c r="M31" s="213"/>
      <c r="N31" s="213"/>
      <c r="O31" s="213"/>
      <c r="P31" s="213"/>
      <c r="Q31" s="213"/>
      <c r="R31" s="213"/>
    </row>
    <row r="32" spans="1:19" ht="5.25" customHeight="1">
      <c r="A32" s="214"/>
      <c r="B32" s="213"/>
      <c r="C32" s="213"/>
      <c r="D32" s="213"/>
      <c r="E32" s="213"/>
      <c r="F32" s="213"/>
      <c r="G32" s="213"/>
      <c r="H32" s="213"/>
      <c r="I32" s="213"/>
      <c r="J32" s="213"/>
      <c r="K32" s="213"/>
      <c r="L32" s="213"/>
      <c r="M32" s="213"/>
      <c r="N32" s="213"/>
      <c r="O32" s="213"/>
      <c r="P32" s="213"/>
      <c r="Q32" s="213"/>
      <c r="R32" s="213"/>
    </row>
    <row r="34" spans="1:18" ht="13.5">
      <c r="A34" s="207" t="s">
        <v>220</v>
      </c>
    </row>
    <row r="35" spans="1:18" ht="82.5" customHeight="1">
      <c r="A35" s="734" t="s">
        <v>293</v>
      </c>
      <c r="B35" s="735"/>
      <c r="C35" s="735"/>
      <c r="D35" s="735"/>
      <c r="E35" s="735"/>
      <c r="F35" s="735"/>
      <c r="G35" s="735"/>
      <c r="H35" s="735"/>
      <c r="I35" s="735"/>
      <c r="J35" s="735"/>
      <c r="K35" s="735"/>
      <c r="L35" s="735"/>
      <c r="M35" s="735"/>
      <c r="N35" s="735"/>
      <c r="O35" s="735"/>
      <c r="P35" s="735"/>
      <c r="Q35" s="735"/>
      <c r="R35" s="735"/>
    </row>
    <row r="36" spans="1:18" ht="6" customHeight="1">
      <c r="A36" s="208"/>
    </row>
    <row r="37" spans="1:18" s="721" customFormat="1" ht="37.5" customHeight="1">
      <c r="A37" s="736" t="s">
        <v>294</v>
      </c>
      <c r="B37" s="737"/>
      <c r="C37" s="737"/>
      <c r="D37" s="737"/>
      <c r="E37" s="737"/>
      <c r="F37" s="737"/>
      <c r="G37" s="737"/>
      <c r="H37" s="737"/>
      <c r="I37" s="737"/>
      <c r="J37" s="737"/>
      <c r="K37" s="737"/>
      <c r="L37" s="737"/>
      <c r="M37" s="737"/>
      <c r="N37" s="737"/>
      <c r="O37" s="737"/>
      <c r="P37" s="737"/>
      <c r="Q37" s="737"/>
      <c r="R37" s="737"/>
    </row>
  </sheetData>
  <sheetProtection sheet="1" objects="1" scenarios="1"/>
  <mergeCells count="8">
    <mergeCell ref="A35:R35"/>
    <mergeCell ref="A37:R37"/>
    <mergeCell ref="A8:R8"/>
    <mergeCell ref="A10:R10"/>
    <mergeCell ref="A24:R24"/>
    <mergeCell ref="A26:R26"/>
    <mergeCell ref="A28:R28"/>
    <mergeCell ref="A30:R30"/>
  </mergeCells>
  <phoneticPr fontId="14" type="noConversion"/>
  <pageMargins left="0.7" right="0.7" top="0.25" bottom="0.44" header="0.3" footer="0.3"/>
  <pageSetup scale="59" orientation="landscape" r:id="rId1"/>
  <headerFooter>
    <oddFooter>&amp;LActivision Blizzard, Inc.&amp;R&amp;P of &amp;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B1:Q58"/>
  <sheetViews>
    <sheetView showGridLines="0" zoomScaleNormal="100" zoomScaleSheetLayoutView="100" workbookViewId="0">
      <pane xSplit="4" ySplit="7" topLeftCell="E8" activePane="bottomRight" state="frozen"/>
      <selection sqref="A1:S1"/>
      <selection pane="topRight" sqref="A1:S1"/>
      <selection pane="bottomLeft" sqref="A1:S1"/>
      <selection pane="bottomRight"/>
    </sheetView>
  </sheetViews>
  <sheetFormatPr defaultColWidth="11.42578125" defaultRowHeight="12"/>
  <cols>
    <col min="1" max="1" width="2.7109375" style="65" customWidth="1"/>
    <col min="2" max="2" width="2" style="65" customWidth="1"/>
    <col min="3" max="3" width="2.7109375" style="65" customWidth="1"/>
    <col min="4" max="4" width="53" style="65" customWidth="1"/>
    <col min="5" max="16" width="9.7109375" style="65" customWidth="1"/>
    <col min="17" max="17" width="1.42578125" style="65" customWidth="1"/>
    <col min="18" max="16384" width="11.42578125" style="65"/>
  </cols>
  <sheetData>
    <row r="1" spans="2:17">
      <c r="B1" s="752" t="s">
        <v>41</v>
      </c>
      <c r="C1" s="752"/>
      <c r="D1" s="752"/>
      <c r="E1" s="752"/>
      <c r="F1" s="752"/>
      <c r="G1" s="752"/>
      <c r="H1" s="752"/>
      <c r="I1" s="752"/>
      <c r="J1" s="752"/>
      <c r="K1" s="752"/>
      <c r="L1" s="752"/>
      <c r="M1" s="752"/>
      <c r="N1" s="752"/>
      <c r="O1" s="752"/>
      <c r="P1" s="752"/>
      <c r="Q1" s="752"/>
    </row>
    <row r="2" spans="2:17" ht="12.75" customHeight="1">
      <c r="B2" s="752" t="s">
        <v>314</v>
      </c>
      <c r="C2" s="752"/>
      <c r="D2" s="752"/>
      <c r="E2" s="752"/>
      <c r="F2" s="752"/>
      <c r="G2" s="752"/>
      <c r="H2" s="752"/>
      <c r="I2" s="752"/>
      <c r="J2" s="752"/>
      <c r="K2" s="752"/>
      <c r="L2" s="752"/>
      <c r="M2" s="752"/>
      <c r="N2" s="752"/>
      <c r="O2" s="752"/>
      <c r="P2" s="752"/>
      <c r="Q2" s="752"/>
    </row>
    <row r="3" spans="2:17" ht="12.75" customHeight="1">
      <c r="B3" s="752" t="s">
        <v>311</v>
      </c>
      <c r="C3" s="752"/>
      <c r="D3" s="752"/>
      <c r="E3" s="752"/>
      <c r="F3" s="752"/>
      <c r="G3" s="752"/>
      <c r="H3" s="752"/>
      <c r="I3" s="752"/>
      <c r="J3" s="752"/>
      <c r="K3" s="752"/>
      <c r="L3" s="752"/>
      <c r="M3" s="752"/>
      <c r="N3" s="752"/>
      <c r="O3" s="752"/>
      <c r="P3" s="752"/>
      <c r="Q3" s="752"/>
    </row>
    <row r="4" spans="2:17" ht="12.75" customHeight="1"/>
    <row r="5" spans="2:17" ht="12.75" customHeight="1"/>
    <row r="6" spans="2:17" ht="12.75" customHeight="1">
      <c r="E6" s="66" t="s">
        <v>4</v>
      </c>
      <c r="F6" s="66" t="s">
        <v>5</v>
      </c>
      <c r="G6" s="66" t="s">
        <v>6</v>
      </c>
      <c r="H6" s="66" t="s">
        <v>3</v>
      </c>
      <c r="I6" s="66" t="s">
        <v>4</v>
      </c>
      <c r="J6" s="66" t="s">
        <v>5</v>
      </c>
      <c r="K6" s="66" t="s">
        <v>6</v>
      </c>
      <c r="L6" s="487" t="s">
        <v>3</v>
      </c>
      <c r="M6" s="499" t="s">
        <v>4</v>
      </c>
      <c r="N6" s="637" t="s">
        <v>5</v>
      </c>
      <c r="O6" s="685" t="s">
        <v>6</v>
      </c>
      <c r="P6" s="726" t="s">
        <v>3</v>
      </c>
    </row>
    <row r="7" spans="2:17" ht="12.75" customHeight="1" thickBot="1">
      <c r="E7" s="66" t="s">
        <v>156</v>
      </c>
      <c r="F7" s="66" t="s">
        <v>156</v>
      </c>
      <c r="G7" s="66" t="s">
        <v>156</v>
      </c>
      <c r="H7" s="66" t="s">
        <v>218</v>
      </c>
      <c r="I7" s="66" t="s">
        <v>218</v>
      </c>
      <c r="J7" s="66" t="s">
        <v>218</v>
      </c>
      <c r="K7" s="66" t="s">
        <v>218</v>
      </c>
      <c r="L7" s="487" t="s">
        <v>239</v>
      </c>
      <c r="M7" s="499" t="s">
        <v>239</v>
      </c>
      <c r="N7" s="637" t="s">
        <v>239</v>
      </c>
      <c r="O7" s="685" t="s">
        <v>239</v>
      </c>
      <c r="P7" s="726" t="s">
        <v>297</v>
      </c>
    </row>
    <row r="8" spans="2:17" ht="12.75" customHeight="1">
      <c r="B8" s="69" t="s">
        <v>117</v>
      </c>
      <c r="C8" s="70"/>
      <c r="D8" s="70"/>
      <c r="E8" s="67"/>
      <c r="F8" s="67"/>
      <c r="G8" s="67"/>
      <c r="H8" s="67"/>
      <c r="I8" s="67"/>
      <c r="J8" s="67"/>
      <c r="K8" s="67"/>
      <c r="L8" s="67"/>
      <c r="M8" s="67"/>
      <c r="N8" s="67"/>
      <c r="O8" s="67"/>
      <c r="P8" s="67"/>
    </row>
    <row r="9" spans="2:17" ht="12.75" customHeight="1">
      <c r="C9" s="65" t="s">
        <v>103</v>
      </c>
      <c r="E9" s="117">
        <v>858</v>
      </c>
      <c r="F9" s="117">
        <v>798</v>
      </c>
      <c r="G9" s="117">
        <v>1021</v>
      </c>
      <c r="H9" s="117">
        <v>1065</v>
      </c>
      <c r="I9" s="509">
        <v>900</v>
      </c>
      <c r="J9" s="509">
        <v>774</v>
      </c>
      <c r="K9" s="509">
        <v>1140</v>
      </c>
      <c r="L9" s="509">
        <v>988</v>
      </c>
      <c r="M9" s="509">
        <v>764</v>
      </c>
      <c r="N9" s="509">
        <v>655</v>
      </c>
      <c r="O9" s="509">
        <v>935</v>
      </c>
      <c r="P9" s="247">
        <v>948</v>
      </c>
    </row>
    <row r="10" spans="2:17" ht="12.75" customHeight="1">
      <c r="C10" s="65" t="s">
        <v>116</v>
      </c>
      <c r="E10" s="155">
        <v>538</v>
      </c>
      <c r="F10" s="155">
        <v>593</v>
      </c>
      <c r="G10" s="155">
        <v>780</v>
      </c>
      <c r="H10" s="155">
        <v>687</v>
      </c>
      <c r="I10" s="555">
        <v>552</v>
      </c>
      <c r="J10" s="555">
        <v>534</v>
      </c>
      <c r="K10" s="555">
        <v>844</v>
      </c>
      <c r="L10" s="555">
        <v>614</v>
      </c>
      <c r="M10" s="555">
        <v>459</v>
      </c>
      <c r="N10" s="555">
        <v>452</v>
      </c>
      <c r="O10" s="555">
        <v>713</v>
      </c>
      <c r="P10" s="278">
        <v>566</v>
      </c>
    </row>
    <row r="11" spans="2:17" ht="12.75" customHeight="1">
      <c r="C11" s="65" t="s">
        <v>48</v>
      </c>
      <c r="E11" s="462">
        <v>235</v>
      </c>
      <c r="F11" s="462">
        <v>227</v>
      </c>
      <c r="G11" s="462">
        <v>242</v>
      </c>
      <c r="H11" s="462">
        <v>213</v>
      </c>
      <c r="I11" s="556">
        <v>189</v>
      </c>
      <c r="J11" s="556">
        <v>204</v>
      </c>
      <c r="K11" s="556">
        <v>397</v>
      </c>
      <c r="L11" s="556">
        <v>223</v>
      </c>
      <c r="M11" s="556">
        <v>173</v>
      </c>
      <c r="N11" s="556">
        <v>175</v>
      </c>
      <c r="O11" s="556">
        <v>338</v>
      </c>
      <c r="P11" s="289">
        <v>274</v>
      </c>
    </row>
    <row r="12" spans="2:17" ht="12.75" customHeight="1" thickBot="1">
      <c r="C12" s="65" t="s">
        <v>118</v>
      </c>
      <c r="E12" s="463">
        <f t="shared" ref="E12" si="0">SUM(E9:E11)</f>
        <v>1631</v>
      </c>
      <c r="F12" s="463">
        <f t="shared" ref="F12:G12" si="1">SUM(F9:F11)</f>
        <v>1618</v>
      </c>
      <c r="G12" s="463">
        <f t="shared" si="1"/>
        <v>2043</v>
      </c>
      <c r="H12" s="463">
        <f t="shared" ref="H12:I12" si="2">SUM(H9:H11)</f>
        <v>1965</v>
      </c>
      <c r="I12" s="579">
        <f t="shared" si="2"/>
        <v>1641</v>
      </c>
      <c r="J12" s="579">
        <f t="shared" ref="J12:K12" si="3">SUM(J9:J11)</f>
        <v>1512</v>
      </c>
      <c r="K12" s="579">
        <f t="shared" si="3"/>
        <v>2381</v>
      </c>
      <c r="L12" s="579">
        <f t="shared" ref="L12:M12" si="4">SUM(L9:L11)</f>
        <v>1825</v>
      </c>
      <c r="M12" s="579">
        <f t="shared" si="4"/>
        <v>1396</v>
      </c>
      <c r="N12" s="579">
        <f t="shared" ref="N12:O12" si="5">SUM(N9:N11)</f>
        <v>1282</v>
      </c>
      <c r="O12" s="579">
        <f t="shared" si="5"/>
        <v>1986</v>
      </c>
      <c r="P12" s="290">
        <f t="shared" ref="P12" si="6">SUM(P9:P11)</f>
        <v>1788</v>
      </c>
    </row>
    <row r="13" spans="2:17" ht="12.75" customHeight="1" thickTop="1">
      <c r="E13" s="155"/>
      <c r="F13" s="155"/>
      <c r="G13" s="155"/>
      <c r="H13" s="155"/>
      <c r="I13" s="555"/>
      <c r="J13" s="555"/>
      <c r="K13" s="555"/>
      <c r="L13" s="555"/>
      <c r="M13" s="555"/>
      <c r="N13" s="555"/>
      <c r="O13" s="555"/>
      <c r="P13" s="278"/>
    </row>
    <row r="14" spans="2:17">
      <c r="B14" s="743" t="s">
        <v>128</v>
      </c>
      <c r="C14" s="743"/>
      <c r="D14" s="743"/>
      <c r="E14" s="188"/>
      <c r="F14" s="188"/>
      <c r="G14" s="188"/>
      <c r="H14" s="188"/>
      <c r="I14" s="575"/>
      <c r="J14" s="575"/>
      <c r="K14" s="575"/>
      <c r="L14" s="575"/>
      <c r="M14" s="575"/>
      <c r="N14" s="575"/>
      <c r="O14" s="575"/>
      <c r="P14" s="291"/>
    </row>
    <row r="15" spans="2:17" ht="12.75" customHeight="1">
      <c r="C15" s="65" t="s">
        <v>103</v>
      </c>
      <c r="E15" s="155">
        <v>-129</v>
      </c>
      <c r="F15" s="155">
        <v>182</v>
      </c>
      <c r="G15" s="155">
        <v>333</v>
      </c>
      <c r="H15" s="155">
        <v>-333</v>
      </c>
      <c r="I15" s="555">
        <v>-141</v>
      </c>
      <c r="J15" s="555">
        <v>76</v>
      </c>
      <c r="K15" s="555">
        <v>248</v>
      </c>
      <c r="L15" s="555">
        <v>-318</v>
      </c>
      <c r="M15" s="555">
        <v>-120</v>
      </c>
      <c r="N15" s="555">
        <v>-33</v>
      </c>
      <c r="O15" s="555">
        <v>425</v>
      </c>
      <c r="P15" s="278">
        <v>-143</v>
      </c>
    </row>
    <row r="16" spans="2:17" ht="12.75" customHeight="1">
      <c r="C16" s="65" t="s">
        <v>116</v>
      </c>
      <c r="E16" s="155">
        <v>-72</v>
      </c>
      <c r="F16" s="155">
        <v>73</v>
      </c>
      <c r="G16" s="155">
        <v>247</v>
      </c>
      <c r="H16" s="155">
        <v>-200</v>
      </c>
      <c r="I16" s="555">
        <v>-100</v>
      </c>
      <c r="J16" s="555">
        <v>60</v>
      </c>
      <c r="K16" s="555">
        <v>151</v>
      </c>
      <c r="L16" s="555">
        <v>-200</v>
      </c>
      <c r="M16" s="555">
        <v>-58</v>
      </c>
      <c r="N16" s="555">
        <v>-26</v>
      </c>
      <c r="O16" s="555">
        <v>238</v>
      </c>
      <c r="P16" s="278">
        <v>-101</v>
      </c>
    </row>
    <row r="17" spans="2:17" ht="12.75" customHeight="1">
      <c r="C17" s="65" t="s">
        <v>48</v>
      </c>
      <c r="E17" s="155">
        <v>-12</v>
      </c>
      <c r="F17" s="155">
        <v>29</v>
      </c>
      <c r="G17" s="155">
        <v>17</v>
      </c>
      <c r="H17" s="155">
        <v>-48</v>
      </c>
      <c r="I17" s="555">
        <v>-15</v>
      </c>
      <c r="J17" s="555">
        <v>10</v>
      </c>
      <c r="K17" s="555">
        <v>55</v>
      </c>
      <c r="L17" s="555">
        <v>-49</v>
      </c>
      <c r="M17" s="555">
        <v>-11</v>
      </c>
      <c r="N17" s="555">
        <v>-9</v>
      </c>
      <c r="O17" s="555">
        <v>59</v>
      </c>
      <c r="P17" s="278">
        <v>-22</v>
      </c>
    </row>
    <row r="18" spans="2:17" ht="12.75" customHeight="1" thickBot="1">
      <c r="C18" s="65" t="s">
        <v>49</v>
      </c>
      <c r="E18" s="464">
        <f t="shared" ref="E18:F18" si="7">SUM(E15:E17)</f>
        <v>-213</v>
      </c>
      <c r="F18" s="464">
        <f t="shared" si="7"/>
        <v>284</v>
      </c>
      <c r="G18" s="464">
        <f t="shared" ref="G18:H18" si="8">SUM(G15:G17)</f>
        <v>597</v>
      </c>
      <c r="H18" s="464">
        <f t="shared" si="8"/>
        <v>-581</v>
      </c>
      <c r="I18" s="577">
        <f t="shared" ref="I18:J18" si="9">SUM(I15:I17)</f>
        <v>-256</v>
      </c>
      <c r="J18" s="577">
        <f t="shared" si="9"/>
        <v>146</v>
      </c>
      <c r="K18" s="577">
        <f t="shared" ref="K18:L18" si="10">SUM(K15:K17)</f>
        <v>454</v>
      </c>
      <c r="L18" s="577">
        <f t="shared" si="10"/>
        <v>-567</v>
      </c>
      <c r="M18" s="577">
        <f t="shared" ref="M18:N18" si="11">SUM(M15:M17)</f>
        <v>-189</v>
      </c>
      <c r="N18" s="577">
        <f t="shared" si="11"/>
        <v>-68</v>
      </c>
      <c r="O18" s="577">
        <f t="shared" ref="O18:P18" si="12">SUM(O15:O17)</f>
        <v>722</v>
      </c>
      <c r="P18" s="292">
        <f t="shared" si="12"/>
        <v>-266</v>
      </c>
    </row>
    <row r="19" spans="2:17" ht="12.75" thickTop="1">
      <c r="E19" s="68"/>
      <c r="F19" s="68"/>
      <c r="G19" s="68"/>
      <c r="H19" s="68"/>
      <c r="I19" s="578"/>
      <c r="J19" s="578"/>
      <c r="K19" s="578"/>
      <c r="L19" s="578"/>
      <c r="M19" s="578"/>
      <c r="N19" s="578"/>
      <c r="O19" s="578"/>
      <c r="P19" s="68"/>
    </row>
    <row r="20" spans="2:17" ht="12.75" customHeight="1">
      <c r="E20" s="68"/>
      <c r="F20" s="68"/>
      <c r="G20" s="68"/>
      <c r="H20" s="68"/>
      <c r="I20" s="68"/>
      <c r="J20" s="68"/>
      <c r="K20" s="68"/>
      <c r="L20" s="68"/>
      <c r="M20" s="68"/>
      <c r="N20" s="68"/>
      <c r="O20" s="68"/>
      <c r="P20" s="68"/>
    </row>
    <row r="21" spans="2:17" ht="13.5">
      <c r="C21" s="65" t="s">
        <v>228</v>
      </c>
    </row>
    <row r="22" spans="2:17" ht="13.5" customHeight="1">
      <c r="C22" s="65" t="s">
        <v>245</v>
      </c>
      <c r="D22" s="128"/>
      <c r="E22" s="131"/>
      <c r="F22" s="131"/>
      <c r="G22" s="131"/>
      <c r="H22" s="131"/>
      <c r="I22" s="131"/>
      <c r="J22" s="131"/>
      <c r="K22" s="131"/>
      <c r="L22" s="131"/>
      <c r="M22" s="131"/>
      <c r="N22" s="131"/>
      <c r="O22" s="131"/>
      <c r="P22" s="131"/>
    </row>
    <row r="23" spans="2:17" ht="53.25" customHeight="1">
      <c r="B23" s="69"/>
      <c r="C23" s="740"/>
      <c r="D23" s="740"/>
      <c r="E23" s="740"/>
      <c r="F23" s="740"/>
      <c r="G23" s="740"/>
      <c r="H23" s="740"/>
      <c r="I23" s="740"/>
      <c r="J23" s="740"/>
      <c r="K23" s="740"/>
      <c r="L23" s="740"/>
      <c r="M23" s="740"/>
      <c r="N23" s="740"/>
      <c r="O23" s="740"/>
      <c r="P23" s="740"/>
      <c r="Q23" s="740"/>
    </row>
    <row r="24" spans="2:17" s="285" customFormat="1">
      <c r="B24" s="408"/>
      <c r="E24" s="409"/>
      <c r="F24" s="409"/>
      <c r="G24" s="409"/>
      <c r="H24" s="409"/>
      <c r="I24" s="409"/>
      <c r="J24" s="409"/>
      <c r="K24" s="409"/>
      <c r="L24" s="409"/>
      <c r="M24" s="409"/>
      <c r="N24" s="409"/>
    </row>
    <row r="25" spans="2:17" s="285" customFormat="1">
      <c r="B25" s="408"/>
      <c r="E25" s="410"/>
      <c r="F25" s="410"/>
      <c r="G25" s="410"/>
      <c r="H25" s="410"/>
      <c r="I25" s="410"/>
      <c r="J25" s="410"/>
      <c r="K25" s="410"/>
      <c r="L25" s="410"/>
      <c r="M25" s="410"/>
      <c r="N25" s="410"/>
    </row>
    <row r="26" spans="2:17" s="285" customFormat="1">
      <c r="B26" s="408"/>
      <c r="E26" s="410"/>
      <c r="F26" s="410"/>
      <c r="G26" s="410"/>
      <c r="H26" s="410"/>
      <c r="I26" s="410"/>
      <c r="J26" s="410"/>
      <c r="K26" s="410"/>
      <c r="L26" s="410"/>
      <c r="M26" s="410"/>
      <c r="N26" s="410"/>
    </row>
    <row r="27" spans="2:17" s="285" customFormat="1" ht="12.75">
      <c r="C27" s="272"/>
      <c r="D27" s="411"/>
      <c r="E27" s="410"/>
      <c r="F27" s="410"/>
      <c r="G27" s="410"/>
      <c r="H27" s="410"/>
      <c r="I27" s="410"/>
      <c r="J27" s="410"/>
      <c r="K27" s="410"/>
      <c r="L27" s="410"/>
      <c r="M27" s="410"/>
      <c r="N27" s="410"/>
    </row>
    <row r="28" spans="2:17" s="285" customFormat="1">
      <c r="E28" s="410"/>
      <c r="F28" s="410"/>
      <c r="G28" s="410"/>
      <c r="H28" s="410"/>
      <c r="I28" s="410"/>
      <c r="J28" s="410"/>
      <c r="K28" s="410"/>
      <c r="L28" s="410"/>
      <c r="M28" s="410"/>
      <c r="N28" s="410"/>
    </row>
    <row r="29" spans="2:17" s="285" customFormat="1">
      <c r="E29" s="410"/>
      <c r="F29" s="410"/>
      <c r="G29" s="410"/>
      <c r="H29" s="410"/>
      <c r="I29" s="410"/>
      <c r="J29" s="410"/>
      <c r="K29" s="410"/>
      <c r="L29" s="410"/>
      <c r="M29" s="410"/>
      <c r="N29" s="410"/>
    </row>
    <row r="30" spans="2:17" s="285" customFormat="1">
      <c r="E30" s="410"/>
      <c r="F30" s="410"/>
      <c r="G30" s="410"/>
      <c r="H30" s="410"/>
      <c r="I30" s="410"/>
      <c r="J30" s="410"/>
      <c r="K30" s="410"/>
      <c r="L30" s="410"/>
      <c r="M30" s="410"/>
      <c r="N30" s="410"/>
    </row>
    <row r="31" spans="2:17" s="285" customFormat="1">
      <c r="E31" s="410"/>
      <c r="F31" s="410"/>
      <c r="G31" s="410"/>
      <c r="H31" s="410"/>
      <c r="I31" s="410"/>
      <c r="J31" s="410"/>
      <c r="K31" s="410"/>
      <c r="L31" s="410"/>
      <c r="M31" s="410"/>
      <c r="N31" s="410"/>
    </row>
    <row r="32" spans="2:17" s="285" customFormat="1">
      <c r="E32" s="410"/>
      <c r="F32" s="410"/>
      <c r="G32" s="410"/>
      <c r="H32" s="410"/>
      <c r="I32" s="410"/>
      <c r="J32" s="410"/>
      <c r="K32" s="410"/>
      <c r="L32" s="410"/>
      <c r="M32" s="410"/>
      <c r="N32" s="410"/>
    </row>
    <row r="33" spans="5:14" s="285" customFormat="1">
      <c r="E33" s="410"/>
      <c r="F33" s="410"/>
      <c r="G33" s="410"/>
      <c r="H33" s="410"/>
      <c r="I33" s="410"/>
      <c r="J33" s="410"/>
      <c r="K33" s="410"/>
      <c r="L33" s="410"/>
      <c r="M33" s="410"/>
      <c r="N33" s="410"/>
    </row>
    <row r="34" spans="5:14" s="285" customFormat="1">
      <c r="E34" s="410"/>
      <c r="F34" s="410"/>
      <c r="G34" s="410"/>
      <c r="H34" s="410"/>
      <c r="I34" s="410"/>
      <c r="J34" s="410"/>
    </row>
    <row r="35" spans="5:14" s="285" customFormat="1">
      <c r="E35" s="410"/>
      <c r="F35" s="410"/>
      <c r="G35" s="410"/>
      <c r="H35" s="410"/>
      <c r="I35" s="410"/>
      <c r="J35" s="410"/>
      <c r="K35" s="410"/>
      <c r="L35" s="410"/>
    </row>
    <row r="36" spans="5:14" s="285" customFormat="1">
      <c r="E36" s="410"/>
      <c r="F36" s="410"/>
      <c r="G36" s="410"/>
      <c r="H36" s="410"/>
      <c r="I36" s="410"/>
      <c r="J36" s="410"/>
      <c r="K36" s="410"/>
      <c r="L36" s="410"/>
      <c r="M36" s="410"/>
      <c r="N36" s="410"/>
    </row>
    <row r="37" spans="5:14" s="285" customFormat="1">
      <c r="E37" s="410"/>
      <c r="F37" s="410"/>
      <c r="G37" s="410"/>
      <c r="H37" s="410"/>
      <c r="I37" s="410"/>
      <c r="J37" s="410"/>
      <c r="K37" s="410"/>
      <c r="L37" s="410"/>
      <c r="M37" s="410"/>
      <c r="N37" s="410"/>
    </row>
    <row r="38" spans="5:14" s="285" customFormat="1">
      <c r="E38" s="410"/>
      <c r="F38" s="410"/>
      <c r="G38" s="410"/>
      <c r="H38" s="410"/>
      <c r="I38" s="410"/>
      <c r="J38" s="410"/>
      <c r="K38" s="410"/>
      <c r="L38" s="410"/>
      <c r="M38" s="410"/>
      <c r="N38" s="410"/>
    </row>
    <row r="39" spans="5:14" s="285" customFormat="1">
      <c r="E39" s="410"/>
      <c r="F39" s="410"/>
      <c r="G39" s="410"/>
      <c r="H39" s="410"/>
      <c r="I39" s="410"/>
      <c r="J39" s="410"/>
      <c r="K39" s="410"/>
      <c r="L39" s="410"/>
      <c r="M39" s="410"/>
      <c r="N39" s="410"/>
    </row>
    <row r="40" spans="5:14" s="285" customFormat="1">
      <c r="E40" s="410"/>
      <c r="F40" s="410"/>
      <c r="G40" s="410"/>
      <c r="H40" s="410"/>
      <c r="I40" s="410"/>
      <c r="J40" s="410"/>
      <c r="K40" s="410"/>
      <c r="L40" s="410"/>
      <c r="M40" s="410"/>
      <c r="N40" s="410"/>
    </row>
    <row r="41" spans="5:14" s="285" customFormat="1">
      <c r="E41" s="410"/>
      <c r="F41" s="410"/>
      <c r="G41" s="410"/>
      <c r="H41" s="410"/>
      <c r="I41" s="410"/>
      <c r="J41" s="410"/>
      <c r="K41" s="410"/>
      <c r="L41" s="410"/>
      <c r="M41" s="410"/>
      <c r="N41" s="410"/>
    </row>
    <row r="42" spans="5:14" s="285" customFormat="1">
      <c r="E42" s="410"/>
      <c r="F42" s="410"/>
      <c r="G42" s="410"/>
      <c r="H42" s="410"/>
      <c r="I42" s="410"/>
      <c r="J42" s="410"/>
      <c r="K42" s="410"/>
      <c r="L42" s="410"/>
      <c r="M42" s="410"/>
      <c r="N42" s="410"/>
    </row>
    <row r="43" spans="5:14" s="285" customFormat="1">
      <c r="E43" s="410"/>
      <c r="F43" s="410"/>
      <c r="G43" s="410"/>
      <c r="H43" s="410"/>
      <c r="I43" s="410"/>
      <c r="J43" s="410"/>
      <c r="K43" s="410"/>
      <c r="L43" s="410"/>
      <c r="M43" s="410"/>
      <c r="N43" s="410"/>
    </row>
    <row r="44" spans="5:14" s="285" customFormat="1">
      <c r="E44" s="410"/>
      <c r="F44" s="410"/>
      <c r="G44" s="410"/>
      <c r="H44" s="410"/>
      <c r="I44" s="410"/>
      <c r="J44" s="410"/>
      <c r="K44" s="410"/>
      <c r="L44" s="410"/>
      <c r="M44" s="410"/>
      <c r="N44" s="410"/>
    </row>
    <row r="45" spans="5:14" s="285" customFormat="1">
      <c r="E45" s="410"/>
      <c r="F45" s="410"/>
      <c r="G45" s="410"/>
      <c r="H45" s="410"/>
      <c r="I45" s="410"/>
      <c r="J45" s="410"/>
      <c r="K45" s="410"/>
      <c r="L45" s="410"/>
      <c r="M45" s="410"/>
      <c r="N45" s="410"/>
    </row>
    <row r="46" spans="5:14" s="285" customFormat="1">
      <c r="E46" s="410"/>
      <c r="F46" s="410"/>
      <c r="G46" s="410"/>
      <c r="H46" s="410"/>
      <c r="I46" s="410"/>
      <c r="J46" s="410"/>
      <c r="K46" s="410"/>
      <c r="L46" s="410"/>
      <c r="M46" s="410"/>
      <c r="N46" s="410"/>
    </row>
    <row r="47" spans="5:14" s="285" customFormat="1">
      <c r="E47" s="410"/>
      <c r="F47" s="410"/>
      <c r="G47" s="410"/>
      <c r="H47" s="410"/>
      <c r="I47" s="410"/>
      <c r="J47" s="410"/>
      <c r="K47" s="410"/>
      <c r="L47" s="410"/>
      <c r="M47" s="410"/>
      <c r="N47" s="410"/>
    </row>
    <row r="48" spans="5:14" s="285" customFormat="1">
      <c r="E48" s="410"/>
      <c r="F48" s="410"/>
      <c r="G48" s="410"/>
      <c r="H48" s="410"/>
      <c r="I48" s="410"/>
      <c r="J48" s="410"/>
      <c r="K48" s="410"/>
      <c r="L48" s="410"/>
      <c r="M48" s="410"/>
      <c r="N48" s="410"/>
    </row>
    <row r="49" spans="5:14" s="285" customFormat="1">
      <c r="E49" s="410"/>
      <c r="F49" s="410"/>
      <c r="G49" s="410"/>
      <c r="H49" s="410"/>
      <c r="I49" s="410"/>
      <c r="J49" s="410"/>
      <c r="K49" s="410"/>
      <c r="L49" s="410"/>
      <c r="M49" s="410"/>
      <c r="N49" s="410"/>
    </row>
    <row r="50" spans="5:14" s="285" customFormat="1">
      <c r="E50" s="410"/>
      <c r="F50" s="410"/>
      <c r="G50" s="410"/>
      <c r="H50" s="410"/>
      <c r="I50" s="410"/>
      <c r="J50" s="410"/>
      <c r="K50" s="410"/>
      <c r="L50" s="410"/>
      <c r="M50" s="410"/>
      <c r="N50" s="410"/>
    </row>
    <row r="51" spans="5:14" s="285" customFormat="1">
      <c r="E51" s="409"/>
      <c r="F51" s="409"/>
      <c r="G51" s="409"/>
    </row>
    <row r="52" spans="5:14" s="285" customFormat="1">
      <c r="E52" s="409"/>
      <c r="F52" s="409"/>
      <c r="G52" s="409"/>
    </row>
    <row r="53" spans="5:14" s="285" customFormat="1">
      <c r="E53" s="409"/>
      <c r="F53" s="409"/>
      <c r="G53" s="409"/>
    </row>
    <row r="54" spans="5:14" s="285" customFormat="1">
      <c r="E54" s="409"/>
      <c r="F54" s="409"/>
      <c r="G54" s="409"/>
    </row>
    <row r="55" spans="5:14" s="285" customFormat="1">
      <c r="E55" s="409"/>
      <c r="F55" s="409"/>
      <c r="G55" s="409"/>
    </row>
    <row r="56" spans="5:14" s="285" customFormat="1">
      <c r="E56" s="409"/>
      <c r="F56" s="409"/>
      <c r="G56" s="409"/>
    </row>
    <row r="57" spans="5:14">
      <c r="E57" s="409"/>
      <c r="F57" s="409"/>
      <c r="G57" s="409"/>
    </row>
    <row r="58" spans="5:14">
      <c r="E58" s="409"/>
      <c r="F58" s="409"/>
      <c r="G58" s="409"/>
    </row>
  </sheetData>
  <sheetProtection sheet="1" objects="1" scenarios="1"/>
  <mergeCells count="5">
    <mergeCell ref="B1:Q1"/>
    <mergeCell ref="B2:Q2"/>
    <mergeCell ref="B3:Q3"/>
    <mergeCell ref="B14:D14"/>
    <mergeCell ref="C23:Q23"/>
  </mergeCells>
  <pageMargins left="0.7" right="0.7" top="0.25" bottom="0.44" header="0.3" footer="0.3"/>
  <pageSetup scale="70" orientation="landscape" r:id="rId1"/>
  <headerFooter>
    <oddFooter>&amp;LActivision Blizzard, Inc.&amp;R&amp;P of &amp;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B1:P54"/>
  <sheetViews>
    <sheetView showGridLines="0" zoomScaleNormal="100" zoomScaleSheetLayoutView="100" workbookViewId="0">
      <pane xSplit="3" ySplit="8" topLeftCell="D9" activePane="bottomRight" state="frozen"/>
      <selection sqref="A1:S1"/>
      <selection pane="topRight" sqref="A1:S1"/>
      <selection pane="bottomLeft" sqref="A1:S1"/>
      <selection pane="bottomRight"/>
    </sheetView>
  </sheetViews>
  <sheetFormatPr defaultColWidth="9.28515625" defaultRowHeight="12"/>
  <cols>
    <col min="1" max="1" width="2.28515625" style="36" customWidth="1"/>
    <col min="2" max="2" width="30.7109375" style="36" customWidth="1"/>
    <col min="3" max="3" width="2.5703125" style="36" customWidth="1"/>
    <col min="4" max="15" width="8.7109375" style="36" customWidth="1"/>
    <col min="16" max="16" width="1.28515625" style="36" customWidth="1"/>
    <col min="17" max="16384" width="9.28515625" style="36"/>
  </cols>
  <sheetData>
    <row r="1" spans="2:16" ht="15" customHeight="1">
      <c r="B1" s="739" t="s">
        <v>60</v>
      </c>
      <c r="C1" s="739"/>
      <c r="D1" s="739"/>
      <c r="E1" s="739"/>
      <c r="F1" s="739"/>
      <c r="G1" s="739"/>
      <c r="H1" s="739"/>
      <c r="I1" s="739"/>
      <c r="J1" s="739"/>
      <c r="K1" s="739"/>
      <c r="L1" s="739"/>
      <c r="M1" s="739"/>
      <c r="N1" s="739"/>
      <c r="O1" s="739"/>
      <c r="P1" s="739"/>
    </row>
    <row r="2" spans="2:16" ht="15" customHeight="1">
      <c r="B2" s="739" t="s">
        <v>315</v>
      </c>
      <c r="C2" s="739"/>
      <c r="D2" s="739"/>
      <c r="E2" s="739"/>
      <c r="F2" s="739"/>
      <c r="G2" s="739"/>
      <c r="H2" s="739"/>
      <c r="I2" s="739"/>
      <c r="J2" s="739"/>
      <c r="K2" s="739"/>
      <c r="L2" s="739"/>
      <c r="M2" s="739"/>
      <c r="N2" s="739"/>
      <c r="O2" s="739"/>
      <c r="P2" s="739"/>
    </row>
    <row r="3" spans="2:16">
      <c r="B3" s="739" t="s">
        <v>311</v>
      </c>
      <c r="C3" s="739"/>
      <c r="D3" s="739"/>
      <c r="E3" s="739"/>
      <c r="F3" s="739"/>
      <c r="G3" s="739"/>
      <c r="H3" s="739"/>
      <c r="I3" s="739"/>
      <c r="J3" s="739"/>
      <c r="K3" s="739"/>
      <c r="L3" s="739"/>
      <c r="M3" s="739"/>
      <c r="N3" s="739"/>
      <c r="O3" s="739"/>
      <c r="P3" s="739"/>
    </row>
    <row r="4" spans="2:16">
      <c r="B4" s="108"/>
      <c r="C4" s="108"/>
      <c r="D4" s="108"/>
      <c r="E4" s="108"/>
      <c r="F4" s="108"/>
      <c r="G4" s="108"/>
      <c r="H4" s="108"/>
      <c r="I4" s="108"/>
      <c r="J4" s="108"/>
      <c r="K4" s="488"/>
      <c r="L4" s="500"/>
      <c r="M4" s="638"/>
      <c r="N4" s="681"/>
      <c r="O4" s="722"/>
    </row>
    <row r="5" spans="2:16">
      <c r="B5" s="37"/>
      <c r="C5" s="37"/>
      <c r="D5" s="37"/>
      <c r="E5" s="37"/>
      <c r="F5" s="37"/>
      <c r="G5" s="37"/>
      <c r="H5" s="37"/>
      <c r="I5" s="37"/>
      <c r="J5" s="37"/>
      <c r="K5" s="37"/>
      <c r="L5" s="37"/>
      <c r="M5" s="37"/>
      <c r="N5" s="37"/>
      <c r="O5" s="37"/>
    </row>
    <row r="6" spans="2:16" ht="15" customHeight="1">
      <c r="B6" s="71"/>
      <c r="C6" s="108"/>
      <c r="D6" s="108"/>
      <c r="E6" s="108"/>
      <c r="F6" s="108"/>
      <c r="G6" s="108"/>
      <c r="H6" s="108"/>
      <c r="I6" s="108"/>
      <c r="J6" s="108"/>
      <c r="K6" s="488"/>
      <c r="L6" s="500"/>
      <c r="M6" s="638"/>
      <c r="N6" s="681"/>
      <c r="O6" s="722"/>
    </row>
    <row r="7" spans="2:16" ht="15" customHeight="1">
      <c r="B7" s="71"/>
      <c r="C7" s="108"/>
      <c r="D7" s="9" t="s">
        <v>4</v>
      </c>
      <c r="E7" s="9" t="s">
        <v>5</v>
      </c>
      <c r="F7" s="9" t="s">
        <v>6</v>
      </c>
      <c r="G7" s="9" t="s">
        <v>3</v>
      </c>
      <c r="H7" s="9" t="s">
        <v>4</v>
      </c>
      <c r="I7" s="9" t="s">
        <v>5</v>
      </c>
      <c r="J7" s="9" t="s">
        <v>6</v>
      </c>
      <c r="K7" s="485" t="s">
        <v>3</v>
      </c>
      <c r="L7" s="497" t="s">
        <v>4</v>
      </c>
      <c r="M7" s="635" t="s">
        <v>5</v>
      </c>
      <c r="N7" s="683" t="s">
        <v>6</v>
      </c>
      <c r="O7" s="724" t="s">
        <v>3</v>
      </c>
    </row>
    <row r="8" spans="2:16" ht="12.75" thickBot="1">
      <c r="B8" s="71"/>
      <c r="C8" s="108"/>
      <c r="D8" s="25" t="s">
        <v>156</v>
      </c>
      <c r="E8" s="25" t="s">
        <v>156</v>
      </c>
      <c r="F8" s="25" t="s">
        <v>156</v>
      </c>
      <c r="G8" s="25" t="s">
        <v>218</v>
      </c>
      <c r="H8" s="25" t="s">
        <v>218</v>
      </c>
      <c r="I8" s="25" t="s">
        <v>218</v>
      </c>
      <c r="J8" s="25" t="s">
        <v>218</v>
      </c>
      <c r="K8" s="25" t="s">
        <v>239</v>
      </c>
      <c r="L8" s="25" t="s">
        <v>239</v>
      </c>
      <c r="M8" s="25" t="s">
        <v>239</v>
      </c>
      <c r="N8" s="25" t="s">
        <v>239</v>
      </c>
      <c r="O8" s="25" t="s">
        <v>297</v>
      </c>
    </row>
    <row r="9" spans="2:16">
      <c r="B9" s="72" t="s">
        <v>78</v>
      </c>
      <c r="D9" s="74"/>
      <c r="E9" s="74"/>
      <c r="F9" s="74"/>
      <c r="G9" s="74"/>
      <c r="H9" s="74"/>
      <c r="I9" s="74"/>
      <c r="J9" s="74"/>
      <c r="K9" s="74"/>
      <c r="L9" s="74"/>
      <c r="M9" s="74"/>
      <c r="N9" s="74"/>
      <c r="O9" s="74"/>
    </row>
    <row r="10" spans="2:16">
      <c r="B10" s="37" t="s">
        <v>225</v>
      </c>
      <c r="D10" s="476">
        <v>265</v>
      </c>
      <c r="E10" s="476">
        <v>379</v>
      </c>
      <c r="F10" s="476">
        <v>1158</v>
      </c>
      <c r="G10" s="580">
        <v>529</v>
      </c>
      <c r="H10" s="580">
        <v>9</v>
      </c>
      <c r="I10" s="580">
        <v>253</v>
      </c>
      <c r="J10" s="580">
        <v>999</v>
      </c>
      <c r="K10" s="580">
        <v>450</v>
      </c>
      <c r="L10" s="580">
        <v>154</v>
      </c>
      <c r="M10" s="580">
        <v>309</v>
      </c>
      <c r="N10" s="580">
        <v>918</v>
      </c>
      <c r="O10" s="304">
        <v>148</v>
      </c>
      <c r="P10" s="116"/>
    </row>
    <row r="11" spans="2:16">
      <c r="B11" s="37" t="s">
        <v>90</v>
      </c>
      <c r="D11" s="125">
        <v>31</v>
      </c>
      <c r="E11" s="125">
        <v>34</v>
      </c>
      <c r="F11" s="125">
        <v>69</v>
      </c>
      <c r="G11" s="581">
        <v>31</v>
      </c>
      <c r="H11" s="581">
        <v>30</v>
      </c>
      <c r="I11" s="581">
        <v>36</v>
      </c>
      <c r="J11" s="581">
        <v>34</v>
      </c>
      <c r="K11" s="581">
        <v>18</v>
      </c>
      <c r="L11" s="581">
        <v>27</v>
      </c>
      <c r="M11" s="581">
        <v>34</v>
      </c>
      <c r="N11" s="581">
        <v>37</v>
      </c>
      <c r="O11" s="275">
        <v>19</v>
      </c>
      <c r="P11" s="116"/>
    </row>
    <row r="12" spans="2:16">
      <c r="B12" s="37" t="s">
        <v>83</v>
      </c>
      <c r="D12" s="476">
        <f t="shared" ref="D12:H12" si="0">D10-D11</f>
        <v>234</v>
      </c>
      <c r="E12" s="476">
        <f t="shared" si="0"/>
        <v>345</v>
      </c>
      <c r="F12" s="476">
        <f t="shared" si="0"/>
        <v>1089</v>
      </c>
      <c r="G12" s="580">
        <f t="shared" si="0"/>
        <v>498</v>
      </c>
      <c r="H12" s="580">
        <f t="shared" si="0"/>
        <v>-21</v>
      </c>
      <c r="I12" s="580">
        <f t="shared" ref="I12:J12" si="1">I10-I11</f>
        <v>217</v>
      </c>
      <c r="J12" s="580">
        <f t="shared" si="1"/>
        <v>965</v>
      </c>
      <c r="K12" s="580">
        <f t="shared" ref="K12:L12" si="2">K10-K11</f>
        <v>432</v>
      </c>
      <c r="L12" s="580">
        <f t="shared" si="2"/>
        <v>127</v>
      </c>
      <c r="M12" s="580">
        <f t="shared" ref="M12:N12" si="3">M10-M11</f>
        <v>275</v>
      </c>
      <c r="N12" s="580">
        <f t="shared" si="3"/>
        <v>881</v>
      </c>
      <c r="O12" s="304">
        <f t="shared" ref="O12" si="4">O10-O11</f>
        <v>129</v>
      </c>
    </row>
    <row r="13" spans="2:16">
      <c r="G13" s="582"/>
      <c r="H13" s="582"/>
      <c r="I13" s="582"/>
      <c r="J13" s="582"/>
      <c r="K13" s="582"/>
      <c r="L13" s="582"/>
      <c r="M13" s="582"/>
      <c r="N13" s="582"/>
      <c r="O13" s="305"/>
    </row>
    <row r="14" spans="2:16">
      <c r="B14" s="37" t="s">
        <v>93</v>
      </c>
      <c r="D14" s="476">
        <v>1991</v>
      </c>
      <c r="E14" s="476">
        <v>1914</v>
      </c>
      <c r="F14" s="476">
        <v>2213</v>
      </c>
      <c r="G14" s="580">
        <f t="shared" ref="G14:O14" si="5">SUM(D10:G10)</f>
        <v>2331</v>
      </c>
      <c r="H14" s="580">
        <f t="shared" si="5"/>
        <v>2075</v>
      </c>
      <c r="I14" s="580">
        <f t="shared" si="5"/>
        <v>1949</v>
      </c>
      <c r="J14" s="580">
        <f t="shared" si="5"/>
        <v>1790</v>
      </c>
      <c r="K14" s="580">
        <f t="shared" si="5"/>
        <v>1711</v>
      </c>
      <c r="L14" s="580">
        <f t="shared" si="5"/>
        <v>1856</v>
      </c>
      <c r="M14" s="580">
        <f t="shared" si="5"/>
        <v>1912</v>
      </c>
      <c r="N14" s="580">
        <f t="shared" si="5"/>
        <v>1831</v>
      </c>
      <c r="O14" s="304">
        <f t="shared" si="5"/>
        <v>1529</v>
      </c>
    </row>
    <row r="15" spans="2:16">
      <c r="B15" s="37" t="s">
        <v>94</v>
      </c>
      <c r="D15" s="125">
        <v>117</v>
      </c>
      <c r="E15" s="125">
        <v>123</v>
      </c>
      <c r="F15" s="125">
        <v>155</v>
      </c>
      <c r="G15" s="581">
        <f t="shared" ref="G15:O15" si="6">SUM(D11:G11)</f>
        <v>165</v>
      </c>
      <c r="H15" s="581">
        <f t="shared" si="6"/>
        <v>164</v>
      </c>
      <c r="I15" s="581">
        <f t="shared" si="6"/>
        <v>166</v>
      </c>
      <c r="J15" s="581">
        <f t="shared" si="6"/>
        <v>131</v>
      </c>
      <c r="K15" s="581">
        <f t="shared" si="6"/>
        <v>118</v>
      </c>
      <c r="L15" s="581">
        <f t="shared" si="6"/>
        <v>115</v>
      </c>
      <c r="M15" s="581">
        <f t="shared" si="6"/>
        <v>113</v>
      </c>
      <c r="N15" s="581">
        <f t="shared" si="6"/>
        <v>116</v>
      </c>
      <c r="O15" s="275">
        <f t="shared" si="6"/>
        <v>117</v>
      </c>
    </row>
    <row r="16" spans="2:16">
      <c r="B16" s="37" t="s">
        <v>95</v>
      </c>
      <c r="D16" s="41">
        <f t="shared" ref="D16:I16" si="7">D14-D15</f>
        <v>1874</v>
      </c>
      <c r="E16" s="41">
        <f t="shared" si="7"/>
        <v>1791</v>
      </c>
      <c r="F16" s="41">
        <f t="shared" si="7"/>
        <v>2058</v>
      </c>
      <c r="G16" s="583">
        <f t="shared" si="7"/>
        <v>2166</v>
      </c>
      <c r="H16" s="583">
        <f t="shared" si="7"/>
        <v>1911</v>
      </c>
      <c r="I16" s="583">
        <f t="shared" si="7"/>
        <v>1783</v>
      </c>
      <c r="J16" s="583">
        <f t="shared" ref="J16:K16" si="8">J14-J15</f>
        <v>1659</v>
      </c>
      <c r="K16" s="583">
        <f t="shared" si="8"/>
        <v>1593</v>
      </c>
      <c r="L16" s="583">
        <f t="shared" ref="L16:M16" si="9">L14-L15</f>
        <v>1741</v>
      </c>
      <c r="M16" s="583">
        <f t="shared" si="9"/>
        <v>1799</v>
      </c>
      <c r="N16" s="583">
        <f t="shared" ref="N16:O16" si="10">N14-N15</f>
        <v>1715</v>
      </c>
      <c r="O16" s="306">
        <f t="shared" si="10"/>
        <v>1412</v>
      </c>
    </row>
    <row r="19" spans="2:13">
      <c r="B19" s="36" t="s">
        <v>100</v>
      </c>
    </row>
    <row r="25" spans="2:13" s="305" customFormat="1">
      <c r="D25" s="304"/>
      <c r="E25" s="304"/>
      <c r="F25" s="304"/>
      <c r="G25" s="416"/>
      <c r="H25" s="416"/>
      <c r="I25" s="416"/>
      <c r="J25" s="416"/>
      <c r="K25" s="416"/>
      <c r="L25" s="416"/>
      <c r="M25" s="416"/>
    </row>
    <row r="26" spans="2:13" s="305" customFormat="1">
      <c r="D26" s="274"/>
      <c r="E26" s="274"/>
      <c r="F26" s="274"/>
      <c r="G26" s="417"/>
      <c r="H26" s="417"/>
      <c r="I26" s="417"/>
      <c r="J26" s="417"/>
      <c r="K26" s="417"/>
      <c r="L26" s="417"/>
      <c r="M26" s="417"/>
    </row>
    <row r="27" spans="2:13" s="305" customFormat="1">
      <c r="D27" s="304"/>
      <c r="E27" s="304"/>
      <c r="F27" s="304"/>
      <c r="G27" s="416"/>
      <c r="H27" s="416"/>
      <c r="I27" s="416"/>
      <c r="J27" s="416"/>
      <c r="K27" s="416"/>
      <c r="L27" s="416"/>
      <c r="M27" s="416"/>
    </row>
    <row r="28" spans="2:13" s="305" customFormat="1"/>
    <row r="29" spans="2:13" s="305" customFormat="1">
      <c r="D29" s="304"/>
      <c r="E29" s="304"/>
      <c r="F29" s="304"/>
      <c r="G29" s="416"/>
      <c r="H29" s="416"/>
      <c r="I29" s="416"/>
      <c r="J29" s="416"/>
      <c r="K29" s="416"/>
      <c r="L29" s="416"/>
      <c r="M29" s="416"/>
    </row>
    <row r="30" spans="2:13" s="305" customFormat="1">
      <c r="D30" s="274"/>
      <c r="E30" s="274"/>
      <c r="F30" s="274"/>
      <c r="G30" s="417"/>
      <c r="H30" s="417"/>
      <c r="I30" s="417"/>
      <c r="J30" s="417"/>
      <c r="K30" s="417"/>
      <c r="L30" s="417"/>
      <c r="M30" s="417"/>
    </row>
    <row r="31" spans="2:13" s="305" customFormat="1">
      <c r="D31" s="306"/>
      <c r="E31" s="306"/>
      <c r="F31" s="306"/>
      <c r="G31" s="416"/>
      <c r="H31" s="416"/>
      <c r="I31" s="416"/>
      <c r="J31" s="416"/>
      <c r="K31" s="416"/>
      <c r="L31" s="416"/>
      <c r="M31" s="416"/>
    </row>
    <row r="32" spans="2:13" s="305" customFormat="1"/>
    <row r="33" spans="4:13" s="305" customFormat="1">
      <c r="D33" s="416"/>
      <c r="E33" s="416"/>
      <c r="F33" s="416"/>
      <c r="G33" s="416"/>
      <c r="H33" s="416"/>
      <c r="I33" s="416"/>
    </row>
    <row r="34" spans="4:13" s="305" customFormat="1">
      <c r="D34" s="416"/>
      <c r="E34" s="416"/>
      <c r="F34" s="416"/>
      <c r="G34" s="416"/>
      <c r="H34" s="416"/>
      <c r="I34" s="416"/>
      <c r="J34" s="416"/>
      <c r="K34" s="416"/>
      <c r="L34" s="416"/>
      <c r="M34" s="416"/>
    </row>
    <row r="35" spans="4:13" s="305" customFormat="1">
      <c r="D35" s="416"/>
      <c r="E35" s="416"/>
      <c r="F35" s="416"/>
      <c r="G35" s="416"/>
      <c r="H35" s="416"/>
      <c r="I35" s="416"/>
      <c r="J35" s="416"/>
      <c r="K35" s="416"/>
      <c r="L35" s="416"/>
      <c r="M35" s="416"/>
    </row>
    <row r="36" spans="4:13" s="305" customFormat="1">
      <c r="D36" s="416"/>
      <c r="E36" s="416"/>
      <c r="F36" s="416"/>
      <c r="G36" s="416"/>
      <c r="H36" s="416"/>
      <c r="I36" s="416"/>
      <c r="J36" s="416"/>
      <c r="K36" s="416"/>
      <c r="L36" s="416"/>
      <c r="M36" s="416"/>
    </row>
    <row r="37" spans="4:13" s="305" customFormat="1">
      <c r="D37" s="416"/>
      <c r="E37" s="416"/>
      <c r="F37" s="416"/>
      <c r="G37" s="416"/>
      <c r="H37" s="416"/>
      <c r="I37" s="416"/>
      <c r="J37" s="416"/>
      <c r="K37" s="416"/>
      <c r="L37" s="416"/>
      <c r="M37" s="416"/>
    </row>
    <row r="38" spans="4:13" s="305" customFormat="1">
      <c r="D38" s="416"/>
      <c r="E38" s="416"/>
      <c r="F38" s="416"/>
      <c r="G38" s="416"/>
      <c r="H38" s="416"/>
      <c r="I38" s="416"/>
      <c r="J38" s="416"/>
      <c r="K38" s="416"/>
      <c r="L38" s="416"/>
      <c r="M38" s="416"/>
    </row>
    <row r="39" spans="4:13" s="305" customFormat="1">
      <c r="D39" s="416"/>
      <c r="E39" s="416"/>
      <c r="F39" s="416"/>
      <c r="G39" s="416"/>
      <c r="H39" s="416"/>
      <c r="I39" s="416"/>
      <c r="J39" s="416"/>
      <c r="K39" s="416"/>
      <c r="L39" s="416"/>
      <c r="M39" s="416"/>
    </row>
    <row r="40" spans="4:13" s="305" customFormat="1">
      <c r="D40" s="416"/>
      <c r="E40" s="416"/>
      <c r="F40" s="416"/>
      <c r="G40" s="416"/>
      <c r="H40" s="416"/>
      <c r="I40" s="416"/>
      <c r="J40" s="416"/>
      <c r="K40" s="416"/>
      <c r="L40" s="416"/>
      <c r="M40" s="416"/>
    </row>
    <row r="41" spans="4:13" s="305" customFormat="1">
      <c r="D41" s="416"/>
      <c r="E41" s="416"/>
      <c r="F41" s="416"/>
      <c r="G41" s="416"/>
      <c r="H41" s="416"/>
      <c r="I41" s="416"/>
      <c r="J41" s="416"/>
      <c r="K41" s="416"/>
      <c r="L41" s="416"/>
      <c r="M41" s="416"/>
    </row>
    <row r="42" spans="4:13" s="305" customFormat="1">
      <c r="D42" s="416"/>
      <c r="E42" s="416"/>
      <c r="F42" s="416"/>
      <c r="G42" s="416"/>
      <c r="H42" s="416"/>
      <c r="I42" s="416"/>
      <c r="J42" s="416"/>
      <c r="K42" s="416"/>
      <c r="L42" s="416"/>
      <c r="M42" s="416"/>
    </row>
    <row r="43" spans="4:13" s="305" customFormat="1">
      <c r="D43" s="416"/>
      <c r="E43" s="416"/>
      <c r="F43" s="416"/>
      <c r="G43" s="416"/>
      <c r="H43" s="416"/>
      <c r="I43" s="416"/>
      <c r="J43" s="416"/>
      <c r="K43" s="416"/>
      <c r="L43" s="416"/>
      <c r="M43" s="416"/>
    </row>
    <row r="44" spans="4:13" s="305" customFormat="1">
      <c r="D44" s="416"/>
      <c r="E44" s="416"/>
      <c r="F44" s="416"/>
      <c r="G44" s="416"/>
      <c r="H44" s="416"/>
      <c r="I44" s="416"/>
      <c r="J44" s="416"/>
      <c r="K44" s="416"/>
      <c r="L44" s="416"/>
      <c r="M44" s="416"/>
    </row>
    <row r="45" spans="4:13" s="305" customFormat="1">
      <c r="D45" s="416"/>
      <c r="E45" s="416"/>
      <c r="F45" s="416"/>
      <c r="G45" s="416"/>
      <c r="H45" s="416"/>
      <c r="I45" s="416"/>
      <c r="J45" s="416"/>
      <c r="K45" s="416"/>
      <c r="L45" s="416"/>
      <c r="M45" s="416"/>
    </row>
    <row r="46" spans="4:13" s="305" customFormat="1"/>
    <row r="47" spans="4:13" s="305" customFormat="1"/>
    <row r="48" spans="4:13" s="305" customFormat="1"/>
    <row r="49" s="305" customFormat="1"/>
    <row r="50" s="305" customFormat="1"/>
    <row r="51" s="305" customFormat="1"/>
    <row r="52" s="305" customFormat="1"/>
    <row r="53" s="305" customFormat="1"/>
    <row r="54" s="305" customFormat="1"/>
  </sheetData>
  <sheetProtection sheet="1" objects="1" scenarios="1"/>
  <mergeCells count="3">
    <mergeCell ref="B1:P1"/>
    <mergeCell ref="B2:P2"/>
    <mergeCell ref="B3:P3"/>
  </mergeCells>
  <pageMargins left="0.7" right="0.7" top="0.25" bottom="0.44" header="0.3" footer="0.3"/>
  <pageSetup scale="86" orientation="landscape" r:id="rId1"/>
  <headerFooter>
    <oddFooter>&amp;LActivision Blizzard, Inc.&amp;R&amp;P of &amp;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B1:H14"/>
  <sheetViews>
    <sheetView showGridLines="0" zoomScaleNormal="100" zoomScaleSheetLayoutView="100" workbookViewId="0"/>
  </sheetViews>
  <sheetFormatPr defaultColWidth="9.28515625" defaultRowHeight="12"/>
  <cols>
    <col min="1" max="1" width="2.28515625" style="36" customWidth="1"/>
    <col min="2" max="2" width="30.7109375" style="36" customWidth="1"/>
    <col min="3" max="3" width="2.28515625" style="36" customWidth="1"/>
    <col min="4" max="4" width="15.7109375" style="36" customWidth="1"/>
    <col min="5" max="5" width="2.5703125" style="36" customWidth="1"/>
    <col min="6" max="6" width="15.7109375" style="36" customWidth="1"/>
    <col min="7" max="7" width="2.5703125" style="36" customWidth="1"/>
    <col min="8" max="8" width="15.7109375" style="36" customWidth="1"/>
    <col min="9" max="16384" width="9.28515625" style="36"/>
  </cols>
  <sheetData>
    <row r="1" spans="2:8" ht="15" customHeight="1">
      <c r="B1" s="739" t="s">
        <v>60</v>
      </c>
      <c r="C1" s="739"/>
      <c r="D1" s="739"/>
      <c r="E1" s="739"/>
      <c r="F1" s="739"/>
      <c r="G1" s="739"/>
      <c r="H1" s="739"/>
    </row>
    <row r="2" spans="2:8" ht="15" customHeight="1">
      <c r="B2" s="739" t="s">
        <v>315</v>
      </c>
      <c r="C2" s="739"/>
      <c r="D2" s="739"/>
      <c r="E2" s="739"/>
      <c r="F2" s="739"/>
      <c r="G2" s="739"/>
      <c r="H2" s="739"/>
    </row>
    <row r="3" spans="2:8">
      <c r="B3" s="739" t="s">
        <v>311</v>
      </c>
      <c r="C3" s="739"/>
      <c r="D3" s="739"/>
      <c r="E3" s="739"/>
      <c r="F3" s="739"/>
      <c r="G3" s="739"/>
      <c r="H3" s="739"/>
    </row>
    <row r="4" spans="2:8">
      <c r="B4" s="108"/>
      <c r="C4" s="108"/>
    </row>
    <row r="5" spans="2:8">
      <c r="B5" s="37"/>
      <c r="C5" s="37"/>
    </row>
    <row r="6" spans="2:8" ht="15" customHeight="1" thickBot="1">
      <c r="B6" s="71"/>
      <c r="C6" s="71"/>
      <c r="D6" s="755"/>
      <c r="E6" s="755"/>
      <c r="F6" s="755"/>
      <c r="G6" s="755"/>
      <c r="H6" s="755"/>
    </row>
    <row r="7" spans="2:8" ht="12.75" thickBot="1">
      <c r="B7" s="71"/>
      <c r="C7" s="108"/>
      <c r="D7" s="109">
        <v>2017</v>
      </c>
      <c r="F7" s="109">
        <v>2018</v>
      </c>
      <c r="G7" s="108"/>
      <c r="H7" s="109">
        <v>2019</v>
      </c>
    </row>
    <row r="8" spans="2:8">
      <c r="B8" s="72" t="s">
        <v>78</v>
      </c>
      <c r="D8" s="74"/>
      <c r="F8" s="74"/>
      <c r="G8" s="137"/>
      <c r="H8" s="74"/>
    </row>
    <row r="9" spans="2:8">
      <c r="B9" s="37" t="s">
        <v>225</v>
      </c>
      <c r="D9" s="584">
        <f>'Cashflow YE'!F29</f>
        <v>2213</v>
      </c>
      <c r="E9" s="582"/>
      <c r="F9" s="584">
        <f>'Cashflow YE'!G29</f>
        <v>1790</v>
      </c>
      <c r="G9" s="584"/>
      <c r="H9" s="584">
        <f>'Cashflow YE'!H29</f>
        <v>1831</v>
      </c>
    </row>
    <row r="10" spans="2:8">
      <c r="B10" s="37" t="s">
        <v>90</v>
      </c>
      <c r="D10" s="591">
        <f>-'Cashflow YE'!F34</f>
        <v>155</v>
      </c>
      <c r="E10" s="582"/>
      <c r="F10" s="591">
        <f>-'Cashflow YE'!G34</f>
        <v>131</v>
      </c>
      <c r="G10" s="585"/>
      <c r="H10" s="591">
        <f>-'Cashflow YE'!H34</f>
        <v>116</v>
      </c>
    </row>
    <row r="11" spans="2:8">
      <c r="B11" s="37" t="s">
        <v>83</v>
      </c>
      <c r="D11" s="583">
        <f>D9-D10</f>
        <v>2058</v>
      </c>
      <c r="E11" s="582"/>
      <c r="F11" s="583">
        <f>F9-F10</f>
        <v>1659</v>
      </c>
      <c r="G11" s="583"/>
      <c r="H11" s="583">
        <f>H9-H10</f>
        <v>1715</v>
      </c>
    </row>
    <row r="14" spans="2:8">
      <c r="B14" s="36" t="s">
        <v>100</v>
      </c>
    </row>
  </sheetData>
  <sheetProtection sheet="1" objects="1" scenarios="1"/>
  <mergeCells count="4">
    <mergeCell ref="D6:H6"/>
    <mergeCell ref="B1:H1"/>
    <mergeCell ref="B2:H2"/>
    <mergeCell ref="B3:H3"/>
  </mergeCells>
  <pageMargins left="0.7" right="0.7" top="0.25" bottom="0.44" header="0.3" footer="0.3"/>
  <pageSetup scale="87" orientation="landscape" r:id="rId1"/>
  <headerFooter>
    <oddFooter>&amp;LActivision Blizzard, Inc.&amp;R&amp;P of &amp;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B1:J156"/>
  <sheetViews>
    <sheetView zoomScaleNormal="100" zoomScaleSheetLayoutView="115" workbookViewId="0">
      <pane xSplit="5" ySplit="7" topLeftCell="F8" activePane="bottomRight" state="frozen"/>
      <selection sqref="A1:S1"/>
      <selection pane="topRight" sqref="A1:S1"/>
      <selection pane="bottomLeft" sqref="A1:S1"/>
      <selection pane="bottomRight"/>
    </sheetView>
  </sheetViews>
  <sheetFormatPr defaultColWidth="9.28515625" defaultRowHeight="12"/>
  <cols>
    <col min="1" max="1" width="1.7109375" style="36" customWidth="1"/>
    <col min="2" max="3" width="2.7109375" style="36" customWidth="1"/>
    <col min="4" max="4" width="34.7109375" style="36" customWidth="1"/>
    <col min="5" max="5" width="50.7109375" style="36" customWidth="1"/>
    <col min="6" max="8" width="15.7109375" style="36" customWidth="1"/>
    <col min="9" max="16384" width="9.28515625" style="36"/>
  </cols>
  <sheetData>
    <row r="1" spans="2:10" ht="15.75" customHeight="1">
      <c r="B1" s="739" t="s">
        <v>60</v>
      </c>
      <c r="C1" s="739"/>
      <c r="D1" s="739"/>
      <c r="E1" s="739"/>
      <c r="F1" s="739"/>
      <c r="G1" s="739"/>
      <c r="H1" s="739"/>
    </row>
    <row r="2" spans="2:10" ht="15.75" customHeight="1">
      <c r="B2" s="739" t="s">
        <v>316</v>
      </c>
      <c r="C2" s="739"/>
      <c r="D2" s="739"/>
      <c r="E2" s="739"/>
      <c r="F2" s="739"/>
      <c r="G2" s="739"/>
      <c r="H2" s="739"/>
    </row>
    <row r="3" spans="2:10" ht="15.75" customHeight="1">
      <c r="B3" s="739" t="s">
        <v>311</v>
      </c>
      <c r="C3" s="739"/>
      <c r="D3" s="739"/>
      <c r="E3" s="739"/>
      <c r="F3" s="739"/>
      <c r="G3" s="739"/>
      <c r="H3" s="739"/>
    </row>
    <row r="4" spans="2:10">
      <c r="B4" s="37"/>
      <c r="C4" s="37"/>
      <c r="D4" s="37"/>
      <c r="E4" s="37"/>
    </row>
    <row r="5" spans="2:10">
      <c r="B5" s="37"/>
      <c r="C5" s="37"/>
      <c r="E5" s="37"/>
    </row>
    <row r="6" spans="2:10" ht="15.75" customHeight="1" thickBot="1">
      <c r="B6" s="38"/>
      <c r="C6" s="38"/>
      <c r="D6" s="38"/>
      <c r="E6" s="39"/>
    </row>
    <row r="7" spans="2:10" ht="12.75" thickBot="1">
      <c r="B7" s="38"/>
      <c r="C7" s="38"/>
      <c r="D7" s="38"/>
      <c r="E7" s="39"/>
      <c r="F7" s="40">
        <v>2017</v>
      </c>
      <c r="G7" s="40">
        <v>2018</v>
      </c>
      <c r="H7" s="40">
        <v>2019</v>
      </c>
    </row>
    <row r="8" spans="2:10">
      <c r="B8" s="36" t="s">
        <v>61</v>
      </c>
      <c r="E8" s="37"/>
      <c r="F8" s="37"/>
      <c r="G8" s="37"/>
      <c r="H8" s="37"/>
    </row>
    <row r="9" spans="2:10">
      <c r="B9" s="37"/>
      <c r="C9" s="36" t="s">
        <v>86</v>
      </c>
      <c r="E9" s="37"/>
      <c r="F9" s="586">
        <v>273</v>
      </c>
      <c r="G9" s="586">
        <v>1848</v>
      </c>
      <c r="H9" s="688">
        <v>1503</v>
      </c>
      <c r="I9" s="226"/>
      <c r="J9" s="186"/>
    </row>
    <row r="10" spans="2:10">
      <c r="B10" s="37"/>
      <c r="C10" s="36" t="s">
        <v>62</v>
      </c>
      <c r="E10" s="37"/>
      <c r="F10" s="587"/>
      <c r="G10" s="587"/>
      <c r="H10" s="689"/>
      <c r="J10" s="186"/>
    </row>
    <row r="11" spans="2:10">
      <c r="B11" s="37"/>
      <c r="C11" s="37"/>
      <c r="D11" s="37" t="s">
        <v>40</v>
      </c>
      <c r="E11" s="37"/>
      <c r="F11" s="588">
        <v>-181</v>
      </c>
      <c r="G11" s="588">
        <v>-35</v>
      </c>
      <c r="H11" s="690">
        <v>-352</v>
      </c>
      <c r="J11" s="186"/>
    </row>
    <row r="12" spans="2:10">
      <c r="B12" s="37"/>
      <c r="C12" s="37"/>
      <c r="D12" s="37" t="s">
        <v>99</v>
      </c>
      <c r="E12" s="37"/>
      <c r="F12" s="588">
        <v>33</v>
      </c>
      <c r="G12" s="588">
        <v>6</v>
      </c>
      <c r="H12" s="690">
        <v>6</v>
      </c>
      <c r="J12" s="186"/>
    </row>
    <row r="13" spans="2:10">
      <c r="B13" s="37"/>
      <c r="C13" s="37"/>
      <c r="D13" s="37" t="s">
        <v>282</v>
      </c>
      <c r="E13" s="37"/>
      <c r="F13" s="588">
        <v>0</v>
      </c>
      <c r="G13" s="588">
        <v>0</v>
      </c>
      <c r="H13" s="690">
        <v>64</v>
      </c>
      <c r="J13" s="186"/>
    </row>
    <row r="14" spans="2:10">
      <c r="B14" s="37"/>
      <c r="C14" s="37"/>
      <c r="D14" s="37" t="s">
        <v>63</v>
      </c>
      <c r="E14" s="37"/>
      <c r="F14" s="588">
        <v>888</v>
      </c>
      <c r="G14" s="588">
        <v>509</v>
      </c>
      <c r="H14" s="690">
        <v>328</v>
      </c>
      <c r="J14" s="186"/>
    </row>
    <row r="15" spans="2:10">
      <c r="B15" s="37"/>
      <c r="C15" s="37"/>
      <c r="D15" s="37" t="s">
        <v>64</v>
      </c>
      <c r="E15" s="37"/>
      <c r="F15" s="588">
        <v>311</v>
      </c>
      <c r="G15" s="588">
        <v>489</v>
      </c>
      <c r="H15" s="690">
        <v>225</v>
      </c>
      <c r="J15" s="186"/>
    </row>
    <row r="16" spans="2:10">
      <c r="B16" s="37"/>
      <c r="C16" s="37"/>
      <c r="D16" s="37" t="s">
        <v>147</v>
      </c>
      <c r="E16" s="37"/>
      <c r="F16" s="588">
        <v>12</v>
      </c>
      <c r="G16" s="588">
        <v>40</v>
      </c>
      <c r="H16" s="690">
        <v>0</v>
      </c>
      <c r="J16" s="186"/>
    </row>
    <row r="17" spans="2:10">
      <c r="B17" s="37"/>
      <c r="C17" s="37"/>
      <c r="D17" s="37" t="s">
        <v>171</v>
      </c>
      <c r="E17" s="37"/>
      <c r="F17" s="588">
        <v>176</v>
      </c>
      <c r="G17" s="588">
        <v>209</v>
      </c>
      <c r="H17" s="690">
        <v>166</v>
      </c>
      <c r="J17" s="186"/>
    </row>
    <row r="18" spans="2:10">
      <c r="B18" s="37"/>
      <c r="C18" s="37"/>
      <c r="D18" s="37" t="s">
        <v>281</v>
      </c>
      <c r="E18" s="37"/>
      <c r="F18" s="588">
        <v>0</v>
      </c>
      <c r="G18" s="588">
        <v>0</v>
      </c>
      <c r="H18" s="690">
        <v>-38</v>
      </c>
      <c r="J18" s="186"/>
    </row>
    <row r="19" spans="2:10">
      <c r="B19" s="37"/>
      <c r="C19" s="37"/>
      <c r="D19" s="37" t="s">
        <v>149</v>
      </c>
      <c r="E19" s="37"/>
      <c r="F19" s="588">
        <v>40</v>
      </c>
      <c r="G19" s="588">
        <v>7</v>
      </c>
      <c r="H19" s="690">
        <v>51</v>
      </c>
      <c r="J19" s="186"/>
    </row>
    <row r="20" spans="2:10">
      <c r="B20" s="37"/>
      <c r="C20" s="36" t="s">
        <v>65</v>
      </c>
      <c r="E20" s="37"/>
      <c r="F20" s="588"/>
      <c r="G20" s="588"/>
      <c r="H20" s="690"/>
      <c r="J20" s="186"/>
    </row>
    <row r="21" spans="2:10">
      <c r="B21" s="37"/>
      <c r="C21" s="37"/>
      <c r="D21" s="37" t="s">
        <v>89</v>
      </c>
      <c r="E21" s="37"/>
      <c r="F21" s="588">
        <v>-165</v>
      </c>
      <c r="G21" s="588">
        <v>-114</v>
      </c>
      <c r="H21" s="690">
        <v>182</v>
      </c>
      <c r="J21" s="186"/>
    </row>
    <row r="22" spans="2:10">
      <c r="B22" s="37"/>
      <c r="C22" s="37"/>
      <c r="D22" s="37" t="s">
        <v>88</v>
      </c>
      <c r="E22" s="37"/>
      <c r="F22" s="588">
        <v>-26</v>
      </c>
      <c r="G22" s="588">
        <v>-5</v>
      </c>
      <c r="H22" s="690">
        <v>7</v>
      </c>
      <c r="J22" s="186"/>
    </row>
    <row r="23" spans="2:10">
      <c r="B23" s="37"/>
      <c r="C23" s="37"/>
      <c r="D23" s="37" t="s">
        <v>66</v>
      </c>
      <c r="E23" s="37"/>
      <c r="F23" s="588">
        <v>-301</v>
      </c>
      <c r="G23" s="588">
        <v>-372</v>
      </c>
      <c r="H23" s="690">
        <v>-275</v>
      </c>
      <c r="J23" s="186"/>
    </row>
    <row r="24" spans="2:10">
      <c r="B24" s="37"/>
      <c r="C24" s="37"/>
      <c r="D24" s="37" t="s">
        <v>9</v>
      </c>
      <c r="E24" s="37"/>
      <c r="F24" s="588">
        <v>-97</v>
      </c>
      <c r="G24" s="588">
        <v>-51</v>
      </c>
      <c r="H24" s="690">
        <v>164</v>
      </c>
      <c r="J24" s="186"/>
    </row>
    <row r="25" spans="2:10">
      <c r="B25" s="37"/>
      <c r="C25" s="37"/>
      <c r="D25" s="37" t="s">
        <v>37</v>
      </c>
      <c r="E25" s="37"/>
      <c r="F25" s="588">
        <v>220</v>
      </c>
      <c r="G25" s="588">
        <v>-122</v>
      </c>
      <c r="H25" s="690">
        <v>-154</v>
      </c>
      <c r="J25" s="186"/>
    </row>
    <row r="26" spans="2:10">
      <c r="B26" s="37"/>
      <c r="C26" s="37"/>
      <c r="D26" s="37" t="s">
        <v>36</v>
      </c>
      <c r="E26" s="37"/>
      <c r="F26" s="588">
        <v>85</v>
      </c>
      <c r="G26" s="588">
        <v>-65</v>
      </c>
      <c r="H26" s="690">
        <v>31</v>
      </c>
      <c r="J26" s="186"/>
    </row>
    <row r="27" spans="2:10">
      <c r="B27" s="37"/>
      <c r="C27" s="37"/>
      <c r="D27" s="37" t="s">
        <v>38</v>
      </c>
      <c r="E27" s="37"/>
      <c r="F27" s="588">
        <v>945</v>
      </c>
      <c r="G27" s="588">
        <v>-554</v>
      </c>
      <c r="H27" s="690">
        <v>-77</v>
      </c>
      <c r="I27" s="227"/>
      <c r="J27" s="186"/>
    </row>
    <row r="28" spans="2:10">
      <c r="E28" s="37"/>
      <c r="F28" s="585"/>
      <c r="G28" s="585"/>
      <c r="H28" s="307"/>
      <c r="I28" s="227"/>
      <c r="J28" s="186"/>
    </row>
    <row r="29" spans="2:10">
      <c r="B29" s="37"/>
      <c r="C29" s="36" t="s">
        <v>67</v>
      </c>
      <c r="E29" s="37"/>
      <c r="F29" s="589">
        <f>SUM(F9:F27)</f>
        <v>2213</v>
      </c>
      <c r="G29" s="589">
        <f>SUM(G9:G27)</f>
        <v>1790</v>
      </c>
      <c r="H29" s="691">
        <f>SUM(H9:H27)</f>
        <v>1831</v>
      </c>
      <c r="J29" s="226"/>
    </row>
    <row r="30" spans="2:10">
      <c r="E30" s="37"/>
      <c r="F30" s="585"/>
      <c r="G30" s="585"/>
      <c r="H30" s="307"/>
      <c r="J30" s="226"/>
    </row>
    <row r="31" spans="2:10">
      <c r="B31" s="36" t="s">
        <v>68</v>
      </c>
      <c r="E31" s="37"/>
      <c r="F31" s="588"/>
      <c r="G31" s="588"/>
      <c r="H31" s="690"/>
      <c r="I31" s="227"/>
      <c r="J31" s="226"/>
    </row>
    <row r="32" spans="2:10">
      <c r="B32" s="37"/>
      <c r="C32" s="36" t="s">
        <v>85</v>
      </c>
      <c r="E32" s="37"/>
      <c r="F32" s="588">
        <v>80</v>
      </c>
      <c r="G32" s="588">
        <v>116</v>
      </c>
      <c r="H32" s="690">
        <v>153</v>
      </c>
      <c r="J32" s="226"/>
    </row>
    <row r="33" spans="2:10">
      <c r="B33" s="37"/>
      <c r="C33" s="36" t="s">
        <v>69</v>
      </c>
      <c r="E33" s="37"/>
      <c r="F33" s="590">
        <v>-135</v>
      </c>
      <c r="G33" s="590">
        <v>-209</v>
      </c>
      <c r="H33" s="692">
        <v>-65</v>
      </c>
      <c r="J33" s="226"/>
    </row>
    <row r="34" spans="2:10">
      <c r="B34" s="37"/>
      <c r="C34" s="36" t="s">
        <v>11</v>
      </c>
      <c r="E34" s="37"/>
      <c r="F34" s="590">
        <v>-155</v>
      </c>
      <c r="G34" s="590">
        <v>-131</v>
      </c>
      <c r="H34" s="692">
        <v>-116</v>
      </c>
      <c r="J34" s="226"/>
    </row>
    <row r="35" spans="2:10">
      <c r="B35" s="37"/>
      <c r="C35" s="36" t="s">
        <v>150</v>
      </c>
      <c r="E35" s="37"/>
      <c r="F35" s="588">
        <v>3</v>
      </c>
      <c r="G35" s="588">
        <v>-6</v>
      </c>
      <c r="H35" s="690">
        <v>6</v>
      </c>
      <c r="I35" s="227"/>
      <c r="J35" s="226"/>
    </row>
    <row r="36" spans="2:10">
      <c r="E36" s="37"/>
      <c r="F36" s="585"/>
      <c r="G36" s="585"/>
      <c r="H36" s="307"/>
      <c r="I36" s="227"/>
      <c r="J36" s="226"/>
    </row>
    <row r="37" spans="2:10">
      <c r="B37" s="37"/>
      <c r="C37" s="36" t="s">
        <v>152</v>
      </c>
      <c r="E37" s="37"/>
      <c r="F37" s="589">
        <f>SUM(F32:F35)</f>
        <v>-207</v>
      </c>
      <c r="G37" s="589">
        <f>SUM(G32:G35)</f>
        <v>-230</v>
      </c>
      <c r="H37" s="691">
        <f>SUM(H32:H35)</f>
        <v>-22</v>
      </c>
      <c r="J37" s="226"/>
    </row>
    <row r="38" spans="2:10">
      <c r="E38" s="37"/>
      <c r="F38" s="585"/>
      <c r="G38" s="585"/>
      <c r="H38" s="307"/>
      <c r="J38" s="226"/>
    </row>
    <row r="39" spans="2:10">
      <c r="B39" s="36" t="s">
        <v>70</v>
      </c>
      <c r="E39" s="37"/>
      <c r="F39" s="588"/>
      <c r="G39" s="588"/>
      <c r="H39" s="690"/>
      <c r="J39" s="226"/>
    </row>
    <row r="40" spans="2:10">
      <c r="B40" s="37"/>
      <c r="C40" s="36" t="s">
        <v>71</v>
      </c>
      <c r="E40" s="37"/>
      <c r="F40" s="588">
        <v>178</v>
      </c>
      <c r="G40" s="588">
        <v>99</v>
      </c>
      <c r="H40" s="690">
        <v>105</v>
      </c>
      <c r="I40" s="227"/>
      <c r="J40" s="226"/>
    </row>
    <row r="41" spans="2:10">
      <c r="B41" s="37"/>
      <c r="C41" s="36" t="s">
        <v>179</v>
      </c>
      <c r="E41" s="37"/>
      <c r="F41" s="588">
        <v>-56</v>
      </c>
      <c r="G41" s="588">
        <v>-94</v>
      </c>
      <c r="H41" s="690">
        <v>-59</v>
      </c>
      <c r="I41" s="227"/>
      <c r="J41" s="226"/>
    </row>
    <row r="42" spans="2:10">
      <c r="B42" s="37"/>
      <c r="C42" s="36" t="s">
        <v>72</v>
      </c>
      <c r="E42" s="37"/>
      <c r="F42" s="590">
        <v>-226</v>
      </c>
      <c r="G42" s="590">
        <v>-259</v>
      </c>
      <c r="H42" s="692">
        <v>-283</v>
      </c>
      <c r="J42" s="226"/>
    </row>
    <row r="43" spans="2:10">
      <c r="B43" s="37"/>
      <c r="C43" s="36" t="s">
        <v>199</v>
      </c>
      <c r="E43" s="37"/>
      <c r="F43" s="590">
        <v>3741</v>
      </c>
      <c r="G43" s="590">
        <v>0</v>
      </c>
      <c r="H43" s="692">
        <v>0</v>
      </c>
      <c r="J43" s="226"/>
    </row>
    <row r="44" spans="2:10">
      <c r="B44" s="37"/>
      <c r="C44" s="36" t="s">
        <v>96</v>
      </c>
      <c r="E44" s="37"/>
      <c r="F44" s="590">
        <v>-4251</v>
      </c>
      <c r="G44" s="590">
        <v>-1740</v>
      </c>
      <c r="H44" s="692">
        <v>0</v>
      </c>
      <c r="I44" s="227"/>
      <c r="J44" s="226"/>
    </row>
    <row r="45" spans="2:10">
      <c r="B45" s="37"/>
      <c r="C45" s="36" t="s">
        <v>148</v>
      </c>
      <c r="E45" s="37"/>
      <c r="F45" s="590">
        <v>0</v>
      </c>
      <c r="G45" s="590">
        <v>-25</v>
      </c>
      <c r="H45" s="692">
        <v>0</v>
      </c>
      <c r="I45" s="226"/>
      <c r="J45" s="226"/>
    </row>
    <row r="46" spans="2:10">
      <c r="B46" s="37"/>
      <c r="C46" s="36" t="s">
        <v>200</v>
      </c>
      <c r="E46" s="37"/>
      <c r="F46" s="590">
        <v>-10</v>
      </c>
      <c r="G46" s="590">
        <v>-1</v>
      </c>
      <c r="H46" s="692">
        <v>0</v>
      </c>
      <c r="J46" s="226"/>
    </row>
    <row r="47" spans="2:10">
      <c r="E47" s="37"/>
      <c r="F47" s="591"/>
      <c r="G47" s="591"/>
      <c r="H47" s="693"/>
      <c r="I47" s="226"/>
      <c r="J47" s="226"/>
    </row>
    <row r="48" spans="2:10">
      <c r="B48" s="37"/>
      <c r="C48" s="36" t="s">
        <v>151</v>
      </c>
      <c r="E48" s="37"/>
      <c r="F48" s="589">
        <f>SUM(F40:F47)</f>
        <v>-624</v>
      </c>
      <c r="G48" s="589">
        <f>SUM(G40:G47)</f>
        <v>-2020</v>
      </c>
      <c r="H48" s="691">
        <f>SUM(H40:H47)</f>
        <v>-237</v>
      </c>
      <c r="J48" s="226"/>
    </row>
    <row r="49" spans="2:10">
      <c r="E49" s="37"/>
      <c r="F49" s="585"/>
      <c r="G49" s="585"/>
      <c r="H49" s="307"/>
      <c r="J49" s="226"/>
    </row>
    <row r="50" spans="2:10">
      <c r="B50" s="36" t="s">
        <v>73</v>
      </c>
      <c r="E50" s="37"/>
      <c r="F50" s="588">
        <v>76</v>
      </c>
      <c r="G50" s="588">
        <v>-31</v>
      </c>
      <c r="H50" s="690">
        <v>-3</v>
      </c>
      <c r="J50" s="226"/>
    </row>
    <row r="51" spans="2:10">
      <c r="E51" s="37"/>
      <c r="F51" s="591"/>
      <c r="G51" s="591"/>
      <c r="H51" s="693"/>
      <c r="J51" s="226"/>
    </row>
    <row r="52" spans="2:10">
      <c r="B52" s="36" t="s">
        <v>290</v>
      </c>
      <c r="E52" s="37"/>
      <c r="F52" s="588">
        <f>F29+F37+F48+F50</f>
        <v>1458</v>
      </c>
      <c r="G52" s="588">
        <f>G29+G37+G48+G50</f>
        <v>-491</v>
      </c>
      <c r="H52" s="690">
        <f>H29+H37+H48+H50</f>
        <v>1569</v>
      </c>
      <c r="J52" s="226"/>
    </row>
    <row r="53" spans="2:10">
      <c r="E53" s="37"/>
      <c r="F53" s="588"/>
      <c r="G53" s="588"/>
      <c r="H53" s="690"/>
      <c r="J53" s="226"/>
    </row>
    <row r="54" spans="2:10">
      <c r="B54" s="36" t="s">
        <v>288</v>
      </c>
      <c r="E54" s="37"/>
      <c r="F54" s="588">
        <v>3262</v>
      </c>
      <c r="G54" s="588">
        <f>F56</f>
        <v>4720</v>
      </c>
      <c r="H54" s="690">
        <f>G56</f>
        <v>4229</v>
      </c>
      <c r="J54" s="226"/>
    </row>
    <row r="55" spans="2:10">
      <c r="E55" s="37"/>
      <c r="F55" s="582"/>
      <c r="G55" s="582"/>
      <c r="H55" s="305"/>
      <c r="J55" s="226"/>
    </row>
    <row r="56" spans="2:10" ht="12.75" thickBot="1">
      <c r="B56" s="36" t="s">
        <v>289</v>
      </c>
      <c r="E56" s="37"/>
      <c r="F56" s="592">
        <f>F52+F54</f>
        <v>4720</v>
      </c>
      <c r="G56" s="592">
        <f>G52+G54</f>
        <v>4229</v>
      </c>
      <c r="H56" s="694">
        <f>H52+H54</f>
        <v>5798</v>
      </c>
      <c r="J56" s="226"/>
    </row>
    <row r="57" spans="2:10" ht="12.75" thickTop="1">
      <c r="E57" s="37"/>
    </row>
    <row r="59" spans="2:10">
      <c r="B59" s="36" t="s">
        <v>170</v>
      </c>
    </row>
    <row r="60" spans="2:10">
      <c r="B60" s="36" t="s">
        <v>172</v>
      </c>
    </row>
    <row r="62" spans="2:10">
      <c r="F62" s="186"/>
      <c r="G62" s="186"/>
      <c r="H62" s="186"/>
    </row>
    <row r="64" spans="2:10">
      <c r="F64" s="106"/>
      <c r="G64" s="106"/>
    </row>
    <row r="65" spans="6:7">
      <c r="F65" s="106"/>
      <c r="G65" s="106"/>
    </row>
    <row r="66" spans="6:7">
      <c r="F66" s="186"/>
      <c r="G66" s="186"/>
    </row>
    <row r="68" spans="6:7">
      <c r="F68" s="106"/>
      <c r="G68" s="106"/>
    </row>
    <row r="69" spans="6:7">
      <c r="F69" s="106"/>
      <c r="G69" s="106"/>
    </row>
    <row r="70" spans="6:7">
      <c r="F70" s="106"/>
      <c r="G70" s="106"/>
    </row>
    <row r="71" spans="6:7">
      <c r="F71" s="106"/>
      <c r="G71" s="106"/>
    </row>
    <row r="72" spans="6:7">
      <c r="F72" s="106"/>
      <c r="G72" s="106"/>
    </row>
    <row r="73" spans="6:7">
      <c r="F73" s="106"/>
      <c r="G73" s="106"/>
    </row>
    <row r="74" spans="6:7">
      <c r="F74" s="106"/>
      <c r="G74" s="106"/>
    </row>
    <row r="75" spans="6:7">
      <c r="F75" s="106"/>
      <c r="G75" s="106"/>
    </row>
    <row r="76" spans="6:7">
      <c r="F76" s="106"/>
      <c r="G76" s="106"/>
    </row>
    <row r="77" spans="6:7">
      <c r="F77" s="106"/>
      <c r="G77" s="106"/>
    </row>
    <row r="78" spans="6:7">
      <c r="F78" s="106"/>
      <c r="G78" s="106"/>
    </row>
    <row r="79" spans="6:7">
      <c r="F79" s="106"/>
      <c r="G79" s="106"/>
    </row>
    <row r="80" spans="6:7">
      <c r="F80" s="106"/>
      <c r="G80" s="106"/>
    </row>
    <row r="81" spans="6:7">
      <c r="F81" s="106"/>
      <c r="G81" s="106"/>
    </row>
    <row r="82" spans="6:7">
      <c r="F82" s="106"/>
      <c r="G82" s="106"/>
    </row>
    <row r="83" spans="6:7">
      <c r="F83" s="106"/>
      <c r="G83" s="106"/>
    </row>
    <row r="84" spans="6:7">
      <c r="F84" s="106"/>
      <c r="G84" s="106"/>
    </row>
    <row r="85" spans="6:7">
      <c r="F85" s="106"/>
      <c r="G85" s="106"/>
    </row>
    <row r="86" spans="6:7">
      <c r="F86" s="106"/>
      <c r="G86" s="106"/>
    </row>
    <row r="87" spans="6:7">
      <c r="F87" s="106"/>
      <c r="G87" s="106"/>
    </row>
    <row r="88" spans="6:7">
      <c r="F88" s="106"/>
      <c r="G88" s="106"/>
    </row>
    <row r="89" spans="6:7">
      <c r="F89" s="106"/>
      <c r="G89" s="106"/>
    </row>
    <row r="90" spans="6:7">
      <c r="F90" s="106"/>
      <c r="G90" s="106"/>
    </row>
    <row r="91" spans="6:7">
      <c r="F91" s="106"/>
      <c r="G91" s="106"/>
    </row>
    <row r="92" spans="6:7">
      <c r="F92" s="106"/>
      <c r="G92" s="106"/>
    </row>
    <row r="93" spans="6:7">
      <c r="F93" s="106"/>
      <c r="G93" s="106"/>
    </row>
    <row r="94" spans="6:7">
      <c r="F94" s="106"/>
      <c r="G94" s="106"/>
    </row>
    <row r="95" spans="6:7">
      <c r="F95" s="106"/>
      <c r="G95" s="106"/>
    </row>
    <row r="96" spans="6:7">
      <c r="F96" s="106"/>
      <c r="G96" s="106"/>
    </row>
    <row r="97" spans="6:7">
      <c r="F97" s="106"/>
      <c r="G97" s="106"/>
    </row>
    <row r="98" spans="6:7">
      <c r="F98" s="106"/>
      <c r="G98" s="106"/>
    </row>
    <row r="99" spans="6:7">
      <c r="F99" s="106"/>
      <c r="G99" s="106"/>
    </row>
    <row r="100" spans="6:7">
      <c r="F100" s="106"/>
      <c r="G100" s="106"/>
    </row>
    <row r="101" spans="6:7">
      <c r="F101" s="106"/>
      <c r="G101" s="106"/>
    </row>
    <row r="102" spans="6:7">
      <c r="F102" s="106"/>
      <c r="G102" s="106"/>
    </row>
    <row r="103" spans="6:7">
      <c r="F103" s="106"/>
      <c r="G103" s="106"/>
    </row>
    <row r="104" spans="6:7">
      <c r="F104" s="106"/>
      <c r="G104" s="106"/>
    </row>
    <row r="105" spans="6:7">
      <c r="F105" s="106"/>
      <c r="G105" s="106"/>
    </row>
    <row r="106" spans="6:7">
      <c r="F106" s="106"/>
      <c r="G106" s="106"/>
    </row>
    <row r="107" spans="6:7">
      <c r="F107" s="106"/>
      <c r="G107" s="106"/>
    </row>
    <row r="108" spans="6:7">
      <c r="F108" s="106"/>
      <c r="G108" s="106"/>
    </row>
    <row r="109" spans="6:7">
      <c r="F109" s="106"/>
      <c r="G109" s="106"/>
    </row>
    <row r="110" spans="6:7">
      <c r="F110" s="106"/>
      <c r="G110" s="106"/>
    </row>
    <row r="111" spans="6:7">
      <c r="F111" s="106"/>
      <c r="G111" s="106"/>
    </row>
    <row r="113" spans="6:7">
      <c r="F113" s="186"/>
      <c r="G113" s="186"/>
    </row>
    <row r="114" spans="6:7">
      <c r="F114" s="186"/>
      <c r="G114" s="186"/>
    </row>
    <row r="115" spans="6:7">
      <c r="F115" s="186"/>
      <c r="G115" s="186"/>
    </row>
    <row r="116" spans="6:7">
      <c r="F116" s="186"/>
      <c r="G116" s="186"/>
    </row>
    <row r="117" spans="6:7">
      <c r="F117" s="186"/>
      <c r="G117" s="186"/>
    </row>
    <row r="118" spans="6:7">
      <c r="F118" s="186"/>
      <c r="G118" s="186"/>
    </row>
    <row r="119" spans="6:7">
      <c r="F119" s="186"/>
      <c r="G119" s="186"/>
    </row>
    <row r="120" spans="6:7">
      <c r="F120" s="186"/>
      <c r="G120" s="186"/>
    </row>
    <row r="121" spans="6:7">
      <c r="F121" s="186"/>
      <c r="G121" s="186"/>
    </row>
    <row r="122" spans="6:7">
      <c r="F122" s="186"/>
      <c r="G122" s="186"/>
    </row>
    <row r="123" spans="6:7">
      <c r="F123" s="186"/>
      <c r="G123" s="186"/>
    </row>
    <row r="124" spans="6:7">
      <c r="F124" s="186"/>
      <c r="G124" s="186"/>
    </row>
    <row r="125" spans="6:7">
      <c r="F125" s="186"/>
      <c r="G125" s="186"/>
    </row>
    <row r="126" spans="6:7">
      <c r="F126" s="186"/>
      <c r="G126" s="186"/>
    </row>
    <row r="127" spans="6:7">
      <c r="F127" s="186"/>
      <c r="G127" s="186"/>
    </row>
    <row r="128" spans="6:7">
      <c r="F128" s="186"/>
      <c r="G128" s="186"/>
    </row>
    <row r="129" spans="6:7">
      <c r="F129" s="186"/>
      <c r="G129" s="186"/>
    </row>
    <row r="130" spans="6:7">
      <c r="F130" s="186"/>
      <c r="G130" s="186"/>
    </row>
    <row r="131" spans="6:7">
      <c r="F131" s="186"/>
      <c r="G131" s="186"/>
    </row>
    <row r="132" spans="6:7">
      <c r="F132" s="186"/>
      <c r="G132" s="186"/>
    </row>
    <row r="133" spans="6:7">
      <c r="F133" s="186"/>
      <c r="G133" s="186"/>
    </row>
    <row r="134" spans="6:7">
      <c r="F134" s="186"/>
      <c r="G134" s="186"/>
    </row>
    <row r="135" spans="6:7">
      <c r="F135" s="186"/>
      <c r="G135" s="186"/>
    </row>
    <row r="136" spans="6:7">
      <c r="F136" s="186"/>
      <c r="G136" s="186"/>
    </row>
    <row r="137" spans="6:7">
      <c r="F137" s="186"/>
      <c r="G137" s="186"/>
    </row>
    <row r="138" spans="6:7">
      <c r="F138" s="186"/>
      <c r="G138" s="186"/>
    </row>
    <row r="139" spans="6:7">
      <c r="F139" s="186"/>
      <c r="G139" s="186"/>
    </row>
    <row r="140" spans="6:7">
      <c r="F140" s="186"/>
      <c r="G140" s="186"/>
    </row>
    <row r="141" spans="6:7">
      <c r="F141" s="186"/>
      <c r="G141" s="186"/>
    </row>
    <row r="142" spans="6:7">
      <c r="F142" s="186"/>
      <c r="G142" s="186"/>
    </row>
    <row r="143" spans="6:7">
      <c r="F143" s="186"/>
      <c r="G143" s="186"/>
    </row>
    <row r="144" spans="6:7">
      <c r="F144" s="186"/>
      <c r="G144" s="186"/>
    </row>
    <row r="145" spans="6:7">
      <c r="F145" s="186"/>
      <c r="G145" s="186"/>
    </row>
    <row r="146" spans="6:7">
      <c r="F146" s="186"/>
      <c r="G146" s="186"/>
    </row>
    <row r="147" spans="6:7">
      <c r="F147" s="186"/>
      <c r="G147" s="186"/>
    </row>
    <row r="148" spans="6:7">
      <c r="F148" s="186"/>
      <c r="G148" s="186"/>
    </row>
    <row r="149" spans="6:7">
      <c r="F149" s="186"/>
      <c r="G149" s="186"/>
    </row>
    <row r="150" spans="6:7">
      <c r="F150" s="186"/>
      <c r="G150" s="186"/>
    </row>
    <row r="151" spans="6:7">
      <c r="F151" s="186"/>
      <c r="G151" s="186"/>
    </row>
    <row r="152" spans="6:7">
      <c r="F152" s="186"/>
      <c r="G152" s="186"/>
    </row>
    <row r="153" spans="6:7">
      <c r="F153" s="186"/>
      <c r="G153" s="186"/>
    </row>
    <row r="154" spans="6:7">
      <c r="F154" s="186"/>
      <c r="G154" s="186"/>
    </row>
    <row r="155" spans="6:7">
      <c r="F155" s="186"/>
      <c r="G155" s="186"/>
    </row>
    <row r="156" spans="6:7">
      <c r="F156" s="186"/>
      <c r="G156" s="186"/>
    </row>
  </sheetData>
  <sheetProtection sheet="1" objects="1" scenarios="1"/>
  <mergeCells count="3">
    <mergeCell ref="B1:H1"/>
    <mergeCell ref="B2:H2"/>
    <mergeCell ref="B3:H3"/>
  </mergeCells>
  <pageMargins left="0.7" right="0.7" top="0.25" bottom="0.44" header="0.3" footer="0.3"/>
  <pageSetup scale="74" orientation="landscape" r:id="rId1"/>
  <headerFooter>
    <oddFooter>&amp;LActivision Blizzard, Inc.&amp;R&amp;P of &amp;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T73"/>
  <sheetViews>
    <sheetView showGridLines="0" zoomScaleNormal="100" zoomScaleSheetLayoutView="100" zoomScalePageLayoutView="68" workbookViewId="0">
      <pane xSplit="4" ySplit="8" topLeftCell="E9" activePane="bottomRight" state="frozen"/>
      <selection pane="topRight" activeCell="E1" sqref="E1"/>
      <selection pane="bottomLeft" activeCell="A9" sqref="A9"/>
      <selection pane="bottomRight" activeCell="P24" sqref="P24"/>
    </sheetView>
  </sheetViews>
  <sheetFormatPr defaultColWidth="8.7109375" defaultRowHeight="12"/>
  <cols>
    <col min="1" max="3" width="2.7109375" style="1" customWidth="1"/>
    <col min="4" max="4" width="42.85546875" style="1" customWidth="1"/>
    <col min="5" max="16" width="9.7109375" style="104" customWidth="1"/>
    <col min="17" max="17" width="1.42578125" style="104" customWidth="1"/>
    <col min="18" max="18" width="9.7109375" style="104" customWidth="1"/>
    <col min="19" max="19" width="1" style="104" customWidth="1"/>
    <col min="20" max="16384" width="8.7109375" style="104"/>
  </cols>
  <sheetData>
    <row r="1" spans="1:20" s="17" customFormat="1" ht="15" customHeight="1" collapsed="1">
      <c r="A1" s="747" t="s">
        <v>29</v>
      </c>
      <c r="B1" s="747"/>
      <c r="C1" s="747"/>
      <c r="D1" s="747"/>
      <c r="E1" s="747"/>
      <c r="F1" s="747"/>
      <c r="G1" s="747"/>
      <c r="H1" s="747"/>
      <c r="I1" s="747"/>
      <c r="J1" s="747"/>
      <c r="K1" s="747"/>
      <c r="L1" s="747"/>
      <c r="M1" s="747"/>
      <c r="N1" s="747"/>
      <c r="O1" s="747"/>
      <c r="P1" s="747"/>
      <c r="Q1" s="747"/>
      <c r="R1" s="747"/>
      <c r="S1" s="747"/>
    </row>
    <row r="2" spans="1:20" s="17" customFormat="1" ht="15" customHeight="1">
      <c r="A2" s="747" t="s">
        <v>317</v>
      </c>
      <c r="B2" s="747"/>
      <c r="C2" s="747"/>
      <c r="D2" s="747"/>
      <c r="E2" s="747"/>
      <c r="F2" s="747"/>
      <c r="G2" s="747"/>
      <c r="H2" s="747"/>
      <c r="I2" s="747"/>
      <c r="J2" s="747"/>
      <c r="K2" s="747"/>
      <c r="L2" s="747"/>
      <c r="M2" s="747"/>
      <c r="N2" s="747"/>
      <c r="O2" s="747"/>
      <c r="P2" s="747"/>
      <c r="Q2" s="747"/>
      <c r="R2" s="747"/>
      <c r="S2" s="747"/>
    </row>
    <row r="3" spans="1:20" s="17" customFormat="1" ht="15" customHeight="1">
      <c r="A3" s="744" t="s">
        <v>305</v>
      </c>
      <c r="B3" s="744"/>
      <c r="C3" s="744"/>
      <c r="D3" s="744"/>
      <c r="E3" s="744"/>
      <c r="F3" s="744"/>
      <c r="G3" s="744"/>
      <c r="H3" s="744"/>
      <c r="I3" s="744"/>
      <c r="J3" s="744"/>
      <c r="K3" s="744"/>
      <c r="L3" s="744"/>
      <c r="M3" s="744"/>
      <c r="N3" s="744"/>
      <c r="O3" s="744"/>
      <c r="P3" s="744"/>
      <c r="Q3" s="744"/>
      <c r="R3" s="744"/>
      <c r="S3" s="744"/>
    </row>
    <row r="4" spans="1:20">
      <c r="A4" s="85"/>
      <c r="B4" s="85"/>
      <c r="C4" s="85"/>
      <c r="D4" s="85"/>
      <c r="E4" s="116"/>
      <c r="F4" s="116"/>
      <c r="G4" s="116"/>
      <c r="H4" s="116"/>
      <c r="I4" s="116"/>
      <c r="J4" s="116"/>
      <c r="K4" s="116"/>
      <c r="L4" s="116"/>
      <c r="M4" s="116"/>
      <c r="N4" s="116"/>
      <c r="O4" s="116"/>
      <c r="P4" s="116"/>
      <c r="Q4" s="116"/>
    </row>
    <row r="5" spans="1:20">
      <c r="A5" s="13"/>
    </row>
    <row r="6" spans="1:20">
      <c r="E6" s="77" t="s">
        <v>4</v>
      </c>
      <c r="F6" s="77" t="s">
        <v>5</v>
      </c>
      <c r="G6" s="77" t="s">
        <v>6</v>
      </c>
      <c r="H6" s="77" t="s">
        <v>3</v>
      </c>
      <c r="I6" s="77" t="s">
        <v>4</v>
      </c>
      <c r="J6" s="77" t="s">
        <v>5</v>
      </c>
      <c r="K6" s="77" t="s">
        <v>6</v>
      </c>
      <c r="L6" s="484" t="s">
        <v>3</v>
      </c>
      <c r="M6" s="496" t="s">
        <v>4</v>
      </c>
      <c r="N6" s="634" t="s">
        <v>5</v>
      </c>
      <c r="O6" s="682" t="s">
        <v>6</v>
      </c>
      <c r="P6" s="723" t="s">
        <v>3</v>
      </c>
      <c r="R6" s="77" t="s">
        <v>81</v>
      </c>
    </row>
    <row r="7" spans="1:20">
      <c r="A7" s="9"/>
      <c r="B7" s="9"/>
      <c r="C7" s="9"/>
      <c r="D7" s="9"/>
      <c r="E7" s="78" t="s">
        <v>156</v>
      </c>
      <c r="F7" s="78" t="s">
        <v>156</v>
      </c>
      <c r="G7" s="78" t="s">
        <v>156</v>
      </c>
      <c r="H7" s="78" t="s">
        <v>218</v>
      </c>
      <c r="I7" s="78" t="s">
        <v>218</v>
      </c>
      <c r="J7" s="78" t="s">
        <v>218</v>
      </c>
      <c r="K7" s="78" t="s">
        <v>218</v>
      </c>
      <c r="L7" s="78" t="s">
        <v>239</v>
      </c>
      <c r="M7" s="78" t="s">
        <v>239</v>
      </c>
      <c r="N7" s="78" t="s">
        <v>239</v>
      </c>
      <c r="O7" s="78" t="s">
        <v>239</v>
      </c>
      <c r="P7" s="78" t="s">
        <v>297</v>
      </c>
      <c r="R7" s="78" t="s">
        <v>299</v>
      </c>
    </row>
    <row r="8" spans="1:20" ht="5.25" customHeight="1">
      <c r="E8" s="116"/>
      <c r="F8" s="116"/>
      <c r="G8" s="116"/>
      <c r="H8" s="116"/>
      <c r="I8" s="116"/>
      <c r="J8" s="116"/>
      <c r="K8" s="116"/>
      <c r="L8" s="116"/>
      <c r="M8" s="116"/>
      <c r="N8" s="116"/>
      <c r="O8" s="116"/>
      <c r="P8" s="116"/>
      <c r="R8" s="116"/>
    </row>
    <row r="9" spans="1:20">
      <c r="A9" s="4"/>
      <c r="B9" s="15" t="s">
        <v>222</v>
      </c>
      <c r="C9" s="4"/>
      <c r="D9" s="4"/>
      <c r="E9" s="124">
        <v>243</v>
      </c>
      <c r="F9" s="124">
        <v>188</v>
      </c>
      <c r="G9" s="124">
        <v>-584</v>
      </c>
      <c r="H9" s="124">
        <v>500</v>
      </c>
      <c r="I9" s="593">
        <v>402</v>
      </c>
      <c r="J9" s="593">
        <v>260</v>
      </c>
      <c r="K9" s="593">
        <f>650+35</f>
        <v>685</v>
      </c>
      <c r="L9" s="593">
        <v>447</v>
      </c>
      <c r="M9" s="593">
        <v>328</v>
      </c>
      <c r="N9" s="593">
        <v>204</v>
      </c>
      <c r="O9" s="593">
        <v>525</v>
      </c>
      <c r="P9" s="273">
        <v>505</v>
      </c>
      <c r="R9" s="593">
        <f>SUM(M9:P9)</f>
        <v>1562</v>
      </c>
      <c r="T9" s="138"/>
    </row>
    <row r="10" spans="1:20">
      <c r="C10" s="132" t="s">
        <v>102</v>
      </c>
      <c r="E10" s="121">
        <v>34</v>
      </c>
      <c r="F10" s="121">
        <v>37</v>
      </c>
      <c r="G10" s="121">
        <v>36</v>
      </c>
      <c r="H10" s="121">
        <v>28</v>
      </c>
      <c r="I10" s="594">
        <v>26</v>
      </c>
      <c r="J10" s="594">
        <v>13</v>
      </c>
      <c r="K10" s="594">
        <v>4</v>
      </c>
      <c r="L10" s="594">
        <v>3</v>
      </c>
      <c r="M10" s="594">
        <v>-34</v>
      </c>
      <c r="N10" s="594">
        <v>-2</v>
      </c>
      <c r="O10" s="594">
        <v>7</v>
      </c>
      <c r="P10" s="274">
        <v>8</v>
      </c>
      <c r="Q10" s="120"/>
      <c r="R10" s="594">
        <f t="shared" ref="R10:R13" si="0">SUM(M10:P10)</f>
        <v>-21</v>
      </c>
      <c r="T10" s="138"/>
    </row>
    <row r="11" spans="1:20">
      <c r="C11" s="132" t="s">
        <v>147</v>
      </c>
      <c r="E11" s="121">
        <v>12</v>
      </c>
      <c r="F11" s="121">
        <v>0</v>
      </c>
      <c r="G11" s="121">
        <v>0</v>
      </c>
      <c r="H11" s="121">
        <v>0</v>
      </c>
      <c r="I11" s="594">
        <v>0</v>
      </c>
      <c r="J11" s="594">
        <v>40</v>
      </c>
      <c r="K11" s="594">
        <v>0</v>
      </c>
      <c r="L11" s="594">
        <v>0</v>
      </c>
      <c r="M11" s="594">
        <v>0</v>
      </c>
      <c r="N11" s="594">
        <v>0</v>
      </c>
      <c r="O11" s="594">
        <v>0</v>
      </c>
      <c r="P11" s="274">
        <v>0</v>
      </c>
      <c r="Q11" s="120"/>
      <c r="R11" s="594">
        <f t="shared" si="0"/>
        <v>0</v>
      </c>
      <c r="T11" s="138"/>
    </row>
    <row r="12" spans="1:20" ht="13.5">
      <c r="C12" s="1" t="s">
        <v>155</v>
      </c>
      <c r="E12" s="121">
        <v>50</v>
      </c>
      <c r="F12" s="121">
        <v>32</v>
      </c>
      <c r="G12" s="121">
        <v>769</v>
      </c>
      <c r="H12" s="121">
        <v>67</v>
      </c>
      <c r="I12" s="594">
        <v>6</v>
      </c>
      <c r="J12" s="594">
        <v>-48</v>
      </c>
      <c r="K12" s="594">
        <f>40-35</f>
        <v>5</v>
      </c>
      <c r="L12" s="594">
        <v>120</v>
      </c>
      <c r="M12" s="594">
        <v>42</v>
      </c>
      <c r="N12" s="594">
        <v>45</v>
      </c>
      <c r="O12" s="594">
        <v>-78</v>
      </c>
      <c r="P12" s="274">
        <v>99</v>
      </c>
      <c r="Q12" s="120"/>
      <c r="R12" s="594">
        <f t="shared" si="0"/>
        <v>108</v>
      </c>
      <c r="T12" s="138"/>
    </row>
    <row r="13" spans="1:20">
      <c r="C13" s="1" t="s">
        <v>63</v>
      </c>
      <c r="E13" s="125">
        <v>226</v>
      </c>
      <c r="F13" s="125">
        <v>220</v>
      </c>
      <c r="G13" s="125">
        <v>219</v>
      </c>
      <c r="H13" s="125">
        <v>155</v>
      </c>
      <c r="I13" s="581">
        <v>112</v>
      </c>
      <c r="J13" s="581">
        <v>118</v>
      </c>
      <c r="K13" s="581">
        <v>124</v>
      </c>
      <c r="L13" s="581">
        <v>87</v>
      </c>
      <c r="M13" s="581">
        <v>79</v>
      </c>
      <c r="N13" s="581">
        <v>80</v>
      </c>
      <c r="O13" s="581">
        <v>81</v>
      </c>
      <c r="P13" s="275">
        <v>62</v>
      </c>
      <c r="Q13" s="121"/>
      <c r="R13" s="581">
        <f t="shared" si="0"/>
        <v>302</v>
      </c>
      <c r="T13" s="138"/>
    </row>
    <row r="14" spans="1:20" s="116" customFormat="1">
      <c r="A14" s="85"/>
      <c r="B14" s="99" t="s">
        <v>91</v>
      </c>
      <c r="C14" s="85"/>
      <c r="D14" s="85"/>
      <c r="E14" s="122">
        <f t="shared" ref="E14:G14" si="1">SUM(E9:E13)</f>
        <v>565</v>
      </c>
      <c r="F14" s="122">
        <f t="shared" si="1"/>
        <v>477</v>
      </c>
      <c r="G14" s="122">
        <f t="shared" si="1"/>
        <v>440</v>
      </c>
      <c r="H14" s="122">
        <f t="shared" ref="H14:I14" si="2">SUM(H9:H13)</f>
        <v>750</v>
      </c>
      <c r="I14" s="595">
        <f t="shared" si="2"/>
        <v>546</v>
      </c>
      <c r="J14" s="595">
        <f t="shared" ref="J14:K14" si="3">SUM(J9:J13)</f>
        <v>383</v>
      </c>
      <c r="K14" s="595">
        <f t="shared" si="3"/>
        <v>818</v>
      </c>
      <c r="L14" s="595">
        <f t="shared" ref="L14:M14" si="4">SUM(L9:L13)</f>
        <v>657</v>
      </c>
      <c r="M14" s="595">
        <f t="shared" si="4"/>
        <v>415</v>
      </c>
      <c r="N14" s="595">
        <f t="shared" ref="N14:O14" si="5">SUM(N9:N13)</f>
        <v>327</v>
      </c>
      <c r="O14" s="595">
        <f t="shared" si="5"/>
        <v>535</v>
      </c>
      <c r="P14" s="276">
        <f t="shared" ref="P14" si="6">SUM(P9:P13)</f>
        <v>674</v>
      </c>
      <c r="R14" s="595">
        <f>SUM(R9:R13)</f>
        <v>1951</v>
      </c>
      <c r="T14" s="138"/>
    </row>
    <row r="15" spans="1:20" ht="7.5" customHeight="1">
      <c r="E15" s="121"/>
      <c r="F15" s="121"/>
      <c r="G15" s="121"/>
      <c r="H15" s="121"/>
      <c r="I15" s="594"/>
      <c r="J15" s="594"/>
      <c r="K15" s="594"/>
      <c r="L15" s="594"/>
      <c r="M15" s="594"/>
      <c r="N15" s="594"/>
      <c r="O15" s="594"/>
      <c r="P15" s="274"/>
      <c r="R15" s="594"/>
      <c r="T15" s="138"/>
    </row>
    <row r="16" spans="1:20" ht="13.5">
      <c r="C16" s="1" t="s">
        <v>164</v>
      </c>
      <c r="E16" s="121">
        <v>39</v>
      </c>
      <c r="F16" s="121">
        <v>47</v>
      </c>
      <c r="G16" s="121">
        <v>58</v>
      </c>
      <c r="H16" s="121">
        <v>53</v>
      </c>
      <c r="I16" s="594">
        <v>57</v>
      </c>
      <c r="J16" s="594">
        <v>55</v>
      </c>
      <c r="K16" s="594">
        <v>43</v>
      </c>
      <c r="L16" s="594">
        <v>63</v>
      </c>
      <c r="M16" s="594">
        <v>38</v>
      </c>
      <c r="N16" s="594">
        <v>27</v>
      </c>
      <c r="O16" s="594">
        <v>39</v>
      </c>
      <c r="P16" s="274">
        <v>43</v>
      </c>
      <c r="R16" s="594">
        <f t="shared" ref="R16:R20" si="7">SUM(M16:P16)</f>
        <v>147</v>
      </c>
      <c r="T16" s="138"/>
    </row>
    <row r="17" spans="1:20" s="116" customFormat="1">
      <c r="A17" s="85"/>
      <c r="B17" s="85"/>
      <c r="C17" s="753" t="s">
        <v>203</v>
      </c>
      <c r="D17" s="753"/>
      <c r="E17" s="121">
        <v>5</v>
      </c>
      <c r="F17" s="121">
        <v>3</v>
      </c>
      <c r="G17" s="121">
        <v>3</v>
      </c>
      <c r="H17" s="121">
        <v>0</v>
      </c>
      <c r="I17" s="594">
        <v>0</v>
      </c>
      <c r="J17" s="594">
        <v>0</v>
      </c>
      <c r="K17" s="594">
        <v>0</v>
      </c>
      <c r="L17" s="594">
        <v>0</v>
      </c>
      <c r="M17" s="594">
        <v>0</v>
      </c>
      <c r="N17" s="594">
        <v>0</v>
      </c>
      <c r="O17" s="594">
        <v>0</v>
      </c>
      <c r="P17" s="274">
        <v>0</v>
      </c>
      <c r="R17" s="594">
        <f t="shared" si="7"/>
        <v>0</v>
      </c>
      <c r="T17" s="138"/>
    </row>
    <row r="18" spans="1:20" s="116" customFormat="1" ht="13.5" customHeight="1">
      <c r="A18" s="85"/>
      <c r="B18" s="85"/>
      <c r="C18" s="753" t="s">
        <v>250</v>
      </c>
      <c r="D18" s="753"/>
      <c r="E18" s="121">
        <v>0</v>
      </c>
      <c r="F18" s="121">
        <v>0</v>
      </c>
      <c r="G18" s="121">
        <v>5</v>
      </c>
      <c r="H18" s="121">
        <v>0</v>
      </c>
      <c r="I18" s="594">
        <v>0</v>
      </c>
      <c r="J18" s="594">
        <v>0</v>
      </c>
      <c r="K18" s="594">
        <v>10</v>
      </c>
      <c r="L18" s="594">
        <v>57</v>
      </c>
      <c r="M18" s="594">
        <v>22</v>
      </c>
      <c r="N18" s="594">
        <v>28</v>
      </c>
      <c r="O18" s="594">
        <v>30</v>
      </c>
      <c r="P18" s="274">
        <v>23</v>
      </c>
      <c r="R18" s="594">
        <f t="shared" si="7"/>
        <v>103</v>
      </c>
      <c r="T18" s="138"/>
    </row>
    <row r="19" spans="1:20" s="116" customFormat="1" ht="13.5" customHeight="1">
      <c r="A19" s="85"/>
      <c r="B19" s="85"/>
      <c r="C19" s="753" t="s">
        <v>157</v>
      </c>
      <c r="D19" s="753"/>
      <c r="E19" s="121">
        <v>-1</v>
      </c>
      <c r="F19" s="121">
        <v>-1</v>
      </c>
      <c r="G19" s="121">
        <v>0</v>
      </c>
      <c r="H19" s="121">
        <v>0</v>
      </c>
      <c r="I19" s="594">
        <v>0</v>
      </c>
      <c r="J19" s="594">
        <v>0</v>
      </c>
      <c r="K19" s="594">
        <v>0</v>
      </c>
      <c r="L19" s="594">
        <v>0</v>
      </c>
      <c r="M19" s="594">
        <v>0</v>
      </c>
      <c r="N19" s="594">
        <v>0</v>
      </c>
      <c r="O19" s="594">
        <v>0</v>
      </c>
      <c r="P19" s="274">
        <v>0</v>
      </c>
      <c r="R19" s="594">
        <f t="shared" si="7"/>
        <v>0</v>
      </c>
      <c r="T19" s="138"/>
    </row>
    <row r="20" spans="1:20" s="116" customFormat="1" ht="13.5" customHeight="1">
      <c r="A20" s="85"/>
      <c r="B20" s="85"/>
      <c r="C20" s="753" t="s">
        <v>197</v>
      </c>
      <c r="D20" s="753"/>
      <c r="E20" s="121">
        <v>0</v>
      </c>
      <c r="F20" s="121">
        <v>0</v>
      </c>
      <c r="G20" s="121">
        <v>39</v>
      </c>
      <c r="H20" s="121">
        <v>0</v>
      </c>
      <c r="I20" s="594">
        <v>0</v>
      </c>
      <c r="J20" s="594">
        <v>0</v>
      </c>
      <c r="K20" s="594">
        <v>0</v>
      </c>
      <c r="L20" s="594">
        <v>0</v>
      </c>
      <c r="M20" s="594">
        <v>0</v>
      </c>
      <c r="N20" s="594">
        <v>0</v>
      </c>
      <c r="O20" s="594">
        <v>17</v>
      </c>
      <c r="P20" s="274">
        <v>0</v>
      </c>
      <c r="R20" s="594">
        <f t="shared" si="7"/>
        <v>17</v>
      </c>
      <c r="T20" s="138"/>
    </row>
    <row r="21" spans="1:20" ht="12.75" thickBot="1">
      <c r="B21" s="15" t="s">
        <v>275</v>
      </c>
      <c r="E21" s="126">
        <f t="shared" ref="E21:G21" si="8">SUM(E14:E20)</f>
        <v>608</v>
      </c>
      <c r="F21" s="126">
        <f t="shared" si="8"/>
        <v>526</v>
      </c>
      <c r="G21" s="126">
        <f t="shared" si="8"/>
        <v>545</v>
      </c>
      <c r="H21" s="126">
        <f t="shared" ref="H21:I21" si="9">SUM(H14:H20)</f>
        <v>803</v>
      </c>
      <c r="I21" s="596">
        <f t="shared" si="9"/>
        <v>603</v>
      </c>
      <c r="J21" s="596">
        <f t="shared" ref="J21:K21" si="10">SUM(J14:J20)</f>
        <v>438</v>
      </c>
      <c r="K21" s="596">
        <f t="shared" si="10"/>
        <v>871</v>
      </c>
      <c r="L21" s="596">
        <f t="shared" ref="L21:M21" si="11">SUM(L14:L20)</f>
        <v>777</v>
      </c>
      <c r="M21" s="596">
        <f t="shared" si="11"/>
        <v>475</v>
      </c>
      <c r="N21" s="596">
        <f t="shared" ref="N21:O21" si="12">SUM(N14:N20)</f>
        <v>382</v>
      </c>
      <c r="O21" s="596">
        <f t="shared" si="12"/>
        <v>621</v>
      </c>
      <c r="P21" s="277">
        <f t="shared" ref="P21" si="13">SUM(P14:P20)</f>
        <v>740</v>
      </c>
      <c r="R21" s="596">
        <f>SUM(R14:R20)</f>
        <v>2218</v>
      </c>
      <c r="T21" s="138"/>
    </row>
    <row r="22" spans="1:20" ht="12.75" thickTop="1">
      <c r="E22" s="116"/>
      <c r="F22" s="116"/>
      <c r="G22" s="116"/>
      <c r="H22" s="116"/>
      <c r="I22" s="597"/>
      <c r="J22" s="597"/>
      <c r="K22" s="597"/>
      <c r="L22" s="597"/>
      <c r="M22" s="597"/>
      <c r="N22" s="597"/>
      <c r="O22" s="597"/>
      <c r="P22" s="597"/>
      <c r="R22" s="597"/>
    </row>
    <row r="23" spans="1:20">
      <c r="E23" s="116"/>
      <c r="F23" s="116"/>
      <c r="G23" s="116"/>
      <c r="H23" s="116"/>
      <c r="I23" s="597"/>
      <c r="J23" s="597"/>
      <c r="K23" s="597"/>
      <c r="L23" s="597"/>
      <c r="M23" s="597"/>
      <c r="N23" s="597"/>
      <c r="O23" s="597"/>
      <c r="P23" s="597"/>
      <c r="R23" s="597"/>
    </row>
    <row r="24" spans="1:20" ht="23.65" customHeight="1">
      <c r="B24" s="757" t="s">
        <v>196</v>
      </c>
      <c r="C24" s="757"/>
      <c r="D24" s="757"/>
      <c r="E24" s="155">
        <v>-105</v>
      </c>
      <c r="F24" s="155">
        <v>132</v>
      </c>
      <c r="G24" s="155">
        <v>441</v>
      </c>
      <c r="H24" s="155">
        <v>-373</v>
      </c>
      <c r="I24" s="555">
        <v>-182</v>
      </c>
      <c r="J24" s="555">
        <v>89</v>
      </c>
      <c r="K24" s="555">
        <v>368</v>
      </c>
      <c r="L24" s="555">
        <v>-441</v>
      </c>
      <c r="M24" s="555">
        <v>-135</v>
      </c>
      <c r="N24" s="555">
        <v>-53</v>
      </c>
      <c r="O24" s="555">
        <v>577</v>
      </c>
      <c r="P24" s="278">
        <v>-171</v>
      </c>
      <c r="Q24" s="156"/>
      <c r="R24" s="555">
        <f>SUM(M24:P24)</f>
        <v>218</v>
      </c>
    </row>
    <row r="25" spans="1:20">
      <c r="B25" s="157"/>
      <c r="E25" s="85"/>
      <c r="F25" s="85"/>
      <c r="G25" s="85"/>
      <c r="H25" s="85"/>
      <c r="I25" s="85"/>
      <c r="J25" s="85"/>
      <c r="K25" s="85"/>
      <c r="L25" s="85"/>
      <c r="M25" s="85"/>
      <c r="N25" s="85"/>
      <c r="O25" s="85"/>
      <c r="P25" s="85"/>
      <c r="Q25" s="1"/>
      <c r="R25" s="85"/>
    </row>
    <row r="26" spans="1:20" ht="27" customHeight="1">
      <c r="B26" s="757" t="s">
        <v>291</v>
      </c>
      <c r="C26" s="757"/>
      <c r="D26" s="757"/>
      <c r="E26" s="757"/>
      <c r="F26" s="757"/>
      <c r="G26" s="757"/>
      <c r="H26" s="757"/>
      <c r="I26" s="757"/>
      <c r="J26" s="757"/>
      <c r="K26" s="757"/>
      <c r="L26" s="757"/>
      <c r="M26" s="757"/>
      <c r="N26" s="757"/>
      <c r="O26" s="757"/>
      <c r="P26" s="757"/>
      <c r="Q26" s="757"/>
      <c r="R26" s="757"/>
    </row>
    <row r="27" spans="1:20" ht="13.5">
      <c r="B27" s="1" t="s">
        <v>163</v>
      </c>
      <c r="E27" s="85"/>
      <c r="F27" s="85"/>
      <c r="G27" s="85"/>
      <c r="H27" s="85"/>
      <c r="I27" s="85"/>
      <c r="J27" s="85"/>
      <c r="K27" s="85"/>
      <c r="L27" s="85"/>
      <c r="M27" s="85"/>
      <c r="N27" s="85"/>
      <c r="O27" s="85"/>
      <c r="P27" s="85"/>
      <c r="Q27" s="1"/>
      <c r="R27" s="85"/>
    </row>
    <row r="28" spans="1:20" ht="13.5">
      <c r="B28" s="1" t="s">
        <v>236</v>
      </c>
      <c r="E28" s="1"/>
      <c r="F28" s="1"/>
      <c r="G28" s="1"/>
      <c r="H28" s="1"/>
      <c r="I28" s="1"/>
      <c r="J28" s="1"/>
      <c r="K28" s="1"/>
      <c r="L28" s="1"/>
      <c r="M28" s="1"/>
      <c r="N28" s="1"/>
      <c r="O28" s="1"/>
      <c r="P28" s="1"/>
      <c r="Q28" s="1"/>
      <c r="R28" s="1"/>
    </row>
    <row r="29" spans="1:20" ht="13.5">
      <c r="B29" s="1" t="s">
        <v>254</v>
      </c>
      <c r="E29" s="1"/>
      <c r="F29" s="1"/>
      <c r="G29" s="1"/>
      <c r="H29" s="1"/>
      <c r="I29" s="1"/>
      <c r="J29" s="1"/>
      <c r="K29" s="1"/>
      <c r="L29" s="1"/>
      <c r="M29" s="1"/>
      <c r="N29" s="1"/>
      <c r="O29" s="1"/>
      <c r="P29" s="1"/>
      <c r="Q29" s="1"/>
      <c r="R29" s="1"/>
    </row>
    <row r="30" spans="1:20" ht="13.5">
      <c r="B30" s="1" t="s">
        <v>182</v>
      </c>
      <c r="E30" s="1"/>
      <c r="F30" s="1"/>
      <c r="G30" s="1"/>
      <c r="H30" s="1"/>
      <c r="I30" s="1"/>
      <c r="J30" s="1"/>
      <c r="K30" s="1"/>
      <c r="L30" s="1"/>
      <c r="M30" s="1"/>
      <c r="N30" s="1"/>
      <c r="O30" s="1"/>
      <c r="P30" s="1"/>
      <c r="Q30" s="1"/>
      <c r="R30" s="1"/>
    </row>
    <row r="31" spans="1:20" ht="13.5">
      <c r="B31" s="732" t="s">
        <v>300</v>
      </c>
      <c r="C31" s="732"/>
      <c r="D31" s="732"/>
      <c r="E31" s="732"/>
      <c r="F31" s="732"/>
      <c r="G31" s="732"/>
      <c r="H31" s="732"/>
      <c r="I31" s="732"/>
      <c r="J31" s="732"/>
      <c r="K31" s="732"/>
      <c r="L31" s="732"/>
      <c r="M31" s="732"/>
      <c r="N31" s="732"/>
      <c r="O31" s="732"/>
      <c r="P31" s="732"/>
      <c r="Q31" s="732"/>
      <c r="R31" s="732"/>
      <c r="S31" s="732"/>
    </row>
    <row r="32" spans="1:20" ht="13.5">
      <c r="B32" s="1" t="s">
        <v>246</v>
      </c>
      <c r="E32" s="1"/>
      <c r="F32" s="1"/>
      <c r="G32" s="1"/>
      <c r="H32" s="1"/>
      <c r="I32" s="1"/>
      <c r="J32" s="1"/>
      <c r="K32" s="1"/>
      <c r="L32" s="1"/>
      <c r="M32" s="1"/>
      <c r="N32" s="1"/>
      <c r="O32" s="1"/>
      <c r="P32" s="1"/>
      <c r="Q32" s="1"/>
      <c r="R32" s="1"/>
    </row>
    <row r="33" spans="1:19" ht="38.25" customHeight="1">
      <c r="B33" s="757"/>
      <c r="C33" s="757"/>
      <c r="D33" s="757"/>
      <c r="E33" s="757"/>
      <c r="F33" s="757"/>
      <c r="G33" s="757"/>
      <c r="H33" s="757"/>
      <c r="I33" s="757"/>
      <c r="J33" s="757"/>
      <c r="K33" s="757"/>
      <c r="L33" s="757"/>
      <c r="M33" s="757"/>
      <c r="N33" s="757"/>
      <c r="O33" s="757"/>
      <c r="P33" s="757"/>
      <c r="Q33" s="757"/>
      <c r="R33" s="757"/>
      <c r="S33" s="757"/>
    </row>
    <row r="34" spans="1:19" s="397" customFormat="1" ht="18" customHeight="1">
      <c r="A34" s="272"/>
      <c r="B34" s="756"/>
      <c r="C34" s="756"/>
      <c r="D34" s="756"/>
      <c r="E34" s="756"/>
      <c r="F34" s="756"/>
      <c r="G34" s="756"/>
      <c r="H34" s="756"/>
      <c r="I34" s="756"/>
      <c r="J34" s="756"/>
      <c r="K34" s="756"/>
      <c r="L34" s="756"/>
      <c r="M34" s="756"/>
      <c r="N34" s="756"/>
      <c r="O34" s="756"/>
      <c r="P34" s="756"/>
      <c r="Q34" s="756"/>
      <c r="R34" s="756"/>
    </row>
    <row r="35" spans="1:19" s="397" customFormat="1">
      <c r="A35" s="272"/>
      <c r="B35" s="272"/>
      <c r="C35" s="272"/>
      <c r="D35" s="272"/>
      <c r="E35" s="403"/>
      <c r="F35" s="403"/>
      <c r="G35" s="403"/>
      <c r="H35" s="403"/>
      <c r="I35" s="403"/>
      <c r="J35" s="403"/>
      <c r="K35" s="403"/>
      <c r="L35" s="403"/>
      <c r="M35" s="403"/>
      <c r="N35" s="403"/>
      <c r="O35" s="398"/>
      <c r="P35" s="398"/>
      <c r="Q35" s="274">
        <v>203</v>
      </c>
      <c r="R35" s="272"/>
    </row>
    <row r="36" spans="1:19" s="397" customFormat="1">
      <c r="A36" s="272"/>
      <c r="B36" s="272"/>
      <c r="C36" s="272"/>
      <c r="D36" s="272"/>
      <c r="E36" s="400"/>
      <c r="F36" s="400"/>
      <c r="G36" s="400"/>
      <c r="H36" s="400"/>
      <c r="I36" s="400"/>
      <c r="J36" s="400"/>
      <c r="K36" s="400"/>
      <c r="L36" s="400"/>
      <c r="M36" s="400"/>
      <c r="N36" s="400"/>
      <c r="Q36" s="274">
        <v>203</v>
      </c>
    </row>
    <row r="37" spans="1:19" s="397" customFormat="1">
      <c r="A37" s="272"/>
      <c r="B37" s="272"/>
      <c r="C37" s="272"/>
      <c r="D37" s="272"/>
      <c r="E37" s="400"/>
      <c r="F37" s="400"/>
      <c r="G37" s="400"/>
      <c r="H37" s="400"/>
      <c r="I37" s="400"/>
      <c r="J37" s="400"/>
      <c r="K37" s="400"/>
      <c r="L37" s="400"/>
      <c r="M37" s="400"/>
      <c r="N37" s="400"/>
      <c r="Q37" s="274">
        <v>183</v>
      </c>
    </row>
    <row r="38" spans="1:19" s="397" customFormat="1">
      <c r="A38" s="272"/>
      <c r="B38" s="272"/>
      <c r="C38" s="272"/>
      <c r="D38" s="272"/>
      <c r="E38" s="400"/>
      <c r="F38" s="400"/>
      <c r="G38" s="400"/>
      <c r="H38" s="400"/>
      <c r="I38" s="400"/>
      <c r="J38" s="400"/>
      <c r="K38" s="400"/>
      <c r="L38" s="400"/>
      <c r="M38" s="400"/>
      <c r="N38" s="400"/>
      <c r="Q38" s="276">
        <v>1423</v>
      </c>
    </row>
    <row r="39" spans="1:19" s="397" customFormat="1">
      <c r="A39" s="272"/>
      <c r="B39" s="272"/>
      <c r="C39" s="272"/>
      <c r="D39" s="272"/>
      <c r="E39" s="400"/>
      <c r="F39" s="400"/>
      <c r="G39" s="400"/>
      <c r="H39" s="400"/>
      <c r="I39" s="400"/>
      <c r="J39" s="400"/>
      <c r="K39" s="400"/>
      <c r="L39" s="400"/>
      <c r="M39" s="400"/>
      <c r="N39" s="400"/>
      <c r="Q39" s="274"/>
    </row>
    <row r="40" spans="1:19" s="397" customFormat="1">
      <c r="A40" s="272"/>
      <c r="B40" s="272"/>
      <c r="C40" s="272"/>
      <c r="D40" s="272"/>
      <c r="E40" s="400"/>
      <c r="F40" s="400"/>
      <c r="G40" s="400"/>
      <c r="H40" s="400"/>
      <c r="I40" s="400"/>
      <c r="J40" s="400"/>
      <c r="K40" s="400"/>
      <c r="L40" s="400"/>
      <c r="M40" s="400"/>
      <c r="N40" s="400"/>
      <c r="Q40" s="274">
        <v>0</v>
      </c>
    </row>
    <row r="41" spans="1:19" s="397" customFormat="1">
      <c r="A41" s="272"/>
      <c r="B41" s="272"/>
      <c r="C41" s="272"/>
      <c r="D41" s="272"/>
      <c r="E41" s="400"/>
      <c r="F41" s="400"/>
      <c r="G41" s="400"/>
      <c r="H41" s="400"/>
      <c r="I41" s="400"/>
      <c r="J41" s="400"/>
      <c r="K41" s="400"/>
      <c r="L41" s="400"/>
      <c r="M41" s="400"/>
      <c r="N41" s="400"/>
      <c r="Q41" s="274">
        <v>30</v>
      </c>
    </row>
    <row r="42" spans="1:19" s="397" customFormat="1">
      <c r="A42" s="272"/>
      <c r="B42" s="272"/>
      <c r="C42" s="272"/>
      <c r="D42" s="272"/>
      <c r="E42" s="400"/>
      <c r="F42" s="400"/>
      <c r="G42" s="400"/>
      <c r="H42" s="400"/>
      <c r="I42" s="400"/>
      <c r="J42" s="400"/>
      <c r="K42" s="400"/>
      <c r="L42" s="400"/>
      <c r="M42" s="400"/>
      <c r="N42" s="400"/>
      <c r="Q42" s="274">
        <v>115</v>
      </c>
    </row>
    <row r="43" spans="1:19" s="397" customFormat="1">
      <c r="A43" s="272"/>
      <c r="B43" s="272"/>
      <c r="C43" s="272"/>
      <c r="D43" s="272"/>
      <c r="E43" s="400"/>
      <c r="F43" s="400"/>
      <c r="G43" s="400"/>
      <c r="H43" s="400"/>
      <c r="I43" s="400"/>
      <c r="J43" s="400"/>
      <c r="K43" s="400"/>
      <c r="L43" s="400"/>
      <c r="M43" s="400"/>
      <c r="N43" s="400"/>
      <c r="Q43" s="274">
        <v>39</v>
      </c>
    </row>
    <row r="44" spans="1:19" s="397" customFormat="1">
      <c r="A44" s="272"/>
      <c r="B44" s="272"/>
      <c r="C44" s="272"/>
      <c r="D44" s="272"/>
      <c r="E44" s="400"/>
      <c r="F44" s="400"/>
      <c r="G44" s="400"/>
      <c r="H44" s="400"/>
      <c r="I44" s="400"/>
      <c r="J44" s="400"/>
      <c r="K44" s="400"/>
      <c r="L44" s="400"/>
      <c r="M44" s="400"/>
      <c r="N44" s="400"/>
      <c r="Q44" s="274">
        <v>0</v>
      </c>
    </row>
    <row r="45" spans="1:19" s="397" customFormat="1">
      <c r="A45" s="272"/>
      <c r="B45" s="272"/>
      <c r="C45" s="272"/>
      <c r="D45" s="272"/>
      <c r="E45" s="400"/>
      <c r="F45" s="400"/>
      <c r="G45" s="400"/>
      <c r="H45" s="400"/>
      <c r="I45" s="400"/>
      <c r="J45" s="400"/>
      <c r="K45" s="400"/>
      <c r="L45" s="400"/>
      <c r="M45" s="400"/>
      <c r="N45" s="400"/>
      <c r="Q45" s="274">
        <v>0</v>
      </c>
    </row>
    <row r="46" spans="1:19" s="397" customFormat="1">
      <c r="A46" s="272"/>
      <c r="B46" s="272"/>
      <c r="C46" s="272"/>
      <c r="D46" s="272"/>
      <c r="E46" s="400"/>
      <c r="F46" s="400"/>
      <c r="G46" s="400"/>
      <c r="H46" s="400"/>
      <c r="I46" s="400"/>
      <c r="J46" s="400"/>
      <c r="K46" s="400"/>
      <c r="L46" s="400"/>
      <c r="M46" s="400"/>
      <c r="N46" s="400"/>
      <c r="Q46" s="274">
        <v>0</v>
      </c>
    </row>
    <row r="47" spans="1:19" s="397" customFormat="1">
      <c r="A47" s="272"/>
      <c r="B47" s="272"/>
      <c r="C47" s="272"/>
      <c r="D47" s="272"/>
      <c r="E47" s="402"/>
      <c r="F47" s="402"/>
      <c r="G47" s="402"/>
      <c r="H47" s="402"/>
      <c r="I47" s="402"/>
      <c r="J47" s="402"/>
      <c r="K47" s="402"/>
      <c r="L47" s="402"/>
      <c r="M47" s="402"/>
      <c r="N47" s="402"/>
      <c r="Q47" s="274">
        <v>0</v>
      </c>
    </row>
    <row r="48" spans="1:19" s="397" customFormat="1">
      <c r="A48" s="272"/>
      <c r="B48" s="272"/>
      <c r="C48" s="272"/>
      <c r="D48" s="272"/>
      <c r="Q48" s="401">
        <v>1607</v>
      </c>
    </row>
    <row r="49" spans="1:14" s="397" customFormat="1">
      <c r="A49" s="272"/>
      <c r="B49" s="272"/>
      <c r="C49" s="272"/>
      <c r="D49" s="272"/>
    </row>
    <row r="50" spans="1:14" s="397" customFormat="1">
      <c r="A50" s="272"/>
      <c r="B50" s="272"/>
      <c r="C50" s="272"/>
      <c r="D50" s="272"/>
      <c r="E50" s="400"/>
      <c r="F50" s="400"/>
      <c r="G50" s="400"/>
      <c r="H50" s="400"/>
      <c r="I50" s="400"/>
      <c r="J50" s="400"/>
      <c r="K50" s="400"/>
      <c r="L50" s="400"/>
      <c r="M50" s="400"/>
      <c r="N50" s="400"/>
    </row>
    <row r="51" spans="1:14" s="397" customFormat="1">
      <c r="A51" s="272"/>
      <c r="B51" s="272"/>
      <c r="C51" s="272"/>
      <c r="D51" s="272"/>
      <c r="E51" s="400"/>
      <c r="F51" s="400"/>
      <c r="G51" s="400"/>
    </row>
    <row r="52" spans="1:14" s="397" customFormat="1">
      <c r="A52" s="272"/>
      <c r="B52" s="272"/>
      <c r="C52" s="272"/>
      <c r="D52" s="272"/>
      <c r="E52" s="402"/>
      <c r="F52" s="402"/>
      <c r="G52" s="402"/>
      <c r="H52" s="402"/>
      <c r="I52" s="402"/>
      <c r="J52" s="402"/>
      <c r="K52" s="402"/>
      <c r="L52" s="402"/>
      <c r="M52" s="402"/>
      <c r="N52" s="402"/>
    </row>
    <row r="53" spans="1:14" s="397" customFormat="1">
      <c r="A53" s="272"/>
      <c r="B53" s="272"/>
      <c r="C53" s="272"/>
      <c r="D53" s="272"/>
      <c r="E53" s="402"/>
      <c r="F53" s="402"/>
      <c r="G53" s="402"/>
      <c r="H53" s="402"/>
      <c r="I53" s="402"/>
      <c r="J53" s="402"/>
      <c r="K53" s="402"/>
      <c r="L53" s="402"/>
      <c r="M53" s="402"/>
      <c r="N53" s="402"/>
    </row>
    <row r="54" spans="1:14" s="397" customFormat="1">
      <c r="A54" s="272"/>
      <c r="B54" s="272"/>
      <c r="C54" s="272"/>
      <c r="D54" s="272"/>
      <c r="E54" s="402"/>
      <c r="F54" s="402"/>
      <c r="G54" s="402"/>
      <c r="H54" s="402"/>
      <c r="I54" s="402"/>
      <c r="J54" s="402"/>
      <c r="K54" s="402"/>
      <c r="L54" s="402"/>
      <c r="M54" s="402"/>
      <c r="N54" s="402"/>
    </row>
    <row r="55" spans="1:14" s="397" customFormat="1">
      <c r="A55" s="272"/>
      <c r="B55" s="272"/>
      <c r="C55" s="272"/>
      <c r="D55" s="272"/>
      <c r="E55" s="402"/>
      <c r="F55" s="402"/>
      <c r="G55" s="402"/>
      <c r="H55" s="402"/>
      <c r="I55" s="402"/>
      <c r="J55" s="402"/>
      <c r="K55" s="402"/>
      <c r="L55" s="402"/>
      <c r="M55" s="402"/>
      <c r="N55" s="402"/>
    </row>
    <row r="56" spans="1:14" s="397" customFormat="1">
      <c r="A56" s="272"/>
      <c r="B56" s="272"/>
      <c r="C56" s="272"/>
      <c r="D56" s="272"/>
      <c r="E56" s="402"/>
      <c r="F56" s="402"/>
      <c r="G56" s="402"/>
      <c r="H56" s="402"/>
      <c r="I56" s="402"/>
      <c r="J56" s="402"/>
      <c r="K56" s="402"/>
      <c r="L56" s="402"/>
      <c r="M56" s="402"/>
      <c r="N56" s="402"/>
    </row>
    <row r="57" spans="1:14" s="397" customFormat="1">
      <c r="A57" s="272"/>
      <c r="B57" s="272"/>
      <c r="C57" s="272"/>
      <c r="D57" s="272"/>
      <c r="E57" s="402"/>
      <c r="F57" s="402"/>
      <c r="G57" s="402"/>
      <c r="H57" s="402"/>
      <c r="I57" s="402"/>
      <c r="J57" s="402"/>
      <c r="K57" s="402"/>
      <c r="L57" s="402"/>
      <c r="M57" s="402"/>
      <c r="N57" s="402"/>
    </row>
    <row r="58" spans="1:14" s="397" customFormat="1">
      <c r="A58" s="272"/>
      <c r="B58" s="272"/>
      <c r="C58" s="272"/>
      <c r="D58" s="272"/>
      <c r="E58" s="402"/>
      <c r="F58" s="402"/>
      <c r="G58" s="402"/>
      <c r="H58" s="402"/>
      <c r="I58" s="402"/>
      <c r="J58" s="402"/>
      <c r="K58" s="402"/>
      <c r="L58" s="402"/>
      <c r="M58" s="402"/>
      <c r="N58" s="402"/>
    </row>
    <row r="59" spans="1:14" s="397" customFormat="1">
      <c r="A59" s="272"/>
      <c r="B59" s="272"/>
      <c r="C59" s="272"/>
      <c r="D59" s="272"/>
      <c r="E59" s="402"/>
      <c r="F59" s="402"/>
      <c r="G59" s="402"/>
      <c r="H59" s="402"/>
      <c r="I59" s="402"/>
      <c r="J59" s="402"/>
      <c r="K59" s="402"/>
      <c r="L59" s="402"/>
      <c r="M59" s="402"/>
      <c r="N59" s="402"/>
    </row>
    <row r="60" spans="1:14" s="397" customFormat="1">
      <c r="A60" s="272"/>
      <c r="B60" s="272"/>
      <c r="C60" s="272"/>
      <c r="D60" s="272"/>
      <c r="E60" s="402"/>
      <c r="F60" s="402"/>
      <c r="G60" s="402"/>
      <c r="H60" s="402"/>
      <c r="I60" s="402"/>
      <c r="J60" s="402"/>
      <c r="K60" s="402"/>
      <c r="L60" s="402"/>
      <c r="M60" s="402"/>
      <c r="N60" s="402"/>
    </row>
    <row r="61" spans="1:14" s="397" customFormat="1">
      <c r="A61" s="272"/>
      <c r="B61" s="272"/>
      <c r="C61" s="272"/>
      <c r="D61" s="272"/>
      <c r="E61" s="402"/>
      <c r="F61" s="402"/>
      <c r="G61" s="402"/>
      <c r="H61" s="402"/>
      <c r="I61" s="402"/>
      <c r="J61" s="402"/>
      <c r="K61" s="402"/>
      <c r="L61" s="402"/>
      <c r="M61" s="402"/>
      <c r="N61" s="402"/>
    </row>
    <row r="62" spans="1:14" s="397" customFormat="1">
      <c r="A62" s="272"/>
      <c r="B62" s="272"/>
      <c r="C62" s="272"/>
      <c r="D62" s="272"/>
      <c r="E62" s="402"/>
      <c r="F62" s="402"/>
      <c r="G62" s="402"/>
      <c r="H62" s="402"/>
      <c r="I62" s="402"/>
      <c r="J62" s="402"/>
      <c r="K62" s="402"/>
      <c r="L62" s="402"/>
      <c r="M62" s="402"/>
      <c r="N62" s="402"/>
    </row>
    <row r="63" spans="1:14" s="397" customFormat="1">
      <c r="A63" s="272"/>
      <c r="B63" s="272"/>
      <c r="C63" s="272"/>
      <c r="D63" s="272"/>
      <c r="E63" s="402"/>
      <c r="F63" s="402"/>
      <c r="G63" s="402"/>
      <c r="H63" s="402"/>
      <c r="I63" s="402"/>
      <c r="J63" s="402"/>
      <c r="K63" s="402"/>
      <c r="L63" s="402"/>
      <c r="M63" s="402"/>
      <c r="N63" s="402"/>
    </row>
    <row r="64" spans="1:14" s="397" customFormat="1">
      <c r="A64" s="272"/>
      <c r="B64" s="272"/>
      <c r="C64" s="272"/>
      <c r="D64" s="272"/>
      <c r="E64" s="402"/>
      <c r="F64" s="402"/>
      <c r="G64" s="402"/>
      <c r="H64" s="402"/>
      <c r="I64" s="402"/>
      <c r="J64" s="402"/>
      <c r="K64" s="402"/>
      <c r="L64" s="402"/>
      <c r="M64" s="402"/>
      <c r="N64" s="402"/>
    </row>
    <row r="65" spans="1:14" s="397" customFormat="1">
      <c r="A65" s="272"/>
      <c r="B65" s="272"/>
      <c r="C65" s="272"/>
      <c r="D65" s="272"/>
      <c r="E65" s="402"/>
      <c r="F65" s="402"/>
      <c r="G65" s="402"/>
      <c r="H65" s="402"/>
      <c r="I65" s="402"/>
      <c r="J65" s="402"/>
      <c r="K65" s="402"/>
      <c r="L65" s="402"/>
      <c r="M65" s="402"/>
      <c r="N65" s="402"/>
    </row>
    <row r="66" spans="1:14" s="397" customFormat="1">
      <c r="A66" s="272"/>
      <c r="B66" s="272"/>
      <c r="C66" s="272"/>
      <c r="D66" s="272"/>
      <c r="E66" s="402"/>
      <c r="F66" s="402"/>
      <c r="G66" s="402"/>
      <c r="H66" s="402"/>
      <c r="I66" s="402"/>
      <c r="J66" s="402"/>
      <c r="K66" s="402"/>
      <c r="L66" s="402"/>
      <c r="M66" s="402"/>
      <c r="N66" s="402"/>
    </row>
    <row r="67" spans="1:14" s="397" customFormat="1">
      <c r="A67" s="272"/>
      <c r="B67" s="272"/>
      <c r="C67" s="272"/>
      <c r="D67" s="272"/>
      <c r="E67" s="402"/>
      <c r="F67" s="402"/>
      <c r="G67" s="402"/>
      <c r="H67" s="402"/>
      <c r="I67" s="402"/>
      <c r="J67" s="402"/>
      <c r="K67" s="402"/>
      <c r="L67" s="402"/>
      <c r="M67" s="402"/>
      <c r="N67" s="402"/>
    </row>
    <row r="68" spans="1:14" s="397" customFormat="1">
      <c r="A68" s="272"/>
      <c r="B68" s="272"/>
      <c r="C68" s="272"/>
      <c r="D68" s="272"/>
      <c r="E68" s="402"/>
      <c r="F68" s="402"/>
      <c r="G68" s="402"/>
      <c r="H68" s="402"/>
      <c r="I68" s="402"/>
      <c r="J68" s="402"/>
      <c r="K68" s="402"/>
      <c r="L68" s="402"/>
      <c r="M68" s="402"/>
      <c r="N68" s="402"/>
    </row>
    <row r="69" spans="1:14" s="397" customFormat="1">
      <c r="A69" s="272"/>
      <c r="B69" s="272"/>
      <c r="C69" s="272"/>
      <c r="D69" s="272"/>
      <c r="E69" s="402"/>
      <c r="F69" s="402"/>
      <c r="G69" s="402"/>
      <c r="H69" s="402"/>
      <c r="I69" s="402"/>
      <c r="J69" s="402"/>
      <c r="K69" s="402"/>
      <c r="L69" s="402"/>
      <c r="M69" s="402"/>
      <c r="N69" s="402"/>
    </row>
    <row r="70" spans="1:14" s="397" customFormat="1">
      <c r="A70" s="272"/>
      <c r="B70" s="272"/>
      <c r="C70" s="272"/>
      <c r="D70" s="272"/>
      <c r="E70" s="402"/>
      <c r="F70" s="402"/>
      <c r="G70" s="402"/>
      <c r="H70" s="402"/>
      <c r="I70" s="402"/>
      <c r="J70" s="402"/>
      <c r="K70" s="402"/>
      <c r="L70" s="402"/>
      <c r="M70" s="402"/>
      <c r="N70" s="402"/>
    </row>
    <row r="71" spans="1:14" s="397" customFormat="1">
      <c r="A71" s="272"/>
      <c r="B71" s="272"/>
      <c r="C71" s="272"/>
      <c r="D71" s="272"/>
      <c r="E71" s="402"/>
      <c r="F71" s="402"/>
      <c r="G71" s="402"/>
      <c r="H71" s="402"/>
      <c r="I71" s="402"/>
      <c r="J71" s="402"/>
      <c r="K71" s="402"/>
      <c r="L71" s="402"/>
      <c r="M71" s="402"/>
      <c r="N71" s="402"/>
    </row>
    <row r="72" spans="1:14" s="397" customFormat="1">
      <c r="A72" s="272"/>
      <c r="B72" s="272"/>
      <c r="C72" s="272"/>
      <c r="D72" s="272"/>
      <c r="E72" s="402"/>
      <c r="F72" s="402"/>
      <c r="G72" s="402"/>
      <c r="H72" s="402"/>
      <c r="I72" s="402"/>
      <c r="J72" s="402"/>
      <c r="K72" s="402"/>
      <c r="L72" s="402"/>
      <c r="M72" s="402"/>
      <c r="N72" s="402"/>
    </row>
    <row r="73" spans="1:14">
      <c r="E73" s="400"/>
      <c r="F73" s="400"/>
      <c r="G73" s="400"/>
    </row>
  </sheetData>
  <sheetProtection sheet="1" objects="1" scenarios="1"/>
  <mergeCells count="11">
    <mergeCell ref="B34:R34"/>
    <mergeCell ref="B33:S33"/>
    <mergeCell ref="A1:S1"/>
    <mergeCell ref="A2:S2"/>
    <mergeCell ref="A3:S3"/>
    <mergeCell ref="C17:D17"/>
    <mergeCell ref="B24:D24"/>
    <mergeCell ref="C18:D18"/>
    <mergeCell ref="C19:D19"/>
    <mergeCell ref="C20:D20"/>
    <mergeCell ref="B26:R26"/>
  </mergeCells>
  <pageMargins left="0.7" right="0.7" top="0.25" bottom="0.44" header="0.3" footer="0.3"/>
  <pageSetup scale="70" orientation="landscape" r:id="rId1"/>
  <headerFooter>
    <oddFooter>&amp;LActivision Blizzard, Inc.&amp;R&amp;P of &amp;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100CD-622B-4937-9E3E-F2D472FFDE14}">
  <sheetPr>
    <pageSetUpPr fitToPage="1"/>
  </sheetPr>
  <dimension ref="A1:O34"/>
  <sheetViews>
    <sheetView showGridLines="0" zoomScale="90" zoomScaleNormal="90" zoomScaleSheetLayoutView="115" workbookViewId="0"/>
  </sheetViews>
  <sheetFormatPr defaultColWidth="9.28515625" defaultRowHeight="12"/>
  <cols>
    <col min="1" max="1" width="2.7109375" style="42" customWidth="1"/>
    <col min="2" max="2" width="2.5703125" style="42" customWidth="1"/>
    <col min="3" max="3" width="51.7109375" style="42" customWidth="1"/>
    <col min="4" max="4" width="3.42578125" style="42" customWidth="1"/>
    <col min="5" max="5" width="12.7109375" style="42" customWidth="1"/>
    <col min="6" max="6" width="14" style="42" customWidth="1"/>
    <col min="7" max="7" width="17.7109375" style="42" customWidth="1"/>
    <col min="8" max="8" width="22.7109375" style="42" customWidth="1"/>
    <col min="9" max="9" width="17.7109375" style="42" customWidth="1"/>
    <col min="10" max="10" width="13.7109375" style="42" customWidth="1"/>
    <col min="11" max="11" width="12.7109375" style="42" customWidth="1"/>
    <col min="12" max="13" width="15.28515625" style="42" customWidth="1"/>
    <col min="14" max="14" width="12.7109375" style="42" customWidth="1"/>
    <col min="15" max="15" width="3.7109375" style="42" customWidth="1"/>
    <col min="16" max="16384" width="9.28515625" style="42"/>
  </cols>
  <sheetData>
    <row r="1" spans="1:15">
      <c r="B1" s="764" t="s">
        <v>41</v>
      </c>
      <c r="C1" s="764"/>
      <c r="D1" s="764"/>
      <c r="E1" s="764"/>
      <c r="F1" s="764"/>
      <c r="G1" s="764"/>
      <c r="H1" s="764"/>
      <c r="I1" s="764"/>
      <c r="J1" s="764"/>
      <c r="K1" s="764"/>
      <c r="L1" s="764"/>
      <c r="M1" s="764"/>
      <c r="N1" s="764"/>
      <c r="O1" s="764"/>
    </row>
    <row r="2" spans="1:15">
      <c r="B2" s="764" t="s">
        <v>318</v>
      </c>
      <c r="C2" s="764"/>
      <c r="D2" s="764"/>
      <c r="E2" s="764"/>
      <c r="F2" s="764"/>
      <c r="G2" s="764"/>
      <c r="H2" s="764"/>
      <c r="I2" s="764"/>
      <c r="J2" s="764"/>
      <c r="K2" s="764"/>
      <c r="L2" s="764"/>
      <c r="M2" s="764"/>
      <c r="N2" s="764"/>
      <c r="O2" s="764"/>
    </row>
    <row r="3" spans="1:15">
      <c r="B3" s="764" t="s">
        <v>319</v>
      </c>
      <c r="C3" s="764"/>
      <c r="D3" s="764"/>
      <c r="E3" s="764"/>
      <c r="F3" s="764"/>
      <c r="G3" s="764"/>
      <c r="H3" s="764"/>
      <c r="I3" s="764"/>
      <c r="J3" s="764"/>
      <c r="K3" s="764"/>
      <c r="L3" s="764"/>
      <c r="M3" s="764"/>
      <c r="N3" s="764"/>
      <c r="O3" s="764"/>
    </row>
    <row r="4" spans="1:15">
      <c r="B4" s="731"/>
      <c r="C4" s="731"/>
      <c r="D4" s="731"/>
      <c r="E4" s="731"/>
      <c r="F4" s="731"/>
      <c r="G4" s="731"/>
      <c r="H4" s="731"/>
      <c r="I4" s="731"/>
      <c r="J4" s="731"/>
      <c r="K4" s="731"/>
      <c r="L4" s="731"/>
      <c r="M4" s="731"/>
      <c r="N4" s="731"/>
    </row>
    <row r="5" spans="1:15" ht="12.75" thickBot="1">
      <c r="B5" s="43"/>
      <c r="C5" s="44"/>
      <c r="D5" s="45"/>
      <c r="E5" s="44"/>
      <c r="F5" s="44"/>
      <c r="G5" s="45"/>
      <c r="H5" s="45"/>
      <c r="I5" s="45"/>
      <c r="J5" s="45"/>
      <c r="K5" s="46"/>
      <c r="L5" s="46"/>
      <c r="M5" s="46"/>
      <c r="N5" s="46"/>
    </row>
    <row r="6" spans="1:15" ht="48">
      <c r="A6" s="153"/>
      <c r="B6" s="205" t="s">
        <v>301</v>
      </c>
      <c r="C6" s="59"/>
      <c r="D6" s="199"/>
      <c r="E6" s="196" t="s">
        <v>50</v>
      </c>
      <c r="F6" s="197" t="s">
        <v>123</v>
      </c>
      <c r="G6" s="197" t="s">
        <v>136</v>
      </c>
      <c r="H6" s="197" t="s">
        <v>135</v>
      </c>
      <c r="I6" s="197" t="s">
        <v>137</v>
      </c>
      <c r="J6" s="196" t="s">
        <v>51</v>
      </c>
      <c r="K6" s="196" t="s">
        <v>52</v>
      </c>
      <c r="L6" s="196" t="s">
        <v>53</v>
      </c>
      <c r="M6" s="196" t="s">
        <v>248</v>
      </c>
      <c r="N6" s="198" t="s">
        <v>54</v>
      </c>
      <c r="O6" s="153"/>
    </row>
    <row r="7" spans="1:15">
      <c r="A7" s="153"/>
      <c r="B7" s="760" t="s">
        <v>55</v>
      </c>
      <c r="C7" s="761"/>
      <c r="D7" s="308"/>
      <c r="E7" s="287">
        <v>1788</v>
      </c>
      <c r="F7" s="247">
        <v>119</v>
      </c>
      <c r="G7" s="247">
        <v>82</v>
      </c>
      <c r="H7" s="247">
        <v>258</v>
      </c>
      <c r="I7" s="287">
        <v>46</v>
      </c>
      <c r="J7" s="287">
        <v>238</v>
      </c>
      <c r="K7" s="287">
        <v>243</v>
      </c>
      <c r="L7" s="287">
        <v>167</v>
      </c>
      <c r="M7" s="287">
        <v>23</v>
      </c>
      <c r="N7" s="323">
        <f>SUM(F7:M7)</f>
        <v>1176</v>
      </c>
      <c r="O7" s="153"/>
    </row>
    <row r="8" spans="1:15" ht="13.5">
      <c r="A8" s="153"/>
      <c r="B8" s="47"/>
      <c r="C8" s="48" t="s">
        <v>173</v>
      </c>
      <c r="D8" s="311">
        <v>1</v>
      </c>
      <c r="E8" s="324">
        <v>0</v>
      </c>
      <c r="F8" s="325">
        <v>0</v>
      </c>
      <c r="G8" s="325">
        <v>-5</v>
      </c>
      <c r="H8" s="325">
        <v>0</v>
      </c>
      <c r="I8" s="326">
        <v>0</v>
      </c>
      <c r="J8" s="327">
        <v>-8</v>
      </c>
      <c r="K8" s="327">
        <v>-7</v>
      </c>
      <c r="L8" s="327">
        <v>-23</v>
      </c>
      <c r="M8" s="327">
        <v>0</v>
      </c>
      <c r="N8" s="328">
        <f t="shared" ref="N8:N10" si="0">SUM(F8:M8)</f>
        <v>-43</v>
      </c>
      <c r="O8" s="153"/>
    </row>
    <row r="9" spans="1:15" ht="13.5">
      <c r="A9" s="153"/>
      <c r="B9" s="47"/>
      <c r="C9" s="48" t="s">
        <v>105</v>
      </c>
      <c r="D9" s="311">
        <v>2</v>
      </c>
      <c r="E9" s="324">
        <v>0</v>
      </c>
      <c r="F9" s="325">
        <v>0</v>
      </c>
      <c r="G9" s="325">
        <v>0</v>
      </c>
      <c r="H9" s="325">
        <v>0</v>
      </c>
      <c r="I9" s="325">
        <v>-31</v>
      </c>
      <c r="J9" s="325">
        <v>0</v>
      </c>
      <c r="K9" s="327">
        <v>0</v>
      </c>
      <c r="L9" s="327">
        <v>-2</v>
      </c>
      <c r="M9" s="327">
        <v>0</v>
      </c>
      <c r="N9" s="328">
        <f t="shared" si="0"/>
        <v>-33</v>
      </c>
      <c r="O9" s="153"/>
    </row>
    <row r="10" spans="1:15" ht="13.5">
      <c r="A10" s="153"/>
      <c r="B10" s="231"/>
      <c r="C10" s="48" t="s">
        <v>248</v>
      </c>
      <c r="D10" s="311">
        <v>3</v>
      </c>
      <c r="E10" s="324">
        <v>0</v>
      </c>
      <c r="F10" s="325">
        <v>0</v>
      </c>
      <c r="G10" s="325">
        <v>0</v>
      </c>
      <c r="H10" s="325">
        <v>0</v>
      </c>
      <c r="I10" s="325">
        <v>0</v>
      </c>
      <c r="J10" s="325">
        <v>0</v>
      </c>
      <c r="K10" s="327">
        <v>0</v>
      </c>
      <c r="L10" s="327">
        <v>0</v>
      </c>
      <c r="M10" s="327">
        <v>-23</v>
      </c>
      <c r="N10" s="328">
        <f t="shared" si="0"/>
        <v>-23</v>
      </c>
      <c r="O10" s="153"/>
    </row>
    <row r="11" spans="1:15" ht="12.75" thickBot="1">
      <c r="A11" s="153"/>
      <c r="B11" s="762" t="s">
        <v>276</v>
      </c>
      <c r="C11" s="763"/>
      <c r="D11" s="329"/>
      <c r="E11" s="317">
        <f t="shared" ref="E11:N11" si="1">SUM(E7:E10)</f>
        <v>1788</v>
      </c>
      <c r="F11" s="317">
        <f t="shared" si="1"/>
        <v>119</v>
      </c>
      <c r="G11" s="317">
        <f t="shared" si="1"/>
        <v>77</v>
      </c>
      <c r="H11" s="317">
        <f t="shared" si="1"/>
        <v>258</v>
      </c>
      <c r="I11" s="317">
        <f t="shared" si="1"/>
        <v>15</v>
      </c>
      <c r="J11" s="317">
        <f t="shared" si="1"/>
        <v>230</v>
      </c>
      <c r="K11" s="317">
        <f t="shared" si="1"/>
        <v>236</v>
      </c>
      <c r="L11" s="317">
        <f t="shared" si="1"/>
        <v>142</v>
      </c>
      <c r="M11" s="317">
        <f t="shared" si="1"/>
        <v>0</v>
      </c>
      <c r="N11" s="330">
        <f t="shared" si="1"/>
        <v>1077</v>
      </c>
      <c r="O11" s="153"/>
    </row>
    <row r="12" spans="1:15" ht="12.75" thickTop="1">
      <c r="A12" s="153"/>
      <c r="B12" s="728"/>
      <c r="C12" s="729"/>
      <c r="D12" s="331"/>
      <c r="E12" s="287"/>
      <c r="F12" s="287"/>
      <c r="G12" s="287"/>
      <c r="H12" s="287"/>
      <c r="I12" s="287"/>
      <c r="J12" s="287"/>
      <c r="K12" s="287"/>
      <c r="L12" s="287"/>
      <c r="M12" s="287"/>
      <c r="N12" s="323"/>
      <c r="O12" s="153"/>
    </row>
    <row r="13" spans="1:15" ht="13.5">
      <c r="A13" s="153"/>
      <c r="B13" s="728"/>
      <c r="C13" s="154" t="s">
        <v>122</v>
      </c>
      <c r="D13" s="311">
        <v>4</v>
      </c>
      <c r="E13" s="287">
        <v>-266</v>
      </c>
      <c r="F13" s="287">
        <v>-39</v>
      </c>
      <c r="G13" s="287">
        <v>-52</v>
      </c>
      <c r="H13" s="287">
        <v>-4</v>
      </c>
      <c r="I13" s="287">
        <v>0</v>
      </c>
      <c r="J13" s="287">
        <v>0</v>
      </c>
      <c r="K13" s="287">
        <v>0</v>
      </c>
      <c r="L13" s="287">
        <v>0</v>
      </c>
      <c r="M13" s="287">
        <v>0</v>
      </c>
      <c r="N13" s="323">
        <f>SUM(F13:M13)</f>
        <v>-95</v>
      </c>
      <c r="O13" s="153"/>
    </row>
    <row r="14" spans="1:15" ht="6" customHeight="1" thickBot="1">
      <c r="A14" s="153"/>
      <c r="B14" s="175"/>
      <c r="C14" s="50"/>
      <c r="D14" s="332"/>
      <c r="E14" s="333"/>
      <c r="F14" s="333"/>
      <c r="G14" s="333"/>
      <c r="H14" s="333"/>
      <c r="I14" s="333"/>
      <c r="J14" s="333"/>
      <c r="K14" s="333"/>
      <c r="L14" s="333"/>
      <c r="M14" s="333"/>
      <c r="N14" s="334"/>
      <c r="O14" s="153"/>
    </row>
    <row r="15" spans="1:15" ht="12.75" customHeight="1" thickBot="1">
      <c r="A15" s="153"/>
      <c r="B15" s="52"/>
      <c r="C15" s="52"/>
      <c r="D15" s="53"/>
      <c r="E15" s="52"/>
      <c r="F15" s="130"/>
      <c r="G15" s="130"/>
      <c r="H15" s="130"/>
      <c r="I15" s="52"/>
      <c r="J15" s="52"/>
      <c r="K15" s="52"/>
      <c r="L15" s="52"/>
      <c r="M15" s="52"/>
      <c r="N15" s="52"/>
      <c r="O15" s="153"/>
    </row>
    <row r="16" spans="1:15" ht="24">
      <c r="A16" s="153"/>
      <c r="B16" s="205" t="str">
        <f>B6</f>
        <v>Three Months Ended March 31, 2020</v>
      </c>
      <c r="C16" s="59"/>
      <c r="D16" s="206"/>
      <c r="E16" s="203" t="s">
        <v>56</v>
      </c>
      <c r="F16" s="197" t="s">
        <v>217</v>
      </c>
      <c r="G16" s="197" t="s">
        <v>57</v>
      </c>
      <c r="H16" s="224" t="s">
        <v>58</v>
      </c>
      <c r="I16" s="54"/>
      <c r="J16" s="55"/>
      <c r="K16" s="56"/>
      <c r="L16" s="52"/>
      <c r="M16" s="52"/>
      <c r="N16" s="52"/>
      <c r="O16" s="153"/>
    </row>
    <row r="17" spans="1:15">
      <c r="A17" s="153"/>
      <c r="B17" s="760" t="s">
        <v>55</v>
      </c>
      <c r="C17" s="761"/>
      <c r="D17" s="308"/>
      <c r="E17" s="287">
        <v>612</v>
      </c>
      <c r="F17" s="247">
        <v>505</v>
      </c>
      <c r="G17" s="309">
        <v>0.66</v>
      </c>
      <c r="H17" s="310">
        <v>0.65</v>
      </c>
      <c r="I17" s="57"/>
      <c r="J17" s="201"/>
      <c r="K17" s="56"/>
      <c r="L17" s="52"/>
      <c r="M17" s="52"/>
      <c r="N17" s="52"/>
      <c r="O17" s="52"/>
    </row>
    <row r="18" spans="1:15" ht="13.5">
      <c r="A18" s="153"/>
      <c r="B18" s="47"/>
      <c r="C18" s="48" t="s">
        <v>173</v>
      </c>
      <c r="D18" s="311">
        <v>1</v>
      </c>
      <c r="E18" s="312">
        <v>43</v>
      </c>
      <c r="F18" s="313">
        <v>43</v>
      </c>
      <c r="G18" s="314">
        <v>0.06</v>
      </c>
      <c r="H18" s="315">
        <v>0.06</v>
      </c>
      <c r="I18" s="58"/>
      <c r="J18" s="58"/>
      <c r="K18" s="58"/>
      <c r="L18" s="58"/>
      <c r="M18" s="58"/>
      <c r="N18" s="58"/>
      <c r="O18" s="58"/>
    </row>
    <row r="19" spans="1:15" ht="13.5">
      <c r="A19" s="153"/>
      <c r="B19" s="47"/>
      <c r="C19" s="48" t="s">
        <v>105</v>
      </c>
      <c r="D19" s="311">
        <v>2</v>
      </c>
      <c r="E19" s="312">
        <v>33</v>
      </c>
      <c r="F19" s="313">
        <v>33</v>
      </c>
      <c r="G19" s="314">
        <v>0.04</v>
      </c>
      <c r="H19" s="315">
        <v>0.04</v>
      </c>
      <c r="I19" s="58"/>
      <c r="J19" s="58"/>
      <c r="K19" s="58"/>
      <c r="L19" s="58"/>
      <c r="M19" s="58"/>
      <c r="N19" s="58"/>
      <c r="O19" s="58"/>
    </row>
    <row r="20" spans="1:15" ht="13.5">
      <c r="A20" s="153"/>
      <c r="B20" s="231"/>
      <c r="C20" s="48" t="s">
        <v>248</v>
      </c>
      <c r="D20" s="311">
        <v>3</v>
      </c>
      <c r="E20" s="312">
        <v>23</v>
      </c>
      <c r="F20" s="313">
        <v>23</v>
      </c>
      <c r="G20" s="314">
        <v>0.03</v>
      </c>
      <c r="H20" s="315">
        <v>0.03</v>
      </c>
      <c r="I20" s="58"/>
      <c r="J20" s="58"/>
      <c r="K20" s="58"/>
      <c r="L20" s="58"/>
      <c r="M20" s="58"/>
      <c r="N20" s="58"/>
      <c r="O20" s="58"/>
    </row>
    <row r="21" spans="1:15" ht="13.5">
      <c r="A21" s="153"/>
      <c r="B21" s="47"/>
      <c r="C21" s="48" t="s">
        <v>138</v>
      </c>
      <c r="D21" s="311">
        <v>5</v>
      </c>
      <c r="E21" s="312">
        <v>0</v>
      </c>
      <c r="F21" s="313">
        <v>-13</v>
      </c>
      <c r="G21" s="314">
        <v>-0.02</v>
      </c>
      <c r="H21" s="315">
        <v>-0.02</v>
      </c>
      <c r="I21" s="58"/>
      <c r="J21" s="58"/>
      <c r="K21" s="58"/>
      <c r="L21" s="58"/>
      <c r="M21" s="58"/>
      <c r="N21" s="58"/>
      <c r="O21" s="58"/>
    </row>
    <row r="22" spans="1:15" ht="14.25" thickBot="1">
      <c r="A22" s="153"/>
      <c r="B22" s="762" t="s">
        <v>276</v>
      </c>
      <c r="C22" s="763"/>
      <c r="D22" s="316"/>
      <c r="E22" s="317">
        <f>SUM(E17:E21)</f>
        <v>711</v>
      </c>
      <c r="F22" s="317">
        <f>SUM(F17:F21)</f>
        <v>591</v>
      </c>
      <c r="G22" s="318">
        <v>0.77</v>
      </c>
      <c r="H22" s="319">
        <v>0.76</v>
      </c>
      <c r="I22" s="57"/>
      <c r="J22" s="52"/>
      <c r="K22" s="52"/>
      <c r="L22" s="52"/>
      <c r="M22" s="52"/>
      <c r="N22" s="52"/>
      <c r="O22" s="52"/>
    </row>
    <row r="23" spans="1:15" ht="13.5">
      <c r="A23" s="153"/>
      <c r="B23" s="728"/>
      <c r="C23" s="729"/>
      <c r="D23" s="316"/>
      <c r="E23" s="287"/>
      <c r="F23" s="247"/>
      <c r="G23" s="320"/>
      <c r="H23" s="310"/>
      <c r="I23" s="57"/>
      <c r="J23" s="52"/>
      <c r="K23" s="52"/>
      <c r="L23" s="52"/>
      <c r="M23" s="52"/>
      <c r="N23" s="52"/>
      <c r="O23" s="52"/>
    </row>
    <row r="24" spans="1:15" ht="13.5">
      <c r="A24" s="153"/>
      <c r="B24" s="728"/>
      <c r="C24" s="154" t="s">
        <v>122</v>
      </c>
      <c r="D24" s="311">
        <v>4</v>
      </c>
      <c r="E24" s="287">
        <f>E13-N13</f>
        <v>-171</v>
      </c>
      <c r="F24" s="287">
        <v>-141</v>
      </c>
      <c r="G24" s="321">
        <v>-0.19</v>
      </c>
      <c r="H24" s="322">
        <v>-0.18</v>
      </c>
      <c r="I24" s="57"/>
      <c r="J24" s="52"/>
      <c r="K24" s="52"/>
      <c r="L24" s="52"/>
      <c r="M24" s="52"/>
      <c r="N24" s="52"/>
      <c r="O24" s="52"/>
    </row>
    <row r="25" spans="1:15" ht="6" customHeight="1" thickBot="1">
      <c r="A25" s="153"/>
      <c r="B25" s="49"/>
      <c r="C25" s="50"/>
      <c r="D25" s="51"/>
      <c r="E25" s="50"/>
      <c r="F25" s="50"/>
      <c r="G25" s="166"/>
      <c r="H25" s="204"/>
      <c r="I25" s="52"/>
      <c r="J25" s="52"/>
      <c r="K25" s="52"/>
      <c r="L25" s="52"/>
      <c r="M25" s="52"/>
      <c r="N25" s="52"/>
      <c r="O25" s="52"/>
    </row>
    <row r="26" spans="1:15" ht="6" customHeight="1">
      <c r="A26" s="153"/>
      <c r="B26" s="52"/>
      <c r="C26" s="52"/>
      <c r="D26" s="53"/>
      <c r="E26" s="52"/>
      <c r="F26" s="52"/>
      <c r="G26" s="172"/>
      <c r="H26" s="172"/>
      <c r="I26" s="52"/>
      <c r="J26" s="52"/>
      <c r="K26" s="52"/>
      <c r="L26" s="52"/>
      <c r="M26" s="52"/>
      <c r="N26" s="52"/>
      <c r="O26" s="52"/>
    </row>
    <row r="27" spans="1:15" ht="13.5">
      <c r="A27" s="153"/>
      <c r="B27" s="169">
        <v>1</v>
      </c>
      <c r="C27" s="170" t="s">
        <v>174</v>
      </c>
      <c r="D27" s="141"/>
      <c r="E27" s="141"/>
      <c r="F27" s="141"/>
      <c r="G27" s="141"/>
      <c r="H27" s="141"/>
      <c r="I27" s="141"/>
      <c r="J27" s="141"/>
      <c r="K27" s="141"/>
      <c r="L27" s="141"/>
      <c r="M27" s="141"/>
      <c r="N27" s="141"/>
      <c r="O27" s="141"/>
    </row>
    <row r="28" spans="1:15" ht="13.5">
      <c r="A28" s="153"/>
      <c r="B28" s="169">
        <v>2</v>
      </c>
      <c r="C28" s="171" t="s">
        <v>104</v>
      </c>
      <c r="D28" s="140"/>
      <c r="E28" s="140"/>
      <c r="F28" s="140"/>
      <c r="G28" s="140"/>
      <c r="H28" s="140"/>
      <c r="I28" s="140"/>
      <c r="J28" s="140"/>
      <c r="K28" s="140"/>
      <c r="L28" s="140"/>
      <c r="M28" s="140"/>
      <c r="N28" s="140"/>
      <c r="O28" s="140"/>
    </row>
    <row r="29" spans="1:15" ht="13.5">
      <c r="A29" s="153"/>
      <c r="B29" s="169">
        <v>3</v>
      </c>
      <c r="C29" s="171" t="s">
        <v>255</v>
      </c>
      <c r="D29" s="140"/>
      <c r="E29" s="140"/>
      <c r="F29" s="140"/>
      <c r="G29" s="140"/>
      <c r="H29" s="140"/>
      <c r="I29" s="140"/>
      <c r="J29" s="140"/>
      <c r="K29" s="140"/>
      <c r="L29" s="140"/>
      <c r="M29" s="140"/>
      <c r="N29" s="140"/>
      <c r="O29" s="140"/>
    </row>
    <row r="30" spans="1:15" ht="13.5">
      <c r="A30" s="153"/>
      <c r="B30" s="169">
        <v>4</v>
      </c>
      <c r="C30" s="171" t="s">
        <v>242</v>
      </c>
      <c r="D30" s="140"/>
      <c r="E30" s="140"/>
      <c r="F30" s="140"/>
      <c r="G30" s="140"/>
      <c r="H30" s="140"/>
      <c r="I30" s="140"/>
      <c r="J30" s="140"/>
      <c r="K30" s="140"/>
      <c r="L30" s="140"/>
      <c r="M30" s="140"/>
      <c r="N30" s="140"/>
      <c r="O30" s="140"/>
    </row>
    <row r="31" spans="1:15" ht="24" customHeight="1">
      <c r="A31" s="153"/>
      <c r="B31" s="216">
        <v>5</v>
      </c>
      <c r="C31" s="765" t="s">
        <v>278</v>
      </c>
      <c r="D31" s="765"/>
      <c r="E31" s="765"/>
      <c r="F31" s="765"/>
      <c r="G31" s="765"/>
      <c r="H31" s="765"/>
      <c r="I31" s="765"/>
      <c r="J31" s="765"/>
      <c r="K31" s="765"/>
      <c r="L31" s="765"/>
      <c r="M31" s="765"/>
      <c r="N31" s="765"/>
      <c r="O31" s="765"/>
    </row>
    <row r="32" spans="1:15" ht="13.5">
      <c r="A32" s="153"/>
      <c r="B32" s="216"/>
      <c r="C32" s="758"/>
      <c r="D32" s="758"/>
      <c r="E32" s="758"/>
      <c r="F32" s="758"/>
      <c r="G32" s="758"/>
      <c r="H32" s="758"/>
      <c r="I32" s="758"/>
      <c r="J32" s="758"/>
      <c r="K32" s="758"/>
      <c r="L32" s="758"/>
      <c r="M32" s="758"/>
      <c r="N32" s="758"/>
      <c r="O32" s="730"/>
    </row>
    <row r="33" spans="1:15">
      <c r="A33" s="153"/>
      <c r="B33" s="62"/>
      <c r="C33" s="727"/>
      <c r="D33" s="63"/>
      <c r="E33" s="63"/>
      <c r="F33" s="63"/>
      <c r="G33" s="63"/>
      <c r="H33" s="63"/>
      <c r="I33" s="63"/>
      <c r="J33" s="63"/>
      <c r="K33" s="63"/>
      <c r="L33" s="63"/>
      <c r="M33" s="63"/>
      <c r="N33" s="63"/>
      <c r="O33" s="63"/>
    </row>
    <row r="34" spans="1:15" ht="12" customHeight="1">
      <c r="A34" s="153"/>
      <c r="B34" s="62"/>
      <c r="C34" s="759" t="s">
        <v>277</v>
      </c>
      <c r="D34" s="759"/>
      <c r="E34" s="759"/>
      <c r="F34" s="759"/>
      <c r="G34" s="759"/>
      <c r="H34" s="759"/>
      <c r="I34" s="759"/>
      <c r="J34" s="759"/>
      <c r="K34" s="759"/>
      <c r="L34" s="759"/>
      <c r="M34" s="759"/>
      <c r="N34" s="759"/>
      <c r="O34" s="759"/>
    </row>
  </sheetData>
  <sheetProtection sheet="1" formatCells="0" formatColumns="0" formatRows="0" sort="0" autoFilter="0" pivotTables="0"/>
  <mergeCells count="10">
    <mergeCell ref="B1:O1"/>
    <mergeCell ref="B2:O2"/>
    <mergeCell ref="B3:O3"/>
    <mergeCell ref="B22:C22"/>
    <mergeCell ref="C31:O31"/>
    <mergeCell ref="C32:N32"/>
    <mergeCell ref="C34:O34"/>
    <mergeCell ref="B7:C7"/>
    <mergeCell ref="B11:C11"/>
    <mergeCell ref="B17:C17"/>
  </mergeCells>
  <pageMargins left="0.7" right="0.7" top="0.25" bottom="0.44" header="0.3" footer="0.3"/>
  <pageSetup scale="56" fitToHeight="2" orientation="landscape" r:id="rId1"/>
  <headerFooter>
    <oddFooter>&amp;LActivision Blizzard, Inc.&amp;R&amp;P of &amp;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AACE-CF00-459E-A456-BAB5B4D8CBCB}">
  <sheetPr>
    <pageSetUpPr fitToPage="1"/>
  </sheetPr>
  <dimension ref="A1:O101"/>
  <sheetViews>
    <sheetView showGridLines="0" zoomScale="90" zoomScaleNormal="90" zoomScaleSheetLayoutView="115" workbookViewId="0"/>
  </sheetViews>
  <sheetFormatPr defaultColWidth="9.28515625" defaultRowHeight="12"/>
  <cols>
    <col min="1" max="1" width="2.7109375" style="42" customWidth="1"/>
    <col min="2" max="2" width="2.5703125" style="42" customWidth="1"/>
    <col min="3" max="3" width="51.7109375" style="42" customWidth="1"/>
    <col min="4" max="4" width="3.42578125" style="42" customWidth="1"/>
    <col min="5" max="5" width="12.7109375" style="42" customWidth="1"/>
    <col min="6" max="6" width="14" style="42" customWidth="1"/>
    <col min="7" max="7" width="17.7109375" style="42" customWidth="1"/>
    <col min="8" max="8" width="22.7109375" style="42" customWidth="1"/>
    <col min="9" max="9" width="17.7109375" style="42" customWidth="1"/>
    <col min="10" max="10" width="13.7109375" style="42" customWidth="1"/>
    <col min="11" max="11" width="12.7109375" style="42" customWidth="1"/>
    <col min="12" max="13" width="15.28515625" style="42" customWidth="1"/>
    <col min="14" max="14" width="12.7109375" style="42" customWidth="1"/>
    <col min="15" max="15" width="3.7109375" style="42" customWidth="1"/>
    <col min="16" max="16384" width="9.28515625" style="42"/>
  </cols>
  <sheetData>
    <row r="1" spans="1:15">
      <c r="B1" s="764" t="s">
        <v>41</v>
      </c>
      <c r="C1" s="764"/>
      <c r="D1" s="764"/>
      <c r="E1" s="764"/>
      <c r="F1" s="764"/>
      <c r="G1" s="764"/>
      <c r="H1" s="764"/>
      <c r="I1" s="764"/>
      <c r="J1" s="764"/>
      <c r="K1" s="764"/>
      <c r="L1" s="764"/>
      <c r="M1" s="764"/>
      <c r="N1" s="764"/>
      <c r="O1" s="764"/>
    </row>
    <row r="2" spans="1:15">
      <c r="B2" s="764" t="s">
        <v>318</v>
      </c>
      <c r="C2" s="764"/>
      <c r="D2" s="764"/>
      <c r="E2" s="764"/>
      <c r="F2" s="764"/>
      <c r="G2" s="764"/>
      <c r="H2" s="764"/>
      <c r="I2" s="764"/>
      <c r="J2" s="764"/>
      <c r="K2" s="764"/>
      <c r="L2" s="764"/>
      <c r="M2" s="764"/>
      <c r="N2" s="764"/>
      <c r="O2" s="764"/>
    </row>
    <row r="3" spans="1:15">
      <c r="B3" s="764" t="s">
        <v>319</v>
      </c>
      <c r="C3" s="764"/>
      <c r="D3" s="764"/>
      <c r="E3" s="764"/>
      <c r="F3" s="764"/>
      <c r="G3" s="764"/>
      <c r="H3" s="764"/>
      <c r="I3" s="764"/>
      <c r="J3" s="764"/>
      <c r="K3" s="764"/>
      <c r="L3" s="764"/>
      <c r="M3" s="764"/>
      <c r="N3" s="764"/>
      <c r="O3" s="764"/>
    </row>
    <row r="4" spans="1:15">
      <c r="B4" s="489"/>
      <c r="C4" s="489"/>
      <c r="D4" s="489"/>
      <c r="E4" s="489"/>
      <c r="F4" s="489"/>
      <c r="G4" s="489"/>
      <c r="H4" s="489"/>
      <c r="I4" s="489"/>
      <c r="J4" s="489"/>
      <c r="K4" s="489"/>
      <c r="L4" s="489"/>
      <c r="M4" s="493"/>
      <c r="N4" s="489"/>
    </row>
    <row r="5" spans="1:15" ht="12.75" thickBot="1">
      <c r="B5" s="43"/>
      <c r="C5" s="44"/>
      <c r="D5" s="45"/>
      <c r="E5" s="44"/>
      <c r="F5" s="44"/>
      <c r="G5" s="45"/>
      <c r="H5" s="45"/>
      <c r="I5" s="45"/>
      <c r="J5" s="45"/>
      <c r="K5" s="46"/>
      <c r="L5" s="46"/>
      <c r="M5" s="46"/>
      <c r="N5" s="46"/>
    </row>
    <row r="6" spans="1:15" ht="48">
      <c r="A6" s="153"/>
      <c r="B6" s="205" t="s">
        <v>240</v>
      </c>
      <c r="C6" s="59"/>
      <c r="D6" s="199"/>
      <c r="E6" s="196" t="s">
        <v>50</v>
      </c>
      <c r="F6" s="197" t="s">
        <v>123</v>
      </c>
      <c r="G6" s="197" t="s">
        <v>136</v>
      </c>
      <c r="H6" s="197" t="s">
        <v>135</v>
      </c>
      <c r="I6" s="197" t="s">
        <v>137</v>
      </c>
      <c r="J6" s="196" t="s">
        <v>51</v>
      </c>
      <c r="K6" s="196" t="s">
        <v>52</v>
      </c>
      <c r="L6" s="196" t="s">
        <v>53</v>
      </c>
      <c r="M6" s="196" t="s">
        <v>248</v>
      </c>
      <c r="N6" s="198" t="s">
        <v>54</v>
      </c>
      <c r="O6" s="153"/>
    </row>
    <row r="7" spans="1:15">
      <c r="A7" s="153"/>
      <c r="B7" s="760" t="s">
        <v>55</v>
      </c>
      <c r="C7" s="761"/>
      <c r="D7" s="308"/>
      <c r="E7" s="566">
        <v>1825</v>
      </c>
      <c r="F7" s="509">
        <v>152</v>
      </c>
      <c r="G7" s="509">
        <v>111</v>
      </c>
      <c r="H7" s="509">
        <v>239</v>
      </c>
      <c r="I7" s="566">
        <v>61</v>
      </c>
      <c r="J7" s="566">
        <v>249</v>
      </c>
      <c r="K7" s="566">
        <v>207</v>
      </c>
      <c r="L7" s="566">
        <v>179</v>
      </c>
      <c r="M7" s="566">
        <v>57</v>
      </c>
      <c r="N7" s="598">
        <f>SUM(F7:M7)</f>
        <v>1255</v>
      </c>
      <c r="O7" s="153"/>
    </row>
    <row r="8" spans="1:15" ht="13.5">
      <c r="A8" s="153"/>
      <c r="B8" s="47"/>
      <c r="C8" s="48" t="s">
        <v>173</v>
      </c>
      <c r="D8" s="311">
        <v>1</v>
      </c>
      <c r="E8" s="599">
        <v>0</v>
      </c>
      <c r="F8" s="600">
        <v>0</v>
      </c>
      <c r="G8" s="600">
        <v>-10</v>
      </c>
      <c r="H8" s="600">
        <v>0</v>
      </c>
      <c r="I8" s="601">
        <v>0</v>
      </c>
      <c r="J8" s="602">
        <v>-20</v>
      </c>
      <c r="K8" s="602">
        <v>-4</v>
      </c>
      <c r="L8" s="602">
        <v>-29</v>
      </c>
      <c r="M8" s="602">
        <v>0</v>
      </c>
      <c r="N8" s="603">
        <f t="shared" ref="N8:N9" si="0">SUM(F8:M8)</f>
        <v>-63</v>
      </c>
      <c r="O8" s="153"/>
    </row>
    <row r="9" spans="1:15" ht="13.5">
      <c r="A9" s="153"/>
      <c r="B9" s="47"/>
      <c r="C9" s="48" t="s">
        <v>105</v>
      </c>
      <c r="D9" s="311">
        <v>2</v>
      </c>
      <c r="E9" s="599">
        <v>0</v>
      </c>
      <c r="F9" s="600">
        <v>0</v>
      </c>
      <c r="G9" s="600">
        <v>0</v>
      </c>
      <c r="H9" s="600">
        <v>0</v>
      </c>
      <c r="I9" s="600">
        <v>-53</v>
      </c>
      <c r="J9" s="600">
        <v>0</v>
      </c>
      <c r="K9" s="602">
        <v>0</v>
      </c>
      <c r="L9" s="602">
        <v>-1</v>
      </c>
      <c r="M9" s="602">
        <v>0</v>
      </c>
      <c r="N9" s="603">
        <f t="shared" si="0"/>
        <v>-54</v>
      </c>
      <c r="O9" s="153"/>
    </row>
    <row r="10" spans="1:15" ht="13.5">
      <c r="A10" s="153"/>
      <c r="B10" s="231"/>
      <c r="C10" s="48" t="s">
        <v>248</v>
      </c>
      <c r="D10" s="311">
        <v>3</v>
      </c>
      <c r="E10" s="599">
        <v>0</v>
      </c>
      <c r="F10" s="600">
        <v>0</v>
      </c>
      <c r="G10" s="600">
        <v>0</v>
      </c>
      <c r="H10" s="600">
        <v>0</v>
      </c>
      <c r="I10" s="600">
        <v>0</v>
      </c>
      <c r="J10" s="600">
        <v>0</v>
      </c>
      <c r="K10" s="602">
        <v>0</v>
      </c>
      <c r="L10" s="602">
        <v>0</v>
      </c>
      <c r="M10" s="602">
        <v>-57</v>
      </c>
      <c r="N10" s="603">
        <f t="shared" ref="N10" si="1">SUM(F10:M10)</f>
        <v>-57</v>
      </c>
      <c r="O10" s="153"/>
    </row>
    <row r="11" spans="1:15" ht="12.75" thickBot="1">
      <c r="A11" s="153"/>
      <c r="B11" s="762" t="s">
        <v>276</v>
      </c>
      <c r="C11" s="763"/>
      <c r="D11" s="329"/>
      <c r="E11" s="604">
        <f>SUM(E7:E10)</f>
        <v>1825</v>
      </c>
      <c r="F11" s="604">
        <f t="shared" ref="F11:N11" si="2">SUM(F7:F10)</f>
        <v>152</v>
      </c>
      <c r="G11" s="604">
        <f t="shared" si="2"/>
        <v>101</v>
      </c>
      <c r="H11" s="604">
        <f t="shared" si="2"/>
        <v>239</v>
      </c>
      <c r="I11" s="604">
        <f t="shared" si="2"/>
        <v>8</v>
      </c>
      <c r="J11" s="604">
        <f t="shared" si="2"/>
        <v>229</v>
      </c>
      <c r="K11" s="604">
        <f t="shared" si="2"/>
        <v>203</v>
      </c>
      <c r="L11" s="604">
        <f t="shared" si="2"/>
        <v>149</v>
      </c>
      <c r="M11" s="604">
        <f t="shared" si="2"/>
        <v>0</v>
      </c>
      <c r="N11" s="605">
        <f t="shared" si="2"/>
        <v>1081</v>
      </c>
      <c r="O11" s="153"/>
    </row>
    <row r="12" spans="1:15" ht="12.75" thickTop="1">
      <c r="A12" s="153"/>
      <c r="B12" s="490"/>
      <c r="C12" s="491"/>
      <c r="D12" s="331"/>
      <c r="E12" s="566"/>
      <c r="F12" s="566"/>
      <c r="G12" s="566"/>
      <c r="H12" s="566"/>
      <c r="I12" s="566"/>
      <c r="J12" s="566"/>
      <c r="K12" s="566"/>
      <c r="L12" s="566"/>
      <c r="M12" s="566"/>
      <c r="N12" s="598"/>
      <c r="O12" s="153"/>
    </row>
    <row r="13" spans="1:15" ht="13.5">
      <c r="A13" s="153"/>
      <c r="B13" s="490"/>
      <c r="C13" s="154" t="s">
        <v>122</v>
      </c>
      <c r="D13" s="311">
        <v>4</v>
      </c>
      <c r="E13" s="566">
        <v>-567</v>
      </c>
      <c r="F13" s="566">
        <v>-53</v>
      </c>
      <c r="G13" s="566">
        <v>-66</v>
      </c>
      <c r="H13" s="566">
        <v>-6</v>
      </c>
      <c r="I13" s="566">
        <v>-1</v>
      </c>
      <c r="J13" s="566">
        <v>0</v>
      </c>
      <c r="K13" s="566">
        <v>0</v>
      </c>
      <c r="L13" s="566">
        <v>0</v>
      </c>
      <c r="M13" s="566">
        <v>0</v>
      </c>
      <c r="N13" s="598">
        <f>SUM(F13:M13)</f>
        <v>-126</v>
      </c>
      <c r="O13" s="153"/>
    </row>
    <row r="14" spans="1:15" ht="6" customHeight="1" thickBot="1">
      <c r="A14" s="153"/>
      <c r="B14" s="175"/>
      <c r="C14" s="50"/>
      <c r="D14" s="332"/>
      <c r="E14" s="606"/>
      <c r="F14" s="606"/>
      <c r="G14" s="606"/>
      <c r="H14" s="606"/>
      <c r="I14" s="606"/>
      <c r="J14" s="606"/>
      <c r="K14" s="606"/>
      <c r="L14" s="606"/>
      <c r="M14" s="606"/>
      <c r="N14" s="607"/>
      <c r="O14" s="153"/>
    </row>
    <row r="15" spans="1:15" ht="12.75" customHeight="1" thickBot="1">
      <c r="A15" s="153"/>
      <c r="B15" s="52"/>
      <c r="C15" s="52"/>
      <c r="D15" s="53"/>
      <c r="E15" s="608"/>
      <c r="F15" s="609"/>
      <c r="G15" s="609"/>
      <c r="H15" s="609"/>
      <c r="I15" s="608"/>
      <c r="J15" s="608"/>
      <c r="K15" s="608"/>
      <c r="L15" s="608"/>
      <c r="M15" s="608"/>
      <c r="N15" s="608"/>
      <c r="O15" s="153"/>
    </row>
    <row r="16" spans="1:15" ht="24">
      <c r="A16" s="153"/>
      <c r="B16" s="205" t="str">
        <f>B6</f>
        <v>Three Months Ended March 31, 2019</v>
      </c>
      <c r="C16" s="59"/>
      <c r="D16" s="206"/>
      <c r="E16" s="610" t="s">
        <v>56</v>
      </c>
      <c r="F16" s="611" t="s">
        <v>217</v>
      </c>
      <c r="G16" s="611" t="s">
        <v>57</v>
      </c>
      <c r="H16" s="612" t="s">
        <v>58</v>
      </c>
      <c r="I16" s="613"/>
      <c r="J16" s="614"/>
      <c r="K16" s="615"/>
      <c r="L16" s="608"/>
      <c r="M16" s="608"/>
      <c r="N16" s="608"/>
      <c r="O16" s="153"/>
    </row>
    <row r="17" spans="1:15">
      <c r="A17" s="153"/>
      <c r="B17" s="760" t="s">
        <v>55</v>
      </c>
      <c r="C17" s="761"/>
      <c r="D17" s="308"/>
      <c r="E17" s="566">
        <f>E7-N7</f>
        <v>570</v>
      </c>
      <c r="F17" s="509">
        <v>447</v>
      </c>
      <c r="G17" s="616">
        <v>0.57999999999999996</v>
      </c>
      <c r="H17" s="617">
        <v>0.57999999999999996</v>
      </c>
      <c r="I17" s="618"/>
      <c r="J17" s="619"/>
      <c r="K17" s="615"/>
      <c r="L17" s="608"/>
      <c r="M17" s="608"/>
      <c r="N17" s="608"/>
      <c r="O17" s="52"/>
    </row>
    <row r="18" spans="1:15" ht="13.5">
      <c r="A18" s="153"/>
      <c r="B18" s="47"/>
      <c r="C18" s="48" t="s">
        <v>173</v>
      </c>
      <c r="D18" s="311">
        <v>1</v>
      </c>
      <c r="E18" s="620">
        <f>E8-N8</f>
        <v>63</v>
      </c>
      <c r="F18" s="621">
        <v>63</v>
      </c>
      <c r="G18" s="622">
        <v>0.08</v>
      </c>
      <c r="H18" s="623">
        <v>0.08</v>
      </c>
      <c r="I18" s="624"/>
      <c r="J18" s="624"/>
      <c r="K18" s="624"/>
      <c r="L18" s="624"/>
      <c r="M18" s="624"/>
      <c r="N18" s="624"/>
      <c r="O18" s="58"/>
    </row>
    <row r="19" spans="1:15" ht="13.5">
      <c r="A19" s="153"/>
      <c r="B19" s="47"/>
      <c r="C19" s="48" t="s">
        <v>105</v>
      </c>
      <c r="D19" s="311">
        <v>2</v>
      </c>
      <c r="E19" s="620">
        <f>E9-N9</f>
        <v>54</v>
      </c>
      <c r="F19" s="621">
        <v>54</v>
      </c>
      <c r="G19" s="622">
        <v>7.0000000000000007E-2</v>
      </c>
      <c r="H19" s="623">
        <v>7.0000000000000007E-2</v>
      </c>
      <c r="I19" s="624"/>
      <c r="J19" s="624"/>
      <c r="K19" s="624"/>
      <c r="L19" s="624"/>
      <c r="M19" s="624"/>
      <c r="N19" s="624"/>
      <c r="O19" s="58"/>
    </row>
    <row r="20" spans="1:15" ht="13.5">
      <c r="A20" s="153"/>
      <c r="B20" s="231"/>
      <c r="C20" s="48" t="s">
        <v>248</v>
      </c>
      <c r="D20" s="311">
        <v>3</v>
      </c>
      <c r="E20" s="620">
        <f>E10-N10</f>
        <v>57</v>
      </c>
      <c r="F20" s="621">
        <v>57</v>
      </c>
      <c r="G20" s="622">
        <v>7.0000000000000007E-2</v>
      </c>
      <c r="H20" s="623">
        <v>7.0000000000000007E-2</v>
      </c>
      <c r="I20" s="624"/>
      <c r="J20" s="624"/>
      <c r="K20" s="624"/>
      <c r="L20" s="624"/>
      <c r="M20" s="624"/>
      <c r="N20" s="624"/>
      <c r="O20" s="58"/>
    </row>
    <row r="21" spans="1:15" ht="13.5">
      <c r="A21" s="153"/>
      <c r="B21" s="47"/>
      <c r="C21" s="48" t="s">
        <v>138</v>
      </c>
      <c r="D21" s="311">
        <v>5</v>
      </c>
      <c r="E21" s="620">
        <v>0</v>
      </c>
      <c r="F21" s="621">
        <v>-18</v>
      </c>
      <c r="G21" s="622">
        <v>-0.02</v>
      </c>
      <c r="H21" s="623">
        <v>-0.02</v>
      </c>
      <c r="I21" s="624"/>
      <c r="J21" s="624"/>
      <c r="K21" s="624"/>
      <c r="L21" s="624"/>
      <c r="M21" s="624"/>
      <c r="N21" s="624"/>
      <c r="O21" s="58"/>
    </row>
    <row r="22" spans="1:15" ht="14.25" thickBot="1">
      <c r="A22" s="153"/>
      <c r="B22" s="762" t="s">
        <v>276</v>
      </c>
      <c r="C22" s="763"/>
      <c r="D22" s="316"/>
      <c r="E22" s="604">
        <f>SUM(E17:E21)</f>
        <v>744</v>
      </c>
      <c r="F22" s="604">
        <f>SUM(F17:F21)</f>
        <v>603</v>
      </c>
      <c r="G22" s="625">
        <v>0.79</v>
      </c>
      <c r="H22" s="626">
        <v>0.78</v>
      </c>
      <c r="I22" s="618"/>
      <c r="J22" s="608"/>
      <c r="K22" s="608"/>
      <c r="L22" s="608"/>
      <c r="M22" s="608"/>
      <c r="N22" s="608"/>
      <c r="O22" s="52"/>
    </row>
    <row r="23" spans="1:15" ht="14.25" thickTop="1">
      <c r="A23" s="153"/>
      <c r="B23" s="490"/>
      <c r="C23" s="491"/>
      <c r="D23" s="316"/>
      <c r="E23" s="566"/>
      <c r="F23" s="509"/>
      <c r="G23" s="627"/>
      <c r="H23" s="617"/>
      <c r="I23" s="618"/>
      <c r="J23" s="608"/>
      <c r="K23" s="608"/>
      <c r="L23" s="608"/>
      <c r="M23" s="608"/>
      <c r="N23" s="608"/>
      <c r="O23" s="52"/>
    </row>
    <row r="24" spans="1:15" ht="13.5">
      <c r="A24" s="153"/>
      <c r="B24" s="490"/>
      <c r="C24" s="154" t="s">
        <v>122</v>
      </c>
      <c r="D24" s="311">
        <v>4</v>
      </c>
      <c r="E24" s="566">
        <f>E13-N13</f>
        <v>-441</v>
      </c>
      <c r="F24" s="566">
        <v>-361</v>
      </c>
      <c r="G24" s="628">
        <v>-0.47</v>
      </c>
      <c r="H24" s="629">
        <v>-0.47</v>
      </c>
      <c r="I24" s="618"/>
      <c r="J24" s="608"/>
      <c r="K24" s="608"/>
      <c r="L24" s="608"/>
      <c r="M24" s="608"/>
      <c r="N24" s="608"/>
      <c r="O24" s="52"/>
    </row>
    <row r="25" spans="1:15" ht="6" customHeight="1" thickBot="1">
      <c r="A25" s="153"/>
      <c r="B25" s="49"/>
      <c r="C25" s="50"/>
      <c r="D25" s="51"/>
      <c r="E25" s="50"/>
      <c r="F25" s="50"/>
      <c r="G25" s="166"/>
      <c r="H25" s="204"/>
      <c r="I25" s="52"/>
      <c r="J25" s="52"/>
      <c r="K25" s="52"/>
      <c r="L25" s="52"/>
      <c r="M25" s="52"/>
      <c r="N25" s="52"/>
      <c r="O25" s="52"/>
    </row>
    <row r="26" spans="1:15" ht="6" customHeight="1" thickBot="1">
      <c r="A26" s="153"/>
      <c r="B26" s="52"/>
      <c r="C26" s="52"/>
      <c r="D26" s="53"/>
      <c r="E26" s="52"/>
      <c r="F26" s="52"/>
      <c r="G26" s="172"/>
      <c r="H26" s="172"/>
      <c r="I26" s="52"/>
      <c r="J26" s="52"/>
      <c r="K26" s="52"/>
      <c r="L26" s="52"/>
      <c r="M26" s="52"/>
      <c r="N26" s="52"/>
      <c r="O26" s="52"/>
    </row>
    <row r="27" spans="1:15" ht="48">
      <c r="A27" s="153"/>
      <c r="B27" s="205" t="s">
        <v>256</v>
      </c>
      <c r="C27" s="59"/>
      <c r="D27" s="199"/>
      <c r="E27" s="196" t="s">
        <v>50</v>
      </c>
      <c r="F27" s="197" t="s">
        <v>123</v>
      </c>
      <c r="G27" s="197" t="s">
        <v>136</v>
      </c>
      <c r="H27" s="197" t="s">
        <v>135</v>
      </c>
      <c r="I27" s="197" t="s">
        <v>137</v>
      </c>
      <c r="J27" s="196" t="s">
        <v>51</v>
      </c>
      <c r="K27" s="196" t="s">
        <v>52</v>
      </c>
      <c r="L27" s="196" t="s">
        <v>53</v>
      </c>
      <c r="M27" s="196" t="s">
        <v>248</v>
      </c>
      <c r="N27" s="198" t="s">
        <v>54</v>
      </c>
      <c r="O27" s="153"/>
    </row>
    <row r="28" spans="1:15">
      <c r="A28" s="153"/>
      <c r="B28" s="760" t="s">
        <v>55</v>
      </c>
      <c r="C28" s="761"/>
      <c r="D28" s="308"/>
      <c r="E28" s="566">
        <v>1396</v>
      </c>
      <c r="F28" s="509">
        <v>99</v>
      </c>
      <c r="G28" s="509">
        <v>51</v>
      </c>
      <c r="H28" s="509">
        <v>230</v>
      </c>
      <c r="I28" s="566">
        <v>53</v>
      </c>
      <c r="J28" s="566">
        <v>244</v>
      </c>
      <c r="K28" s="566">
        <v>191</v>
      </c>
      <c r="L28" s="566">
        <v>170</v>
      </c>
      <c r="M28" s="566">
        <v>22</v>
      </c>
      <c r="N28" s="598">
        <f>SUM(F28:M28)</f>
        <v>1060</v>
      </c>
      <c r="O28" s="153"/>
    </row>
    <row r="29" spans="1:15" ht="13.5">
      <c r="A29" s="153"/>
      <c r="B29" s="47"/>
      <c r="C29" s="48" t="s">
        <v>173</v>
      </c>
      <c r="D29" s="311">
        <v>1</v>
      </c>
      <c r="E29" s="599">
        <v>0</v>
      </c>
      <c r="F29" s="600">
        <v>0</v>
      </c>
      <c r="G29" s="600">
        <v>-4</v>
      </c>
      <c r="H29" s="600">
        <v>0</v>
      </c>
      <c r="I29" s="601">
        <v>0</v>
      </c>
      <c r="J29" s="602">
        <v>-16</v>
      </c>
      <c r="K29" s="602">
        <v>-3</v>
      </c>
      <c r="L29" s="602">
        <v>-15</v>
      </c>
      <c r="M29" s="602">
        <v>0</v>
      </c>
      <c r="N29" s="603">
        <f t="shared" ref="N29:N31" si="3">SUM(F29:M29)</f>
        <v>-38</v>
      </c>
      <c r="O29" s="153"/>
    </row>
    <row r="30" spans="1:15" ht="13.5">
      <c r="A30" s="153"/>
      <c r="B30" s="47"/>
      <c r="C30" s="48" t="s">
        <v>105</v>
      </c>
      <c r="D30" s="311">
        <v>2</v>
      </c>
      <c r="E30" s="599">
        <v>0</v>
      </c>
      <c r="F30" s="600">
        <v>0</v>
      </c>
      <c r="G30" s="600">
        <v>0</v>
      </c>
      <c r="H30" s="600">
        <v>0</v>
      </c>
      <c r="I30" s="600">
        <v>-46</v>
      </c>
      <c r="J30" s="600">
        <v>0</v>
      </c>
      <c r="K30" s="602">
        <v>0</v>
      </c>
      <c r="L30" s="602">
        <v>-1</v>
      </c>
      <c r="M30" s="602">
        <v>0</v>
      </c>
      <c r="N30" s="603">
        <f t="shared" si="3"/>
        <v>-47</v>
      </c>
      <c r="O30" s="153"/>
    </row>
    <row r="31" spans="1:15" ht="13.5">
      <c r="A31" s="153"/>
      <c r="B31" s="231"/>
      <c r="C31" s="48" t="s">
        <v>248</v>
      </c>
      <c r="D31" s="311">
        <v>3</v>
      </c>
      <c r="E31" s="599">
        <v>0</v>
      </c>
      <c r="F31" s="600">
        <v>0</v>
      </c>
      <c r="G31" s="600">
        <v>0</v>
      </c>
      <c r="H31" s="600">
        <v>0</v>
      </c>
      <c r="I31" s="600">
        <v>0</v>
      </c>
      <c r="J31" s="600">
        <v>0</v>
      </c>
      <c r="K31" s="602">
        <v>0</v>
      </c>
      <c r="L31" s="602">
        <v>0</v>
      </c>
      <c r="M31" s="602">
        <v>-22</v>
      </c>
      <c r="N31" s="603">
        <f t="shared" si="3"/>
        <v>-22</v>
      </c>
      <c r="O31" s="153"/>
    </row>
    <row r="32" spans="1:15" ht="12.75" thickBot="1">
      <c r="A32" s="153"/>
      <c r="B32" s="762" t="s">
        <v>276</v>
      </c>
      <c r="C32" s="763"/>
      <c r="D32" s="329"/>
      <c r="E32" s="604">
        <f>SUM(E28:E31)</f>
        <v>1396</v>
      </c>
      <c r="F32" s="604">
        <f t="shared" ref="F32:N32" si="4">SUM(F28:F31)</f>
        <v>99</v>
      </c>
      <c r="G32" s="604">
        <f t="shared" si="4"/>
        <v>47</v>
      </c>
      <c r="H32" s="604">
        <f t="shared" si="4"/>
        <v>230</v>
      </c>
      <c r="I32" s="604">
        <f t="shared" si="4"/>
        <v>7</v>
      </c>
      <c r="J32" s="604">
        <f t="shared" si="4"/>
        <v>228</v>
      </c>
      <c r="K32" s="604">
        <f t="shared" si="4"/>
        <v>188</v>
      </c>
      <c r="L32" s="604">
        <f t="shared" si="4"/>
        <v>154</v>
      </c>
      <c r="M32" s="604">
        <f t="shared" si="4"/>
        <v>0</v>
      </c>
      <c r="N32" s="605">
        <f t="shared" si="4"/>
        <v>953</v>
      </c>
      <c r="O32" s="153"/>
    </row>
    <row r="33" spans="1:15" ht="12.75" thickTop="1">
      <c r="A33" s="153"/>
      <c r="B33" s="501"/>
      <c r="C33" s="502"/>
      <c r="D33" s="331"/>
      <c r="E33" s="566"/>
      <c r="F33" s="566"/>
      <c r="G33" s="566"/>
      <c r="H33" s="566"/>
      <c r="I33" s="566"/>
      <c r="J33" s="566"/>
      <c r="K33" s="566"/>
      <c r="L33" s="566"/>
      <c r="M33" s="566"/>
      <c r="N33" s="598"/>
      <c r="O33" s="153"/>
    </row>
    <row r="34" spans="1:15" ht="13.5">
      <c r="A34" s="153"/>
      <c r="B34" s="501"/>
      <c r="C34" s="154" t="s">
        <v>122</v>
      </c>
      <c r="D34" s="311">
        <v>4</v>
      </c>
      <c r="E34" s="566">
        <v>-189</v>
      </c>
      <c r="F34" s="566">
        <v>-20</v>
      </c>
      <c r="G34" s="566">
        <v>-34</v>
      </c>
      <c r="H34" s="566">
        <v>1</v>
      </c>
      <c r="I34" s="566">
        <v>-1</v>
      </c>
      <c r="J34" s="566">
        <v>0</v>
      </c>
      <c r="K34" s="566">
        <v>0</v>
      </c>
      <c r="L34" s="566">
        <v>0</v>
      </c>
      <c r="M34" s="566">
        <v>0</v>
      </c>
      <c r="N34" s="598">
        <f>SUM(F34:M34)</f>
        <v>-54</v>
      </c>
      <c r="O34" s="153"/>
    </row>
    <row r="35" spans="1:15" ht="6" customHeight="1" thickBot="1">
      <c r="A35" s="153"/>
      <c r="B35" s="175"/>
      <c r="C35" s="50"/>
      <c r="D35" s="332"/>
      <c r="E35" s="606"/>
      <c r="F35" s="606"/>
      <c r="G35" s="606"/>
      <c r="H35" s="606"/>
      <c r="I35" s="606"/>
      <c r="J35" s="606"/>
      <c r="K35" s="606"/>
      <c r="L35" s="606"/>
      <c r="M35" s="606"/>
      <c r="N35" s="607"/>
      <c r="O35" s="153"/>
    </row>
    <row r="36" spans="1:15" ht="12.75" customHeight="1" thickBot="1">
      <c r="A36" s="153"/>
      <c r="B36" s="52"/>
      <c r="C36" s="52"/>
      <c r="D36" s="53"/>
      <c r="E36" s="608"/>
      <c r="F36" s="609"/>
      <c r="G36" s="609"/>
      <c r="H36" s="609"/>
      <c r="I36" s="608"/>
      <c r="J36" s="608"/>
      <c r="K36" s="608"/>
      <c r="L36" s="608"/>
      <c r="M36" s="608"/>
      <c r="N36" s="608"/>
      <c r="O36" s="153"/>
    </row>
    <row r="37" spans="1:15" ht="24">
      <c r="A37" s="153"/>
      <c r="B37" s="205" t="str">
        <f>B27</f>
        <v>Three Months Ended June 30, 2019</v>
      </c>
      <c r="C37" s="59"/>
      <c r="D37" s="206"/>
      <c r="E37" s="610" t="s">
        <v>56</v>
      </c>
      <c r="F37" s="611" t="s">
        <v>217</v>
      </c>
      <c r="G37" s="611" t="s">
        <v>57</v>
      </c>
      <c r="H37" s="612" t="s">
        <v>58</v>
      </c>
      <c r="I37" s="613"/>
      <c r="J37" s="614"/>
      <c r="K37" s="615"/>
      <c r="L37" s="608"/>
      <c r="M37" s="608"/>
      <c r="N37" s="608"/>
      <c r="O37" s="153"/>
    </row>
    <row r="38" spans="1:15">
      <c r="A38" s="153"/>
      <c r="B38" s="760" t="s">
        <v>55</v>
      </c>
      <c r="C38" s="761"/>
      <c r="D38" s="308"/>
      <c r="E38" s="566">
        <v>336</v>
      </c>
      <c r="F38" s="509">
        <v>328</v>
      </c>
      <c r="G38" s="616">
        <v>0.43</v>
      </c>
      <c r="H38" s="617">
        <v>0.43</v>
      </c>
      <c r="I38" s="618"/>
      <c r="J38" s="619"/>
      <c r="K38" s="615"/>
      <c r="L38" s="608"/>
      <c r="M38" s="608"/>
      <c r="N38" s="608"/>
      <c r="O38" s="52"/>
    </row>
    <row r="39" spans="1:15" ht="13.5">
      <c r="A39" s="153"/>
      <c r="B39" s="47"/>
      <c r="C39" s="48" t="s">
        <v>173</v>
      </c>
      <c r="D39" s="311">
        <v>1</v>
      </c>
      <c r="E39" s="620">
        <v>38</v>
      </c>
      <c r="F39" s="621">
        <v>38</v>
      </c>
      <c r="G39" s="622">
        <v>0.05</v>
      </c>
      <c r="H39" s="623">
        <v>0.05</v>
      </c>
      <c r="I39" s="624"/>
      <c r="J39" s="624"/>
      <c r="K39" s="624"/>
      <c r="L39" s="624"/>
      <c r="M39" s="624"/>
      <c r="N39" s="624"/>
      <c r="O39" s="58"/>
    </row>
    <row r="40" spans="1:15" ht="13.5">
      <c r="A40" s="153"/>
      <c r="B40" s="47"/>
      <c r="C40" s="48" t="s">
        <v>105</v>
      </c>
      <c r="D40" s="311">
        <v>2</v>
      </c>
      <c r="E40" s="620">
        <v>47</v>
      </c>
      <c r="F40" s="621">
        <v>47</v>
      </c>
      <c r="G40" s="622">
        <v>0.06</v>
      </c>
      <c r="H40" s="623">
        <v>0.06</v>
      </c>
      <c r="I40" s="624"/>
      <c r="J40" s="624"/>
      <c r="K40" s="624"/>
      <c r="L40" s="624"/>
      <c r="M40" s="624"/>
      <c r="N40" s="624"/>
      <c r="O40" s="58"/>
    </row>
    <row r="41" spans="1:15" ht="13.5">
      <c r="A41" s="153"/>
      <c r="B41" s="231"/>
      <c r="C41" s="48" t="s">
        <v>248</v>
      </c>
      <c r="D41" s="311">
        <v>3</v>
      </c>
      <c r="E41" s="620">
        <v>22</v>
      </c>
      <c r="F41" s="621">
        <v>22</v>
      </c>
      <c r="G41" s="622">
        <v>0.03</v>
      </c>
      <c r="H41" s="623">
        <v>0.03</v>
      </c>
      <c r="I41" s="624"/>
      <c r="J41" s="624"/>
      <c r="K41" s="624"/>
      <c r="L41" s="624"/>
      <c r="M41" s="624"/>
      <c r="N41" s="624"/>
      <c r="O41" s="58"/>
    </row>
    <row r="42" spans="1:15" ht="13.5">
      <c r="A42" s="153"/>
      <c r="B42" s="47"/>
      <c r="C42" s="48" t="s">
        <v>138</v>
      </c>
      <c r="D42" s="311">
        <v>5</v>
      </c>
      <c r="E42" s="620">
        <v>0</v>
      </c>
      <c r="F42" s="621">
        <v>-18</v>
      </c>
      <c r="G42" s="622">
        <v>-0.02</v>
      </c>
      <c r="H42" s="623">
        <v>-0.02</v>
      </c>
      <c r="I42" s="624"/>
      <c r="J42" s="624"/>
      <c r="K42" s="624"/>
      <c r="L42" s="624"/>
      <c r="M42" s="624"/>
      <c r="N42" s="624"/>
      <c r="O42" s="58"/>
    </row>
    <row r="43" spans="1:15" ht="13.5">
      <c r="A43" s="153"/>
      <c r="B43" s="47"/>
      <c r="C43" s="48" t="s">
        <v>198</v>
      </c>
      <c r="D43" s="311">
        <v>6</v>
      </c>
      <c r="E43" s="620">
        <v>0</v>
      </c>
      <c r="F43" s="621">
        <v>-8</v>
      </c>
      <c r="G43" s="622">
        <v>-0.01</v>
      </c>
      <c r="H43" s="623">
        <v>-0.01</v>
      </c>
      <c r="I43" s="624"/>
      <c r="J43" s="624"/>
      <c r="K43" s="624"/>
      <c r="L43" s="624"/>
      <c r="M43" s="624"/>
      <c r="N43" s="624"/>
      <c r="O43" s="58"/>
    </row>
    <row r="44" spans="1:15" ht="14.25" thickBot="1">
      <c r="A44" s="153"/>
      <c r="B44" s="762" t="s">
        <v>276</v>
      </c>
      <c r="C44" s="763"/>
      <c r="D44" s="316"/>
      <c r="E44" s="604">
        <f>SUM(E38:E43)</f>
        <v>443</v>
      </c>
      <c r="F44" s="604">
        <f t="shared" ref="F44" si="5">SUM(F38:F43)</f>
        <v>409</v>
      </c>
      <c r="G44" s="625">
        <v>0.53</v>
      </c>
      <c r="H44" s="626">
        <v>0.53</v>
      </c>
      <c r="I44" s="618"/>
      <c r="J44" s="608"/>
      <c r="K44" s="608"/>
      <c r="L44" s="608"/>
      <c r="M44" s="608"/>
      <c r="N44" s="608"/>
      <c r="O44" s="52"/>
    </row>
    <row r="45" spans="1:15" ht="14.25" thickTop="1">
      <c r="A45" s="153"/>
      <c r="B45" s="501"/>
      <c r="C45" s="502"/>
      <c r="D45" s="316"/>
      <c r="E45" s="566"/>
      <c r="F45" s="509"/>
      <c r="G45" s="627"/>
      <c r="H45" s="617"/>
      <c r="I45" s="618"/>
      <c r="J45" s="608"/>
      <c r="K45" s="608"/>
      <c r="L45" s="608"/>
      <c r="M45" s="608"/>
      <c r="N45" s="608"/>
      <c r="O45" s="52"/>
    </row>
    <row r="46" spans="1:15" ht="13.5">
      <c r="A46" s="153"/>
      <c r="B46" s="501"/>
      <c r="C46" s="154" t="s">
        <v>122</v>
      </c>
      <c r="D46" s="311">
        <v>4</v>
      </c>
      <c r="E46" s="566">
        <f>E34-N34</f>
        <v>-135</v>
      </c>
      <c r="F46" s="566">
        <v>-115</v>
      </c>
      <c r="G46" s="628">
        <v>-0.15</v>
      </c>
      <c r="H46" s="629">
        <v>-0.15</v>
      </c>
      <c r="I46" s="618"/>
      <c r="J46" s="608"/>
      <c r="K46" s="608"/>
      <c r="L46" s="608"/>
      <c r="M46" s="608"/>
      <c r="N46" s="608"/>
      <c r="O46" s="52"/>
    </row>
    <row r="47" spans="1:15" ht="6" customHeight="1" thickBot="1">
      <c r="A47" s="153"/>
      <c r="B47" s="49"/>
      <c r="C47" s="50"/>
      <c r="D47" s="51"/>
      <c r="E47" s="50"/>
      <c r="F47" s="50"/>
      <c r="G47" s="166"/>
      <c r="H47" s="204"/>
      <c r="I47" s="52"/>
      <c r="J47" s="52"/>
      <c r="K47" s="52"/>
      <c r="L47" s="52"/>
      <c r="M47" s="52"/>
      <c r="N47" s="52"/>
      <c r="O47" s="52"/>
    </row>
    <row r="48" spans="1:15" ht="6" customHeight="1" thickBot="1">
      <c r="A48" s="153"/>
      <c r="B48" s="52"/>
      <c r="C48" s="52"/>
      <c r="D48" s="53"/>
      <c r="E48" s="52"/>
      <c r="F48" s="52"/>
      <c r="G48" s="172"/>
      <c r="H48" s="172"/>
      <c r="I48" s="52"/>
      <c r="J48" s="52"/>
      <c r="K48" s="52"/>
      <c r="L48" s="52"/>
      <c r="M48" s="52"/>
      <c r="N48" s="52"/>
      <c r="O48" s="52"/>
    </row>
    <row r="49" spans="1:15" ht="48">
      <c r="A49" s="153"/>
      <c r="B49" s="205" t="s">
        <v>259</v>
      </c>
      <c r="C49" s="59"/>
      <c r="D49" s="199"/>
      <c r="E49" s="196" t="s">
        <v>50</v>
      </c>
      <c r="F49" s="197" t="s">
        <v>123</v>
      </c>
      <c r="G49" s="197" t="s">
        <v>136</v>
      </c>
      <c r="H49" s="197" t="s">
        <v>135</v>
      </c>
      <c r="I49" s="197" t="s">
        <v>137</v>
      </c>
      <c r="J49" s="196" t="s">
        <v>51</v>
      </c>
      <c r="K49" s="196" t="s">
        <v>52</v>
      </c>
      <c r="L49" s="196" t="s">
        <v>53</v>
      </c>
      <c r="M49" s="196" t="s">
        <v>248</v>
      </c>
      <c r="N49" s="198" t="s">
        <v>54</v>
      </c>
      <c r="O49" s="153"/>
    </row>
    <row r="50" spans="1:15">
      <c r="A50" s="153"/>
      <c r="B50" s="760" t="s">
        <v>55</v>
      </c>
      <c r="C50" s="761"/>
      <c r="D50" s="308"/>
      <c r="E50" s="566">
        <v>1282</v>
      </c>
      <c r="F50" s="509">
        <v>137</v>
      </c>
      <c r="G50" s="509">
        <v>9</v>
      </c>
      <c r="H50" s="509">
        <v>246</v>
      </c>
      <c r="I50" s="566">
        <v>50</v>
      </c>
      <c r="J50" s="566">
        <v>210</v>
      </c>
      <c r="K50" s="566">
        <v>182</v>
      </c>
      <c r="L50" s="566">
        <v>177</v>
      </c>
      <c r="M50" s="566">
        <v>24</v>
      </c>
      <c r="N50" s="598">
        <f>SUM(F50:M50)</f>
        <v>1035</v>
      </c>
      <c r="O50" s="153"/>
    </row>
    <row r="51" spans="1:15" ht="13.5">
      <c r="A51" s="153"/>
      <c r="B51" s="47"/>
      <c r="C51" s="48" t="s">
        <v>173</v>
      </c>
      <c r="D51" s="311">
        <v>1</v>
      </c>
      <c r="E51" s="599">
        <v>0</v>
      </c>
      <c r="F51" s="600">
        <v>0</v>
      </c>
      <c r="G51" s="600">
        <v>-1</v>
      </c>
      <c r="H51" s="600">
        <v>0</v>
      </c>
      <c r="I51" s="601">
        <v>0</v>
      </c>
      <c r="J51" s="602">
        <v>-7</v>
      </c>
      <c r="K51" s="602">
        <v>-2</v>
      </c>
      <c r="L51" s="602">
        <v>-17</v>
      </c>
      <c r="M51" s="602">
        <v>0</v>
      </c>
      <c r="N51" s="603">
        <f t="shared" ref="N51:N53" si="6">SUM(F51:M51)</f>
        <v>-27</v>
      </c>
      <c r="O51" s="153"/>
    </row>
    <row r="52" spans="1:15" ht="13.5">
      <c r="A52" s="153"/>
      <c r="B52" s="47"/>
      <c r="C52" s="48" t="s">
        <v>105</v>
      </c>
      <c r="D52" s="311">
        <v>2</v>
      </c>
      <c r="E52" s="599">
        <v>0</v>
      </c>
      <c r="F52" s="600">
        <v>0</v>
      </c>
      <c r="G52" s="600">
        <v>0</v>
      </c>
      <c r="H52" s="600">
        <v>0</v>
      </c>
      <c r="I52" s="600">
        <v>-48</v>
      </c>
      <c r="J52" s="600">
        <v>0</v>
      </c>
      <c r="K52" s="602">
        <v>0</v>
      </c>
      <c r="L52" s="602">
        <v>-2</v>
      </c>
      <c r="M52" s="602">
        <v>0</v>
      </c>
      <c r="N52" s="603">
        <f t="shared" si="6"/>
        <v>-50</v>
      </c>
      <c r="O52" s="153"/>
    </row>
    <row r="53" spans="1:15" ht="13.5">
      <c r="A53" s="153"/>
      <c r="B53" s="231"/>
      <c r="C53" s="48" t="s">
        <v>248</v>
      </c>
      <c r="D53" s="311">
        <v>3</v>
      </c>
      <c r="E53" s="599">
        <v>0</v>
      </c>
      <c r="F53" s="600">
        <v>-4</v>
      </c>
      <c r="G53" s="600">
        <v>0</v>
      </c>
      <c r="H53" s="600">
        <v>0</v>
      </c>
      <c r="I53" s="600">
        <v>0</v>
      </c>
      <c r="J53" s="600">
        <v>0</v>
      </c>
      <c r="K53" s="602">
        <v>0</v>
      </c>
      <c r="L53" s="602">
        <v>0</v>
      </c>
      <c r="M53" s="602">
        <v>-24</v>
      </c>
      <c r="N53" s="603">
        <f t="shared" si="6"/>
        <v>-28</v>
      </c>
      <c r="O53" s="153"/>
    </row>
    <row r="54" spans="1:15" ht="12.75" thickBot="1">
      <c r="A54" s="153"/>
      <c r="B54" s="762" t="s">
        <v>276</v>
      </c>
      <c r="C54" s="763"/>
      <c r="D54" s="329"/>
      <c r="E54" s="604">
        <f>SUM(E50:E53)</f>
        <v>1282</v>
      </c>
      <c r="F54" s="604">
        <f t="shared" ref="F54:N54" si="7">SUM(F50:F53)</f>
        <v>133</v>
      </c>
      <c r="G54" s="604">
        <f t="shared" si="7"/>
        <v>8</v>
      </c>
      <c r="H54" s="604">
        <f t="shared" si="7"/>
        <v>246</v>
      </c>
      <c r="I54" s="604">
        <f t="shared" si="7"/>
        <v>2</v>
      </c>
      <c r="J54" s="604">
        <f t="shared" si="7"/>
        <v>203</v>
      </c>
      <c r="K54" s="604">
        <f t="shared" si="7"/>
        <v>180</v>
      </c>
      <c r="L54" s="604">
        <f t="shared" si="7"/>
        <v>158</v>
      </c>
      <c r="M54" s="604">
        <f t="shared" si="7"/>
        <v>0</v>
      </c>
      <c r="N54" s="605">
        <f t="shared" si="7"/>
        <v>930</v>
      </c>
      <c r="O54" s="153"/>
    </row>
    <row r="55" spans="1:15" ht="12.75" thickTop="1">
      <c r="A55" s="153"/>
      <c r="B55" s="639"/>
      <c r="C55" s="640"/>
      <c r="D55" s="331"/>
      <c r="E55" s="566"/>
      <c r="F55" s="566"/>
      <c r="G55" s="566"/>
      <c r="H55" s="566"/>
      <c r="I55" s="566"/>
      <c r="J55" s="566"/>
      <c r="K55" s="566"/>
      <c r="L55" s="566"/>
      <c r="M55" s="566"/>
      <c r="N55" s="598"/>
      <c r="O55" s="153"/>
    </row>
    <row r="56" spans="1:15" ht="13.5">
      <c r="A56" s="153"/>
      <c r="B56" s="639"/>
      <c r="C56" s="154" t="s">
        <v>122</v>
      </c>
      <c r="D56" s="311">
        <v>4</v>
      </c>
      <c r="E56" s="566">
        <v>-68</v>
      </c>
      <c r="F56" s="566">
        <v>-7</v>
      </c>
      <c r="G56" s="566">
        <v>-6</v>
      </c>
      <c r="H56" s="566">
        <v>-1</v>
      </c>
      <c r="I56" s="566">
        <v>-1</v>
      </c>
      <c r="J56" s="566">
        <v>0</v>
      </c>
      <c r="K56" s="566">
        <v>0</v>
      </c>
      <c r="L56" s="566">
        <v>0</v>
      </c>
      <c r="M56" s="566">
        <v>0</v>
      </c>
      <c r="N56" s="598">
        <f>SUM(F56:M56)</f>
        <v>-15</v>
      </c>
      <c r="O56" s="153"/>
    </row>
    <row r="57" spans="1:15" ht="6" customHeight="1" thickBot="1">
      <c r="A57" s="153"/>
      <c r="B57" s="175"/>
      <c r="C57" s="50"/>
      <c r="D57" s="332"/>
      <c r="E57" s="333"/>
      <c r="F57" s="333"/>
      <c r="G57" s="333"/>
      <c r="H57" s="333"/>
      <c r="I57" s="333"/>
      <c r="J57" s="333"/>
      <c r="K57" s="333"/>
      <c r="L57" s="333"/>
      <c r="M57" s="333"/>
      <c r="N57" s="334"/>
      <c r="O57" s="153"/>
    </row>
    <row r="58" spans="1:15" ht="12.75" customHeight="1" thickBot="1">
      <c r="A58" s="153"/>
      <c r="B58" s="52"/>
      <c r="C58" s="52"/>
      <c r="D58" s="53"/>
      <c r="E58" s="52"/>
      <c r="F58" s="130"/>
      <c r="G58" s="130"/>
      <c r="H58" s="130"/>
      <c r="I58" s="52"/>
      <c r="J58" s="52"/>
      <c r="K58" s="52"/>
      <c r="L58" s="52"/>
      <c r="M58" s="52"/>
      <c r="N58" s="52"/>
      <c r="O58" s="153"/>
    </row>
    <row r="59" spans="1:15" ht="24">
      <c r="A59" s="153"/>
      <c r="B59" s="205" t="str">
        <f>B49</f>
        <v>Three Months Ended September 30, 2019</v>
      </c>
      <c r="C59" s="59"/>
      <c r="D59" s="206"/>
      <c r="E59" s="203" t="s">
        <v>56</v>
      </c>
      <c r="F59" s="197" t="s">
        <v>217</v>
      </c>
      <c r="G59" s="197" t="s">
        <v>57</v>
      </c>
      <c r="H59" s="224" t="s">
        <v>58</v>
      </c>
      <c r="I59" s="54"/>
      <c r="J59" s="55"/>
      <c r="K59" s="56"/>
      <c r="L59" s="52"/>
      <c r="M59" s="52"/>
      <c r="N59" s="52"/>
      <c r="O59" s="153"/>
    </row>
    <row r="60" spans="1:15">
      <c r="A60" s="153"/>
      <c r="B60" s="760" t="s">
        <v>55</v>
      </c>
      <c r="C60" s="761"/>
      <c r="D60" s="308"/>
      <c r="E60" s="566">
        <v>247</v>
      </c>
      <c r="F60" s="509">
        <v>204</v>
      </c>
      <c r="G60" s="616">
        <v>0.27</v>
      </c>
      <c r="H60" s="617">
        <v>0.26</v>
      </c>
      <c r="I60" s="57"/>
      <c r="J60" s="201"/>
      <c r="K60" s="56"/>
      <c r="L60" s="52"/>
      <c r="M60" s="52"/>
      <c r="N60" s="52"/>
      <c r="O60" s="52"/>
    </row>
    <row r="61" spans="1:15" ht="13.5">
      <c r="A61" s="153"/>
      <c r="B61" s="47"/>
      <c r="C61" s="48" t="s">
        <v>173</v>
      </c>
      <c r="D61" s="311">
        <v>1</v>
      </c>
      <c r="E61" s="620">
        <v>27</v>
      </c>
      <c r="F61" s="621">
        <v>27</v>
      </c>
      <c r="G61" s="622">
        <v>0.03</v>
      </c>
      <c r="H61" s="623">
        <v>0.03</v>
      </c>
      <c r="I61" s="58"/>
      <c r="J61" s="58"/>
      <c r="K61" s="58"/>
      <c r="L61" s="58"/>
      <c r="M61" s="58"/>
      <c r="N61" s="58"/>
      <c r="O61" s="58"/>
    </row>
    <row r="62" spans="1:15" ht="13.5">
      <c r="A62" s="153"/>
      <c r="B62" s="47"/>
      <c r="C62" s="48" t="s">
        <v>105</v>
      </c>
      <c r="D62" s="311">
        <v>2</v>
      </c>
      <c r="E62" s="620">
        <v>50</v>
      </c>
      <c r="F62" s="621">
        <v>50</v>
      </c>
      <c r="G62" s="622">
        <v>0.06</v>
      </c>
      <c r="H62" s="623">
        <v>0.06</v>
      </c>
      <c r="I62" s="58"/>
      <c r="J62" s="58"/>
      <c r="K62" s="58"/>
      <c r="L62" s="58"/>
      <c r="M62" s="58"/>
      <c r="N62" s="58"/>
      <c r="O62" s="58"/>
    </row>
    <row r="63" spans="1:15" ht="13.5">
      <c r="A63" s="153"/>
      <c r="B63" s="231"/>
      <c r="C63" s="48" t="s">
        <v>248</v>
      </c>
      <c r="D63" s="311">
        <v>3</v>
      </c>
      <c r="E63" s="620">
        <v>28</v>
      </c>
      <c r="F63" s="621">
        <v>28</v>
      </c>
      <c r="G63" s="622">
        <v>0.04</v>
      </c>
      <c r="H63" s="623">
        <v>0.04</v>
      </c>
      <c r="I63" s="58"/>
      <c r="J63" s="58"/>
      <c r="K63" s="58"/>
      <c r="L63" s="58"/>
      <c r="M63" s="58"/>
      <c r="N63" s="58"/>
      <c r="O63" s="58"/>
    </row>
    <row r="64" spans="1:15" ht="13.5">
      <c r="A64" s="153"/>
      <c r="B64" s="47"/>
      <c r="C64" s="48" t="s">
        <v>138</v>
      </c>
      <c r="D64" s="311">
        <v>5</v>
      </c>
      <c r="E64" s="620">
        <v>0</v>
      </c>
      <c r="F64" s="621">
        <v>-14</v>
      </c>
      <c r="G64" s="622">
        <v>-0.02</v>
      </c>
      <c r="H64" s="623">
        <v>-0.02</v>
      </c>
      <c r="I64" s="58"/>
      <c r="J64" s="58"/>
      <c r="K64" s="58"/>
      <c r="L64" s="58"/>
      <c r="M64" s="58"/>
      <c r="N64" s="58"/>
      <c r="O64" s="58"/>
    </row>
    <row r="65" spans="1:15" ht="13.5" hidden="1">
      <c r="A65" s="153"/>
      <c r="B65" s="47"/>
      <c r="C65" s="48" t="s">
        <v>198</v>
      </c>
      <c r="D65" s="311">
        <v>6</v>
      </c>
      <c r="E65" s="620">
        <v>0</v>
      </c>
      <c r="F65" s="621">
        <v>0</v>
      </c>
      <c r="G65" s="622">
        <v>0</v>
      </c>
      <c r="H65" s="623">
        <v>0</v>
      </c>
      <c r="I65" s="58"/>
      <c r="J65" s="58"/>
      <c r="K65" s="58"/>
      <c r="L65" s="58"/>
      <c r="M65" s="58"/>
      <c r="N65" s="58"/>
      <c r="O65" s="58"/>
    </row>
    <row r="66" spans="1:15" ht="14.25" thickBot="1">
      <c r="A66" s="153"/>
      <c r="B66" s="762" t="s">
        <v>276</v>
      </c>
      <c r="C66" s="763"/>
      <c r="D66" s="316"/>
      <c r="E66" s="604">
        <f>SUM(E60:E65)</f>
        <v>352</v>
      </c>
      <c r="F66" s="604">
        <f t="shared" ref="F66" si="8">SUM(F60:F65)</f>
        <v>295</v>
      </c>
      <c r="G66" s="625">
        <v>0.38</v>
      </c>
      <c r="H66" s="626">
        <v>0.38</v>
      </c>
      <c r="I66" s="57"/>
      <c r="J66" s="52"/>
      <c r="K66" s="52"/>
      <c r="L66" s="52"/>
      <c r="M66" s="52"/>
      <c r="N66" s="52"/>
      <c r="O66" s="52"/>
    </row>
    <row r="67" spans="1:15" ht="14.25" thickTop="1">
      <c r="A67" s="153"/>
      <c r="B67" s="639"/>
      <c r="C67" s="640"/>
      <c r="D67" s="316"/>
      <c r="E67" s="566"/>
      <c r="F67" s="509"/>
      <c r="G67" s="627"/>
      <c r="H67" s="617"/>
      <c r="I67" s="57"/>
      <c r="J67" s="52"/>
      <c r="K67" s="52"/>
      <c r="L67" s="52"/>
      <c r="M67" s="52"/>
      <c r="N67" s="52"/>
      <c r="O67" s="52"/>
    </row>
    <row r="68" spans="1:15" ht="13.5">
      <c r="A68" s="153"/>
      <c r="B68" s="639"/>
      <c r="C68" s="154" t="s">
        <v>122</v>
      </c>
      <c r="D68" s="311">
        <v>4</v>
      </c>
      <c r="E68" s="566">
        <f>E56-N56</f>
        <v>-53</v>
      </c>
      <c r="F68" s="566">
        <v>-48</v>
      </c>
      <c r="G68" s="628">
        <v>-0.06</v>
      </c>
      <c r="H68" s="629">
        <v>-0.06</v>
      </c>
      <c r="I68" s="57"/>
      <c r="J68" s="52"/>
      <c r="K68" s="52"/>
      <c r="L68" s="52"/>
      <c r="M68" s="52"/>
      <c r="N68" s="52"/>
      <c r="O68" s="52"/>
    </row>
    <row r="69" spans="1:15" ht="6" customHeight="1" thickBot="1">
      <c r="A69" s="153"/>
      <c r="B69" s="49"/>
      <c r="C69" s="50"/>
      <c r="D69" s="51"/>
      <c r="E69" s="50"/>
      <c r="F69" s="50"/>
      <c r="G69" s="166"/>
      <c r="H69" s="204"/>
      <c r="I69" s="52"/>
      <c r="J69" s="52"/>
      <c r="K69" s="52"/>
      <c r="L69" s="52"/>
      <c r="M69" s="52"/>
      <c r="N69" s="52"/>
      <c r="O69" s="52"/>
    </row>
    <row r="70" spans="1:15" ht="6" customHeight="1" thickBot="1">
      <c r="A70" s="153"/>
      <c r="B70" s="52"/>
      <c r="C70" s="52"/>
      <c r="D70" s="53"/>
      <c r="E70" s="52"/>
      <c r="F70" s="52"/>
      <c r="G70" s="172"/>
      <c r="H70" s="172"/>
      <c r="I70" s="52"/>
      <c r="J70" s="52"/>
      <c r="K70" s="52"/>
      <c r="L70" s="52"/>
      <c r="M70" s="52"/>
      <c r="N70" s="52"/>
      <c r="O70" s="52"/>
    </row>
    <row r="71" spans="1:15" ht="48">
      <c r="A71" s="153"/>
      <c r="B71" s="205" t="s">
        <v>280</v>
      </c>
      <c r="C71" s="59"/>
      <c r="D71" s="199"/>
      <c r="E71" s="196" t="s">
        <v>50</v>
      </c>
      <c r="F71" s="197" t="s">
        <v>123</v>
      </c>
      <c r="G71" s="197" t="s">
        <v>136</v>
      </c>
      <c r="H71" s="197" t="s">
        <v>135</v>
      </c>
      <c r="I71" s="197" t="s">
        <v>137</v>
      </c>
      <c r="J71" s="196" t="s">
        <v>51</v>
      </c>
      <c r="K71" s="196" t="s">
        <v>52</v>
      </c>
      <c r="L71" s="196" t="s">
        <v>53</v>
      </c>
      <c r="M71" s="196" t="s">
        <v>248</v>
      </c>
      <c r="N71" s="198" t="s">
        <v>54</v>
      </c>
      <c r="O71" s="153"/>
    </row>
    <row r="72" spans="1:15">
      <c r="A72" s="153"/>
      <c r="B72" s="760" t="s">
        <v>55</v>
      </c>
      <c r="C72" s="761"/>
      <c r="D72" s="308"/>
      <c r="E72" s="287">
        <v>1986</v>
      </c>
      <c r="F72" s="247">
        <v>268</v>
      </c>
      <c r="G72" s="247">
        <v>69</v>
      </c>
      <c r="H72" s="247">
        <v>251</v>
      </c>
      <c r="I72" s="287">
        <v>68</v>
      </c>
      <c r="J72" s="287">
        <v>296</v>
      </c>
      <c r="K72" s="287">
        <v>346</v>
      </c>
      <c r="L72" s="287">
        <v>205</v>
      </c>
      <c r="M72" s="287">
        <v>29</v>
      </c>
      <c r="N72" s="323">
        <f>SUM(F72:M72)</f>
        <v>1532</v>
      </c>
      <c r="O72" s="153"/>
    </row>
    <row r="73" spans="1:15" ht="13.5">
      <c r="A73" s="153"/>
      <c r="B73" s="47"/>
      <c r="C73" s="48" t="s">
        <v>173</v>
      </c>
      <c r="D73" s="311">
        <v>1</v>
      </c>
      <c r="E73" s="324">
        <v>0</v>
      </c>
      <c r="F73" s="325">
        <v>0</v>
      </c>
      <c r="G73" s="325">
        <v>-4</v>
      </c>
      <c r="H73" s="325">
        <v>0</v>
      </c>
      <c r="I73" s="326">
        <v>0</v>
      </c>
      <c r="J73" s="327">
        <v>-10</v>
      </c>
      <c r="K73" s="327">
        <v>-2</v>
      </c>
      <c r="L73" s="327">
        <v>-23</v>
      </c>
      <c r="M73" s="327">
        <v>0</v>
      </c>
      <c r="N73" s="328">
        <f t="shared" ref="N73:N76" si="9">SUM(F73:M73)</f>
        <v>-39</v>
      </c>
      <c r="O73" s="153"/>
    </row>
    <row r="74" spans="1:15" ht="13.5">
      <c r="A74" s="153"/>
      <c r="B74" s="47"/>
      <c r="C74" s="48" t="s">
        <v>105</v>
      </c>
      <c r="D74" s="311">
        <v>2</v>
      </c>
      <c r="E74" s="324">
        <v>0</v>
      </c>
      <c r="F74" s="325">
        <v>0</v>
      </c>
      <c r="G74" s="325">
        <v>0</v>
      </c>
      <c r="H74" s="325">
        <v>0</v>
      </c>
      <c r="I74" s="325">
        <v>-49</v>
      </c>
      <c r="J74" s="325">
        <v>0</v>
      </c>
      <c r="K74" s="327">
        <v>0</v>
      </c>
      <c r="L74" s="327">
        <v>-2</v>
      </c>
      <c r="M74" s="327">
        <v>0</v>
      </c>
      <c r="N74" s="328">
        <f t="shared" si="9"/>
        <v>-51</v>
      </c>
      <c r="O74" s="153"/>
    </row>
    <row r="75" spans="1:15" ht="13.5">
      <c r="A75" s="153"/>
      <c r="B75" s="231"/>
      <c r="C75" s="48" t="s">
        <v>248</v>
      </c>
      <c r="D75" s="311">
        <v>3</v>
      </c>
      <c r="E75" s="324">
        <v>0</v>
      </c>
      <c r="F75" s="325">
        <v>-1</v>
      </c>
      <c r="G75" s="325">
        <v>0</v>
      </c>
      <c r="H75" s="325">
        <v>0</v>
      </c>
      <c r="I75" s="325">
        <v>0</v>
      </c>
      <c r="J75" s="325">
        <v>0</v>
      </c>
      <c r="K75" s="327">
        <v>0</v>
      </c>
      <c r="L75" s="327">
        <v>0</v>
      </c>
      <c r="M75" s="327">
        <v>-29</v>
      </c>
      <c r="N75" s="328">
        <f t="shared" si="9"/>
        <v>-30</v>
      </c>
      <c r="O75" s="153"/>
    </row>
    <row r="76" spans="1:15" ht="13.5">
      <c r="A76" s="153"/>
      <c r="B76" s="231"/>
      <c r="C76" s="48" t="s">
        <v>198</v>
      </c>
      <c r="D76" s="311">
        <v>6</v>
      </c>
      <c r="E76" s="324">
        <v>0</v>
      </c>
      <c r="F76" s="325">
        <v>0</v>
      </c>
      <c r="G76" s="325">
        <v>0</v>
      </c>
      <c r="H76" s="325">
        <v>-5</v>
      </c>
      <c r="I76" s="325">
        <v>0</v>
      </c>
      <c r="J76" s="325">
        <v>-3</v>
      </c>
      <c r="K76" s="327">
        <v>-5</v>
      </c>
      <c r="L76" s="327">
        <v>-4</v>
      </c>
      <c r="M76" s="327">
        <v>0</v>
      </c>
      <c r="N76" s="328">
        <f t="shared" si="9"/>
        <v>-17</v>
      </c>
      <c r="O76" s="153"/>
    </row>
    <row r="77" spans="1:15" ht="12.75" thickBot="1">
      <c r="A77" s="153"/>
      <c r="B77" s="762" t="s">
        <v>276</v>
      </c>
      <c r="C77" s="763"/>
      <c r="D77" s="329"/>
      <c r="E77" s="317">
        <f>SUM(E72:E76)</f>
        <v>1986</v>
      </c>
      <c r="F77" s="317">
        <f t="shared" ref="F77:N77" si="10">SUM(F72:F76)</f>
        <v>267</v>
      </c>
      <c r="G77" s="317">
        <f t="shared" si="10"/>
        <v>65</v>
      </c>
      <c r="H77" s="317">
        <f t="shared" si="10"/>
        <v>246</v>
      </c>
      <c r="I77" s="317">
        <f t="shared" si="10"/>
        <v>19</v>
      </c>
      <c r="J77" s="317">
        <f t="shared" si="10"/>
        <v>283</v>
      </c>
      <c r="K77" s="317">
        <f t="shared" si="10"/>
        <v>339</v>
      </c>
      <c r="L77" s="317">
        <f t="shared" si="10"/>
        <v>176</v>
      </c>
      <c r="M77" s="317">
        <f t="shared" si="10"/>
        <v>0</v>
      </c>
      <c r="N77" s="330">
        <f t="shared" si="10"/>
        <v>1395</v>
      </c>
      <c r="O77" s="153"/>
    </row>
    <row r="78" spans="1:15" ht="12.75" thickTop="1">
      <c r="A78" s="153"/>
      <c r="B78" s="686"/>
      <c r="C78" s="687"/>
      <c r="D78" s="331"/>
      <c r="E78" s="287"/>
      <c r="F78" s="287"/>
      <c r="G78" s="287"/>
      <c r="H78" s="287"/>
      <c r="I78" s="287"/>
      <c r="J78" s="287"/>
      <c r="K78" s="287"/>
      <c r="L78" s="287"/>
      <c r="M78" s="287"/>
      <c r="N78" s="323"/>
      <c r="O78" s="153"/>
    </row>
    <row r="79" spans="1:15" ht="13.5">
      <c r="A79" s="153"/>
      <c r="B79" s="686"/>
      <c r="C79" s="154" t="s">
        <v>122</v>
      </c>
      <c r="D79" s="311">
        <v>4</v>
      </c>
      <c r="E79" s="287">
        <v>722</v>
      </c>
      <c r="F79" s="287">
        <v>59</v>
      </c>
      <c r="G79" s="287">
        <v>81</v>
      </c>
      <c r="H79" s="287">
        <v>3</v>
      </c>
      <c r="I79" s="287">
        <v>2</v>
      </c>
      <c r="J79" s="287">
        <v>0</v>
      </c>
      <c r="K79" s="287">
        <v>0</v>
      </c>
      <c r="L79" s="287">
        <v>0</v>
      </c>
      <c r="M79" s="287">
        <v>0</v>
      </c>
      <c r="N79" s="323">
        <f>SUM(F79:M79)</f>
        <v>145</v>
      </c>
      <c r="O79" s="153"/>
    </row>
    <row r="80" spans="1:15" ht="6" customHeight="1" thickBot="1">
      <c r="A80" s="153"/>
      <c r="B80" s="175"/>
      <c r="C80" s="50"/>
      <c r="D80" s="332"/>
      <c r="E80" s="333"/>
      <c r="F80" s="333"/>
      <c r="G80" s="333"/>
      <c r="H80" s="333"/>
      <c r="I80" s="333"/>
      <c r="J80" s="333"/>
      <c r="K80" s="333"/>
      <c r="L80" s="333"/>
      <c r="M80" s="333"/>
      <c r="N80" s="334"/>
      <c r="O80" s="153"/>
    </row>
    <row r="81" spans="1:15" ht="12.75" customHeight="1" thickBot="1">
      <c r="A81" s="153"/>
      <c r="B81" s="52"/>
      <c r="C81" s="52"/>
      <c r="D81" s="53"/>
      <c r="E81" s="52"/>
      <c r="F81" s="130"/>
      <c r="G81" s="130"/>
      <c r="H81" s="130"/>
      <c r="I81" s="52"/>
      <c r="J81" s="52"/>
      <c r="K81" s="52"/>
      <c r="L81" s="52"/>
      <c r="M81" s="52"/>
      <c r="N81" s="52"/>
      <c r="O81" s="153"/>
    </row>
    <row r="82" spans="1:15" ht="24">
      <c r="A82" s="153"/>
      <c r="B82" s="205" t="str">
        <f>B71</f>
        <v>Three Months Ended December 31, 2019</v>
      </c>
      <c r="C82" s="59"/>
      <c r="D82" s="206"/>
      <c r="E82" s="203" t="s">
        <v>56</v>
      </c>
      <c r="F82" s="197" t="s">
        <v>217</v>
      </c>
      <c r="G82" s="197" t="s">
        <v>57</v>
      </c>
      <c r="H82" s="224" t="s">
        <v>58</v>
      </c>
      <c r="I82" s="54"/>
      <c r="J82" s="55"/>
      <c r="K82" s="56"/>
      <c r="L82" s="52"/>
      <c r="M82" s="52"/>
      <c r="N82" s="52"/>
      <c r="O82" s="153"/>
    </row>
    <row r="83" spans="1:15">
      <c r="A83" s="153"/>
      <c r="B83" s="760" t="s">
        <v>55</v>
      </c>
      <c r="C83" s="761"/>
      <c r="D83" s="308"/>
      <c r="E83" s="287">
        <v>454</v>
      </c>
      <c r="F83" s="247">
        <v>525</v>
      </c>
      <c r="G83" s="309">
        <v>0.68</v>
      </c>
      <c r="H83" s="310">
        <v>0.68</v>
      </c>
      <c r="I83" s="57"/>
      <c r="J83" s="201"/>
      <c r="K83" s="56"/>
      <c r="L83" s="52"/>
      <c r="M83" s="52"/>
      <c r="N83" s="52"/>
      <c r="O83" s="52"/>
    </row>
    <row r="84" spans="1:15" ht="13.5">
      <c r="A84" s="153"/>
      <c r="B84" s="47"/>
      <c r="C84" s="48" t="s">
        <v>173</v>
      </c>
      <c r="D84" s="311">
        <v>1</v>
      </c>
      <c r="E84" s="312">
        <v>39</v>
      </c>
      <c r="F84" s="313">
        <v>39</v>
      </c>
      <c r="G84" s="314">
        <v>0.05</v>
      </c>
      <c r="H84" s="315">
        <v>0.05</v>
      </c>
      <c r="I84" s="58"/>
      <c r="J84" s="58"/>
      <c r="K84" s="58"/>
      <c r="L84" s="58"/>
      <c r="M84" s="58"/>
      <c r="N84" s="58"/>
      <c r="O84" s="58"/>
    </row>
    <row r="85" spans="1:15" ht="13.5">
      <c r="A85" s="153"/>
      <c r="B85" s="47"/>
      <c r="C85" s="48" t="s">
        <v>105</v>
      </c>
      <c r="D85" s="311">
        <v>2</v>
      </c>
      <c r="E85" s="312">
        <v>51</v>
      </c>
      <c r="F85" s="313">
        <v>51</v>
      </c>
      <c r="G85" s="314">
        <v>7.0000000000000007E-2</v>
      </c>
      <c r="H85" s="315">
        <v>7.0000000000000007E-2</v>
      </c>
      <c r="I85" s="58"/>
      <c r="J85" s="58"/>
      <c r="K85" s="58"/>
      <c r="L85" s="58"/>
      <c r="M85" s="58"/>
      <c r="N85" s="58"/>
      <c r="O85" s="58"/>
    </row>
    <row r="86" spans="1:15" ht="13.5">
      <c r="A86" s="153"/>
      <c r="B86" s="231"/>
      <c r="C86" s="48" t="s">
        <v>248</v>
      </c>
      <c r="D86" s="311">
        <v>3</v>
      </c>
      <c r="E86" s="312">
        <v>30</v>
      </c>
      <c r="F86" s="313">
        <v>30</v>
      </c>
      <c r="G86" s="314">
        <v>0.04</v>
      </c>
      <c r="H86" s="315">
        <v>0.04</v>
      </c>
      <c r="I86" s="58"/>
      <c r="J86" s="58"/>
      <c r="K86" s="58"/>
      <c r="L86" s="58"/>
      <c r="M86" s="58"/>
      <c r="N86" s="58"/>
      <c r="O86" s="58"/>
    </row>
    <row r="87" spans="1:15" ht="13.5">
      <c r="A87" s="153"/>
      <c r="B87" s="47"/>
      <c r="C87" s="48" t="s">
        <v>138</v>
      </c>
      <c r="D87" s="311">
        <v>5</v>
      </c>
      <c r="E87" s="312">
        <v>0</v>
      </c>
      <c r="F87" s="313">
        <v>-45</v>
      </c>
      <c r="G87" s="314">
        <v>-0.06</v>
      </c>
      <c r="H87" s="315">
        <v>-0.06</v>
      </c>
      <c r="I87" s="58"/>
      <c r="J87" s="58"/>
      <c r="K87" s="58"/>
      <c r="L87" s="58"/>
      <c r="M87" s="58"/>
      <c r="N87" s="58"/>
      <c r="O87" s="58"/>
    </row>
    <row r="88" spans="1:15" ht="13.5">
      <c r="A88" s="153"/>
      <c r="B88" s="47"/>
      <c r="C88" s="48" t="s">
        <v>198</v>
      </c>
      <c r="D88" s="311">
        <v>6</v>
      </c>
      <c r="E88" s="312">
        <v>17</v>
      </c>
      <c r="F88" s="313">
        <v>-123</v>
      </c>
      <c r="G88" s="314">
        <v>-0.16</v>
      </c>
      <c r="H88" s="315">
        <v>-0.16</v>
      </c>
      <c r="I88" s="58"/>
      <c r="J88" s="58"/>
      <c r="K88" s="58"/>
      <c r="L88" s="58"/>
      <c r="M88" s="58"/>
      <c r="N88" s="58"/>
      <c r="O88" s="58"/>
    </row>
    <row r="89" spans="1:15" ht="14.25" thickBot="1">
      <c r="A89" s="153"/>
      <c r="B89" s="762" t="s">
        <v>276</v>
      </c>
      <c r="C89" s="763"/>
      <c r="D89" s="316"/>
      <c r="E89" s="317">
        <f>SUM(E83:E88)</f>
        <v>591</v>
      </c>
      <c r="F89" s="317">
        <f t="shared" ref="F89" si="11">SUM(F83:F88)</f>
        <v>477</v>
      </c>
      <c r="G89" s="318">
        <v>0.62</v>
      </c>
      <c r="H89" s="319">
        <v>0.62</v>
      </c>
      <c r="I89" s="57"/>
      <c r="J89" s="52"/>
      <c r="K89" s="52"/>
      <c r="L89" s="52"/>
      <c r="M89" s="52"/>
      <c r="N89" s="52"/>
      <c r="O89" s="52"/>
    </row>
    <row r="90" spans="1:15" ht="14.25" thickTop="1">
      <c r="A90" s="153"/>
      <c r="B90" s="686"/>
      <c r="C90" s="687"/>
      <c r="D90" s="316"/>
      <c r="E90" s="287"/>
      <c r="F90" s="247"/>
      <c r="G90" s="320"/>
      <c r="H90" s="310"/>
      <c r="I90" s="57"/>
      <c r="J90" s="52"/>
      <c r="K90" s="52"/>
      <c r="L90" s="52"/>
      <c r="M90" s="52"/>
      <c r="N90" s="52"/>
      <c r="O90" s="52"/>
    </row>
    <row r="91" spans="1:15" ht="13.5">
      <c r="A91" s="153"/>
      <c r="B91" s="686"/>
      <c r="C91" s="154" t="s">
        <v>122</v>
      </c>
      <c r="D91" s="311">
        <v>4</v>
      </c>
      <c r="E91" s="287">
        <f>E79-N79</f>
        <v>577</v>
      </c>
      <c r="F91" s="287">
        <v>476</v>
      </c>
      <c r="G91" s="321">
        <v>0.62</v>
      </c>
      <c r="H91" s="322">
        <v>0.61</v>
      </c>
      <c r="I91" s="57"/>
      <c r="J91" s="52"/>
      <c r="K91" s="52"/>
      <c r="L91" s="52"/>
      <c r="M91" s="52"/>
      <c r="N91" s="52"/>
      <c r="O91" s="52"/>
    </row>
    <row r="92" spans="1:15" ht="6" customHeight="1" thickBot="1">
      <c r="A92" s="153"/>
      <c r="B92" s="49"/>
      <c r="C92" s="50"/>
      <c r="D92" s="51"/>
      <c r="E92" s="50"/>
      <c r="F92" s="50"/>
      <c r="G92" s="166"/>
      <c r="H92" s="204"/>
      <c r="I92" s="52"/>
      <c r="J92" s="52"/>
      <c r="K92" s="52"/>
      <c r="L92" s="52"/>
      <c r="M92" s="52"/>
      <c r="N92" s="52"/>
      <c r="O92" s="52"/>
    </row>
    <row r="93" spans="1:15" ht="6" customHeight="1">
      <c r="A93" s="153"/>
      <c r="B93" s="52"/>
      <c r="C93" s="52"/>
      <c r="D93" s="53"/>
      <c r="E93" s="52"/>
      <c r="F93" s="52"/>
      <c r="G93" s="172"/>
      <c r="H93" s="172"/>
      <c r="I93" s="52"/>
      <c r="J93" s="52"/>
      <c r="K93" s="52"/>
      <c r="L93" s="52"/>
      <c r="M93" s="52"/>
      <c r="N93" s="52"/>
      <c r="O93" s="52"/>
    </row>
    <row r="94" spans="1:15" ht="13.5">
      <c r="A94" s="153"/>
      <c r="B94" s="169">
        <v>1</v>
      </c>
      <c r="C94" s="170" t="s">
        <v>174</v>
      </c>
      <c r="D94" s="141"/>
      <c r="E94" s="141"/>
      <c r="F94" s="141"/>
      <c r="G94" s="141"/>
      <c r="H94" s="141"/>
      <c r="I94" s="141"/>
      <c r="J94" s="141"/>
      <c r="K94" s="141"/>
      <c r="L94" s="141"/>
      <c r="M94" s="141"/>
      <c r="N94" s="141"/>
      <c r="O94" s="141"/>
    </row>
    <row r="95" spans="1:15" ht="13.5">
      <c r="A95" s="153"/>
      <c r="B95" s="169">
        <v>2</v>
      </c>
      <c r="C95" s="171" t="s">
        <v>104</v>
      </c>
      <c r="D95" s="140"/>
      <c r="E95" s="140"/>
      <c r="F95" s="140"/>
      <c r="G95" s="140"/>
      <c r="H95" s="140"/>
      <c r="I95" s="140"/>
      <c r="J95" s="140"/>
      <c r="K95" s="140"/>
      <c r="L95" s="140"/>
      <c r="M95" s="140"/>
      <c r="N95" s="140"/>
      <c r="O95" s="140"/>
    </row>
    <row r="96" spans="1:15" ht="13.5">
      <c r="A96" s="153"/>
      <c r="B96" s="169">
        <v>3</v>
      </c>
      <c r="C96" s="171" t="s">
        <v>255</v>
      </c>
      <c r="D96" s="140"/>
      <c r="E96" s="140"/>
      <c r="F96" s="140"/>
      <c r="G96" s="140"/>
      <c r="H96" s="140"/>
      <c r="I96" s="140"/>
      <c r="J96" s="140"/>
      <c r="K96" s="140"/>
      <c r="L96" s="140"/>
      <c r="M96" s="140"/>
      <c r="N96" s="140"/>
      <c r="O96" s="140"/>
    </row>
    <row r="97" spans="1:15" ht="13.5">
      <c r="A97" s="153"/>
      <c r="B97" s="169">
        <v>4</v>
      </c>
      <c r="C97" s="171" t="s">
        <v>242</v>
      </c>
      <c r="D97" s="140"/>
      <c r="E97" s="140"/>
      <c r="F97" s="140"/>
      <c r="G97" s="140"/>
      <c r="H97" s="140"/>
      <c r="I97" s="140"/>
      <c r="J97" s="140"/>
      <c r="K97" s="140"/>
      <c r="L97" s="140"/>
      <c r="M97" s="140"/>
      <c r="N97" s="140"/>
      <c r="O97" s="140"/>
    </row>
    <row r="98" spans="1:15" ht="24" customHeight="1">
      <c r="A98" s="153"/>
      <c r="B98" s="216">
        <v>5</v>
      </c>
      <c r="C98" s="765" t="s">
        <v>278</v>
      </c>
      <c r="D98" s="765"/>
      <c r="E98" s="765"/>
      <c r="F98" s="765"/>
      <c r="G98" s="765"/>
      <c r="H98" s="765"/>
      <c r="I98" s="765"/>
      <c r="J98" s="765"/>
      <c r="K98" s="765"/>
      <c r="L98" s="765"/>
      <c r="M98" s="765"/>
      <c r="N98" s="765"/>
      <c r="O98" s="765"/>
    </row>
    <row r="99" spans="1:15" ht="39" customHeight="1">
      <c r="A99" s="153"/>
      <c r="B99" s="216">
        <v>6</v>
      </c>
      <c r="C99" s="758" t="s">
        <v>292</v>
      </c>
      <c r="D99" s="758"/>
      <c r="E99" s="758"/>
      <c r="F99" s="758"/>
      <c r="G99" s="758"/>
      <c r="H99" s="758"/>
      <c r="I99" s="758"/>
      <c r="J99" s="758"/>
      <c r="K99" s="758"/>
      <c r="L99" s="758"/>
      <c r="M99" s="758"/>
      <c r="N99" s="758"/>
      <c r="O99" s="630"/>
    </row>
    <row r="100" spans="1:15">
      <c r="A100" s="153"/>
      <c r="B100" s="62"/>
      <c r="C100" s="492"/>
      <c r="D100" s="63"/>
      <c r="E100" s="63"/>
      <c r="F100" s="63"/>
      <c r="G100" s="63"/>
      <c r="H100" s="63"/>
      <c r="I100" s="63"/>
      <c r="J100" s="63"/>
      <c r="K100" s="63"/>
      <c r="L100" s="63"/>
      <c r="M100" s="63"/>
      <c r="N100" s="63"/>
      <c r="O100" s="63"/>
    </row>
    <row r="101" spans="1:15" ht="12" customHeight="1">
      <c r="A101" s="153"/>
      <c r="B101" s="62"/>
      <c r="C101" s="759" t="s">
        <v>277</v>
      </c>
      <c r="D101" s="759"/>
      <c r="E101" s="759"/>
      <c r="F101" s="759"/>
      <c r="G101" s="759"/>
      <c r="H101" s="759"/>
      <c r="I101" s="759"/>
      <c r="J101" s="759"/>
      <c r="K101" s="759"/>
      <c r="L101" s="759"/>
      <c r="M101" s="759"/>
      <c r="N101" s="759"/>
      <c r="O101" s="759"/>
    </row>
  </sheetData>
  <sheetProtection sheet="1" formatCells="0" formatColumns="0" formatRows="0" sort="0" autoFilter="0" pivotTables="0"/>
  <mergeCells count="22">
    <mergeCell ref="B17:C17"/>
    <mergeCell ref="B28:C28"/>
    <mergeCell ref="B32:C32"/>
    <mergeCell ref="B38:C38"/>
    <mergeCell ref="B44:C44"/>
    <mergeCell ref="B1:O1"/>
    <mergeCell ref="B2:O2"/>
    <mergeCell ref="B3:O3"/>
    <mergeCell ref="B7:C7"/>
    <mergeCell ref="B11:C11"/>
    <mergeCell ref="B60:C60"/>
    <mergeCell ref="B66:C66"/>
    <mergeCell ref="C98:O98"/>
    <mergeCell ref="C101:O101"/>
    <mergeCell ref="B22:C22"/>
    <mergeCell ref="C99:N99"/>
    <mergeCell ref="B50:C50"/>
    <mergeCell ref="B54:C54"/>
    <mergeCell ref="B72:C72"/>
    <mergeCell ref="B77:C77"/>
    <mergeCell ref="B83:C83"/>
    <mergeCell ref="B89:C89"/>
  </mergeCells>
  <pageMargins left="0.7" right="0.7" top="0.25" bottom="0.44" header="0.3" footer="0.3"/>
  <pageSetup scale="61" fitToHeight="2" orientation="landscape" r:id="rId1"/>
  <headerFooter>
    <oddFooter>&amp;LActivision Blizzard, Inc.&amp;R&amp;P of &amp;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96"/>
  <sheetViews>
    <sheetView showGridLines="0" zoomScale="90" zoomScaleNormal="90" zoomScaleSheetLayoutView="115" workbookViewId="0"/>
  </sheetViews>
  <sheetFormatPr defaultColWidth="9.28515625" defaultRowHeight="12"/>
  <cols>
    <col min="1" max="1" width="2.7109375" style="641" customWidth="1"/>
    <col min="2" max="2" width="2.5703125" style="641" customWidth="1"/>
    <col min="3" max="3" width="51.7109375" style="641" customWidth="1"/>
    <col min="4" max="4" width="3.42578125" style="641" customWidth="1"/>
    <col min="5" max="5" width="12.7109375" style="641" customWidth="1"/>
    <col min="6" max="6" width="14" style="641" customWidth="1"/>
    <col min="7" max="7" width="17.7109375" style="641" customWidth="1"/>
    <col min="8" max="8" width="22.7109375" style="641" customWidth="1"/>
    <col min="9" max="9" width="17.7109375" style="641" customWidth="1"/>
    <col min="10" max="10" width="13.7109375" style="641" customWidth="1"/>
    <col min="11" max="11" width="12.7109375" style="641" customWidth="1"/>
    <col min="12" max="13" width="15.28515625" style="641" customWidth="1"/>
    <col min="14" max="14" width="12.7109375" style="641" customWidth="1"/>
    <col min="15" max="15" width="3.7109375" style="641" customWidth="1"/>
    <col min="16" max="16384" width="9.28515625" style="641"/>
  </cols>
  <sheetData>
    <row r="1" spans="1:15">
      <c r="B1" s="772" t="s">
        <v>41</v>
      </c>
      <c r="C1" s="772"/>
      <c r="D1" s="772"/>
      <c r="E1" s="772"/>
      <c r="F1" s="772"/>
      <c r="G1" s="772"/>
      <c r="H1" s="772"/>
      <c r="I1" s="772"/>
      <c r="J1" s="772"/>
      <c r="K1" s="772"/>
      <c r="L1" s="772"/>
      <c r="M1" s="772"/>
      <c r="N1" s="772"/>
      <c r="O1" s="772"/>
    </row>
    <row r="2" spans="1:15">
      <c r="B2" s="772" t="s">
        <v>318</v>
      </c>
      <c r="C2" s="772"/>
      <c r="D2" s="772"/>
      <c r="E2" s="772"/>
      <c r="F2" s="772"/>
      <c r="G2" s="772"/>
      <c r="H2" s="772"/>
      <c r="I2" s="772"/>
      <c r="J2" s="772"/>
      <c r="K2" s="772"/>
      <c r="L2" s="772"/>
      <c r="M2" s="772"/>
      <c r="N2" s="772"/>
      <c r="O2" s="772"/>
    </row>
    <row r="3" spans="1:15">
      <c r="B3" s="772" t="s">
        <v>319</v>
      </c>
      <c r="C3" s="772"/>
      <c r="D3" s="772"/>
      <c r="E3" s="772"/>
      <c r="F3" s="772"/>
      <c r="G3" s="772"/>
      <c r="H3" s="772"/>
      <c r="I3" s="772"/>
      <c r="J3" s="772"/>
      <c r="K3" s="772"/>
      <c r="L3" s="772"/>
      <c r="M3" s="772"/>
      <c r="N3" s="772"/>
      <c r="O3" s="772"/>
    </row>
    <row r="4" spans="1:15">
      <c r="B4" s="642"/>
      <c r="C4" s="642"/>
      <c r="D4" s="642"/>
      <c r="E4" s="642"/>
      <c r="F4" s="642"/>
      <c r="G4" s="642"/>
      <c r="H4" s="642"/>
      <c r="I4" s="642"/>
      <c r="J4" s="642"/>
      <c r="K4" s="642"/>
      <c r="L4" s="642"/>
      <c r="M4" s="696"/>
      <c r="N4" s="642"/>
    </row>
    <row r="5" spans="1:15" ht="12.75" thickBot="1">
      <c r="B5" s="643"/>
      <c r="C5" s="644"/>
      <c r="D5" s="645"/>
      <c r="E5" s="644"/>
      <c r="F5" s="644"/>
      <c r="G5" s="645"/>
      <c r="H5" s="645"/>
      <c r="I5" s="645"/>
      <c r="J5" s="645"/>
      <c r="K5" s="646"/>
      <c r="L5" s="646"/>
      <c r="M5" s="646"/>
      <c r="N5" s="646"/>
    </row>
    <row r="6" spans="1:15" ht="48">
      <c r="A6" s="647"/>
      <c r="B6" s="648" t="s">
        <v>219</v>
      </c>
      <c r="C6" s="649"/>
      <c r="D6" s="650"/>
      <c r="E6" s="651" t="s">
        <v>50</v>
      </c>
      <c r="F6" s="611" t="s">
        <v>123</v>
      </c>
      <c r="G6" s="611" t="s">
        <v>136</v>
      </c>
      <c r="H6" s="611" t="s">
        <v>135</v>
      </c>
      <c r="I6" s="611" t="s">
        <v>137</v>
      </c>
      <c r="J6" s="651" t="s">
        <v>51</v>
      </c>
      <c r="K6" s="651" t="s">
        <v>52</v>
      </c>
      <c r="L6" s="651" t="s">
        <v>53</v>
      </c>
      <c r="M6" s="651" t="s">
        <v>248</v>
      </c>
      <c r="N6" s="652" t="s">
        <v>54</v>
      </c>
      <c r="O6" s="647"/>
    </row>
    <row r="7" spans="1:15">
      <c r="A7" s="647"/>
      <c r="B7" s="767" t="s">
        <v>55</v>
      </c>
      <c r="C7" s="768"/>
      <c r="D7" s="653"/>
      <c r="E7" s="566">
        <v>1965</v>
      </c>
      <c r="F7" s="509">
        <v>162</v>
      </c>
      <c r="G7" s="509">
        <v>146</v>
      </c>
      <c r="H7" s="509">
        <v>270</v>
      </c>
      <c r="I7" s="566">
        <v>84</v>
      </c>
      <c r="J7" s="566">
        <v>259</v>
      </c>
      <c r="K7" s="566">
        <v>251</v>
      </c>
      <c r="L7" s="566">
        <v>198</v>
      </c>
      <c r="M7" s="566">
        <v>0</v>
      </c>
      <c r="N7" s="598">
        <f>SUM(F7:M7)</f>
        <v>1370</v>
      </c>
      <c r="O7" s="647"/>
    </row>
    <row r="8" spans="1:15" ht="13.5">
      <c r="A8" s="647"/>
      <c r="B8" s="654"/>
      <c r="C8" s="655" t="s">
        <v>173</v>
      </c>
      <c r="D8" s="656">
        <v>1</v>
      </c>
      <c r="E8" s="599">
        <v>0</v>
      </c>
      <c r="F8" s="600">
        <v>0</v>
      </c>
      <c r="G8" s="600">
        <v>-4</v>
      </c>
      <c r="H8" s="600">
        <v>0</v>
      </c>
      <c r="I8" s="601">
        <v>0</v>
      </c>
      <c r="J8" s="602">
        <v>-15</v>
      </c>
      <c r="K8" s="602">
        <v>-4</v>
      </c>
      <c r="L8" s="602">
        <v>-30</v>
      </c>
      <c r="M8" s="602">
        <v>0</v>
      </c>
      <c r="N8" s="603">
        <f t="shared" ref="N8:N9" si="0">SUM(F8:M8)</f>
        <v>-53</v>
      </c>
      <c r="O8" s="647"/>
    </row>
    <row r="9" spans="1:15" ht="13.5">
      <c r="A9" s="647"/>
      <c r="B9" s="654"/>
      <c r="C9" s="655" t="s">
        <v>105</v>
      </c>
      <c r="D9" s="656">
        <v>2</v>
      </c>
      <c r="E9" s="599">
        <v>0</v>
      </c>
      <c r="F9" s="600">
        <v>0</v>
      </c>
      <c r="G9" s="600">
        <v>0</v>
      </c>
      <c r="H9" s="600">
        <v>0</v>
      </c>
      <c r="I9" s="600">
        <v>-73</v>
      </c>
      <c r="J9" s="600">
        <v>0</v>
      </c>
      <c r="K9" s="602">
        <v>-44</v>
      </c>
      <c r="L9" s="602">
        <v>-2</v>
      </c>
      <c r="M9" s="602">
        <v>0</v>
      </c>
      <c r="N9" s="603">
        <f t="shared" si="0"/>
        <v>-119</v>
      </c>
      <c r="O9" s="647"/>
    </row>
    <row r="10" spans="1:15" ht="12.75" thickBot="1">
      <c r="A10" s="647"/>
      <c r="B10" s="769" t="s">
        <v>276</v>
      </c>
      <c r="C10" s="770"/>
      <c r="D10" s="657"/>
      <c r="E10" s="604">
        <f t="shared" ref="E10:M10" si="1">SUM(E7:E9)</f>
        <v>1965</v>
      </c>
      <c r="F10" s="604">
        <f t="shared" si="1"/>
        <v>162</v>
      </c>
      <c r="G10" s="604">
        <f t="shared" si="1"/>
        <v>142</v>
      </c>
      <c r="H10" s="604">
        <f t="shared" si="1"/>
        <v>270</v>
      </c>
      <c r="I10" s="604">
        <f t="shared" si="1"/>
        <v>11</v>
      </c>
      <c r="J10" s="604">
        <f t="shared" si="1"/>
        <v>244</v>
      </c>
      <c r="K10" s="604">
        <f t="shared" si="1"/>
        <v>203</v>
      </c>
      <c r="L10" s="604">
        <f t="shared" si="1"/>
        <v>166</v>
      </c>
      <c r="M10" s="604">
        <f t="shared" si="1"/>
        <v>0</v>
      </c>
      <c r="N10" s="605">
        <f>SUM(N7:N9)</f>
        <v>1198</v>
      </c>
      <c r="O10" s="647"/>
    </row>
    <row r="11" spans="1:15" ht="12.75" thickTop="1">
      <c r="A11" s="647"/>
      <c r="B11" s="658"/>
      <c r="C11" s="659"/>
      <c r="D11" s="660"/>
      <c r="E11" s="566"/>
      <c r="F11" s="566"/>
      <c r="G11" s="566"/>
      <c r="H11" s="566"/>
      <c r="I11" s="566"/>
      <c r="J11" s="566"/>
      <c r="K11" s="566"/>
      <c r="L11" s="566"/>
      <c r="M11" s="566"/>
      <c r="N11" s="598"/>
      <c r="O11" s="647"/>
    </row>
    <row r="12" spans="1:15" ht="13.5">
      <c r="A12" s="647"/>
      <c r="B12" s="658"/>
      <c r="C12" s="661" t="s">
        <v>122</v>
      </c>
      <c r="D12" s="656">
        <v>3</v>
      </c>
      <c r="E12" s="566">
        <v>-581</v>
      </c>
      <c r="F12" s="566">
        <v>-75</v>
      </c>
      <c r="G12" s="566">
        <v>-120</v>
      </c>
      <c r="H12" s="566">
        <v>-5</v>
      </c>
      <c r="I12" s="566">
        <v>-8</v>
      </c>
      <c r="J12" s="566">
        <v>0</v>
      </c>
      <c r="K12" s="566">
        <v>0</v>
      </c>
      <c r="L12" s="566">
        <v>0</v>
      </c>
      <c r="M12" s="566">
        <v>0</v>
      </c>
      <c r="N12" s="598">
        <f>SUM(F12:M12)</f>
        <v>-208</v>
      </c>
      <c r="O12" s="647"/>
    </row>
    <row r="13" spans="1:15" ht="6" customHeight="1" thickBot="1">
      <c r="A13" s="647"/>
      <c r="B13" s="662"/>
      <c r="C13" s="606"/>
      <c r="D13" s="663"/>
      <c r="E13" s="606"/>
      <c r="F13" s="606"/>
      <c r="G13" s="606"/>
      <c r="H13" s="606"/>
      <c r="I13" s="606"/>
      <c r="J13" s="606"/>
      <c r="K13" s="606"/>
      <c r="L13" s="606"/>
      <c r="M13" s="606"/>
      <c r="N13" s="607"/>
      <c r="O13" s="647"/>
    </row>
    <row r="14" spans="1:15" ht="12.75" customHeight="1" thickBot="1">
      <c r="A14" s="647"/>
      <c r="B14" s="608"/>
      <c r="C14" s="608"/>
      <c r="D14" s="660"/>
      <c r="E14" s="608"/>
      <c r="F14" s="609"/>
      <c r="G14" s="609"/>
      <c r="H14" s="609"/>
      <c r="I14" s="608"/>
      <c r="J14" s="608"/>
      <c r="K14" s="608"/>
      <c r="L14" s="608"/>
      <c r="M14" s="608"/>
      <c r="N14" s="608"/>
      <c r="O14" s="647"/>
    </row>
    <row r="15" spans="1:15" ht="24">
      <c r="A15" s="647"/>
      <c r="B15" s="648" t="str">
        <f>B6</f>
        <v>Three Months Ended March 31, 2018</v>
      </c>
      <c r="C15" s="649"/>
      <c r="D15" s="664"/>
      <c r="E15" s="610" t="s">
        <v>56</v>
      </c>
      <c r="F15" s="611" t="s">
        <v>217</v>
      </c>
      <c r="G15" s="611" t="s">
        <v>57</v>
      </c>
      <c r="H15" s="612" t="s">
        <v>58</v>
      </c>
      <c r="I15" s="613"/>
      <c r="J15" s="614"/>
      <c r="K15" s="615"/>
      <c r="L15" s="608"/>
      <c r="M15" s="608"/>
      <c r="N15" s="608"/>
      <c r="O15" s="647"/>
    </row>
    <row r="16" spans="1:15">
      <c r="A16" s="647"/>
      <c r="B16" s="767" t="s">
        <v>55</v>
      </c>
      <c r="C16" s="768"/>
      <c r="D16" s="653"/>
      <c r="E16" s="566">
        <v>595</v>
      </c>
      <c r="F16" s="509">
        <v>500</v>
      </c>
      <c r="G16" s="616">
        <v>0.66</v>
      </c>
      <c r="H16" s="617">
        <v>0.65</v>
      </c>
      <c r="I16" s="618"/>
      <c r="J16" s="619"/>
      <c r="K16" s="615"/>
      <c r="L16" s="608"/>
      <c r="M16" s="608"/>
      <c r="N16" s="608"/>
      <c r="O16" s="608"/>
    </row>
    <row r="17" spans="1:15" ht="13.5">
      <c r="A17" s="647"/>
      <c r="B17" s="654"/>
      <c r="C17" s="655" t="s">
        <v>173</v>
      </c>
      <c r="D17" s="656">
        <v>1</v>
      </c>
      <c r="E17" s="620">
        <f>E8-N8</f>
        <v>53</v>
      </c>
      <c r="F17" s="621">
        <v>53</v>
      </c>
      <c r="G17" s="622">
        <v>7.0000000000000007E-2</v>
      </c>
      <c r="H17" s="623">
        <v>7.0000000000000007E-2</v>
      </c>
      <c r="I17" s="624"/>
      <c r="J17" s="624"/>
      <c r="K17" s="624"/>
      <c r="L17" s="624"/>
      <c r="M17" s="624"/>
      <c r="N17" s="624"/>
      <c r="O17" s="624"/>
    </row>
    <row r="18" spans="1:15" ht="13.5">
      <c r="A18" s="647"/>
      <c r="B18" s="654"/>
      <c r="C18" s="655" t="s">
        <v>105</v>
      </c>
      <c r="D18" s="656">
        <v>2</v>
      </c>
      <c r="E18" s="620">
        <f>E9-N9</f>
        <v>119</v>
      </c>
      <c r="F18" s="621">
        <v>119</v>
      </c>
      <c r="G18" s="622">
        <v>0.16</v>
      </c>
      <c r="H18" s="623">
        <v>0.15</v>
      </c>
      <c r="I18" s="624"/>
      <c r="J18" s="624"/>
      <c r="K18" s="624"/>
      <c r="L18" s="624"/>
      <c r="M18" s="624"/>
      <c r="N18" s="624"/>
      <c r="O18" s="624"/>
    </row>
    <row r="19" spans="1:15" ht="13.5">
      <c r="A19" s="647"/>
      <c r="B19" s="654"/>
      <c r="C19" s="655" t="s">
        <v>138</v>
      </c>
      <c r="D19" s="656">
        <v>5</v>
      </c>
      <c r="E19" s="620">
        <v>0</v>
      </c>
      <c r="F19" s="621">
        <v>-68</v>
      </c>
      <c r="G19" s="622">
        <v>-0.09</v>
      </c>
      <c r="H19" s="623">
        <v>-0.09</v>
      </c>
      <c r="I19" s="624"/>
      <c r="J19" s="624"/>
      <c r="K19" s="624"/>
      <c r="L19" s="624"/>
      <c r="M19" s="624"/>
      <c r="N19" s="624"/>
      <c r="O19" s="624"/>
    </row>
    <row r="20" spans="1:15" ht="14.25" thickBot="1">
      <c r="A20" s="647"/>
      <c r="B20" s="769" t="s">
        <v>276</v>
      </c>
      <c r="C20" s="770"/>
      <c r="D20" s="665"/>
      <c r="E20" s="604">
        <f>SUM(E16:E19)</f>
        <v>767</v>
      </c>
      <c r="F20" s="604">
        <f>SUM(F16:F19)</f>
        <v>604</v>
      </c>
      <c r="G20" s="625">
        <v>0.8</v>
      </c>
      <c r="H20" s="626">
        <v>0.78</v>
      </c>
      <c r="I20" s="618"/>
      <c r="J20" s="608"/>
      <c r="K20" s="608"/>
      <c r="L20" s="608"/>
      <c r="M20" s="608"/>
      <c r="N20" s="608"/>
      <c r="O20" s="608"/>
    </row>
    <row r="21" spans="1:15" ht="14.25" thickTop="1">
      <c r="A21" s="647"/>
      <c r="B21" s="658"/>
      <c r="C21" s="659"/>
      <c r="D21" s="665"/>
      <c r="E21" s="566"/>
      <c r="F21" s="509"/>
      <c r="G21" s="627"/>
      <c r="H21" s="617"/>
      <c r="I21" s="618"/>
      <c r="J21" s="608"/>
      <c r="K21" s="608"/>
      <c r="L21" s="608"/>
      <c r="M21" s="608"/>
      <c r="N21" s="608"/>
      <c r="O21" s="608"/>
    </row>
    <row r="22" spans="1:15" ht="13.5">
      <c r="A22" s="647"/>
      <c r="B22" s="658"/>
      <c r="C22" s="661" t="s">
        <v>122</v>
      </c>
      <c r="D22" s="656">
        <v>3</v>
      </c>
      <c r="E22" s="566">
        <v>-373</v>
      </c>
      <c r="F22" s="566">
        <v>-309</v>
      </c>
      <c r="G22" s="628">
        <v>-0.41</v>
      </c>
      <c r="H22" s="629">
        <v>-0.4</v>
      </c>
      <c r="I22" s="618"/>
      <c r="J22" s="608"/>
      <c r="K22" s="608"/>
      <c r="L22" s="608"/>
      <c r="M22" s="608"/>
      <c r="N22" s="608"/>
      <c r="O22" s="608"/>
    </row>
    <row r="23" spans="1:15" ht="6" customHeight="1" thickBot="1">
      <c r="A23" s="647"/>
      <c r="B23" s="666"/>
      <c r="C23" s="606"/>
      <c r="D23" s="663"/>
      <c r="E23" s="606"/>
      <c r="F23" s="606"/>
      <c r="G23" s="667"/>
      <c r="H23" s="668"/>
      <c r="I23" s="608"/>
      <c r="J23" s="608"/>
      <c r="K23" s="608"/>
      <c r="L23" s="608"/>
      <c r="M23" s="608"/>
      <c r="N23" s="608"/>
      <c r="O23" s="608"/>
    </row>
    <row r="24" spans="1:15" ht="6" customHeight="1" thickBot="1">
      <c r="A24" s="647"/>
      <c r="B24" s="608"/>
      <c r="C24" s="608"/>
      <c r="D24" s="660"/>
      <c r="E24" s="608"/>
      <c r="F24" s="608"/>
      <c r="G24" s="669"/>
      <c r="H24" s="669"/>
      <c r="I24" s="608"/>
      <c r="J24" s="608"/>
      <c r="K24" s="608"/>
      <c r="L24" s="608"/>
      <c r="M24" s="608"/>
      <c r="N24" s="608"/>
      <c r="O24" s="608"/>
    </row>
    <row r="25" spans="1:15" ht="48">
      <c r="A25" s="647"/>
      <c r="B25" s="648" t="s">
        <v>227</v>
      </c>
      <c r="C25" s="649"/>
      <c r="D25" s="650"/>
      <c r="E25" s="651" t="s">
        <v>50</v>
      </c>
      <c r="F25" s="611" t="s">
        <v>123</v>
      </c>
      <c r="G25" s="611" t="s">
        <v>136</v>
      </c>
      <c r="H25" s="611" t="s">
        <v>135</v>
      </c>
      <c r="I25" s="611" t="s">
        <v>137</v>
      </c>
      <c r="J25" s="651" t="s">
        <v>51</v>
      </c>
      <c r="K25" s="651" t="s">
        <v>52</v>
      </c>
      <c r="L25" s="651" t="s">
        <v>53</v>
      </c>
      <c r="M25" s="651" t="s">
        <v>248</v>
      </c>
      <c r="N25" s="652" t="s">
        <v>54</v>
      </c>
      <c r="O25" s="647"/>
    </row>
    <row r="26" spans="1:15">
      <c r="A26" s="647"/>
      <c r="B26" s="767" t="s">
        <v>55</v>
      </c>
      <c r="C26" s="768"/>
      <c r="D26" s="653"/>
      <c r="E26" s="566">
        <v>1641</v>
      </c>
      <c r="F26" s="509">
        <v>126</v>
      </c>
      <c r="G26" s="509">
        <v>49</v>
      </c>
      <c r="H26" s="509">
        <v>250</v>
      </c>
      <c r="I26" s="566">
        <v>85</v>
      </c>
      <c r="J26" s="566">
        <v>255</v>
      </c>
      <c r="K26" s="566">
        <v>226</v>
      </c>
      <c r="L26" s="566">
        <v>216</v>
      </c>
      <c r="M26" s="566">
        <v>0</v>
      </c>
      <c r="N26" s="598">
        <f>SUM(F26:M26)</f>
        <v>1207</v>
      </c>
      <c r="O26" s="647"/>
    </row>
    <row r="27" spans="1:15" ht="13.5">
      <c r="A27" s="647"/>
      <c r="B27" s="654"/>
      <c r="C27" s="655" t="s">
        <v>173</v>
      </c>
      <c r="D27" s="656">
        <v>1</v>
      </c>
      <c r="E27" s="599">
        <v>0</v>
      </c>
      <c r="F27" s="600">
        <v>0</v>
      </c>
      <c r="G27" s="600">
        <v>-2</v>
      </c>
      <c r="H27" s="600">
        <v>0</v>
      </c>
      <c r="I27" s="601">
        <v>0</v>
      </c>
      <c r="J27" s="602">
        <v>-18</v>
      </c>
      <c r="K27" s="602">
        <v>-5</v>
      </c>
      <c r="L27" s="602">
        <v>-32</v>
      </c>
      <c r="M27" s="602">
        <v>0</v>
      </c>
      <c r="N27" s="603">
        <f t="shared" ref="N27:N28" si="2">SUM(F27:M27)</f>
        <v>-57</v>
      </c>
      <c r="O27" s="647"/>
    </row>
    <row r="28" spans="1:15" ht="13.5">
      <c r="A28" s="647"/>
      <c r="B28" s="654"/>
      <c r="C28" s="655" t="s">
        <v>105</v>
      </c>
      <c r="D28" s="656">
        <v>2</v>
      </c>
      <c r="E28" s="599">
        <v>0</v>
      </c>
      <c r="F28" s="600">
        <v>0</v>
      </c>
      <c r="G28" s="600">
        <v>0</v>
      </c>
      <c r="H28" s="600">
        <v>0</v>
      </c>
      <c r="I28" s="600">
        <v>-75</v>
      </c>
      <c r="J28" s="600">
        <v>0</v>
      </c>
      <c r="K28" s="602">
        <v>0</v>
      </c>
      <c r="L28" s="602">
        <v>-2</v>
      </c>
      <c r="M28" s="602">
        <v>0</v>
      </c>
      <c r="N28" s="603">
        <f t="shared" si="2"/>
        <v>-77</v>
      </c>
      <c r="O28" s="647"/>
    </row>
    <row r="29" spans="1:15" ht="12.75" thickBot="1">
      <c r="A29" s="647"/>
      <c r="B29" s="769" t="s">
        <v>276</v>
      </c>
      <c r="C29" s="770"/>
      <c r="D29" s="657"/>
      <c r="E29" s="604">
        <f t="shared" ref="E29:M29" si="3">SUM(E26:E28)</f>
        <v>1641</v>
      </c>
      <c r="F29" s="604">
        <f t="shared" si="3"/>
        <v>126</v>
      </c>
      <c r="G29" s="604">
        <f t="shared" si="3"/>
        <v>47</v>
      </c>
      <c r="H29" s="604">
        <f t="shared" si="3"/>
        <v>250</v>
      </c>
      <c r="I29" s="604">
        <f t="shared" si="3"/>
        <v>10</v>
      </c>
      <c r="J29" s="604">
        <f t="shared" si="3"/>
        <v>237</v>
      </c>
      <c r="K29" s="604">
        <f t="shared" si="3"/>
        <v>221</v>
      </c>
      <c r="L29" s="604">
        <f t="shared" si="3"/>
        <v>182</v>
      </c>
      <c r="M29" s="604">
        <f t="shared" si="3"/>
        <v>0</v>
      </c>
      <c r="N29" s="605">
        <f>SUM(N26:N28)</f>
        <v>1073</v>
      </c>
      <c r="O29" s="647"/>
    </row>
    <row r="30" spans="1:15" ht="12.75" thickTop="1">
      <c r="A30" s="647"/>
      <c r="B30" s="658"/>
      <c r="C30" s="659"/>
      <c r="D30" s="660"/>
      <c r="E30" s="566"/>
      <c r="F30" s="566"/>
      <c r="G30" s="566"/>
      <c r="H30" s="566"/>
      <c r="I30" s="566"/>
      <c r="J30" s="566"/>
      <c r="K30" s="566"/>
      <c r="L30" s="566"/>
      <c r="M30" s="566"/>
      <c r="N30" s="598"/>
      <c r="O30" s="647"/>
    </row>
    <row r="31" spans="1:15" ht="13.5">
      <c r="A31" s="647"/>
      <c r="B31" s="658"/>
      <c r="C31" s="661" t="s">
        <v>122</v>
      </c>
      <c r="D31" s="656">
        <v>3</v>
      </c>
      <c r="E31" s="566">
        <v>-256</v>
      </c>
      <c r="F31" s="566">
        <v>-44</v>
      </c>
      <c r="G31" s="566">
        <v>-46</v>
      </c>
      <c r="H31" s="566">
        <v>-1</v>
      </c>
      <c r="I31" s="566">
        <v>17</v>
      </c>
      <c r="J31" s="566">
        <v>0</v>
      </c>
      <c r="K31" s="566">
        <v>0</v>
      </c>
      <c r="L31" s="566">
        <v>0</v>
      </c>
      <c r="M31" s="566">
        <v>0</v>
      </c>
      <c r="N31" s="598">
        <f>SUM(F31:M31)</f>
        <v>-74</v>
      </c>
      <c r="O31" s="647"/>
    </row>
    <row r="32" spans="1:15" ht="6" customHeight="1" thickBot="1">
      <c r="A32" s="647"/>
      <c r="B32" s="662"/>
      <c r="C32" s="606"/>
      <c r="D32" s="663"/>
      <c r="E32" s="606"/>
      <c r="F32" s="606"/>
      <c r="G32" s="606"/>
      <c r="H32" s="606"/>
      <c r="I32" s="606"/>
      <c r="J32" s="606"/>
      <c r="K32" s="606"/>
      <c r="L32" s="606"/>
      <c r="M32" s="606"/>
      <c r="N32" s="607"/>
      <c r="O32" s="647"/>
    </row>
    <row r="33" spans="1:15" ht="12.75" customHeight="1" thickBot="1">
      <c r="A33" s="647"/>
      <c r="B33" s="608"/>
      <c r="C33" s="608"/>
      <c r="D33" s="660"/>
      <c r="E33" s="608"/>
      <c r="F33" s="609"/>
      <c r="G33" s="609"/>
      <c r="H33" s="609"/>
      <c r="I33" s="608"/>
      <c r="J33" s="608"/>
      <c r="K33" s="608"/>
      <c r="L33" s="608"/>
      <c r="M33" s="608"/>
      <c r="N33" s="608"/>
      <c r="O33" s="647"/>
    </row>
    <row r="34" spans="1:15" ht="24">
      <c r="A34" s="647"/>
      <c r="B34" s="648" t="str">
        <f>B25</f>
        <v>Three Months Ended June 30, 2018</v>
      </c>
      <c r="C34" s="649"/>
      <c r="D34" s="664"/>
      <c r="E34" s="610" t="s">
        <v>56</v>
      </c>
      <c r="F34" s="611" t="s">
        <v>217</v>
      </c>
      <c r="G34" s="611" t="s">
        <v>57</v>
      </c>
      <c r="H34" s="612" t="s">
        <v>58</v>
      </c>
      <c r="I34" s="613"/>
      <c r="J34" s="614"/>
      <c r="K34" s="615"/>
      <c r="L34" s="608"/>
      <c r="M34" s="608"/>
      <c r="N34" s="608"/>
      <c r="O34" s="647"/>
    </row>
    <row r="35" spans="1:15">
      <c r="A35" s="647"/>
      <c r="B35" s="767" t="s">
        <v>55</v>
      </c>
      <c r="C35" s="768"/>
      <c r="D35" s="653"/>
      <c r="E35" s="566">
        <f>E26-N26</f>
        <v>434</v>
      </c>
      <c r="F35" s="509">
        <v>402</v>
      </c>
      <c r="G35" s="616">
        <v>0.53</v>
      </c>
      <c r="H35" s="617">
        <v>0.52</v>
      </c>
      <c r="I35" s="618"/>
      <c r="J35" s="619"/>
      <c r="K35" s="615"/>
      <c r="L35" s="608"/>
      <c r="M35" s="608"/>
      <c r="N35" s="608"/>
      <c r="O35" s="608"/>
    </row>
    <row r="36" spans="1:15" ht="13.5">
      <c r="A36" s="647"/>
      <c r="B36" s="654"/>
      <c r="C36" s="655" t="s">
        <v>173</v>
      </c>
      <c r="D36" s="656">
        <v>1</v>
      </c>
      <c r="E36" s="620">
        <f>E27-N27</f>
        <v>57</v>
      </c>
      <c r="F36" s="621">
        <v>57</v>
      </c>
      <c r="G36" s="622">
        <v>7.0000000000000007E-2</v>
      </c>
      <c r="H36" s="623">
        <v>7.0000000000000007E-2</v>
      </c>
      <c r="I36" s="624"/>
      <c r="J36" s="624"/>
      <c r="K36" s="624"/>
      <c r="L36" s="624"/>
      <c r="M36" s="624"/>
      <c r="N36" s="624"/>
      <c r="O36" s="624"/>
    </row>
    <row r="37" spans="1:15" ht="13.5">
      <c r="A37" s="647"/>
      <c r="B37" s="654"/>
      <c r="C37" s="655" t="s">
        <v>105</v>
      </c>
      <c r="D37" s="656">
        <v>2</v>
      </c>
      <c r="E37" s="620">
        <f>E28-N28</f>
        <v>77</v>
      </c>
      <c r="F37" s="621">
        <v>77</v>
      </c>
      <c r="G37" s="622">
        <v>0.1</v>
      </c>
      <c r="H37" s="623">
        <v>0.1</v>
      </c>
      <c r="I37" s="624"/>
      <c r="J37" s="624"/>
      <c r="K37" s="624"/>
      <c r="L37" s="624"/>
      <c r="M37" s="624"/>
      <c r="N37" s="624"/>
      <c r="O37" s="624"/>
    </row>
    <row r="38" spans="1:15" ht="13.5">
      <c r="A38" s="647"/>
      <c r="B38" s="654"/>
      <c r="C38" s="655" t="s">
        <v>138</v>
      </c>
      <c r="D38" s="656">
        <v>5</v>
      </c>
      <c r="E38" s="620">
        <v>0</v>
      </c>
      <c r="F38" s="621">
        <v>-37</v>
      </c>
      <c r="G38" s="622">
        <v>-0.05</v>
      </c>
      <c r="H38" s="623">
        <v>-0.05</v>
      </c>
      <c r="I38" s="624"/>
      <c r="J38" s="624"/>
      <c r="K38" s="624"/>
      <c r="L38" s="624"/>
      <c r="M38" s="624"/>
      <c r="N38" s="624"/>
      <c r="O38" s="624"/>
    </row>
    <row r="39" spans="1:15" ht="13.5">
      <c r="A39" s="647"/>
      <c r="B39" s="654"/>
      <c r="C39" s="655" t="s">
        <v>198</v>
      </c>
      <c r="D39" s="656">
        <v>6</v>
      </c>
      <c r="E39" s="620">
        <v>0</v>
      </c>
      <c r="F39" s="621">
        <v>-25</v>
      </c>
      <c r="G39" s="622">
        <v>-0.03</v>
      </c>
      <c r="H39" s="623">
        <v>-0.03</v>
      </c>
      <c r="I39" s="624"/>
      <c r="J39" s="624"/>
      <c r="K39" s="624"/>
      <c r="L39" s="624"/>
      <c r="M39" s="624"/>
      <c r="N39" s="624"/>
      <c r="O39" s="624"/>
    </row>
    <row r="40" spans="1:15" ht="14.25" thickBot="1">
      <c r="A40" s="647"/>
      <c r="B40" s="769" t="s">
        <v>276</v>
      </c>
      <c r="C40" s="770"/>
      <c r="D40" s="665"/>
      <c r="E40" s="604">
        <f>SUM(E35:E39)</f>
        <v>568</v>
      </c>
      <c r="F40" s="604">
        <f>SUM(F35:F39)</f>
        <v>474</v>
      </c>
      <c r="G40" s="625">
        <v>0.62</v>
      </c>
      <c r="H40" s="626">
        <v>0.62</v>
      </c>
      <c r="I40" s="618"/>
      <c r="J40" s="608"/>
      <c r="K40" s="608"/>
      <c r="L40" s="608"/>
      <c r="M40" s="608"/>
      <c r="N40" s="608"/>
      <c r="O40" s="608"/>
    </row>
    <row r="41" spans="1:15" ht="14.25" thickTop="1">
      <c r="A41" s="647"/>
      <c r="B41" s="658"/>
      <c r="C41" s="659"/>
      <c r="D41" s="665"/>
      <c r="E41" s="566"/>
      <c r="F41" s="509"/>
      <c r="G41" s="627"/>
      <c r="H41" s="617"/>
      <c r="I41" s="618"/>
      <c r="J41" s="608"/>
      <c r="K41" s="608"/>
      <c r="L41" s="608"/>
      <c r="M41" s="608"/>
      <c r="N41" s="608"/>
      <c r="O41" s="608"/>
    </row>
    <row r="42" spans="1:15" ht="13.5">
      <c r="A42" s="647"/>
      <c r="B42" s="658"/>
      <c r="C42" s="661" t="s">
        <v>122</v>
      </c>
      <c r="D42" s="656">
        <v>3</v>
      </c>
      <c r="E42" s="566">
        <f>E31-N31</f>
        <v>-182</v>
      </c>
      <c r="F42" s="566">
        <v>-159</v>
      </c>
      <c r="G42" s="628">
        <v>-0.21</v>
      </c>
      <c r="H42" s="629">
        <v>-0.21</v>
      </c>
      <c r="I42" s="618"/>
      <c r="J42" s="608"/>
      <c r="K42" s="608"/>
      <c r="L42" s="608"/>
      <c r="M42" s="608"/>
      <c r="N42" s="608"/>
      <c r="O42" s="608"/>
    </row>
    <row r="43" spans="1:15" ht="6" customHeight="1" thickBot="1">
      <c r="A43" s="647"/>
      <c r="B43" s="666"/>
      <c r="C43" s="606"/>
      <c r="D43" s="663"/>
      <c r="E43" s="606"/>
      <c r="F43" s="606"/>
      <c r="G43" s="667"/>
      <c r="H43" s="668"/>
      <c r="I43" s="608"/>
      <c r="J43" s="608"/>
      <c r="K43" s="608"/>
      <c r="L43" s="608"/>
      <c r="M43" s="608"/>
      <c r="N43" s="608"/>
      <c r="O43" s="608"/>
    </row>
    <row r="44" spans="1:15" ht="6" customHeight="1" thickBot="1">
      <c r="A44" s="647"/>
      <c r="B44" s="608"/>
      <c r="C44" s="608"/>
      <c r="D44" s="660"/>
      <c r="E44" s="608"/>
      <c r="F44" s="608"/>
      <c r="G44" s="669"/>
      <c r="H44" s="669"/>
      <c r="I44" s="608"/>
      <c r="J44" s="608"/>
      <c r="K44" s="608"/>
      <c r="L44" s="608"/>
      <c r="M44" s="608"/>
      <c r="N44" s="608"/>
      <c r="O44" s="608"/>
    </row>
    <row r="45" spans="1:15" ht="48">
      <c r="A45" s="647"/>
      <c r="B45" s="648" t="s">
        <v>229</v>
      </c>
      <c r="C45" s="649"/>
      <c r="D45" s="650"/>
      <c r="E45" s="651" t="s">
        <v>50</v>
      </c>
      <c r="F45" s="611" t="s">
        <v>123</v>
      </c>
      <c r="G45" s="611" t="s">
        <v>136</v>
      </c>
      <c r="H45" s="611" t="s">
        <v>135</v>
      </c>
      <c r="I45" s="611" t="s">
        <v>137</v>
      </c>
      <c r="J45" s="651" t="s">
        <v>51</v>
      </c>
      <c r="K45" s="651" t="s">
        <v>52</v>
      </c>
      <c r="L45" s="651" t="s">
        <v>53</v>
      </c>
      <c r="M45" s="651" t="s">
        <v>248</v>
      </c>
      <c r="N45" s="652" t="s">
        <v>54</v>
      </c>
      <c r="O45" s="647"/>
    </row>
    <row r="46" spans="1:15">
      <c r="A46" s="647"/>
      <c r="B46" s="767" t="s">
        <v>55</v>
      </c>
      <c r="C46" s="768"/>
      <c r="D46" s="653"/>
      <c r="E46" s="566">
        <v>1512</v>
      </c>
      <c r="F46" s="509">
        <v>127</v>
      </c>
      <c r="G46" s="509">
        <v>20</v>
      </c>
      <c r="H46" s="509">
        <v>257</v>
      </c>
      <c r="I46" s="566">
        <v>109</v>
      </c>
      <c r="J46" s="566">
        <v>263</v>
      </c>
      <c r="K46" s="566">
        <v>263</v>
      </c>
      <c r="L46" s="566">
        <v>208</v>
      </c>
      <c r="M46" s="566">
        <v>0</v>
      </c>
      <c r="N46" s="598">
        <f>SUM(F46:M46)</f>
        <v>1247</v>
      </c>
      <c r="O46" s="647"/>
    </row>
    <row r="47" spans="1:15" ht="13.5">
      <c r="A47" s="647"/>
      <c r="B47" s="654"/>
      <c r="C47" s="655" t="s">
        <v>173</v>
      </c>
      <c r="D47" s="656">
        <v>1</v>
      </c>
      <c r="E47" s="599">
        <v>0</v>
      </c>
      <c r="F47" s="600">
        <v>0</v>
      </c>
      <c r="G47" s="600">
        <v>-1</v>
      </c>
      <c r="H47" s="600">
        <v>0</v>
      </c>
      <c r="I47" s="601">
        <v>-3</v>
      </c>
      <c r="J47" s="602">
        <v>-17</v>
      </c>
      <c r="K47" s="602">
        <v>-3</v>
      </c>
      <c r="L47" s="602">
        <v>-31</v>
      </c>
      <c r="M47" s="602">
        <v>0</v>
      </c>
      <c r="N47" s="603">
        <f>SUM(F47:M47)</f>
        <v>-55</v>
      </c>
      <c r="O47" s="647"/>
    </row>
    <row r="48" spans="1:15" ht="13.5">
      <c r="A48" s="647"/>
      <c r="B48" s="654"/>
      <c r="C48" s="655" t="s">
        <v>105</v>
      </c>
      <c r="D48" s="656">
        <v>2</v>
      </c>
      <c r="E48" s="599">
        <v>0</v>
      </c>
      <c r="F48" s="600">
        <v>0</v>
      </c>
      <c r="G48" s="600">
        <v>0</v>
      </c>
      <c r="H48" s="600">
        <v>0</v>
      </c>
      <c r="I48" s="600">
        <v>-81</v>
      </c>
      <c r="J48" s="600">
        <v>0</v>
      </c>
      <c r="K48" s="602">
        <v>0</v>
      </c>
      <c r="L48" s="602">
        <v>-2</v>
      </c>
      <c r="M48" s="602">
        <v>0</v>
      </c>
      <c r="N48" s="603">
        <f>SUM(F48:M48)</f>
        <v>-83</v>
      </c>
      <c r="O48" s="647"/>
    </row>
    <row r="49" spans="1:15" ht="12.75" thickBot="1">
      <c r="A49" s="647"/>
      <c r="B49" s="769" t="s">
        <v>276</v>
      </c>
      <c r="C49" s="770"/>
      <c r="D49" s="657"/>
      <c r="E49" s="604">
        <f t="shared" ref="E49:M49" si="4">SUM(E46:E48)</f>
        <v>1512</v>
      </c>
      <c r="F49" s="604">
        <f t="shared" si="4"/>
        <v>127</v>
      </c>
      <c r="G49" s="604">
        <f t="shared" si="4"/>
        <v>19</v>
      </c>
      <c r="H49" s="604">
        <f t="shared" si="4"/>
        <v>257</v>
      </c>
      <c r="I49" s="604">
        <f t="shared" si="4"/>
        <v>25</v>
      </c>
      <c r="J49" s="604">
        <f t="shared" si="4"/>
        <v>246</v>
      </c>
      <c r="K49" s="604">
        <f t="shared" si="4"/>
        <v>260</v>
      </c>
      <c r="L49" s="604">
        <f t="shared" si="4"/>
        <v>175</v>
      </c>
      <c r="M49" s="604">
        <f t="shared" si="4"/>
        <v>0</v>
      </c>
      <c r="N49" s="605">
        <f>SUM(N46:N48)</f>
        <v>1109</v>
      </c>
      <c r="O49" s="647"/>
    </row>
    <row r="50" spans="1:15" ht="12.75" thickTop="1">
      <c r="A50" s="647"/>
      <c r="B50" s="658"/>
      <c r="C50" s="659"/>
      <c r="D50" s="660"/>
      <c r="E50" s="566"/>
      <c r="F50" s="566"/>
      <c r="G50" s="566"/>
      <c r="H50" s="566"/>
      <c r="I50" s="566"/>
      <c r="J50" s="566"/>
      <c r="K50" s="566"/>
      <c r="L50" s="566"/>
      <c r="M50" s="566"/>
      <c r="N50" s="598"/>
      <c r="O50" s="647"/>
    </row>
    <row r="51" spans="1:15" ht="13.5">
      <c r="A51" s="647"/>
      <c r="B51" s="658"/>
      <c r="C51" s="661" t="s">
        <v>122</v>
      </c>
      <c r="D51" s="656">
        <v>3</v>
      </c>
      <c r="E51" s="566">
        <v>146</v>
      </c>
      <c r="F51" s="566">
        <v>-3</v>
      </c>
      <c r="G51" s="566">
        <v>63</v>
      </c>
      <c r="H51" s="566">
        <v>5</v>
      </c>
      <c r="I51" s="566">
        <v>-8</v>
      </c>
      <c r="J51" s="566">
        <v>0</v>
      </c>
      <c r="K51" s="566">
        <v>0</v>
      </c>
      <c r="L51" s="566">
        <v>0</v>
      </c>
      <c r="M51" s="566">
        <v>0</v>
      </c>
      <c r="N51" s="598">
        <f>SUM(F51:M51)</f>
        <v>57</v>
      </c>
      <c r="O51" s="647"/>
    </row>
    <row r="52" spans="1:15" ht="6" customHeight="1" thickBot="1">
      <c r="A52" s="647"/>
      <c r="B52" s="662"/>
      <c r="C52" s="606"/>
      <c r="D52" s="663"/>
      <c r="E52" s="606"/>
      <c r="F52" s="606"/>
      <c r="G52" s="606"/>
      <c r="H52" s="606"/>
      <c r="I52" s="606"/>
      <c r="J52" s="606"/>
      <c r="K52" s="606"/>
      <c r="L52" s="606"/>
      <c r="M52" s="606"/>
      <c r="N52" s="607"/>
      <c r="O52" s="647"/>
    </row>
    <row r="53" spans="1:15" ht="12.75" customHeight="1" thickBot="1">
      <c r="A53" s="647"/>
      <c r="B53" s="608"/>
      <c r="C53" s="608"/>
      <c r="D53" s="660"/>
      <c r="E53" s="608"/>
      <c r="F53" s="609"/>
      <c r="G53" s="609"/>
      <c r="H53" s="609"/>
      <c r="I53" s="608"/>
      <c r="J53" s="608"/>
      <c r="K53" s="608"/>
      <c r="L53" s="608"/>
      <c r="M53" s="608"/>
      <c r="N53" s="608"/>
      <c r="O53" s="647"/>
    </row>
    <row r="54" spans="1:15" ht="24">
      <c r="A54" s="647"/>
      <c r="B54" s="648" t="str">
        <f>B45</f>
        <v>Three Months Ended September 30, 2018</v>
      </c>
      <c r="C54" s="649"/>
      <c r="D54" s="664"/>
      <c r="E54" s="610" t="s">
        <v>56</v>
      </c>
      <c r="F54" s="611" t="s">
        <v>217</v>
      </c>
      <c r="G54" s="611" t="s">
        <v>57</v>
      </c>
      <c r="H54" s="612" t="s">
        <v>58</v>
      </c>
      <c r="I54" s="613"/>
      <c r="J54" s="614"/>
      <c r="K54" s="615"/>
      <c r="L54" s="608"/>
      <c r="M54" s="608"/>
      <c r="N54" s="608"/>
      <c r="O54" s="647"/>
    </row>
    <row r="55" spans="1:15">
      <c r="A55" s="647"/>
      <c r="B55" s="767" t="s">
        <v>55</v>
      </c>
      <c r="C55" s="768"/>
      <c r="D55" s="653"/>
      <c r="E55" s="566">
        <f>E46-N46</f>
        <v>265</v>
      </c>
      <c r="F55" s="509">
        <v>260</v>
      </c>
      <c r="G55" s="616">
        <v>0.34</v>
      </c>
      <c r="H55" s="617">
        <v>0.34</v>
      </c>
      <c r="I55" s="618"/>
      <c r="J55" s="619"/>
      <c r="K55" s="615"/>
      <c r="L55" s="608"/>
      <c r="M55" s="608"/>
      <c r="N55" s="608"/>
      <c r="O55" s="608"/>
    </row>
    <row r="56" spans="1:15" ht="13.5">
      <c r="A56" s="647"/>
      <c r="B56" s="654"/>
      <c r="C56" s="655" t="s">
        <v>173</v>
      </c>
      <c r="D56" s="656">
        <v>1</v>
      </c>
      <c r="E56" s="620">
        <f>E47-N47</f>
        <v>55</v>
      </c>
      <c r="F56" s="621">
        <v>55</v>
      </c>
      <c r="G56" s="622">
        <v>7.0000000000000007E-2</v>
      </c>
      <c r="H56" s="623">
        <v>7.0000000000000007E-2</v>
      </c>
      <c r="I56" s="624"/>
      <c r="J56" s="624"/>
      <c r="K56" s="624"/>
      <c r="L56" s="624"/>
      <c r="M56" s="624"/>
      <c r="N56" s="624"/>
      <c r="O56" s="624"/>
    </row>
    <row r="57" spans="1:15" ht="13.5">
      <c r="A57" s="647"/>
      <c r="B57" s="654"/>
      <c r="C57" s="655" t="s">
        <v>105</v>
      </c>
      <c r="D57" s="656">
        <v>2</v>
      </c>
      <c r="E57" s="620">
        <f>E48-N48</f>
        <v>83</v>
      </c>
      <c r="F57" s="621">
        <v>83</v>
      </c>
      <c r="G57" s="622">
        <v>0.11</v>
      </c>
      <c r="H57" s="623">
        <v>0.11</v>
      </c>
      <c r="I57" s="624"/>
      <c r="J57" s="624"/>
      <c r="K57" s="624"/>
      <c r="L57" s="624"/>
      <c r="M57" s="624"/>
      <c r="N57" s="624"/>
      <c r="O57" s="624"/>
    </row>
    <row r="58" spans="1:15" ht="13.5">
      <c r="A58" s="647"/>
      <c r="B58" s="670"/>
      <c r="C58" s="655" t="s">
        <v>147</v>
      </c>
      <c r="D58" s="656">
        <v>4</v>
      </c>
      <c r="E58" s="620">
        <v>0</v>
      </c>
      <c r="F58" s="621">
        <v>40</v>
      </c>
      <c r="G58" s="622">
        <v>0.05</v>
      </c>
      <c r="H58" s="623">
        <v>0.05</v>
      </c>
      <c r="I58" s="624"/>
      <c r="J58" s="624"/>
      <c r="K58" s="624"/>
      <c r="L58" s="624"/>
      <c r="M58" s="624"/>
      <c r="N58" s="624"/>
      <c r="O58" s="624"/>
    </row>
    <row r="59" spans="1:15" ht="13.5">
      <c r="A59" s="647"/>
      <c r="B59" s="654"/>
      <c r="C59" s="655" t="s">
        <v>138</v>
      </c>
      <c r="D59" s="656">
        <v>5</v>
      </c>
      <c r="E59" s="620">
        <v>0</v>
      </c>
      <c r="F59" s="621">
        <v>-41</v>
      </c>
      <c r="G59" s="622">
        <v>-0.05</v>
      </c>
      <c r="H59" s="623">
        <v>-0.05</v>
      </c>
      <c r="I59" s="624"/>
      <c r="J59" s="624"/>
      <c r="K59" s="624"/>
      <c r="L59" s="624"/>
      <c r="M59" s="624"/>
      <c r="N59" s="624"/>
      <c r="O59" s="624"/>
    </row>
    <row r="60" spans="1:15" ht="13.5">
      <c r="A60" s="647"/>
      <c r="B60" s="654"/>
      <c r="C60" s="655" t="s">
        <v>198</v>
      </c>
      <c r="D60" s="656">
        <v>6</v>
      </c>
      <c r="E60" s="620">
        <v>0</v>
      </c>
      <c r="F60" s="621">
        <v>-72</v>
      </c>
      <c r="G60" s="622">
        <v>-0.09</v>
      </c>
      <c r="H60" s="623">
        <v>-0.09</v>
      </c>
      <c r="I60" s="624"/>
      <c r="J60" s="624"/>
      <c r="K60" s="624"/>
      <c r="L60" s="624"/>
      <c r="M60" s="624"/>
      <c r="N60" s="624"/>
      <c r="O60" s="624"/>
    </row>
    <row r="61" spans="1:15" ht="14.25" thickBot="1">
      <c r="A61" s="647"/>
      <c r="B61" s="769" t="s">
        <v>276</v>
      </c>
      <c r="C61" s="770"/>
      <c r="D61" s="665"/>
      <c r="E61" s="604">
        <f>SUM(E55:E60)</f>
        <v>403</v>
      </c>
      <c r="F61" s="604">
        <f>SUM(F55:F60)</f>
        <v>325</v>
      </c>
      <c r="G61" s="625">
        <v>0.43</v>
      </c>
      <c r="H61" s="626">
        <v>0.42</v>
      </c>
      <c r="I61" s="618"/>
      <c r="J61" s="608"/>
      <c r="K61" s="608"/>
      <c r="L61" s="608"/>
      <c r="M61" s="608"/>
      <c r="N61" s="608"/>
      <c r="O61" s="608"/>
    </row>
    <row r="62" spans="1:15" ht="14.25" thickTop="1">
      <c r="A62" s="647"/>
      <c r="B62" s="658"/>
      <c r="C62" s="659"/>
      <c r="D62" s="665"/>
      <c r="E62" s="566"/>
      <c r="F62" s="509"/>
      <c r="G62" s="627"/>
      <c r="H62" s="617"/>
      <c r="I62" s="618"/>
      <c r="J62" s="608"/>
      <c r="K62" s="608"/>
      <c r="L62" s="608"/>
      <c r="M62" s="608"/>
      <c r="N62" s="608"/>
      <c r="O62" s="608"/>
    </row>
    <row r="63" spans="1:15" ht="13.5">
      <c r="A63" s="647"/>
      <c r="B63" s="658"/>
      <c r="C63" s="661" t="s">
        <v>122</v>
      </c>
      <c r="D63" s="656">
        <v>3</v>
      </c>
      <c r="E63" s="566">
        <f>E51-N51</f>
        <v>89</v>
      </c>
      <c r="F63" s="566">
        <v>74</v>
      </c>
      <c r="G63" s="628">
        <v>0.09</v>
      </c>
      <c r="H63" s="629">
        <v>0.1</v>
      </c>
      <c r="I63" s="618"/>
      <c r="J63" s="608"/>
      <c r="K63" s="608"/>
      <c r="L63" s="608"/>
      <c r="M63" s="608"/>
      <c r="N63" s="608"/>
      <c r="O63" s="608"/>
    </row>
    <row r="64" spans="1:15" ht="6" customHeight="1" thickBot="1">
      <c r="A64" s="647"/>
      <c r="B64" s="666"/>
      <c r="C64" s="606"/>
      <c r="D64" s="663"/>
      <c r="E64" s="606"/>
      <c r="F64" s="606"/>
      <c r="G64" s="667"/>
      <c r="H64" s="668"/>
      <c r="I64" s="608"/>
      <c r="J64" s="608"/>
      <c r="K64" s="608"/>
      <c r="L64" s="608"/>
      <c r="M64" s="608"/>
      <c r="N64" s="608"/>
      <c r="O64" s="608"/>
    </row>
    <row r="65" spans="1:15" ht="6" customHeight="1" thickBot="1">
      <c r="A65" s="647"/>
      <c r="B65" s="608"/>
      <c r="C65" s="608"/>
      <c r="D65" s="660"/>
      <c r="E65" s="608"/>
      <c r="F65" s="608"/>
      <c r="G65" s="669"/>
      <c r="H65" s="669"/>
      <c r="I65" s="608"/>
      <c r="J65" s="608"/>
      <c r="K65" s="608"/>
      <c r="L65" s="608"/>
      <c r="M65" s="608"/>
      <c r="N65" s="608"/>
      <c r="O65" s="608"/>
    </row>
    <row r="66" spans="1:15" ht="48">
      <c r="A66" s="647"/>
      <c r="B66" s="648" t="s">
        <v>233</v>
      </c>
      <c r="C66" s="649"/>
      <c r="D66" s="650"/>
      <c r="E66" s="651" t="s">
        <v>50</v>
      </c>
      <c r="F66" s="611" t="s">
        <v>123</v>
      </c>
      <c r="G66" s="611" t="s">
        <v>136</v>
      </c>
      <c r="H66" s="611" t="s">
        <v>135</v>
      </c>
      <c r="I66" s="611" t="s">
        <v>137</v>
      </c>
      <c r="J66" s="651" t="s">
        <v>51</v>
      </c>
      <c r="K66" s="651" t="s">
        <v>52</v>
      </c>
      <c r="L66" s="651" t="s">
        <v>53</v>
      </c>
      <c r="M66" s="651" t="s">
        <v>248</v>
      </c>
      <c r="N66" s="652" t="s">
        <v>54</v>
      </c>
      <c r="O66" s="647"/>
    </row>
    <row r="67" spans="1:15">
      <c r="A67" s="647"/>
      <c r="B67" s="767" t="s">
        <v>55</v>
      </c>
      <c r="C67" s="768"/>
      <c r="D67" s="653"/>
      <c r="E67" s="566">
        <v>2381</v>
      </c>
      <c r="F67" s="509">
        <v>303</v>
      </c>
      <c r="G67" s="509">
        <v>157</v>
      </c>
      <c r="H67" s="509">
        <v>251</v>
      </c>
      <c r="I67" s="566">
        <v>121</v>
      </c>
      <c r="J67" s="566">
        <v>325</v>
      </c>
      <c r="K67" s="566">
        <v>321</v>
      </c>
      <c r="L67" s="566">
        <v>199</v>
      </c>
      <c r="M67" s="566">
        <v>10</v>
      </c>
      <c r="N67" s="598">
        <f>SUM(F67:M67)</f>
        <v>1687</v>
      </c>
      <c r="O67" s="647"/>
    </row>
    <row r="68" spans="1:15" ht="13.5">
      <c r="A68" s="647"/>
      <c r="B68" s="654"/>
      <c r="C68" s="655" t="s">
        <v>173</v>
      </c>
      <c r="D68" s="656">
        <v>1</v>
      </c>
      <c r="E68" s="599">
        <v>0</v>
      </c>
      <c r="F68" s="600">
        <v>0</v>
      </c>
      <c r="G68" s="600">
        <v>-7</v>
      </c>
      <c r="H68" s="600">
        <v>0</v>
      </c>
      <c r="I68" s="601">
        <v>-1</v>
      </c>
      <c r="J68" s="602">
        <v>-12</v>
      </c>
      <c r="K68" s="602">
        <v>-2</v>
      </c>
      <c r="L68" s="602">
        <v>-21</v>
      </c>
      <c r="M68" s="602">
        <v>0</v>
      </c>
      <c r="N68" s="603">
        <f>SUM(F68:M68)</f>
        <v>-43</v>
      </c>
      <c r="O68" s="647"/>
    </row>
    <row r="69" spans="1:15" ht="13.5">
      <c r="A69" s="647"/>
      <c r="B69" s="654"/>
      <c r="C69" s="655" t="s">
        <v>105</v>
      </c>
      <c r="D69" s="656">
        <v>2</v>
      </c>
      <c r="E69" s="599">
        <v>0</v>
      </c>
      <c r="F69" s="600">
        <v>0</v>
      </c>
      <c r="G69" s="600">
        <v>0</v>
      </c>
      <c r="H69" s="600">
        <v>0</v>
      </c>
      <c r="I69" s="600">
        <v>-88</v>
      </c>
      <c r="J69" s="600">
        <v>0</v>
      </c>
      <c r="K69" s="602">
        <v>0</v>
      </c>
      <c r="L69" s="602">
        <v>-3</v>
      </c>
      <c r="M69" s="602">
        <v>0</v>
      </c>
      <c r="N69" s="603">
        <f>SUM(F69:M69)</f>
        <v>-91</v>
      </c>
      <c r="O69" s="647"/>
    </row>
    <row r="70" spans="1:15" ht="13.5">
      <c r="A70" s="647"/>
      <c r="B70" s="654"/>
      <c r="C70" s="655" t="s">
        <v>158</v>
      </c>
      <c r="D70" s="656">
        <v>7</v>
      </c>
      <c r="E70" s="599">
        <v>0</v>
      </c>
      <c r="F70" s="600">
        <v>0</v>
      </c>
      <c r="G70" s="600">
        <v>0</v>
      </c>
      <c r="H70" s="600">
        <v>0</v>
      </c>
      <c r="I70" s="600">
        <v>0</v>
      </c>
      <c r="J70" s="600">
        <v>0</v>
      </c>
      <c r="K70" s="602">
        <v>0</v>
      </c>
      <c r="L70" s="602">
        <v>0</v>
      </c>
      <c r="M70" s="602">
        <v>-10</v>
      </c>
      <c r="N70" s="603">
        <f>SUM(F70:M70)</f>
        <v>-10</v>
      </c>
      <c r="O70" s="647"/>
    </row>
    <row r="71" spans="1:15" ht="12.75" thickBot="1">
      <c r="A71" s="647"/>
      <c r="B71" s="769" t="s">
        <v>276</v>
      </c>
      <c r="C71" s="770"/>
      <c r="D71" s="657"/>
      <c r="E71" s="604">
        <f>SUM(E67:E70)</f>
        <v>2381</v>
      </c>
      <c r="F71" s="604">
        <f t="shared" ref="F71:N71" si="5">SUM(F67:F70)</f>
        <v>303</v>
      </c>
      <c r="G71" s="604">
        <f t="shared" si="5"/>
        <v>150</v>
      </c>
      <c r="H71" s="604">
        <f t="shared" si="5"/>
        <v>251</v>
      </c>
      <c r="I71" s="604">
        <f t="shared" si="5"/>
        <v>32</v>
      </c>
      <c r="J71" s="604">
        <f t="shared" si="5"/>
        <v>313</v>
      </c>
      <c r="K71" s="604">
        <f t="shared" si="5"/>
        <v>319</v>
      </c>
      <c r="L71" s="604">
        <f t="shared" si="5"/>
        <v>175</v>
      </c>
      <c r="M71" s="604">
        <f t="shared" si="5"/>
        <v>0</v>
      </c>
      <c r="N71" s="605">
        <f t="shared" si="5"/>
        <v>1543</v>
      </c>
      <c r="O71" s="647"/>
    </row>
    <row r="72" spans="1:15" ht="12.75" thickTop="1">
      <c r="A72" s="647"/>
      <c r="B72" s="658"/>
      <c r="C72" s="659"/>
      <c r="D72" s="660"/>
      <c r="E72" s="566"/>
      <c r="F72" s="566"/>
      <c r="G72" s="566"/>
      <c r="H72" s="566"/>
      <c r="I72" s="566"/>
      <c r="J72" s="566"/>
      <c r="K72" s="566"/>
      <c r="L72" s="566"/>
      <c r="M72" s="566"/>
      <c r="N72" s="598"/>
      <c r="O72" s="647"/>
    </row>
    <row r="73" spans="1:15" ht="13.5">
      <c r="A73" s="647"/>
      <c r="B73" s="658"/>
      <c r="C73" s="661" t="s">
        <v>122</v>
      </c>
      <c r="D73" s="656">
        <v>3</v>
      </c>
      <c r="E73" s="566">
        <v>454</v>
      </c>
      <c r="F73" s="566">
        <v>74</v>
      </c>
      <c r="G73" s="566">
        <v>26</v>
      </c>
      <c r="H73" s="566">
        <v>-1</v>
      </c>
      <c r="I73" s="566">
        <v>-13</v>
      </c>
      <c r="J73" s="566">
        <v>0</v>
      </c>
      <c r="K73" s="566">
        <v>0</v>
      </c>
      <c r="L73" s="566">
        <v>0</v>
      </c>
      <c r="M73" s="566">
        <v>0</v>
      </c>
      <c r="N73" s="598">
        <f>SUM(F73:M73)</f>
        <v>86</v>
      </c>
      <c r="O73" s="647"/>
    </row>
    <row r="74" spans="1:15" ht="6" customHeight="1" thickBot="1">
      <c r="A74" s="647"/>
      <c r="B74" s="662"/>
      <c r="C74" s="606"/>
      <c r="D74" s="663"/>
      <c r="E74" s="606"/>
      <c r="F74" s="606"/>
      <c r="G74" s="606"/>
      <c r="H74" s="606"/>
      <c r="I74" s="606"/>
      <c r="J74" s="606"/>
      <c r="K74" s="606"/>
      <c r="L74" s="606"/>
      <c r="M74" s="606"/>
      <c r="N74" s="607"/>
      <c r="O74" s="647"/>
    </row>
    <row r="75" spans="1:15" ht="12.75" customHeight="1" thickBot="1">
      <c r="A75" s="647"/>
      <c r="B75" s="608"/>
      <c r="C75" s="608"/>
      <c r="D75" s="660"/>
      <c r="E75" s="608"/>
      <c r="F75" s="609"/>
      <c r="G75" s="609"/>
      <c r="H75" s="609"/>
      <c r="I75" s="608"/>
      <c r="J75" s="608"/>
      <c r="K75" s="608"/>
      <c r="L75" s="608"/>
      <c r="M75" s="608"/>
      <c r="N75" s="608"/>
      <c r="O75" s="647"/>
    </row>
    <row r="76" spans="1:15" ht="24">
      <c r="A76" s="647"/>
      <c r="B76" s="648" t="str">
        <f>B66</f>
        <v>Three Months Ended December 31, 2018</v>
      </c>
      <c r="C76" s="649"/>
      <c r="D76" s="664"/>
      <c r="E76" s="610" t="s">
        <v>56</v>
      </c>
      <c r="F76" s="611" t="s">
        <v>217</v>
      </c>
      <c r="G76" s="611" t="s">
        <v>57</v>
      </c>
      <c r="H76" s="612" t="s">
        <v>58</v>
      </c>
      <c r="I76" s="613"/>
      <c r="J76" s="614"/>
      <c r="K76" s="615"/>
      <c r="L76" s="608"/>
      <c r="M76" s="608"/>
      <c r="N76" s="608"/>
      <c r="O76" s="647"/>
    </row>
    <row r="77" spans="1:15">
      <c r="A77" s="647"/>
      <c r="B77" s="767" t="s">
        <v>55</v>
      </c>
      <c r="C77" s="768"/>
      <c r="D77" s="653"/>
      <c r="E77" s="566">
        <v>694</v>
      </c>
      <c r="F77" s="509">
        <f>650+35</f>
        <v>685</v>
      </c>
      <c r="G77" s="616">
        <v>0.9</v>
      </c>
      <c r="H77" s="617">
        <v>0.89</v>
      </c>
      <c r="I77" s="618"/>
      <c r="J77" s="619"/>
      <c r="K77" s="615"/>
      <c r="L77" s="608"/>
      <c r="M77" s="608"/>
      <c r="N77" s="608"/>
      <c r="O77" s="608"/>
    </row>
    <row r="78" spans="1:15" ht="13.5">
      <c r="A78" s="647"/>
      <c r="B78" s="654"/>
      <c r="C78" s="655" t="s">
        <v>173</v>
      </c>
      <c r="D78" s="656">
        <v>1</v>
      </c>
      <c r="E78" s="620">
        <v>43</v>
      </c>
      <c r="F78" s="621">
        <v>43</v>
      </c>
      <c r="G78" s="622">
        <v>0.06</v>
      </c>
      <c r="H78" s="623">
        <v>0.06</v>
      </c>
      <c r="I78" s="624"/>
      <c r="J78" s="624"/>
      <c r="K78" s="624"/>
      <c r="L78" s="624"/>
      <c r="M78" s="624"/>
      <c r="N78" s="624"/>
      <c r="O78" s="624"/>
    </row>
    <row r="79" spans="1:15" ht="13.5">
      <c r="A79" s="647"/>
      <c r="B79" s="654"/>
      <c r="C79" s="655" t="s">
        <v>105</v>
      </c>
      <c r="D79" s="656">
        <v>2</v>
      </c>
      <c r="E79" s="620">
        <v>91</v>
      </c>
      <c r="F79" s="621">
        <v>91</v>
      </c>
      <c r="G79" s="622">
        <v>0.12</v>
      </c>
      <c r="H79" s="623">
        <v>0.12</v>
      </c>
      <c r="I79" s="624"/>
      <c r="J79" s="624"/>
      <c r="K79" s="624"/>
      <c r="L79" s="624"/>
      <c r="M79" s="624"/>
      <c r="N79" s="624"/>
      <c r="O79" s="624"/>
    </row>
    <row r="80" spans="1:15" ht="13.5">
      <c r="A80" s="647"/>
      <c r="B80" s="670"/>
      <c r="C80" s="655" t="s">
        <v>158</v>
      </c>
      <c r="D80" s="656">
        <v>7</v>
      </c>
      <c r="E80" s="620">
        <v>10</v>
      </c>
      <c r="F80" s="621">
        <v>10</v>
      </c>
      <c r="G80" s="622">
        <v>0.01</v>
      </c>
      <c r="H80" s="623">
        <v>0.01</v>
      </c>
      <c r="I80" s="624"/>
      <c r="J80" s="624"/>
      <c r="K80" s="624"/>
      <c r="L80" s="624"/>
      <c r="M80" s="624"/>
      <c r="N80" s="624"/>
      <c r="O80" s="624"/>
    </row>
    <row r="81" spans="1:15" ht="13.5">
      <c r="A81" s="647"/>
      <c r="B81" s="654"/>
      <c r="C81" s="655" t="s">
        <v>138</v>
      </c>
      <c r="D81" s="656">
        <v>5</v>
      </c>
      <c r="E81" s="620">
        <v>0</v>
      </c>
      <c r="F81" s="621">
        <f>-19</f>
        <v>-19</v>
      </c>
      <c r="G81" s="622">
        <v>-0.03</v>
      </c>
      <c r="H81" s="623">
        <v>-0.03</v>
      </c>
      <c r="I81" s="624"/>
      <c r="J81" s="624"/>
      <c r="K81" s="624"/>
      <c r="L81" s="624"/>
      <c r="M81" s="624"/>
      <c r="N81" s="624"/>
      <c r="O81" s="624"/>
    </row>
    <row r="82" spans="1:15" ht="13.5">
      <c r="A82" s="647"/>
      <c r="B82" s="654"/>
      <c r="C82" s="655" t="s">
        <v>198</v>
      </c>
      <c r="D82" s="656">
        <v>6</v>
      </c>
      <c r="E82" s="620">
        <v>0</v>
      </c>
      <c r="F82" s="621">
        <f>-79-35</f>
        <v>-114</v>
      </c>
      <c r="G82" s="622">
        <v>-0.15</v>
      </c>
      <c r="H82" s="623">
        <v>-0.15</v>
      </c>
      <c r="I82" s="624"/>
      <c r="J82" s="624"/>
      <c r="K82" s="624"/>
      <c r="L82" s="624"/>
      <c r="M82" s="624"/>
      <c r="N82" s="624"/>
      <c r="O82" s="624"/>
    </row>
    <row r="83" spans="1:15" ht="14.25" thickBot="1">
      <c r="A83" s="647"/>
      <c r="B83" s="769" t="s">
        <v>276</v>
      </c>
      <c r="C83" s="770"/>
      <c r="D83" s="665"/>
      <c r="E83" s="604">
        <f>SUM(E77:E82)</f>
        <v>838</v>
      </c>
      <c r="F83" s="604">
        <f>SUM(F77:F82)</f>
        <v>696</v>
      </c>
      <c r="G83" s="625">
        <v>0.91</v>
      </c>
      <c r="H83" s="626">
        <v>0.9</v>
      </c>
      <c r="I83" s="618"/>
      <c r="J83" s="608"/>
      <c r="K83" s="608"/>
      <c r="L83" s="608"/>
      <c r="M83" s="608"/>
      <c r="N83" s="608"/>
      <c r="O83" s="608"/>
    </row>
    <row r="84" spans="1:15" ht="14.25" thickTop="1">
      <c r="A84" s="647"/>
      <c r="B84" s="658"/>
      <c r="C84" s="659"/>
      <c r="D84" s="665"/>
      <c r="E84" s="566"/>
      <c r="F84" s="509"/>
      <c r="G84" s="627"/>
      <c r="H84" s="617"/>
      <c r="I84" s="618"/>
      <c r="J84" s="608"/>
      <c r="K84" s="608"/>
      <c r="L84" s="608"/>
      <c r="M84" s="608"/>
      <c r="N84" s="608"/>
      <c r="O84" s="608"/>
    </row>
    <row r="85" spans="1:15" ht="13.5">
      <c r="A85" s="647"/>
      <c r="B85" s="658"/>
      <c r="C85" s="661" t="s">
        <v>122</v>
      </c>
      <c r="D85" s="656">
        <v>3</v>
      </c>
      <c r="E85" s="566">
        <f>E73-N73</f>
        <v>368</v>
      </c>
      <c r="F85" s="566">
        <v>298</v>
      </c>
      <c r="G85" s="628">
        <v>0.39</v>
      </c>
      <c r="H85" s="629">
        <v>0.39</v>
      </c>
      <c r="I85" s="618"/>
      <c r="J85" s="608"/>
      <c r="K85" s="608"/>
      <c r="L85" s="608"/>
      <c r="M85" s="608"/>
      <c r="N85" s="608"/>
      <c r="O85" s="608"/>
    </row>
    <row r="86" spans="1:15" ht="6" customHeight="1" thickBot="1">
      <c r="A86" s="647"/>
      <c r="B86" s="666"/>
      <c r="C86" s="606"/>
      <c r="D86" s="663"/>
      <c r="E86" s="606"/>
      <c r="F86" s="606"/>
      <c r="G86" s="667"/>
      <c r="H86" s="668"/>
      <c r="I86" s="608"/>
      <c r="J86" s="608"/>
      <c r="K86" s="608"/>
      <c r="L86" s="608"/>
      <c r="M86" s="608"/>
      <c r="N86" s="608"/>
      <c r="O86" s="608"/>
    </row>
    <row r="87" spans="1:15" ht="6" customHeight="1">
      <c r="A87" s="647"/>
      <c r="B87" s="608"/>
      <c r="C87" s="608"/>
      <c r="D87" s="660"/>
      <c r="E87" s="608"/>
      <c r="F87" s="608"/>
      <c r="G87" s="669"/>
      <c r="H87" s="669"/>
      <c r="I87" s="608"/>
      <c r="J87" s="608"/>
      <c r="K87" s="608"/>
      <c r="L87" s="608"/>
      <c r="M87" s="608"/>
      <c r="N87" s="608"/>
      <c r="O87" s="608"/>
    </row>
    <row r="88" spans="1:15" ht="13.5">
      <c r="A88" s="647"/>
      <c r="B88" s="671">
        <v>1</v>
      </c>
      <c r="C88" s="672" t="s">
        <v>174</v>
      </c>
      <c r="D88" s="673"/>
      <c r="E88" s="673"/>
      <c r="F88" s="673"/>
      <c r="G88" s="673"/>
      <c r="H88" s="673"/>
      <c r="I88" s="673"/>
      <c r="J88" s="673"/>
      <c r="K88" s="673"/>
      <c r="L88" s="673"/>
      <c r="M88" s="673"/>
      <c r="N88" s="673"/>
      <c r="O88" s="673"/>
    </row>
    <row r="89" spans="1:15" ht="13.5">
      <c r="A89" s="647"/>
      <c r="B89" s="671">
        <v>2</v>
      </c>
      <c r="C89" s="674" t="s">
        <v>104</v>
      </c>
      <c r="D89" s="675"/>
      <c r="E89" s="675"/>
      <c r="F89" s="675"/>
      <c r="G89" s="675"/>
      <c r="H89" s="675"/>
      <c r="I89" s="675"/>
      <c r="J89" s="675"/>
      <c r="K89" s="675"/>
      <c r="L89" s="675"/>
      <c r="M89" s="675"/>
      <c r="N89" s="675"/>
      <c r="O89" s="675"/>
    </row>
    <row r="90" spans="1:15" ht="13.5">
      <c r="A90" s="647"/>
      <c r="B90" s="671">
        <v>3</v>
      </c>
      <c r="C90" s="674" t="s">
        <v>242</v>
      </c>
      <c r="D90" s="675"/>
      <c r="E90" s="675"/>
      <c r="F90" s="675"/>
      <c r="G90" s="675"/>
      <c r="H90" s="675"/>
      <c r="I90" s="675"/>
      <c r="J90" s="675"/>
      <c r="K90" s="675"/>
      <c r="L90" s="675"/>
      <c r="M90" s="675"/>
      <c r="N90" s="675"/>
      <c r="O90" s="675"/>
    </row>
    <row r="91" spans="1:15" ht="13.5">
      <c r="A91" s="647"/>
      <c r="B91" s="671">
        <v>4</v>
      </c>
      <c r="C91" s="674" t="s">
        <v>230</v>
      </c>
      <c r="D91" s="675"/>
      <c r="E91" s="675"/>
      <c r="F91" s="675"/>
      <c r="G91" s="675"/>
      <c r="H91" s="675"/>
      <c r="I91" s="675"/>
      <c r="J91" s="675"/>
      <c r="K91" s="675"/>
      <c r="L91" s="675"/>
      <c r="M91" s="675"/>
      <c r="N91" s="675"/>
      <c r="O91" s="675"/>
    </row>
    <row r="92" spans="1:15" ht="13.5">
      <c r="A92" s="647"/>
      <c r="B92" s="676">
        <v>5</v>
      </c>
      <c r="C92" s="771" t="s">
        <v>278</v>
      </c>
      <c r="D92" s="771"/>
      <c r="E92" s="771"/>
      <c r="F92" s="771"/>
      <c r="G92" s="771"/>
      <c r="H92" s="771"/>
      <c r="I92" s="771"/>
      <c r="J92" s="771"/>
      <c r="K92" s="771"/>
      <c r="L92" s="771"/>
      <c r="M92" s="771"/>
      <c r="N92" s="771"/>
      <c r="O92" s="771"/>
    </row>
    <row r="93" spans="1:15" ht="24" customHeight="1">
      <c r="A93" s="647"/>
      <c r="B93" s="676">
        <v>6</v>
      </c>
      <c r="C93" s="771" t="s">
        <v>231</v>
      </c>
      <c r="D93" s="771"/>
      <c r="E93" s="771"/>
      <c r="F93" s="771"/>
      <c r="G93" s="771"/>
      <c r="H93" s="771"/>
      <c r="I93" s="771"/>
      <c r="J93" s="771"/>
      <c r="K93" s="771"/>
      <c r="L93" s="771"/>
      <c r="M93" s="771"/>
      <c r="N93" s="771"/>
      <c r="O93" s="771"/>
    </row>
    <row r="94" spans="1:15" ht="13.5">
      <c r="A94" s="647"/>
      <c r="B94" s="676">
        <v>7</v>
      </c>
      <c r="C94" s="677" t="s">
        <v>184</v>
      </c>
      <c r="D94" s="677"/>
      <c r="E94" s="677"/>
      <c r="F94" s="677"/>
      <c r="G94" s="677"/>
      <c r="H94" s="677"/>
      <c r="I94" s="677"/>
      <c r="J94" s="677"/>
      <c r="K94" s="677"/>
      <c r="L94" s="677"/>
      <c r="M94" s="695"/>
      <c r="N94" s="677"/>
      <c r="O94" s="677"/>
    </row>
    <row r="95" spans="1:15">
      <c r="A95" s="647"/>
      <c r="B95" s="678"/>
      <c r="C95" s="679"/>
      <c r="D95" s="680"/>
      <c r="E95" s="680"/>
      <c r="F95" s="680"/>
      <c r="G95" s="680"/>
      <c r="H95" s="680"/>
      <c r="I95" s="680"/>
      <c r="J95" s="680"/>
      <c r="K95" s="680"/>
      <c r="L95" s="680"/>
      <c r="M95" s="680"/>
      <c r="N95" s="680"/>
      <c r="O95" s="680"/>
    </row>
    <row r="96" spans="1:15" ht="12" customHeight="1">
      <c r="A96" s="647"/>
      <c r="B96" s="678"/>
      <c r="C96" s="766" t="s">
        <v>277</v>
      </c>
      <c r="D96" s="766"/>
      <c r="E96" s="766"/>
      <c r="F96" s="766"/>
      <c r="G96" s="766"/>
      <c r="H96" s="766"/>
      <c r="I96" s="766"/>
      <c r="J96" s="766"/>
      <c r="K96" s="766"/>
      <c r="L96" s="766"/>
      <c r="M96" s="766"/>
      <c r="N96" s="766"/>
      <c r="O96" s="766"/>
    </row>
  </sheetData>
  <sheetProtection sheet="1" formatCells="0" formatColumns="0" formatRows="0" sort="0" autoFilter="0" pivotTables="0"/>
  <mergeCells count="22">
    <mergeCell ref="B1:O1"/>
    <mergeCell ref="B2:O2"/>
    <mergeCell ref="B3:O3"/>
    <mergeCell ref="B20:C20"/>
    <mergeCell ref="C92:O92"/>
    <mergeCell ref="B26:C26"/>
    <mergeCell ref="B29:C29"/>
    <mergeCell ref="B35:C35"/>
    <mergeCell ref="B40:C40"/>
    <mergeCell ref="B46:C46"/>
    <mergeCell ref="B49:C49"/>
    <mergeCell ref="B55:C55"/>
    <mergeCell ref="B61:C61"/>
    <mergeCell ref="B67:C67"/>
    <mergeCell ref="B71:C71"/>
    <mergeCell ref="B77:C77"/>
    <mergeCell ref="C96:O96"/>
    <mergeCell ref="B7:C7"/>
    <mergeCell ref="B10:C10"/>
    <mergeCell ref="B16:C16"/>
    <mergeCell ref="C93:O93"/>
    <mergeCell ref="B83:C83"/>
  </mergeCells>
  <pageMargins left="0.7" right="0.7" top="0.25" bottom="0.44" header="0.3" footer="0.3"/>
  <pageSetup scale="61" fitToHeight="2" orientation="landscape" r:id="rId1"/>
  <headerFooter>
    <oddFooter>&amp;LActivision Blizzard, Inc.&amp;R&amp;P of &amp;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88"/>
  <sheetViews>
    <sheetView showGridLines="0" zoomScale="90" zoomScaleNormal="90" zoomScaleSheetLayoutView="115" workbookViewId="0"/>
  </sheetViews>
  <sheetFormatPr defaultColWidth="9.28515625" defaultRowHeight="12"/>
  <cols>
    <col min="1" max="1" width="2.7109375" style="42" customWidth="1"/>
    <col min="2" max="2" width="2.5703125" style="42" customWidth="1"/>
    <col min="3" max="3" width="51.7109375" style="42" customWidth="1"/>
    <col min="4" max="4" width="3.42578125" style="42" customWidth="1"/>
    <col min="5" max="5" width="12.7109375" style="42" customWidth="1"/>
    <col min="6" max="6" width="14" style="42" customWidth="1"/>
    <col min="7" max="7" width="17.7109375" style="42" customWidth="1"/>
    <col min="8" max="8" width="22.7109375" style="42" customWidth="1"/>
    <col min="9" max="9" width="17.7109375" style="42" customWidth="1"/>
    <col min="10" max="10" width="13.7109375" style="42" customWidth="1"/>
    <col min="11" max="11" width="12.7109375" style="42" customWidth="1"/>
    <col min="12" max="12" width="15.28515625" style="42" customWidth="1"/>
    <col min="13" max="13" width="12.7109375" style="42" customWidth="1"/>
    <col min="14" max="14" width="3.7109375" style="42" customWidth="1"/>
    <col min="15" max="16384" width="9.28515625" style="42"/>
  </cols>
  <sheetData>
    <row r="1" spans="1:14">
      <c r="B1" s="764" t="s">
        <v>41</v>
      </c>
      <c r="C1" s="764"/>
      <c r="D1" s="764"/>
      <c r="E1" s="764"/>
      <c r="F1" s="764"/>
      <c r="G1" s="764"/>
      <c r="H1" s="764"/>
      <c r="I1" s="764"/>
      <c r="J1" s="764"/>
      <c r="K1" s="764"/>
      <c r="L1" s="764"/>
      <c r="M1" s="764"/>
      <c r="N1" s="764"/>
    </row>
    <row r="2" spans="1:14">
      <c r="B2" s="764" t="s">
        <v>318</v>
      </c>
      <c r="C2" s="764"/>
      <c r="D2" s="764"/>
      <c r="E2" s="764"/>
      <c r="F2" s="764"/>
      <c r="G2" s="764"/>
      <c r="H2" s="764"/>
      <c r="I2" s="764"/>
      <c r="J2" s="764"/>
      <c r="K2" s="764"/>
      <c r="L2" s="764"/>
      <c r="M2" s="764"/>
      <c r="N2" s="764"/>
    </row>
    <row r="3" spans="1:14">
      <c r="B3" s="764" t="s">
        <v>319</v>
      </c>
      <c r="C3" s="764"/>
      <c r="D3" s="764"/>
      <c r="E3" s="764"/>
      <c r="F3" s="764"/>
      <c r="G3" s="764"/>
      <c r="H3" s="764"/>
      <c r="I3" s="764"/>
      <c r="J3" s="764"/>
      <c r="K3" s="764"/>
      <c r="L3" s="764"/>
      <c r="M3" s="764"/>
      <c r="N3" s="764"/>
    </row>
    <row r="4" spans="1:14">
      <c r="B4" s="139"/>
      <c r="C4" s="139"/>
      <c r="D4" s="139"/>
      <c r="E4" s="139"/>
      <c r="F4" s="139"/>
      <c r="G4" s="139"/>
      <c r="H4" s="139"/>
      <c r="I4" s="139"/>
      <c r="J4" s="139"/>
      <c r="K4" s="139"/>
      <c r="L4" s="139"/>
      <c r="M4" s="139"/>
    </row>
    <row r="5" spans="1:14" ht="12.75" thickBot="1">
      <c r="B5" s="43"/>
      <c r="C5" s="44"/>
      <c r="D5" s="45"/>
      <c r="E5" s="44"/>
      <c r="F5" s="44"/>
      <c r="G5" s="45"/>
      <c r="H5" s="45"/>
      <c r="I5" s="45"/>
      <c r="J5" s="45"/>
      <c r="K5" s="46"/>
      <c r="L5" s="46"/>
      <c r="M5" s="46"/>
    </row>
    <row r="6" spans="1:14" ht="48">
      <c r="A6" s="153"/>
      <c r="B6" s="205" t="s">
        <v>181</v>
      </c>
      <c r="C6" s="59"/>
      <c r="D6" s="199"/>
      <c r="E6" s="196" t="s">
        <v>50</v>
      </c>
      <c r="F6" s="197" t="s">
        <v>123</v>
      </c>
      <c r="G6" s="197" t="s">
        <v>136</v>
      </c>
      <c r="H6" s="197" t="s">
        <v>135</v>
      </c>
      <c r="I6" s="197" t="s">
        <v>137</v>
      </c>
      <c r="J6" s="196" t="s">
        <v>51</v>
      </c>
      <c r="K6" s="196" t="s">
        <v>52</v>
      </c>
      <c r="L6" s="196" t="s">
        <v>53</v>
      </c>
      <c r="M6" s="198" t="s">
        <v>54</v>
      </c>
      <c r="N6" s="153"/>
    </row>
    <row r="7" spans="1:14">
      <c r="A7" s="153"/>
      <c r="B7" s="760" t="s">
        <v>55</v>
      </c>
      <c r="C7" s="761"/>
      <c r="D7" s="190"/>
      <c r="E7" s="145">
        <v>1631</v>
      </c>
      <c r="F7" s="117">
        <v>130</v>
      </c>
      <c r="G7" s="117">
        <v>75</v>
      </c>
      <c r="H7" s="117">
        <v>236</v>
      </c>
      <c r="I7" s="145">
        <v>120</v>
      </c>
      <c r="J7" s="145">
        <v>252</v>
      </c>
      <c r="K7" s="145">
        <v>308</v>
      </c>
      <c r="L7" s="145">
        <v>171</v>
      </c>
      <c r="M7" s="146">
        <f t="shared" ref="M7:M11" si="0">SUM(F7:L7)</f>
        <v>1292</v>
      </c>
      <c r="N7" s="153"/>
    </row>
    <row r="8" spans="1:14" ht="13.5">
      <c r="A8" s="153"/>
      <c r="B8" s="47"/>
      <c r="C8" s="48" t="s">
        <v>173</v>
      </c>
      <c r="D8" s="147">
        <v>1</v>
      </c>
      <c r="E8" s="191">
        <v>0</v>
      </c>
      <c r="F8" s="192">
        <v>0</v>
      </c>
      <c r="G8" s="192">
        <v>-3</v>
      </c>
      <c r="H8" s="192">
        <v>0</v>
      </c>
      <c r="I8" s="193">
        <v>0</v>
      </c>
      <c r="J8" s="64">
        <v>-14</v>
      </c>
      <c r="K8" s="64">
        <v>-4</v>
      </c>
      <c r="L8" s="64">
        <v>-18</v>
      </c>
      <c r="M8" s="60">
        <f t="shared" si="0"/>
        <v>-39</v>
      </c>
      <c r="N8" s="153"/>
    </row>
    <row r="9" spans="1:14" ht="13.5">
      <c r="A9" s="153"/>
      <c r="B9" s="47"/>
      <c r="C9" s="48" t="s">
        <v>105</v>
      </c>
      <c r="D9" s="147">
        <v>2</v>
      </c>
      <c r="E9" s="191">
        <v>0</v>
      </c>
      <c r="F9" s="192">
        <v>0</v>
      </c>
      <c r="G9" s="192">
        <v>0</v>
      </c>
      <c r="H9" s="192">
        <v>0</v>
      </c>
      <c r="I9" s="192">
        <v>-114</v>
      </c>
      <c r="J9" s="192">
        <v>0</v>
      </c>
      <c r="K9" s="64">
        <v>-78</v>
      </c>
      <c r="L9" s="64">
        <v>-2</v>
      </c>
      <c r="M9" s="60">
        <f t="shared" si="0"/>
        <v>-194</v>
      </c>
      <c r="N9" s="153"/>
    </row>
    <row r="10" spans="1:14" ht="13.5">
      <c r="A10" s="153"/>
      <c r="B10" s="47"/>
      <c r="C10" s="48" t="s">
        <v>178</v>
      </c>
      <c r="D10" s="147">
        <v>3</v>
      </c>
      <c r="E10" s="191">
        <v>0</v>
      </c>
      <c r="F10" s="192">
        <v>0</v>
      </c>
      <c r="G10" s="192">
        <v>0</v>
      </c>
      <c r="H10" s="192">
        <v>0</v>
      </c>
      <c r="I10" s="193">
        <v>0</v>
      </c>
      <c r="J10" s="192">
        <v>0</v>
      </c>
      <c r="K10" s="192">
        <v>0</v>
      </c>
      <c r="L10" s="192">
        <v>-5</v>
      </c>
      <c r="M10" s="60">
        <f t="shared" si="0"/>
        <v>-5</v>
      </c>
      <c r="N10" s="153"/>
    </row>
    <row r="11" spans="1:14" ht="13.5">
      <c r="A11" s="153"/>
      <c r="B11" s="47"/>
      <c r="C11" s="48" t="s">
        <v>159</v>
      </c>
      <c r="D11" s="147">
        <v>5</v>
      </c>
      <c r="E11" s="191">
        <v>0</v>
      </c>
      <c r="F11" s="191">
        <v>0</v>
      </c>
      <c r="G11" s="191">
        <v>0</v>
      </c>
      <c r="H11" s="191">
        <v>0</v>
      </c>
      <c r="I11" s="191">
        <v>0</v>
      </c>
      <c r="J11" s="191">
        <v>0</v>
      </c>
      <c r="K11" s="191">
        <v>0</v>
      </c>
      <c r="L11" s="192">
        <v>1</v>
      </c>
      <c r="M11" s="60">
        <f t="shared" si="0"/>
        <v>1</v>
      </c>
      <c r="N11" s="153"/>
    </row>
    <row r="12" spans="1:14" ht="12.75" thickBot="1">
      <c r="A12" s="153"/>
      <c r="B12" s="762" t="s">
        <v>276</v>
      </c>
      <c r="C12" s="763"/>
      <c r="D12" s="194"/>
      <c r="E12" s="195">
        <f t="shared" ref="E12:M12" si="1">SUM(E7:E11)</f>
        <v>1631</v>
      </c>
      <c r="F12" s="195">
        <f t="shared" si="1"/>
        <v>130</v>
      </c>
      <c r="G12" s="195">
        <f t="shared" si="1"/>
        <v>72</v>
      </c>
      <c r="H12" s="195">
        <f t="shared" si="1"/>
        <v>236</v>
      </c>
      <c r="I12" s="195">
        <f t="shared" si="1"/>
        <v>6</v>
      </c>
      <c r="J12" s="195">
        <f t="shared" si="1"/>
        <v>238</v>
      </c>
      <c r="K12" s="195">
        <f t="shared" si="1"/>
        <v>226</v>
      </c>
      <c r="L12" s="195">
        <f t="shared" si="1"/>
        <v>147</v>
      </c>
      <c r="M12" s="61">
        <f t="shared" si="1"/>
        <v>1055</v>
      </c>
      <c r="N12" s="153"/>
    </row>
    <row r="13" spans="1:14" ht="12.75" thickTop="1">
      <c r="A13" s="153"/>
      <c r="B13" s="143"/>
      <c r="C13" s="144"/>
      <c r="D13" s="53"/>
      <c r="E13" s="145"/>
      <c r="F13" s="145"/>
      <c r="G13" s="145"/>
      <c r="H13" s="145"/>
      <c r="I13" s="145"/>
      <c r="J13" s="145"/>
      <c r="K13" s="145"/>
      <c r="L13" s="145"/>
      <c r="M13" s="146"/>
      <c r="N13" s="153"/>
    </row>
    <row r="14" spans="1:14" ht="13.5">
      <c r="A14" s="153"/>
      <c r="B14" s="143"/>
      <c r="C14" s="154" t="s">
        <v>122</v>
      </c>
      <c r="D14" s="147">
        <v>6</v>
      </c>
      <c r="E14" s="145">
        <v>-213</v>
      </c>
      <c r="F14" s="145">
        <v>-44</v>
      </c>
      <c r="G14" s="145">
        <v>-68</v>
      </c>
      <c r="H14" s="145">
        <v>1</v>
      </c>
      <c r="I14" s="145">
        <v>3</v>
      </c>
      <c r="J14" s="145">
        <v>0</v>
      </c>
      <c r="K14" s="145">
        <v>0</v>
      </c>
      <c r="L14" s="145">
        <v>0</v>
      </c>
      <c r="M14" s="146">
        <f>SUM(F14:L14)</f>
        <v>-108</v>
      </c>
      <c r="N14" s="153"/>
    </row>
    <row r="15" spans="1:14" ht="6" customHeight="1" thickBot="1">
      <c r="A15" s="153"/>
      <c r="B15" s="175"/>
      <c r="C15" s="50"/>
      <c r="D15" s="51"/>
      <c r="E15" s="50"/>
      <c r="F15" s="50"/>
      <c r="G15" s="50"/>
      <c r="H15" s="50"/>
      <c r="I15" s="50"/>
      <c r="J15" s="50"/>
      <c r="K15" s="50"/>
      <c r="L15" s="50"/>
      <c r="M15" s="150"/>
      <c r="N15" s="153"/>
    </row>
    <row r="16" spans="1:14" ht="12.75" customHeight="1" thickBot="1">
      <c r="A16" s="153"/>
      <c r="B16" s="52"/>
      <c r="C16" s="52"/>
      <c r="D16" s="53"/>
      <c r="E16" s="52"/>
      <c r="F16" s="130"/>
      <c r="G16" s="130"/>
      <c r="H16" s="130"/>
      <c r="I16" s="52"/>
      <c r="J16" s="52"/>
      <c r="K16" s="52"/>
      <c r="L16" s="52"/>
      <c r="M16" s="52"/>
      <c r="N16" s="153"/>
    </row>
    <row r="17" spans="1:14" ht="25.5">
      <c r="A17" s="153"/>
      <c r="B17" s="205" t="str">
        <f>B6</f>
        <v>Three Months Ended June 30, 2017</v>
      </c>
      <c r="C17" s="59"/>
      <c r="D17" s="206"/>
      <c r="E17" s="203" t="s">
        <v>56</v>
      </c>
      <c r="F17" s="197" t="s">
        <v>216</v>
      </c>
      <c r="G17" s="197" t="s">
        <v>143</v>
      </c>
      <c r="H17" s="224" t="s">
        <v>144</v>
      </c>
      <c r="I17" s="54"/>
      <c r="J17" s="55"/>
      <c r="K17" s="56"/>
      <c r="L17" s="52"/>
      <c r="M17" s="52"/>
      <c r="N17" s="153"/>
    </row>
    <row r="18" spans="1:14">
      <c r="A18" s="153"/>
      <c r="B18" s="760" t="s">
        <v>55</v>
      </c>
      <c r="C18" s="761"/>
      <c r="D18" s="190"/>
      <c r="E18" s="145">
        <f>E7-M7</f>
        <v>339</v>
      </c>
      <c r="F18" s="117">
        <v>243</v>
      </c>
      <c r="G18" s="200">
        <v>0.32</v>
      </c>
      <c r="H18" s="92">
        <v>0.32</v>
      </c>
      <c r="I18" s="57"/>
      <c r="J18" s="201"/>
      <c r="K18" s="56"/>
      <c r="L18" s="52"/>
      <c r="M18" s="52"/>
      <c r="N18" s="52"/>
    </row>
    <row r="19" spans="1:14" ht="13.5">
      <c r="A19" s="153"/>
      <c r="B19" s="47"/>
      <c r="C19" s="48" t="s">
        <v>173</v>
      </c>
      <c r="D19" s="147">
        <v>1</v>
      </c>
      <c r="E19" s="202">
        <f>E8-M8</f>
        <v>39</v>
      </c>
      <c r="F19" s="129">
        <v>39</v>
      </c>
      <c r="G19" s="165">
        <v>0.05</v>
      </c>
      <c r="H19" s="93">
        <v>0.05</v>
      </c>
      <c r="I19" s="58"/>
      <c r="J19" s="58"/>
      <c r="K19" s="58"/>
      <c r="L19" s="58"/>
      <c r="M19" s="58"/>
      <c r="N19" s="58"/>
    </row>
    <row r="20" spans="1:14" ht="13.5">
      <c r="A20" s="153"/>
      <c r="B20" s="47"/>
      <c r="C20" s="48" t="s">
        <v>105</v>
      </c>
      <c r="D20" s="147">
        <v>2</v>
      </c>
      <c r="E20" s="202">
        <f>E9-M9</f>
        <v>194</v>
      </c>
      <c r="F20" s="129">
        <v>194</v>
      </c>
      <c r="G20" s="165">
        <v>0.26</v>
      </c>
      <c r="H20" s="93">
        <v>0.25</v>
      </c>
      <c r="I20" s="58"/>
      <c r="J20" s="58"/>
      <c r="K20" s="58"/>
      <c r="L20" s="58"/>
      <c r="M20" s="58"/>
      <c r="N20" s="58"/>
    </row>
    <row r="21" spans="1:14" ht="13.5">
      <c r="A21" s="153"/>
      <c r="B21" s="47"/>
      <c r="C21" s="48" t="s">
        <v>178</v>
      </c>
      <c r="D21" s="147">
        <v>3</v>
      </c>
      <c r="E21" s="202">
        <f>E10-M10</f>
        <v>5</v>
      </c>
      <c r="F21" s="129">
        <v>6</v>
      </c>
      <c r="G21" s="165">
        <v>0.01</v>
      </c>
      <c r="H21" s="93">
        <v>0.01</v>
      </c>
      <c r="I21" s="58"/>
      <c r="J21" s="58"/>
      <c r="K21" s="58"/>
      <c r="L21" s="58"/>
      <c r="M21" s="58"/>
      <c r="N21" s="58"/>
    </row>
    <row r="22" spans="1:14" ht="13.5">
      <c r="A22" s="153"/>
      <c r="B22" s="47"/>
      <c r="C22" s="48" t="s">
        <v>159</v>
      </c>
      <c r="D22" s="147">
        <v>5</v>
      </c>
      <c r="E22" s="202">
        <f>E11-M11</f>
        <v>-1</v>
      </c>
      <c r="F22" s="129">
        <v>-1</v>
      </c>
      <c r="G22" s="165">
        <v>0</v>
      </c>
      <c r="H22" s="93">
        <v>0</v>
      </c>
      <c r="I22" s="58"/>
      <c r="J22" s="58"/>
      <c r="K22" s="58"/>
      <c r="L22" s="58"/>
      <c r="M22" s="58"/>
      <c r="N22" s="58"/>
    </row>
    <row r="23" spans="1:14" ht="13.5">
      <c r="A23" s="153"/>
      <c r="B23" s="47"/>
      <c r="C23" s="48" t="s">
        <v>147</v>
      </c>
      <c r="D23" s="147">
        <v>7</v>
      </c>
      <c r="E23" s="202">
        <v>0</v>
      </c>
      <c r="F23" s="129">
        <v>12</v>
      </c>
      <c r="G23" s="165">
        <v>0.02</v>
      </c>
      <c r="H23" s="93">
        <v>0.02</v>
      </c>
      <c r="I23" s="58"/>
      <c r="J23" s="58"/>
      <c r="K23" s="58"/>
      <c r="L23" s="58"/>
      <c r="M23" s="58"/>
      <c r="N23" s="58"/>
    </row>
    <row r="24" spans="1:14" ht="13.5">
      <c r="A24" s="153"/>
      <c r="B24" s="47"/>
      <c r="C24" s="48" t="s">
        <v>138</v>
      </c>
      <c r="D24" s="147">
        <v>8</v>
      </c>
      <c r="E24" s="202">
        <v>0</v>
      </c>
      <c r="F24" s="129">
        <v>-75</v>
      </c>
      <c r="G24" s="165">
        <v>-0.1</v>
      </c>
      <c r="H24" s="93">
        <v>-0.1</v>
      </c>
      <c r="I24" s="58"/>
      <c r="J24" s="58"/>
      <c r="K24" s="58"/>
      <c r="L24" s="58"/>
      <c r="M24" s="58"/>
      <c r="N24" s="58"/>
    </row>
    <row r="25" spans="1:14" ht="14.25" thickBot="1">
      <c r="A25" s="153"/>
      <c r="B25" s="762" t="s">
        <v>276</v>
      </c>
      <c r="C25" s="763"/>
      <c r="D25" s="148"/>
      <c r="E25" s="195">
        <f>SUM(E18:E24)</f>
        <v>576</v>
      </c>
      <c r="F25" s="221">
        <f>SUM(F18:F24)</f>
        <v>418</v>
      </c>
      <c r="G25" s="222">
        <v>0.55000000000000004</v>
      </c>
      <c r="H25" s="223">
        <v>0.55000000000000004</v>
      </c>
      <c r="I25" s="57"/>
      <c r="J25" s="52"/>
      <c r="K25" s="52"/>
      <c r="L25" s="52"/>
      <c r="M25" s="52"/>
      <c r="N25" s="52"/>
    </row>
    <row r="26" spans="1:14" ht="14.25" thickTop="1">
      <c r="A26" s="153"/>
      <c r="B26" s="143"/>
      <c r="C26" s="144"/>
      <c r="D26" s="148"/>
      <c r="E26" s="145"/>
      <c r="F26" s="117"/>
      <c r="G26" s="149"/>
      <c r="H26" s="92"/>
      <c r="I26" s="57"/>
      <c r="J26" s="52"/>
      <c r="K26" s="52"/>
      <c r="L26" s="52"/>
      <c r="M26" s="52"/>
      <c r="N26" s="52"/>
    </row>
    <row r="27" spans="1:14" ht="13.5">
      <c r="A27" s="153"/>
      <c r="B27" s="143"/>
      <c r="C27" s="154" t="s">
        <v>122</v>
      </c>
      <c r="D27" s="147">
        <v>6</v>
      </c>
      <c r="E27" s="145">
        <v>-105</v>
      </c>
      <c r="F27" s="145">
        <v>-86</v>
      </c>
      <c r="G27" s="152">
        <v>-0.11</v>
      </c>
      <c r="H27" s="174">
        <v>-0.12</v>
      </c>
      <c r="I27" s="57"/>
      <c r="J27" s="52"/>
      <c r="K27" s="52"/>
      <c r="L27" s="52"/>
      <c r="M27" s="52"/>
      <c r="N27" s="52"/>
    </row>
    <row r="28" spans="1:14" ht="6" customHeight="1" thickBot="1">
      <c r="A28" s="153"/>
      <c r="B28" s="49"/>
      <c r="C28" s="50"/>
      <c r="D28" s="51"/>
      <c r="E28" s="50"/>
      <c r="F28" s="50"/>
      <c r="G28" s="166"/>
      <c r="H28" s="204"/>
      <c r="I28" s="52"/>
      <c r="J28" s="52"/>
      <c r="K28" s="52"/>
      <c r="L28" s="52"/>
      <c r="M28" s="52"/>
      <c r="N28" s="52"/>
    </row>
    <row r="29" spans="1:14" ht="12.75" thickBot="1">
      <c r="A29" s="153"/>
      <c r="B29" s="52"/>
      <c r="C29" s="52"/>
      <c r="D29" s="53"/>
      <c r="E29" s="52"/>
      <c r="F29" s="52"/>
      <c r="G29" s="172"/>
      <c r="H29" s="172"/>
      <c r="I29" s="52"/>
      <c r="J29" s="52"/>
      <c r="K29" s="52"/>
      <c r="L29" s="52"/>
      <c r="M29" s="52"/>
      <c r="N29" s="52"/>
    </row>
    <row r="30" spans="1:14" ht="48">
      <c r="A30" s="153"/>
      <c r="B30" s="205" t="s">
        <v>186</v>
      </c>
      <c r="C30" s="59"/>
      <c r="D30" s="199"/>
      <c r="E30" s="196" t="s">
        <v>50</v>
      </c>
      <c r="F30" s="197" t="s">
        <v>123</v>
      </c>
      <c r="G30" s="197" t="s">
        <v>136</v>
      </c>
      <c r="H30" s="197" t="s">
        <v>135</v>
      </c>
      <c r="I30" s="197" t="s">
        <v>137</v>
      </c>
      <c r="J30" s="196" t="s">
        <v>51</v>
      </c>
      <c r="K30" s="196" t="s">
        <v>52</v>
      </c>
      <c r="L30" s="196" t="s">
        <v>53</v>
      </c>
      <c r="M30" s="198" t="s">
        <v>54</v>
      </c>
      <c r="N30" s="153"/>
    </row>
    <row r="31" spans="1:14">
      <c r="A31" s="153"/>
      <c r="B31" s="760" t="s">
        <v>55</v>
      </c>
      <c r="C31" s="761"/>
      <c r="D31" s="190"/>
      <c r="E31" s="145">
        <v>1618</v>
      </c>
      <c r="F31" s="117">
        <v>149</v>
      </c>
      <c r="G31" s="117">
        <v>37</v>
      </c>
      <c r="H31" s="117">
        <v>249</v>
      </c>
      <c r="I31" s="145">
        <v>117</v>
      </c>
      <c r="J31" s="145">
        <v>273</v>
      </c>
      <c r="K31" s="145">
        <v>345</v>
      </c>
      <c r="L31" s="145">
        <v>191</v>
      </c>
      <c r="M31" s="146">
        <f t="shared" ref="M31:M35" si="2">SUM(F31:L31)</f>
        <v>1361</v>
      </c>
      <c r="N31" s="153"/>
    </row>
    <row r="32" spans="1:14" ht="13.5">
      <c r="A32" s="153"/>
      <c r="B32" s="47"/>
      <c r="C32" s="48" t="s">
        <v>173</v>
      </c>
      <c r="D32" s="147">
        <v>1</v>
      </c>
      <c r="E32" s="191">
        <v>0</v>
      </c>
      <c r="F32" s="192">
        <v>0</v>
      </c>
      <c r="G32" s="192">
        <v>-1</v>
      </c>
      <c r="H32" s="192">
        <v>0</v>
      </c>
      <c r="I32" s="193">
        <v>-1</v>
      </c>
      <c r="J32" s="64">
        <v>-15</v>
      </c>
      <c r="K32" s="64">
        <v>-3</v>
      </c>
      <c r="L32" s="64">
        <v>-27</v>
      </c>
      <c r="M32" s="60">
        <f t="shared" si="2"/>
        <v>-47</v>
      </c>
      <c r="N32" s="153"/>
    </row>
    <row r="33" spans="1:14" ht="13.5">
      <c r="A33" s="153"/>
      <c r="B33" s="47"/>
      <c r="C33" s="48" t="s">
        <v>105</v>
      </c>
      <c r="D33" s="147">
        <v>2</v>
      </c>
      <c r="E33" s="191">
        <v>0</v>
      </c>
      <c r="F33" s="192">
        <v>0</v>
      </c>
      <c r="G33" s="192">
        <v>0</v>
      </c>
      <c r="H33" s="192">
        <v>0</v>
      </c>
      <c r="I33" s="192">
        <v>-109</v>
      </c>
      <c r="J33" s="192">
        <v>0</v>
      </c>
      <c r="K33" s="64">
        <v>-76</v>
      </c>
      <c r="L33" s="64">
        <v>-2</v>
      </c>
      <c r="M33" s="60">
        <f t="shared" si="2"/>
        <v>-187</v>
      </c>
      <c r="N33" s="153"/>
    </row>
    <row r="34" spans="1:14" ht="13.5">
      <c r="A34" s="153"/>
      <c r="B34" s="47"/>
      <c r="C34" s="48" t="s">
        <v>178</v>
      </c>
      <c r="D34" s="147">
        <v>3</v>
      </c>
      <c r="E34" s="191">
        <v>0</v>
      </c>
      <c r="F34" s="192">
        <v>0</v>
      </c>
      <c r="G34" s="192">
        <v>0</v>
      </c>
      <c r="H34" s="192">
        <v>0</v>
      </c>
      <c r="I34" s="193">
        <v>0</v>
      </c>
      <c r="J34" s="192">
        <v>0</v>
      </c>
      <c r="K34" s="192">
        <v>0</v>
      </c>
      <c r="L34" s="192">
        <v>-3</v>
      </c>
      <c r="M34" s="60">
        <f t="shared" si="2"/>
        <v>-3</v>
      </c>
      <c r="N34" s="153"/>
    </row>
    <row r="35" spans="1:14" ht="13.5">
      <c r="A35" s="153"/>
      <c r="B35" s="47"/>
      <c r="C35" s="48" t="s">
        <v>159</v>
      </c>
      <c r="D35" s="147">
        <v>5</v>
      </c>
      <c r="E35" s="191">
        <v>0</v>
      </c>
      <c r="F35" s="191">
        <v>0</v>
      </c>
      <c r="G35" s="191">
        <v>0</v>
      </c>
      <c r="H35" s="191">
        <v>0</v>
      </c>
      <c r="I35" s="191">
        <v>0</v>
      </c>
      <c r="J35" s="191">
        <v>0</v>
      </c>
      <c r="K35" s="191">
        <v>0</v>
      </c>
      <c r="L35" s="192">
        <v>1</v>
      </c>
      <c r="M35" s="60">
        <f t="shared" si="2"/>
        <v>1</v>
      </c>
      <c r="N35" s="153"/>
    </row>
    <row r="36" spans="1:14" ht="12.75" thickBot="1">
      <c r="A36" s="153"/>
      <c r="B36" s="762" t="s">
        <v>276</v>
      </c>
      <c r="C36" s="763"/>
      <c r="D36" s="194"/>
      <c r="E36" s="195">
        <f t="shared" ref="E36:M36" si="3">SUM(E31:E35)</f>
        <v>1618</v>
      </c>
      <c r="F36" s="195">
        <f t="shared" si="3"/>
        <v>149</v>
      </c>
      <c r="G36" s="195">
        <f t="shared" si="3"/>
        <v>36</v>
      </c>
      <c r="H36" s="195">
        <f t="shared" si="3"/>
        <v>249</v>
      </c>
      <c r="I36" s="195">
        <f t="shared" si="3"/>
        <v>7</v>
      </c>
      <c r="J36" s="195">
        <f t="shared" si="3"/>
        <v>258</v>
      </c>
      <c r="K36" s="195">
        <f t="shared" si="3"/>
        <v>266</v>
      </c>
      <c r="L36" s="195">
        <f t="shared" si="3"/>
        <v>160</v>
      </c>
      <c r="M36" s="61">
        <f t="shared" si="3"/>
        <v>1125</v>
      </c>
      <c r="N36" s="153"/>
    </row>
    <row r="37" spans="1:14" ht="12.75" thickTop="1">
      <c r="A37" s="153"/>
      <c r="B37" s="143"/>
      <c r="C37" s="144"/>
      <c r="D37" s="53"/>
      <c r="E37" s="145"/>
      <c r="F37" s="145"/>
      <c r="G37" s="145"/>
      <c r="H37" s="145"/>
      <c r="I37" s="145"/>
      <c r="J37" s="145"/>
      <c r="K37" s="145"/>
      <c r="L37" s="145"/>
      <c r="M37" s="146"/>
      <c r="N37" s="153"/>
    </row>
    <row r="38" spans="1:14" ht="13.5">
      <c r="A38" s="153"/>
      <c r="B38" s="143"/>
      <c r="C38" s="154" t="s">
        <v>122</v>
      </c>
      <c r="D38" s="147">
        <v>6</v>
      </c>
      <c r="E38" s="145">
        <v>284</v>
      </c>
      <c r="F38" s="145">
        <v>30</v>
      </c>
      <c r="G38" s="145">
        <v>120</v>
      </c>
      <c r="H38" s="145">
        <v>3</v>
      </c>
      <c r="I38" s="145">
        <v>-1</v>
      </c>
      <c r="J38" s="145">
        <v>0</v>
      </c>
      <c r="K38" s="145">
        <v>0</v>
      </c>
      <c r="L38" s="145">
        <v>0</v>
      </c>
      <c r="M38" s="146">
        <f>SUM(F38:L38)</f>
        <v>152</v>
      </c>
      <c r="N38" s="153"/>
    </row>
    <row r="39" spans="1:14" ht="6" customHeight="1" thickBot="1">
      <c r="A39" s="153"/>
      <c r="B39" s="175"/>
      <c r="C39" s="50"/>
      <c r="D39" s="51"/>
      <c r="E39" s="50"/>
      <c r="F39" s="50"/>
      <c r="G39" s="50"/>
      <c r="H39" s="50"/>
      <c r="I39" s="50"/>
      <c r="J39" s="50"/>
      <c r="K39" s="50"/>
      <c r="L39" s="50"/>
      <c r="M39" s="150"/>
      <c r="N39" s="153"/>
    </row>
    <row r="40" spans="1:14" ht="12.75" customHeight="1" thickBot="1">
      <c r="A40" s="153"/>
      <c r="B40" s="52"/>
      <c r="C40" s="52"/>
      <c r="D40" s="53"/>
      <c r="E40" s="52"/>
      <c r="F40" s="130"/>
      <c r="G40" s="130"/>
      <c r="H40" s="130"/>
      <c r="I40" s="52"/>
      <c r="J40" s="52"/>
      <c r="K40" s="52"/>
      <c r="L40" s="52"/>
      <c r="M40" s="52"/>
      <c r="N40" s="153"/>
    </row>
    <row r="41" spans="1:14" ht="25.5">
      <c r="A41" s="153"/>
      <c r="B41" s="205" t="str">
        <f>B30</f>
        <v>Three Months Ended September 30, 2017</v>
      </c>
      <c r="C41" s="59"/>
      <c r="D41" s="206"/>
      <c r="E41" s="203" t="s">
        <v>56</v>
      </c>
      <c r="F41" s="197" t="s">
        <v>216</v>
      </c>
      <c r="G41" s="197" t="s">
        <v>143</v>
      </c>
      <c r="H41" s="224" t="s">
        <v>144</v>
      </c>
      <c r="I41" s="54"/>
      <c r="J41" s="55"/>
      <c r="K41" s="56"/>
      <c r="L41" s="52"/>
      <c r="M41" s="52"/>
      <c r="N41" s="153"/>
    </row>
    <row r="42" spans="1:14">
      <c r="A42" s="153"/>
      <c r="B42" s="760" t="s">
        <v>55</v>
      </c>
      <c r="C42" s="761"/>
      <c r="D42" s="190"/>
      <c r="E42" s="145">
        <f>E31-M31</f>
        <v>257</v>
      </c>
      <c r="F42" s="117">
        <v>188</v>
      </c>
      <c r="G42" s="200">
        <v>0.25</v>
      </c>
      <c r="H42" s="92">
        <v>0.25</v>
      </c>
      <c r="I42" s="57"/>
      <c r="J42" s="201"/>
      <c r="K42" s="56"/>
      <c r="L42" s="52"/>
      <c r="M42" s="52"/>
      <c r="N42" s="52"/>
    </row>
    <row r="43" spans="1:14" ht="13.5">
      <c r="A43" s="153"/>
      <c r="B43" s="47"/>
      <c r="C43" s="48" t="s">
        <v>173</v>
      </c>
      <c r="D43" s="147">
        <v>1</v>
      </c>
      <c r="E43" s="202">
        <f>E32-M32</f>
        <v>47</v>
      </c>
      <c r="F43" s="129">
        <v>47</v>
      </c>
      <c r="G43" s="165">
        <v>0.06</v>
      </c>
      <c r="H43" s="93">
        <v>0.06</v>
      </c>
      <c r="I43" s="58"/>
      <c r="J43" s="58"/>
      <c r="K43" s="58"/>
      <c r="L43" s="58"/>
      <c r="M43" s="58"/>
      <c r="N43" s="58"/>
    </row>
    <row r="44" spans="1:14" ht="13.5">
      <c r="A44" s="153"/>
      <c r="B44" s="47"/>
      <c r="C44" s="48" t="s">
        <v>105</v>
      </c>
      <c r="D44" s="147">
        <v>2</v>
      </c>
      <c r="E44" s="202">
        <f>E33-M33</f>
        <v>187</v>
      </c>
      <c r="F44" s="129">
        <v>187</v>
      </c>
      <c r="G44" s="165">
        <v>0.25</v>
      </c>
      <c r="H44" s="93">
        <v>0.24</v>
      </c>
      <c r="I44" s="58"/>
      <c r="J44" s="58"/>
      <c r="K44" s="58"/>
      <c r="L44" s="58"/>
      <c r="M44" s="58"/>
      <c r="N44" s="58"/>
    </row>
    <row r="45" spans="1:14" ht="13.5">
      <c r="A45" s="153"/>
      <c r="B45" s="47"/>
      <c r="C45" s="48" t="s">
        <v>178</v>
      </c>
      <c r="D45" s="147">
        <v>3</v>
      </c>
      <c r="E45" s="202">
        <f>E34-M34</f>
        <v>3</v>
      </c>
      <c r="F45" s="129">
        <v>4</v>
      </c>
      <c r="G45" s="165">
        <v>0.01</v>
      </c>
      <c r="H45" s="93">
        <v>0.01</v>
      </c>
      <c r="I45" s="58"/>
      <c r="J45" s="58"/>
      <c r="K45" s="58"/>
      <c r="L45" s="58"/>
      <c r="M45" s="58"/>
      <c r="N45" s="58"/>
    </row>
    <row r="46" spans="1:14" ht="13.5">
      <c r="A46" s="153"/>
      <c r="B46" s="47"/>
      <c r="C46" s="48" t="s">
        <v>159</v>
      </c>
      <c r="D46" s="147">
        <v>5</v>
      </c>
      <c r="E46" s="202">
        <f>E35-M35</f>
        <v>-1</v>
      </c>
      <c r="F46" s="129">
        <v>-1</v>
      </c>
      <c r="G46" s="165">
        <v>0</v>
      </c>
      <c r="H46" s="93">
        <v>0</v>
      </c>
      <c r="I46" s="58"/>
      <c r="J46" s="58"/>
      <c r="K46" s="58"/>
      <c r="L46" s="58"/>
      <c r="M46" s="58"/>
      <c r="N46" s="58"/>
    </row>
    <row r="47" spans="1:14" ht="13.5">
      <c r="A47" s="153"/>
      <c r="B47" s="47"/>
      <c r="C47" s="48" t="s">
        <v>138</v>
      </c>
      <c r="D47" s="147">
        <v>8</v>
      </c>
      <c r="E47" s="202">
        <v>0</v>
      </c>
      <c r="F47" s="129">
        <v>-67</v>
      </c>
      <c r="G47" s="165">
        <v>-0.09</v>
      </c>
      <c r="H47" s="93">
        <v>-0.09</v>
      </c>
      <c r="I47" s="58"/>
      <c r="J47" s="58"/>
      <c r="K47" s="58"/>
      <c r="L47" s="58"/>
      <c r="M47" s="58"/>
      <c r="N47" s="58"/>
    </row>
    <row r="48" spans="1:14" ht="14.25" thickBot="1">
      <c r="A48" s="153"/>
      <c r="B48" s="762" t="s">
        <v>276</v>
      </c>
      <c r="C48" s="763"/>
      <c r="D48" s="148"/>
      <c r="E48" s="195">
        <f>SUM(E42:E47)</f>
        <v>493</v>
      </c>
      <c r="F48" s="221">
        <f>SUM(F42:F47)</f>
        <v>358</v>
      </c>
      <c r="G48" s="222">
        <v>0.47</v>
      </c>
      <c r="H48" s="223">
        <v>0.47</v>
      </c>
      <c r="I48" s="57"/>
      <c r="J48" s="52"/>
      <c r="K48" s="52"/>
      <c r="L48" s="52"/>
      <c r="M48" s="52"/>
      <c r="N48" s="52"/>
    </row>
    <row r="49" spans="1:14" ht="14.25" thickTop="1">
      <c r="A49" s="153"/>
      <c r="B49" s="143"/>
      <c r="C49" s="144"/>
      <c r="D49" s="148"/>
      <c r="E49" s="145"/>
      <c r="F49" s="117"/>
      <c r="G49" s="149"/>
      <c r="H49" s="92"/>
      <c r="I49" s="57"/>
      <c r="J49" s="52"/>
      <c r="K49" s="52"/>
      <c r="L49" s="52"/>
      <c r="M49" s="52"/>
      <c r="N49" s="52"/>
    </row>
    <row r="50" spans="1:14" ht="13.5">
      <c r="A50" s="153"/>
      <c r="B50" s="143"/>
      <c r="C50" s="154" t="s">
        <v>122</v>
      </c>
      <c r="D50" s="147">
        <v>6</v>
      </c>
      <c r="E50" s="145">
        <v>132</v>
      </c>
      <c r="F50" s="145">
        <v>100</v>
      </c>
      <c r="G50" s="152">
        <v>0.14000000000000001</v>
      </c>
      <c r="H50" s="174">
        <v>0.13</v>
      </c>
      <c r="I50" s="57"/>
      <c r="J50" s="52"/>
      <c r="K50" s="52"/>
      <c r="L50" s="52"/>
      <c r="M50" s="52"/>
      <c r="N50" s="52"/>
    </row>
    <row r="51" spans="1:14" ht="6" customHeight="1" thickBot="1">
      <c r="A51" s="153"/>
      <c r="B51" s="49"/>
      <c r="C51" s="50"/>
      <c r="D51" s="51"/>
      <c r="E51" s="50"/>
      <c r="F51" s="50"/>
      <c r="G51" s="166"/>
      <c r="H51" s="204"/>
      <c r="I51" s="52"/>
      <c r="J51" s="52"/>
      <c r="K51" s="52"/>
      <c r="L51" s="52"/>
      <c r="M51" s="52"/>
      <c r="N51" s="52"/>
    </row>
    <row r="52" spans="1:14" ht="12.75" thickBot="1">
      <c r="A52" s="153"/>
      <c r="B52" s="52"/>
      <c r="C52" s="52"/>
      <c r="D52" s="53"/>
      <c r="E52" s="52"/>
      <c r="F52" s="52"/>
      <c r="G52" s="172"/>
      <c r="H52" s="172"/>
      <c r="I52" s="52"/>
      <c r="J52" s="52"/>
      <c r="K52" s="52"/>
      <c r="L52" s="52"/>
      <c r="M52" s="52"/>
      <c r="N52" s="52"/>
    </row>
    <row r="53" spans="1:14" ht="48">
      <c r="A53" s="153"/>
      <c r="B53" s="205" t="s">
        <v>195</v>
      </c>
      <c r="C53" s="59"/>
      <c r="D53" s="199"/>
      <c r="E53" s="196" t="s">
        <v>50</v>
      </c>
      <c r="F53" s="197" t="s">
        <v>123</v>
      </c>
      <c r="G53" s="197" t="s">
        <v>136</v>
      </c>
      <c r="H53" s="197" t="s">
        <v>135</v>
      </c>
      <c r="I53" s="197" t="s">
        <v>137</v>
      </c>
      <c r="J53" s="196" t="s">
        <v>51</v>
      </c>
      <c r="K53" s="196" t="s">
        <v>52</v>
      </c>
      <c r="L53" s="196" t="s">
        <v>53</v>
      </c>
      <c r="M53" s="198" t="s">
        <v>54</v>
      </c>
      <c r="N53" s="153"/>
    </row>
    <row r="54" spans="1:14">
      <c r="A54" s="153"/>
      <c r="B54" s="760" t="s">
        <v>55</v>
      </c>
      <c r="C54" s="761"/>
      <c r="D54" s="308"/>
      <c r="E54" s="287">
        <v>2043</v>
      </c>
      <c r="F54" s="247">
        <v>310</v>
      </c>
      <c r="G54" s="247">
        <v>101</v>
      </c>
      <c r="H54" s="247">
        <v>268</v>
      </c>
      <c r="I54" s="287">
        <v>124</v>
      </c>
      <c r="J54" s="287">
        <v>318</v>
      </c>
      <c r="K54" s="287">
        <v>479</v>
      </c>
      <c r="L54" s="287">
        <v>222</v>
      </c>
      <c r="M54" s="323">
        <f t="shared" ref="M54:M59" si="4">SUM(F54:L54)</f>
        <v>1822</v>
      </c>
      <c r="N54" s="153"/>
    </row>
    <row r="55" spans="1:14" ht="13.5">
      <c r="A55" s="153"/>
      <c r="B55" s="47"/>
      <c r="C55" s="48" t="s">
        <v>173</v>
      </c>
      <c r="D55" s="311">
        <v>1</v>
      </c>
      <c r="E55" s="324">
        <v>0</v>
      </c>
      <c r="F55" s="325">
        <v>0</v>
      </c>
      <c r="G55" s="325">
        <v>-2</v>
      </c>
      <c r="H55" s="325">
        <v>0</v>
      </c>
      <c r="I55" s="326">
        <v>-2</v>
      </c>
      <c r="J55" s="327">
        <v>-16</v>
      </c>
      <c r="K55" s="327">
        <v>-4</v>
      </c>
      <c r="L55" s="327">
        <v>-34</v>
      </c>
      <c r="M55" s="328">
        <f t="shared" si="4"/>
        <v>-58</v>
      </c>
      <c r="N55" s="153"/>
    </row>
    <row r="56" spans="1:14" ht="13.5">
      <c r="A56" s="153"/>
      <c r="B56" s="47"/>
      <c r="C56" s="48" t="s">
        <v>105</v>
      </c>
      <c r="D56" s="311">
        <v>2</v>
      </c>
      <c r="E56" s="324">
        <v>0</v>
      </c>
      <c r="F56" s="325">
        <v>0</v>
      </c>
      <c r="G56" s="325">
        <v>-3</v>
      </c>
      <c r="H56" s="325">
        <v>0</v>
      </c>
      <c r="I56" s="325">
        <v>-104</v>
      </c>
      <c r="J56" s="325">
        <v>0</v>
      </c>
      <c r="K56" s="327">
        <v>-76</v>
      </c>
      <c r="L56" s="327">
        <v>-2</v>
      </c>
      <c r="M56" s="328">
        <f t="shared" si="4"/>
        <v>-185</v>
      </c>
      <c r="N56" s="153"/>
    </row>
    <row r="57" spans="1:14" ht="13.5">
      <c r="A57" s="153"/>
      <c r="B57" s="47"/>
      <c r="C57" s="48" t="s">
        <v>178</v>
      </c>
      <c r="D57" s="311">
        <v>3</v>
      </c>
      <c r="E57" s="324">
        <v>0</v>
      </c>
      <c r="F57" s="325">
        <v>0</v>
      </c>
      <c r="G57" s="325">
        <v>0</v>
      </c>
      <c r="H57" s="325">
        <v>0</v>
      </c>
      <c r="I57" s="326">
        <v>0</v>
      </c>
      <c r="J57" s="325">
        <v>0</v>
      </c>
      <c r="K57" s="325">
        <v>0</v>
      </c>
      <c r="L57" s="325">
        <v>-3</v>
      </c>
      <c r="M57" s="328">
        <f t="shared" si="4"/>
        <v>-3</v>
      </c>
      <c r="N57" s="153"/>
    </row>
    <row r="58" spans="1:14" ht="13.5">
      <c r="A58" s="153"/>
      <c r="B58" s="231"/>
      <c r="C58" s="48" t="s">
        <v>158</v>
      </c>
      <c r="D58" s="311">
        <v>4</v>
      </c>
      <c r="E58" s="324">
        <v>0</v>
      </c>
      <c r="F58" s="325">
        <v>0</v>
      </c>
      <c r="G58" s="325">
        <v>0</v>
      </c>
      <c r="H58" s="325">
        <v>0</v>
      </c>
      <c r="I58" s="326">
        <v>0</v>
      </c>
      <c r="J58" s="325">
        <v>0</v>
      </c>
      <c r="K58" s="325">
        <v>0</v>
      </c>
      <c r="L58" s="325">
        <v>-5</v>
      </c>
      <c r="M58" s="328">
        <f t="shared" si="4"/>
        <v>-5</v>
      </c>
      <c r="N58" s="153"/>
    </row>
    <row r="59" spans="1:14" ht="13.5">
      <c r="A59" s="153"/>
      <c r="B59" s="47"/>
      <c r="C59" s="48" t="s">
        <v>198</v>
      </c>
      <c r="D59" s="311">
        <v>9</v>
      </c>
      <c r="E59" s="324">
        <v>0</v>
      </c>
      <c r="F59" s="324">
        <v>0</v>
      </c>
      <c r="G59" s="324">
        <v>0</v>
      </c>
      <c r="H59" s="324">
        <v>-10</v>
      </c>
      <c r="I59" s="324">
        <v>0</v>
      </c>
      <c r="J59" s="324">
        <v>-6</v>
      </c>
      <c r="K59" s="324">
        <v>-16</v>
      </c>
      <c r="L59" s="325">
        <v>-7</v>
      </c>
      <c r="M59" s="328">
        <f t="shared" si="4"/>
        <v>-39</v>
      </c>
      <c r="N59" s="153"/>
    </row>
    <row r="60" spans="1:14" ht="12.75" thickBot="1">
      <c r="A60" s="153"/>
      <c r="B60" s="762" t="s">
        <v>276</v>
      </c>
      <c r="C60" s="763"/>
      <c r="D60" s="329"/>
      <c r="E60" s="317">
        <f t="shared" ref="E60:M60" si="5">SUM(E54:E59)</f>
        <v>2043</v>
      </c>
      <c r="F60" s="317">
        <f t="shared" si="5"/>
        <v>310</v>
      </c>
      <c r="G60" s="317">
        <f t="shared" si="5"/>
        <v>96</v>
      </c>
      <c r="H60" s="317">
        <f t="shared" si="5"/>
        <v>258</v>
      </c>
      <c r="I60" s="317">
        <f t="shared" si="5"/>
        <v>18</v>
      </c>
      <c r="J60" s="317">
        <f t="shared" si="5"/>
        <v>296</v>
      </c>
      <c r="K60" s="317">
        <f t="shared" si="5"/>
        <v>383</v>
      </c>
      <c r="L60" s="317">
        <f t="shared" si="5"/>
        <v>171</v>
      </c>
      <c r="M60" s="330">
        <f t="shared" si="5"/>
        <v>1532</v>
      </c>
      <c r="N60" s="153"/>
    </row>
    <row r="61" spans="1:14" ht="12.75" thickTop="1">
      <c r="A61" s="153"/>
      <c r="B61" s="143"/>
      <c r="C61" s="144"/>
      <c r="D61" s="331"/>
      <c r="E61" s="287"/>
      <c r="F61" s="287"/>
      <c r="G61" s="287"/>
      <c r="H61" s="287"/>
      <c r="I61" s="287"/>
      <c r="J61" s="287"/>
      <c r="K61" s="287"/>
      <c r="L61" s="287"/>
      <c r="M61" s="323"/>
      <c r="N61" s="153"/>
    </row>
    <row r="62" spans="1:14" ht="13.5">
      <c r="A62" s="153"/>
      <c r="B62" s="143"/>
      <c r="C62" s="154" t="s">
        <v>122</v>
      </c>
      <c r="D62" s="311">
        <v>6</v>
      </c>
      <c r="E62" s="287">
        <v>597</v>
      </c>
      <c r="F62" s="287">
        <v>95</v>
      </c>
      <c r="G62" s="287">
        <v>52</v>
      </c>
      <c r="H62" s="287">
        <v>0</v>
      </c>
      <c r="I62" s="287">
        <v>9</v>
      </c>
      <c r="J62" s="287">
        <v>0</v>
      </c>
      <c r="K62" s="287">
        <v>0</v>
      </c>
      <c r="L62" s="287">
        <v>0</v>
      </c>
      <c r="M62" s="323">
        <f>SUM(F62:L62)</f>
        <v>156</v>
      </c>
      <c r="N62" s="153"/>
    </row>
    <row r="63" spans="1:14" ht="6" customHeight="1" thickBot="1">
      <c r="A63" s="153"/>
      <c r="B63" s="175"/>
      <c r="C63" s="50"/>
      <c r="D63" s="332"/>
      <c r="E63" s="333"/>
      <c r="F63" s="333"/>
      <c r="G63" s="333"/>
      <c r="H63" s="333"/>
      <c r="I63" s="333"/>
      <c r="J63" s="333"/>
      <c r="K63" s="333"/>
      <c r="L63" s="333"/>
      <c r="M63" s="334"/>
      <c r="N63" s="153"/>
    </row>
    <row r="64" spans="1:14" ht="12.75" customHeight="1" thickBot="1">
      <c r="A64" s="153"/>
      <c r="B64" s="52"/>
      <c r="C64" s="52"/>
      <c r="D64" s="53"/>
      <c r="E64" s="52"/>
      <c r="F64" s="130"/>
      <c r="G64" s="130"/>
      <c r="H64" s="130"/>
      <c r="I64" s="52"/>
      <c r="J64" s="52"/>
      <c r="K64" s="52"/>
      <c r="L64" s="52"/>
      <c r="M64" s="52"/>
      <c r="N64" s="153"/>
    </row>
    <row r="65" spans="1:14" ht="25.5">
      <c r="A65" s="153"/>
      <c r="B65" s="205" t="str">
        <f>B53</f>
        <v>Three Months Ended December 31, 2017</v>
      </c>
      <c r="C65" s="59"/>
      <c r="D65" s="206"/>
      <c r="E65" s="203" t="s">
        <v>56</v>
      </c>
      <c r="F65" s="197" t="s">
        <v>142</v>
      </c>
      <c r="G65" s="197" t="s">
        <v>201</v>
      </c>
      <c r="H65" s="224" t="s">
        <v>202</v>
      </c>
      <c r="I65" s="54"/>
      <c r="J65" s="55"/>
      <c r="K65" s="56"/>
      <c r="L65" s="52"/>
      <c r="M65" s="52"/>
      <c r="N65" s="153"/>
    </row>
    <row r="66" spans="1:14">
      <c r="A66" s="153"/>
      <c r="B66" s="760" t="s">
        <v>55</v>
      </c>
      <c r="C66" s="761"/>
      <c r="D66" s="308"/>
      <c r="E66" s="287">
        <f>E54-M54</f>
        <v>221</v>
      </c>
      <c r="F66" s="247">
        <v>-584</v>
      </c>
      <c r="G66" s="309">
        <v>-0.77</v>
      </c>
      <c r="H66" s="310">
        <v>-0.77</v>
      </c>
      <c r="I66" s="57"/>
      <c r="J66" s="201"/>
      <c r="K66" s="56"/>
      <c r="L66" s="52"/>
      <c r="M66" s="52"/>
      <c r="N66" s="52"/>
    </row>
    <row r="67" spans="1:14" ht="13.5">
      <c r="A67" s="153"/>
      <c r="B67" s="47"/>
      <c r="C67" s="48" t="s">
        <v>173</v>
      </c>
      <c r="D67" s="311">
        <v>1</v>
      </c>
      <c r="E67" s="312">
        <f>E55-M55</f>
        <v>58</v>
      </c>
      <c r="F67" s="313">
        <v>58</v>
      </c>
      <c r="G67" s="314">
        <v>0.08</v>
      </c>
      <c r="H67" s="315">
        <v>0.08</v>
      </c>
      <c r="I67" s="58"/>
      <c r="J67" s="58"/>
      <c r="K67" s="58"/>
      <c r="L67" s="58"/>
      <c r="M67" s="58"/>
      <c r="N67" s="58"/>
    </row>
    <row r="68" spans="1:14" ht="13.5">
      <c r="A68" s="153"/>
      <c r="B68" s="47"/>
      <c r="C68" s="48" t="s">
        <v>105</v>
      </c>
      <c r="D68" s="311">
        <v>2</v>
      </c>
      <c r="E68" s="312">
        <f>E56-M56</f>
        <v>185</v>
      </c>
      <c r="F68" s="313">
        <v>185</v>
      </c>
      <c r="G68" s="314">
        <v>0.24</v>
      </c>
      <c r="H68" s="315">
        <v>0.24</v>
      </c>
      <c r="I68" s="58"/>
      <c r="J68" s="58"/>
      <c r="K68" s="58"/>
      <c r="L68" s="58"/>
      <c r="M68" s="58"/>
      <c r="N68" s="58"/>
    </row>
    <row r="69" spans="1:14" ht="13.5">
      <c r="A69" s="153"/>
      <c r="B69" s="47"/>
      <c r="C69" s="48" t="s">
        <v>178</v>
      </c>
      <c r="D69" s="311">
        <v>3</v>
      </c>
      <c r="E69" s="312">
        <f>E57-M57</f>
        <v>3</v>
      </c>
      <c r="F69" s="313">
        <v>3</v>
      </c>
      <c r="G69" s="314">
        <v>0</v>
      </c>
      <c r="H69" s="315">
        <v>0</v>
      </c>
      <c r="I69" s="58"/>
      <c r="J69" s="58"/>
      <c r="K69" s="58"/>
      <c r="L69" s="58"/>
      <c r="M69" s="58"/>
      <c r="N69" s="58"/>
    </row>
    <row r="70" spans="1:14" ht="13.5">
      <c r="A70" s="153"/>
      <c r="B70" s="231"/>
      <c r="C70" s="48" t="s">
        <v>158</v>
      </c>
      <c r="D70" s="311">
        <v>4</v>
      </c>
      <c r="E70" s="312">
        <f>E58-M58</f>
        <v>5</v>
      </c>
      <c r="F70" s="313">
        <v>5</v>
      </c>
      <c r="G70" s="314">
        <v>0.01</v>
      </c>
      <c r="H70" s="315">
        <v>0.01</v>
      </c>
      <c r="I70" s="58"/>
      <c r="J70" s="58"/>
      <c r="K70" s="58"/>
      <c r="L70" s="58"/>
      <c r="M70" s="58"/>
      <c r="N70" s="58"/>
    </row>
    <row r="71" spans="1:14" ht="13.5">
      <c r="A71" s="153"/>
      <c r="B71" s="47"/>
      <c r="C71" s="48" t="s">
        <v>138</v>
      </c>
      <c r="D71" s="311">
        <v>8</v>
      </c>
      <c r="E71" s="312">
        <v>0</v>
      </c>
      <c r="F71" s="313">
        <v>-86</v>
      </c>
      <c r="G71" s="314">
        <v>-0.11</v>
      </c>
      <c r="H71" s="315">
        <v>-0.11</v>
      </c>
      <c r="I71" s="58"/>
      <c r="J71" s="58"/>
      <c r="K71" s="58"/>
      <c r="L71" s="58"/>
      <c r="M71" s="58"/>
      <c r="N71" s="58"/>
    </row>
    <row r="72" spans="1:14" ht="13.5">
      <c r="A72" s="153"/>
      <c r="B72" s="47"/>
      <c r="C72" s="48" t="s">
        <v>198</v>
      </c>
      <c r="D72" s="311">
        <v>9</v>
      </c>
      <c r="E72" s="312">
        <f>E59-M59</f>
        <v>39</v>
      </c>
      <c r="F72" s="313">
        <v>794</v>
      </c>
      <c r="G72" s="314">
        <v>1.05</v>
      </c>
      <c r="H72" s="315">
        <v>1.03</v>
      </c>
      <c r="I72" s="58"/>
      <c r="J72" s="58"/>
      <c r="K72" s="58"/>
      <c r="L72" s="58"/>
      <c r="M72" s="58"/>
      <c r="N72" s="58"/>
    </row>
    <row r="73" spans="1:14" ht="14.25" thickBot="1">
      <c r="A73" s="153"/>
      <c r="B73" s="762" t="s">
        <v>276</v>
      </c>
      <c r="C73" s="763"/>
      <c r="D73" s="316"/>
      <c r="E73" s="317">
        <f>SUM(E66:E72)</f>
        <v>511</v>
      </c>
      <c r="F73" s="317">
        <f>SUM(F66:F72)</f>
        <v>375</v>
      </c>
      <c r="G73" s="318">
        <v>0.5</v>
      </c>
      <c r="H73" s="319">
        <v>0.49</v>
      </c>
      <c r="I73" s="57"/>
      <c r="J73" s="52"/>
      <c r="K73" s="52"/>
      <c r="L73" s="52"/>
      <c r="M73" s="52"/>
      <c r="N73" s="52"/>
    </row>
    <row r="74" spans="1:14" ht="14.25" thickTop="1">
      <c r="A74" s="153"/>
      <c r="B74" s="143"/>
      <c r="C74" s="144"/>
      <c r="D74" s="316"/>
      <c r="E74" s="287"/>
      <c r="F74" s="247"/>
      <c r="G74" s="320"/>
      <c r="H74" s="310"/>
      <c r="I74" s="57"/>
      <c r="J74" s="52"/>
      <c r="K74" s="52"/>
      <c r="L74" s="52"/>
      <c r="M74" s="52"/>
      <c r="N74" s="52"/>
    </row>
    <row r="75" spans="1:14" ht="13.5">
      <c r="A75" s="153"/>
      <c r="B75" s="143"/>
      <c r="C75" s="154" t="s">
        <v>122</v>
      </c>
      <c r="D75" s="311">
        <v>6</v>
      </c>
      <c r="E75" s="287">
        <v>441</v>
      </c>
      <c r="F75" s="287">
        <v>347</v>
      </c>
      <c r="G75" s="321">
        <v>0.45</v>
      </c>
      <c r="H75" s="322">
        <v>0.45</v>
      </c>
      <c r="I75" s="57"/>
      <c r="J75" s="52"/>
      <c r="K75" s="52"/>
      <c r="L75" s="52"/>
      <c r="M75" s="52"/>
      <c r="N75" s="52"/>
    </row>
    <row r="76" spans="1:14" ht="6" customHeight="1" thickBot="1">
      <c r="A76" s="153"/>
      <c r="B76" s="49"/>
      <c r="C76" s="50"/>
      <c r="D76" s="51"/>
      <c r="E76" s="50"/>
      <c r="F76" s="50"/>
      <c r="G76" s="166"/>
      <c r="H76" s="204"/>
      <c r="I76" s="52"/>
      <c r="J76" s="52"/>
      <c r="K76" s="52"/>
      <c r="L76" s="52"/>
      <c r="M76" s="52"/>
      <c r="N76" s="52"/>
    </row>
    <row r="77" spans="1:14" ht="6" customHeight="1">
      <c r="A77" s="153"/>
      <c r="B77" s="52"/>
      <c r="C77" s="52"/>
      <c r="D77" s="53"/>
      <c r="E77" s="52"/>
      <c r="F77" s="52"/>
      <c r="G77" s="172"/>
      <c r="H77" s="172"/>
      <c r="I77" s="52"/>
      <c r="J77" s="52"/>
      <c r="K77" s="52"/>
      <c r="L77" s="52"/>
      <c r="M77" s="52"/>
      <c r="N77" s="52"/>
    </row>
    <row r="78" spans="1:14" ht="13.5">
      <c r="A78" s="153"/>
      <c r="B78" s="169">
        <v>1</v>
      </c>
      <c r="C78" s="170" t="s">
        <v>174</v>
      </c>
      <c r="D78" s="141"/>
      <c r="E78" s="141"/>
      <c r="F78" s="141"/>
      <c r="G78" s="141"/>
      <c r="H78" s="141"/>
      <c r="I78" s="141"/>
      <c r="J78" s="141"/>
      <c r="K78" s="141"/>
      <c r="L78" s="141"/>
      <c r="M78" s="141"/>
      <c r="N78" s="141"/>
    </row>
    <row r="79" spans="1:14" ht="13.5">
      <c r="A79" s="153"/>
      <c r="B79" s="169">
        <v>2</v>
      </c>
      <c r="C79" s="171" t="s">
        <v>104</v>
      </c>
      <c r="D79" s="140"/>
      <c r="E79" s="140"/>
      <c r="F79" s="140"/>
      <c r="G79" s="140"/>
      <c r="H79" s="140"/>
      <c r="I79" s="140"/>
      <c r="J79" s="140"/>
      <c r="K79" s="140"/>
      <c r="L79" s="140"/>
      <c r="M79" s="140"/>
      <c r="N79" s="140"/>
    </row>
    <row r="80" spans="1:14" ht="13.5">
      <c r="A80" s="153"/>
      <c r="B80" s="169">
        <v>3</v>
      </c>
      <c r="C80" s="171" t="s">
        <v>237</v>
      </c>
      <c r="D80" s="140"/>
      <c r="E80" s="140"/>
      <c r="F80" s="140"/>
      <c r="G80" s="140"/>
      <c r="H80" s="140"/>
      <c r="I80" s="140"/>
      <c r="J80" s="140"/>
      <c r="K80" s="140"/>
      <c r="L80" s="140"/>
      <c r="M80" s="140"/>
      <c r="N80" s="140"/>
    </row>
    <row r="81" spans="1:14" ht="13.5">
      <c r="A81" s="153"/>
      <c r="B81" s="169">
        <v>4</v>
      </c>
      <c r="C81" s="171" t="s">
        <v>184</v>
      </c>
      <c r="D81" s="140"/>
      <c r="E81" s="140"/>
      <c r="F81" s="140"/>
      <c r="G81" s="140"/>
      <c r="H81" s="140"/>
      <c r="I81" s="140"/>
      <c r="J81" s="140"/>
      <c r="K81" s="140"/>
      <c r="L81" s="140"/>
      <c r="M81" s="140"/>
      <c r="N81" s="140"/>
    </row>
    <row r="82" spans="1:14" ht="13.5">
      <c r="A82" s="153"/>
      <c r="B82" s="169">
        <v>5</v>
      </c>
      <c r="C82" s="171" t="s">
        <v>183</v>
      </c>
      <c r="D82" s="140"/>
      <c r="E82" s="140"/>
      <c r="F82" s="140"/>
      <c r="G82" s="140"/>
      <c r="H82" s="140"/>
      <c r="I82" s="140"/>
      <c r="J82" s="140"/>
      <c r="K82" s="140"/>
      <c r="L82" s="140"/>
      <c r="M82" s="140"/>
      <c r="N82" s="140"/>
    </row>
    <row r="83" spans="1:14" ht="13.5">
      <c r="A83" s="153"/>
      <c r="B83" s="169">
        <v>6</v>
      </c>
      <c r="C83" s="171" t="s">
        <v>242</v>
      </c>
      <c r="D83" s="140"/>
      <c r="E83" s="140"/>
      <c r="F83" s="140"/>
      <c r="G83" s="140"/>
      <c r="H83" s="140"/>
      <c r="I83" s="140"/>
      <c r="J83" s="140"/>
      <c r="K83" s="140"/>
      <c r="L83" s="140"/>
      <c r="M83" s="140"/>
      <c r="N83" s="140"/>
    </row>
    <row r="84" spans="1:14" ht="13.5">
      <c r="A84" s="153"/>
      <c r="B84" s="169">
        <v>7</v>
      </c>
      <c r="C84" s="171" t="s">
        <v>185</v>
      </c>
      <c r="D84" s="140"/>
      <c r="E84" s="140"/>
      <c r="F84" s="140"/>
      <c r="G84" s="140"/>
      <c r="H84" s="140"/>
      <c r="I84" s="140"/>
      <c r="J84" s="140"/>
      <c r="K84" s="140"/>
      <c r="L84" s="140"/>
      <c r="M84" s="140"/>
      <c r="N84" s="140"/>
    </row>
    <row r="85" spans="1:14" ht="24" customHeight="1">
      <c r="A85" s="153"/>
      <c r="B85" s="216">
        <v>8</v>
      </c>
      <c r="C85" s="758" t="s">
        <v>279</v>
      </c>
      <c r="D85" s="758"/>
      <c r="E85" s="758"/>
      <c r="F85" s="758"/>
      <c r="G85" s="758"/>
      <c r="H85" s="758"/>
      <c r="I85" s="758"/>
      <c r="J85" s="758"/>
      <c r="K85" s="758"/>
      <c r="L85" s="758"/>
      <c r="M85" s="758"/>
      <c r="N85" s="758"/>
    </row>
    <row r="86" spans="1:14" ht="28.5" customHeight="1">
      <c r="A86" s="153"/>
      <c r="B86" s="216">
        <v>9</v>
      </c>
      <c r="C86" s="758" t="s">
        <v>215</v>
      </c>
      <c r="D86" s="758"/>
      <c r="E86" s="758"/>
      <c r="F86" s="758"/>
      <c r="G86" s="758"/>
      <c r="H86" s="758"/>
      <c r="I86" s="758"/>
      <c r="J86" s="758"/>
      <c r="K86" s="758"/>
      <c r="L86" s="758"/>
      <c r="M86" s="758"/>
      <c r="N86" s="758"/>
    </row>
    <row r="87" spans="1:14">
      <c r="A87" s="153"/>
      <c r="B87" s="62"/>
      <c r="C87" s="142"/>
      <c r="D87" s="63"/>
      <c r="E87" s="63"/>
      <c r="F87" s="63"/>
      <c r="G87" s="63"/>
      <c r="H87" s="63"/>
      <c r="I87" s="63"/>
      <c r="J87" s="63"/>
      <c r="K87" s="63"/>
      <c r="L87" s="63"/>
      <c r="M87" s="63"/>
      <c r="N87" s="63"/>
    </row>
    <row r="88" spans="1:14" ht="12" customHeight="1">
      <c r="A88" s="153"/>
      <c r="B88" s="62"/>
      <c r="C88" s="759" t="s">
        <v>277</v>
      </c>
      <c r="D88" s="759"/>
      <c r="E88" s="759"/>
      <c r="F88" s="759"/>
      <c r="G88" s="759"/>
      <c r="H88" s="759"/>
      <c r="I88" s="759"/>
      <c r="J88" s="759"/>
      <c r="K88" s="759"/>
      <c r="L88" s="759"/>
      <c r="M88" s="759"/>
      <c r="N88" s="759"/>
    </row>
  </sheetData>
  <sheetProtection sheet="1" formatCells="0" formatColumns="0" formatRows="0" sort="0" autoFilter="0" pivotTables="0"/>
  <sortState xmlns:xlrd2="http://schemas.microsoft.com/office/spreadsheetml/2017/richdata2" ref="A71:N72">
    <sortCondition descending="1" ref="C71:C72"/>
  </sortState>
  <mergeCells count="18">
    <mergeCell ref="B18:C18"/>
    <mergeCell ref="B25:C25"/>
    <mergeCell ref="B1:N1"/>
    <mergeCell ref="B2:N2"/>
    <mergeCell ref="B3:N3"/>
    <mergeCell ref="B7:C7"/>
    <mergeCell ref="B12:C12"/>
    <mergeCell ref="B42:C42"/>
    <mergeCell ref="B48:C48"/>
    <mergeCell ref="C85:N85"/>
    <mergeCell ref="C88:N88"/>
    <mergeCell ref="B31:C31"/>
    <mergeCell ref="B36:C36"/>
    <mergeCell ref="B54:C54"/>
    <mergeCell ref="B60:C60"/>
    <mergeCell ref="B66:C66"/>
    <mergeCell ref="B73:C73"/>
    <mergeCell ref="C86:N86"/>
  </mergeCells>
  <pageMargins left="0.7" right="0.7" top="0.25" bottom="0.44" header="0.3" footer="0.3"/>
  <pageSetup scale="61" fitToHeight="2" orientation="landscape" r:id="rId1"/>
  <headerFooter>
    <oddFooter>&amp;LActivision Blizzard, Inc.&amp;R&amp;P of &amp;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9232-E329-47AE-9A59-ADB84361660E}">
  <sheetPr>
    <pageSetUpPr fitToPage="1"/>
  </sheetPr>
  <dimension ref="A1:S91"/>
  <sheetViews>
    <sheetView showGridLines="0" zoomScaleNormal="100" zoomScaleSheetLayoutView="90" workbookViewId="0">
      <pane xSplit="2" ySplit="7" topLeftCell="C8" activePane="bottomRight" state="frozen"/>
      <selection sqref="A1:S1"/>
      <selection pane="topRight" sqref="A1:S1"/>
      <selection pane="bottomLeft" sqref="A1:S1"/>
      <selection pane="bottomRight" sqref="A1:O1"/>
    </sheetView>
  </sheetViews>
  <sheetFormatPr defaultColWidth="9.28515625" defaultRowHeight="12"/>
  <cols>
    <col min="1" max="1" width="2.7109375" style="36" customWidth="1"/>
    <col min="2" max="2" width="60.28515625" style="36" customWidth="1"/>
    <col min="3" max="14" width="9.7109375" style="36" customWidth="1"/>
    <col min="15" max="15" width="1.7109375" style="36" customWidth="1"/>
    <col min="16" max="16384" width="9.28515625" style="36"/>
  </cols>
  <sheetData>
    <row r="1" spans="1:19" ht="15" customHeight="1">
      <c r="A1" s="739" t="s">
        <v>60</v>
      </c>
      <c r="B1" s="739"/>
      <c r="C1" s="739"/>
      <c r="D1" s="739"/>
      <c r="E1" s="739"/>
      <c r="F1" s="739"/>
      <c r="G1" s="739"/>
      <c r="H1" s="739"/>
      <c r="I1" s="739"/>
      <c r="J1" s="739"/>
      <c r="K1" s="739"/>
      <c r="L1" s="739"/>
      <c r="M1" s="739"/>
      <c r="N1" s="739"/>
      <c r="O1" s="739"/>
    </row>
    <row r="2" spans="1:19" ht="15" customHeight="1">
      <c r="A2" s="739" t="s">
        <v>262</v>
      </c>
      <c r="B2" s="739"/>
      <c r="C2" s="739"/>
      <c r="D2" s="739"/>
      <c r="E2" s="739"/>
      <c r="F2" s="739"/>
      <c r="G2" s="739"/>
      <c r="H2" s="739"/>
      <c r="I2" s="739"/>
      <c r="J2" s="739"/>
      <c r="K2" s="739"/>
      <c r="L2" s="739"/>
      <c r="M2" s="739"/>
      <c r="N2" s="739"/>
      <c r="O2" s="739"/>
    </row>
    <row r="3" spans="1:19" ht="15" customHeight="1">
      <c r="A3" s="739" t="s">
        <v>42</v>
      </c>
      <c r="B3" s="739"/>
      <c r="C3" s="739"/>
      <c r="D3" s="739"/>
      <c r="E3" s="739"/>
      <c r="F3" s="739"/>
      <c r="G3" s="739"/>
      <c r="H3" s="739"/>
      <c r="I3" s="739"/>
      <c r="J3" s="739"/>
      <c r="K3" s="739"/>
      <c r="L3" s="739"/>
      <c r="M3" s="739"/>
      <c r="N3" s="739"/>
      <c r="O3" s="739"/>
    </row>
    <row r="6" spans="1:19" ht="15.75" customHeight="1">
      <c r="B6" s="71"/>
      <c r="C6" s="637" t="s">
        <v>4</v>
      </c>
      <c r="D6" s="637" t="s">
        <v>5</v>
      </c>
      <c r="E6" s="637" t="s">
        <v>6</v>
      </c>
      <c r="F6" s="637" t="s">
        <v>3</v>
      </c>
      <c r="G6" s="637" t="s">
        <v>4</v>
      </c>
      <c r="H6" s="637" t="s">
        <v>5</v>
      </c>
      <c r="I6" s="637" t="s">
        <v>6</v>
      </c>
      <c r="J6" s="637" t="s">
        <v>3</v>
      </c>
      <c r="K6" s="637" t="s">
        <v>4</v>
      </c>
      <c r="L6" s="637" t="s">
        <v>5</v>
      </c>
      <c r="M6" s="685" t="s">
        <v>6</v>
      </c>
      <c r="N6" s="726" t="s">
        <v>3</v>
      </c>
    </row>
    <row r="7" spans="1:19" ht="12.75" thickBot="1">
      <c r="B7" s="33"/>
      <c r="C7" s="637" t="s">
        <v>156</v>
      </c>
      <c r="D7" s="637" t="s">
        <v>156</v>
      </c>
      <c r="E7" s="637" t="s">
        <v>156</v>
      </c>
      <c r="F7" s="637" t="s">
        <v>218</v>
      </c>
      <c r="G7" s="637" t="s">
        <v>218</v>
      </c>
      <c r="H7" s="637" t="s">
        <v>218</v>
      </c>
      <c r="I7" s="637" t="s">
        <v>218</v>
      </c>
      <c r="J7" s="637" t="s">
        <v>239</v>
      </c>
      <c r="K7" s="637" t="s">
        <v>239</v>
      </c>
      <c r="L7" s="637" t="s">
        <v>239</v>
      </c>
      <c r="M7" s="685" t="s">
        <v>239</v>
      </c>
      <c r="N7" s="726" t="s">
        <v>297</v>
      </c>
    </row>
    <row r="8" spans="1:19" ht="13.5">
      <c r="B8" s="467" t="s">
        <v>260</v>
      </c>
      <c r="C8" s="73"/>
      <c r="D8" s="73"/>
      <c r="E8" s="73"/>
      <c r="F8" s="73"/>
      <c r="G8" s="73"/>
      <c r="H8" s="73"/>
      <c r="I8" s="73"/>
      <c r="J8" s="73"/>
      <c r="K8" s="73"/>
      <c r="L8" s="73"/>
      <c r="M8" s="73"/>
      <c r="N8" s="73"/>
    </row>
    <row r="9" spans="1:19">
      <c r="B9" s="468" t="s">
        <v>264</v>
      </c>
      <c r="C9" s="469">
        <v>1418</v>
      </c>
      <c r="D9" s="469">
        <v>1902</v>
      </c>
      <c r="E9" s="469">
        <v>2640</v>
      </c>
      <c r="F9" s="469">
        <v>1384</v>
      </c>
      <c r="G9" s="569">
        <v>1385</v>
      </c>
      <c r="H9" s="569">
        <v>1658</v>
      </c>
      <c r="I9" s="569">
        <v>2835</v>
      </c>
      <c r="J9" s="569">
        <v>1258</v>
      </c>
      <c r="K9" s="569">
        <v>1207</v>
      </c>
      <c r="L9" s="296">
        <v>1214</v>
      </c>
      <c r="M9" s="569">
        <v>2708</v>
      </c>
      <c r="N9" s="296">
        <v>1522</v>
      </c>
      <c r="O9" s="75">
        <v>1214</v>
      </c>
    </row>
    <row r="10" spans="1:19" ht="13.5">
      <c r="B10" s="468" t="s">
        <v>265</v>
      </c>
      <c r="C10" s="189">
        <v>1028</v>
      </c>
      <c r="D10" s="189">
        <v>1093</v>
      </c>
      <c r="E10" s="189">
        <v>1073</v>
      </c>
      <c r="F10" s="189">
        <v>970</v>
      </c>
      <c r="G10" s="570">
        <v>997</v>
      </c>
      <c r="H10" s="570">
        <v>1032</v>
      </c>
      <c r="I10" s="570">
        <v>1204</v>
      </c>
      <c r="J10" s="570">
        <v>794</v>
      </c>
      <c r="K10" s="570">
        <v>778</v>
      </c>
      <c r="L10" s="297">
        <v>709</v>
      </c>
      <c r="M10" s="570">
        <v>1085</v>
      </c>
      <c r="N10" s="297">
        <v>956</v>
      </c>
    </row>
    <row r="11" spans="1:19">
      <c r="B11" s="468"/>
      <c r="C11" s="472"/>
      <c r="D11" s="472"/>
      <c r="E11" s="472"/>
      <c r="F11" s="472"/>
      <c r="G11" s="573"/>
      <c r="H11" s="573"/>
      <c r="I11" s="573"/>
      <c r="J11" s="573"/>
      <c r="K11" s="573"/>
      <c r="L11" s="300"/>
      <c r="M11" s="573"/>
      <c r="N11" s="300"/>
      <c r="O11" s="114"/>
    </row>
    <row r="12" spans="1:19" ht="13.5">
      <c r="B12" s="633" t="s">
        <v>263</v>
      </c>
      <c r="C12" s="189"/>
      <c r="D12" s="189"/>
      <c r="E12" s="189"/>
      <c r="F12" s="189"/>
      <c r="G12" s="570"/>
      <c r="H12" s="570"/>
      <c r="I12" s="570"/>
      <c r="J12" s="570"/>
      <c r="K12" s="570"/>
      <c r="L12" s="297"/>
      <c r="M12" s="570"/>
      <c r="N12" s="297"/>
      <c r="O12" s="75"/>
      <c r="Q12" s="75"/>
    </row>
    <row r="13" spans="1:19">
      <c r="B13" s="468" t="s">
        <v>188</v>
      </c>
      <c r="C13" s="189">
        <v>47</v>
      </c>
      <c r="D13" s="189">
        <v>49</v>
      </c>
      <c r="E13" s="189">
        <v>55</v>
      </c>
      <c r="F13" s="189">
        <v>51</v>
      </c>
      <c r="G13" s="570">
        <v>45</v>
      </c>
      <c r="H13" s="570">
        <v>46</v>
      </c>
      <c r="I13" s="570">
        <v>53</v>
      </c>
      <c r="J13" s="570">
        <v>41</v>
      </c>
      <c r="K13" s="570">
        <v>37</v>
      </c>
      <c r="L13" s="297">
        <v>36</v>
      </c>
      <c r="M13" s="570">
        <v>128</v>
      </c>
      <c r="N13" s="297">
        <v>102</v>
      </c>
      <c r="O13" s="75"/>
      <c r="Q13" s="75"/>
      <c r="S13" s="75"/>
    </row>
    <row r="14" spans="1:19">
      <c r="B14" s="468" t="s">
        <v>189</v>
      </c>
      <c r="C14" s="189">
        <v>46</v>
      </c>
      <c r="D14" s="189">
        <v>42</v>
      </c>
      <c r="E14" s="189">
        <v>40</v>
      </c>
      <c r="F14" s="189">
        <v>38</v>
      </c>
      <c r="G14" s="570">
        <v>37</v>
      </c>
      <c r="H14" s="570">
        <v>37</v>
      </c>
      <c r="I14" s="570">
        <v>35</v>
      </c>
      <c r="J14" s="570">
        <v>32</v>
      </c>
      <c r="K14" s="570">
        <v>32</v>
      </c>
      <c r="L14" s="297">
        <v>33</v>
      </c>
      <c r="M14" s="570">
        <v>32</v>
      </c>
      <c r="N14" s="297">
        <v>32</v>
      </c>
      <c r="O14" s="75"/>
      <c r="Q14" s="75"/>
      <c r="S14" s="75"/>
    </row>
    <row r="15" spans="1:19">
      <c r="B15" s="468" t="s">
        <v>190</v>
      </c>
      <c r="C15" s="189">
        <v>314</v>
      </c>
      <c r="D15" s="189">
        <v>293</v>
      </c>
      <c r="E15" s="189">
        <v>290</v>
      </c>
      <c r="F15" s="189">
        <v>285</v>
      </c>
      <c r="G15" s="570">
        <v>270</v>
      </c>
      <c r="H15" s="570">
        <v>262</v>
      </c>
      <c r="I15" s="570">
        <v>268</v>
      </c>
      <c r="J15" s="570">
        <v>272</v>
      </c>
      <c r="K15" s="570">
        <v>258</v>
      </c>
      <c r="L15" s="297">
        <v>247</v>
      </c>
      <c r="M15" s="570">
        <v>249</v>
      </c>
      <c r="N15" s="297">
        <v>273</v>
      </c>
      <c r="O15" s="75"/>
      <c r="Q15" s="75"/>
      <c r="S15" s="75"/>
    </row>
    <row r="16" spans="1:19" ht="12.75" thickBot="1">
      <c r="B16" s="468" t="s">
        <v>261</v>
      </c>
      <c r="C16" s="471">
        <f t="shared" ref="C16:L16" si="0">SUM(C13:C15)</f>
        <v>407</v>
      </c>
      <c r="D16" s="471">
        <f t="shared" si="0"/>
        <v>384</v>
      </c>
      <c r="E16" s="471">
        <f t="shared" si="0"/>
        <v>385</v>
      </c>
      <c r="F16" s="471">
        <f t="shared" si="0"/>
        <v>374</v>
      </c>
      <c r="G16" s="572">
        <f t="shared" si="0"/>
        <v>352</v>
      </c>
      <c r="H16" s="572">
        <f t="shared" si="0"/>
        <v>345</v>
      </c>
      <c r="I16" s="572">
        <f t="shared" si="0"/>
        <v>356</v>
      </c>
      <c r="J16" s="572">
        <f t="shared" si="0"/>
        <v>345</v>
      </c>
      <c r="K16" s="572">
        <f t="shared" si="0"/>
        <v>327</v>
      </c>
      <c r="L16" s="572">
        <f t="shared" si="0"/>
        <v>316</v>
      </c>
      <c r="M16" s="572">
        <f t="shared" ref="M16:N16" si="1">SUM(M13:M15)</f>
        <v>409</v>
      </c>
      <c r="N16" s="572">
        <f t="shared" si="1"/>
        <v>407</v>
      </c>
      <c r="O16" s="75"/>
      <c r="S16" s="75"/>
    </row>
    <row r="17" spans="2:18" ht="12.75" thickTop="1">
      <c r="B17" s="468"/>
      <c r="C17" s="189"/>
      <c r="D17" s="189"/>
      <c r="E17" s="189"/>
      <c r="F17" s="189"/>
      <c r="G17" s="570"/>
      <c r="H17" s="570"/>
      <c r="I17" s="570"/>
      <c r="J17" s="570"/>
      <c r="K17" s="189"/>
      <c r="L17" s="189"/>
      <c r="M17" s="189"/>
      <c r="N17" s="189"/>
      <c r="O17" s="75"/>
    </row>
    <row r="18" spans="2:18" ht="14.25">
      <c r="B18" s="35"/>
      <c r="C18" s="173"/>
      <c r="D18" s="173"/>
      <c r="E18" s="173"/>
      <c r="F18" s="173"/>
      <c r="G18" s="173"/>
      <c r="H18" s="173"/>
      <c r="I18" s="173"/>
      <c r="J18" s="173"/>
      <c r="K18" s="173"/>
      <c r="L18" s="173"/>
      <c r="M18" s="173"/>
      <c r="N18" s="173"/>
      <c r="O18" s="114"/>
    </row>
    <row r="19" spans="2:18" ht="39" customHeight="1">
      <c r="B19" s="741" t="s">
        <v>283</v>
      </c>
      <c r="C19" s="741"/>
      <c r="D19" s="741"/>
      <c r="E19" s="741"/>
      <c r="F19" s="741"/>
      <c r="G19" s="741"/>
      <c r="H19" s="741"/>
      <c r="I19" s="741"/>
      <c r="J19" s="741"/>
      <c r="K19" s="741"/>
      <c r="L19" s="741"/>
      <c r="M19" s="741"/>
      <c r="N19" s="741"/>
      <c r="O19" s="741"/>
    </row>
    <row r="20" spans="2:18" ht="21" customHeight="1">
      <c r="B20" s="741" t="s">
        <v>266</v>
      </c>
      <c r="C20" s="741"/>
      <c r="D20" s="741"/>
      <c r="E20" s="741"/>
      <c r="F20" s="741"/>
      <c r="G20" s="741"/>
      <c r="H20" s="741"/>
      <c r="I20" s="741"/>
      <c r="J20" s="741"/>
      <c r="K20" s="741"/>
      <c r="L20" s="741"/>
      <c r="M20" s="741"/>
      <c r="N20" s="741"/>
      <c r="O20" s="741"/>
    </row>
    <row r="21" spans="2:18" ht="67.5" customHeight="1">
      <c r="B21" s="741" t="s">
        <v>286</v>
      </c>
      <c r="C21" s="741"/>
      <c r="D21" s="741"/>
      <c r="E21" s="741"/>
      <c r="F21" s="741"/>
      <c r="G21" s="741"/>
      <c r="H21" s="741"/>
      <c r="I21" s="741"/>
      <c r="J21" s="741"/>
      <c r="K21" s="741"/>
      <c r="L21" s="741"/>
      <c r="M21" s="741"/>
      <c r="N21" s="741"/>
      <c r="O21" s="741"/>
    </row>
    <row r="22" spans="2:18">
      <c r="B22" s="85"/>
      <c r="C22" s="106"/>
      <c r="D22" s="106"/>
      <c r="E22" s="106"/>
      <c r="F22" s="106"/>
      <c r="G22" s="106"/>
      <c r="H22" s="106"/>
      <c r="I22" s="106"/>
      <c r="J22" s="106"/>
      <c r="K22" s="106"/>
      <c r="L22" s="106"/>
      <c r="M22" s="106"/>
      <c r="N22" s="106"/>
    </row>
    <row r="23" spans="2:18">
      <c r="B23" s="740"/>
      <c r="C23" s="740"/>
      <c r="D23" s="740"/>
      <c r="E23" s="740"/>
      <c r="F23" s="740"/>
      <c r="G23" s="740"/>
      <c r="H23" s="740"/>
      <c r="I23" s="740"/>
      <c r="J23" s="740"/>
      <c r="K23" s="740"/>
      <c r="L23" s="740"/>
      <c r="M23" s="740"/>
      <c r="N23" s="740"/>
      <c r="O23" s="740"/>
      <c r="P23" s="740"/>
      <c r="R23" s="75"/>
    </row>
    <row r="24" spans="2:18" s="305" customFormat="1">
      <c r="B24" s="415"/>
      <c r="R24" s="307"/>
    </row>
    <row r="25" spans="2:18" s="305" customFormat="1">
      <c r="B25" s="415"/>
      <c r="C25" s="697"/>
      <c r="D25" s="697"/>
      <c r="E25" s="697"/>
      <c r="F25" s="697"/>
      <c r="G25" s="698"/>
      <c r="H25" s="698"/>
      <c r="I25" s="698"/>
      <c r="J25" s="698"/>
      <c r="K25" s="698"/>
      <c r="L25" s="699"/>
      <c r="R25" s="307"/>
    </row>
    <row r="26" spans="2:18" s="305" customFormat="1">
      <c r="C26" s="700"/>
      <c r="D26" s="700"/>
      <c r="E26" s="700"/>
      <c r="F26" s="700"/>
      <c r="G26" s="701"/>
      <c r="H26" s="701"/>
      <c r="I26" s="701"/>
      <c r="J26" s="701"/>
      <c r="K26" s="701"/>
      <c r="L26" s="702"/>
    </row>
    <row r="27" spans="2:18" s="305" customFormat="1">
      <c r="C27" s="703"/>
      <c r="D27" s="703"/>
      <c r="E27" s="703"/>
      <c r="F27" s="703"/>
      <c r="G27" s="704"/>
      <c r="H27" s="704"/>
      <c r="I27" s="704"/>
      <c r="J27" s="704"/>
      <c r="K27" s="704"/>
      <c r="L27" s="705"/>
    </row>
    <row r="28" spans="2:18" s="305" customFormat="1">
      <c r="C28" s="700"/>
      <c r="D28" s="700"/>
      <c r="E28" s="700"/>
      <c r="F28" s="700"/>
      <c r="G28" s="701"/>
      <c r="H28" s="701"/>
      <c r="I28" s="701"/>
      <c r="J28" s="701"/>
      <c r="K28" s="701"/>
      <c r="L28" s="702"/>
    </row>
    <row r="29" spans="2:18" s="305" customFormat="1">
      <c r="C29" s="700"/>
      <c r="D29" s="700"/>
      <c r="E29" s="700"/>
      <c r="F29" s="700"/>
      <c r="G29" s="701"/>
      <c r="H29" s="701"/>
      <c r="I29" s="701"/>
      <c r="J29" s="701"/>
      <c r="K29" s="701"/>
      <c r="L29" s="702"/>
    </row>
    <row r="30" spans="2:18" s="305" customFormat="1">
      <c r="C30" s="700"/>
      <c r="D30" s="700"/>
      <c r="E30" s="700"/>
      <c r="F30" s="700"/>
      <c r="G30" s="701"/>
      <c r="H30" s="701"/>
      <c r="I30" s="701"/>
      <c r="J30" s="701"/>
      <c r="K30" s="701"/>
      <c r="L30" s="702"/>
    </row>
    <row r="31" spans="2:18" s="305" customFormat="1">
      <c r="C31" s="700"/>
      <c r="D31" s="700"/>
      <c r="E31" s="700"/>
      <c r="F31" s="700"/>
      <c r="G31" s="701"/>
      <c r="H31" s="701"/>
      <c r="I31" s="701"/>
      <c r="J31" s="701"/>
      <c r="K31" s="701"/>
      <c r="L31" s="702"/>
    </row>
    <row r="32" spans="2:18" s="305" customFormat="1">
      <c r="C32" s="700"/>
      <c r="D32" s="700"/>
      <c r="E32" s="700"/>
      <c r="F32" s="700"/>
      <c r="G32" s="701"/>
      <c r="H32" s="701"/>
      <c r="I32" s="701"/>
      <c r="J32" s="701"/>
      <c r="K32" s="701"/>
      <c r="L32" s="701"/>
    </row>
    <row r="33" spans="3:14" s="305" customFormat="1">
      <c r="C33" s="706"/>
      <c r="D33" s="706"/>
      <c r="E33" s="706"/>
      <c r="F33" s="706"/>
      <c r="G33" s="706"/>
      <c r="H33" s="706"/>
      <c r="I33" s="706"/>
      <c r="J33" s="706"/>
      <c r="K33" s="707"/>
      <c r="L33" s="707"/>
    </row>
    <row r="34" spans="3:14" s="305" customFormat="1">
      <c r="C34" s="706"/>
      <c r="D34" s="706"/>
      <c r="E34" s="706"/>
      <c r="F34" s="706"/>
      <c r="G34" s="706"/>
      <c r="H34" s="706"/>
      <c r="I34" s="706"/>
      <c r="J34" s="706"/>
      <c r="K34" s="706"/>
      <c r="L34" s="706"/>
    </row>
    <row r="35" spans="3:14" s="305" customFormat="1">
      <c r="C35" s="706"/>
      <c r="D35" s="706"/>
      <c r="E35" s="706"/>
      <c r="F35" s="706"/>
      <c r="G35" s="706"/>
      <c r="H35" s="706"/>
      <c r="I35" s="706"/>
      <c r="J35" s="706"/>
      <c r="K35" s="706"/>
      <c r="L35" s="706"/>
    </row>
    <row r="36" spans="3:14" s="305" customFormat="1">
      <c r="C36" s="706"/>
      <c r="D36" s="706"/>
      <c r="E36" s="706"/>
      <c r="F36" s="706"/>
      <c r="G36" s="706"/>
      <c r="H36" s="706"/>
      <c r="I36" s="706"/>
      <c r="J36" s="706"/>
      <c r="K36" s="706"/>
      <c r="L36" s="706"/>
    </row>
    <row r="37" spans="3:14" s="305" customFormat="1">
      <c r="C37" s="706"/>
      <c r="D37" s="706"/>
      <c r="E37" s="706"/>
      <c r="F37" s="706"/>
      <c r="G37" s="706"/>
      <c r="H37" s="706"/>
      <c r="I37" s="706"/>
      <c r="J37" s="706"/>
      <c r="K37" s="706"/>
      <c r="L37" s="706"/>
    </row>
    <row r="38" spans="3:14" s="305" customFormat="1">
      <c r="C38" s="706"/>
      <c r="D38" s="706"/>
      <c r="E38" s="706"/>
      <c r="F38" s="706"/>
      <c r="G38" s="706"/>
      <c r="H38" s="706"/>
      <c r="I38" s="706"/>
      <c r="J38" s="706"/>
      <c r="K38" s="706"/>
      <c r="L38" s="706"/>
    </row>
    <row r="39" spans="3:14" s="305" customFormat="1">
      <c r="C39" s="706"/>
      <c r="D39" s="706"/>
      <c r="E39" s="706"/>
      <c r="F39" s="706"/>
      <c r="G39" s="706"/>
      <c r="H39" s="706"/>
      <c r="I39" s="706"/>
      <c r="J39" s="706"/>
      <c r="K39" s="706"/>
      <c r="L39" s="706"/>
    </row>
    <row r="40" spans="3:14" s="305" customFormat="1">
      <c r="C40" s="706"/>
      <c r="D40" s="706"/>
      <c r="E40" s="706"/>
      <c r="F40" s="706"/>
      <c r="G40" s="706"/>
      <c r="H40" s="706"/>
      <c r="I40" s="706"/>
      <c r="J40" s="706"/>
      <c r="K40" s="706"/>
      <c r="L40" s="706"/>
    </row>
    <row r="41" spans="3:14" s="305" customFormat="1">
      <c r="C41" s="706"/>
      <c r="D41" s="706"/>
      <c r="E41" s="706"/>
      <c r="F41" s="706"/>
      <c r="G41" s="706"/>
      <c r="H41" s="706"/>
      <c r="I41" s="706"/>
      <c r="J41" s="706"/>
      <c r="K41" s="706"/>
      <c r="L41" s="706"/>
      <c r="M41" s="416"/>
      <c r="N41" s="416"/>
    </row>
    <row r="42" spans="3:14" s="305" customFormat="1">
      <c r="C42" s="417"/>
      <c r="D42" s="417"/>
      <c r="E42" s="417"/>
      <c r="F42" s="417"/>
      <c r="G42" s="417"/>
      <c r="H42" s="417"/>
      <c r="I42" s="417"/>
      <c r="J42" s="417"/>
      <c r="K42" s="416"/>
      <c r="L42" s="416"/>
      <c r="M42" s="416"/>
      <c r="N42" s="416"/>
    </row>
    <row r="43" spans="3:14" s="305" customFormat="1">
      <c r="C43" s="417"/>
      <c r="D43" s="417"/>
      <c r="E43" s="417"/>
      <c r="F43" s="417"/>
      <c r="G43" s="417"/>
      <c r="H43" s="417"/>
      <c r="I43" s="417"/>
      <c r="J43" s="417"/>
      <c r="K43" s="416"/>
      <c r="L43" s="416"/>
      <c r="M43" s="416"/>
      <c r="N43" s="416"/>
    </row>
    <row r="44" spans="3:14" s="305" customFormat="1">
      <c r="C44" s="417"/>
      <c r="D44" s="417"/>
      <c r="E44" s="417"/>
      <c r="F44" s="417"/>
      <c r="G44" s="417"/>
      <c r="H44" s="417"/>
      <c r="I44" s="417"/>
      <c r="J44" s="417"/>
      <c r="K44" s="416"/>
      <c r="L44" s="416"/>
      <c r="M44" s="416"/>
      <c r="N44" s="416"/>
    </row>
    <row r="45" spans="3:14" s="305" customFormat="1">
      <c r="C45" s="417"/>
      <c r="D45" s="417"/>
      <c r="E45" s="417"/>
      <c r="F45" s="417"/>
      <c r="G45" s="417"/>
      <c r="H45" s="417"/>
      <c r="I45" s="417"/>
      <c r="J45" s="417"/>
      <c r="K45" s="416"/>
      <c r="L45" s="416"/>
      <c r="M45" s="416"/>
      <c r="N45" s="416"/>
    </row>
    <row r="46" spans="3:14" s="305" customFormat="1">
      <c r="C46" s="417"/>
      <c r="D46" s="417"/>
      <c r="E46" s="417"/>
      <c r="F46" s="417"/>
      <c r="G46" s="417"/>
      <c r="H46" s="417"/>
      <c r="I46" s="417"/>
      <c r="J46" s="417"/>
      <c r="K46" s="416"/>
      <c r="L46" s="416"/>
      <c r="M46" s="416"/>
      <c r="N46" s="416"/>
    </row>
    <row r="47" spans="3:14" s="305" customFormat="1">
      <c r="C47" s="417"/>
      <c r="D47" s="417"/>
      <c r="E47" s="417"/>
      <c r="F47" s="417"/>
      <c r="G47" s="417"/>
      <c r="H47" s="417"/>
      <c r="I47" s="417"/>
      <c r="J47" s="417"/>
      <c r="K47" s="416"/>
      <c r="L47" s="416"/>
      <c r="M47" s="416"/>
      <c r="N47" s="416"/>
    </row>
    <row r="48" spans="3:14" s="305" customFormat="1">
      <c r="C48" s="417"/>
      <c r="D48" s="417"/>
      <c r="E48" s="417"/>
      <c r="F48" s="417"/>
      <c r="G48" s="417"/>
      <c r="H48" s="417"/>
      <c r="I48" s="417"/>
      <c r="J48" s="417"/>
      <c r="K48" s="416"/>
      <c r="L48" s="416"/>
      <c r="M48" s="416"/>
      <c r="N48" s="416"/>
    </row>
    <row r="49" spans="3:14" s="305" customFormat="1">
      <c r="C49" s="417"/>
      <c r="D49" s="417"/>
      <c r="E49" s="417"/>
      <c r="F49" s="417"/>
      <c r="G49" s="417"/>
      <c r="H49" s="417"/>
      <c r="I49" s="417"/>
      <c r="J49" s="417"/>
      <c r="K49" s="416"/>
      <c r="L49" s="416"/>
      <c r="M49" s="416"/>
      <c r="N49" s="416"/>
    </row>
    <row r="50" spans="3:14" s="305" customFormat="1">
      <c r="C50" s="417"/>
      <c r="D50" s="417"/>
      <c r="E50" s="417"/>
      <c r="F50" s="417"/>
      <c r="G50" s="417"/>
      <c r="H50" s="417"/>
      <c r="I50" s="417"/>
      <c r="J50" s="417"/>
      <c r="K50" s="416"/>
      <c r="L50" s="416"/>
      <c r="M50" s="416"/>
      <c r="N50" s="416"/>
    </row>
    <row r="51" spans="3:14" s="305" customFormat="1">
      <c r="C51" s="416"/>
      <c r="D51" s="416"/>
      <c r="E51" s="416"/>
      <c r="F51" s="416"/>
      <c r="G51" s="416"/>
      <c r="H51" s="416"/>
      <c r="I51" s="416"/>
      <c r="J51" s="416"/>
      <c r="K51" s="416"/>
      <c r="L51" s="416"/>
      <c r="M51" s="416"/>
      <c r="N51" s="416"/>
    </row>
    <row r="52" spans="3:14" s="305" customFormat="1">
      <c r="C52" s="416"/>
      <c r="D52" s="416"/>
      <c r="E52" s="416"/>
      <c r="F52" s="416"/>
      <c r="G52" s="416"/>
      <c r="H52" s="416"/>
      <c r="I52" s="416"/>
      <c r="J52" s="416"/>
      <c r="K52" s="416"/>
      <c r="L52" s="416"/>
      <c r="M52" s="416"/>
      <c r="N52" s="416"/>
    </row>
    <row r="53" spans="3:14" s="305" customFormat="1">
      <c r="C53" s="416"/>
      <c r="D53" s="416"/>
      <c r="E53" s="416"/>
      <c r="F53" s="416"/>
      <c r="G53" s="416"/>
      <c r="H53" s="416"/>
      <c r="I53" s="416"/>
      <c r="J53" s="416"/>
      <c r="K53" s="416"/>
      <c r="L53" s="416"/>
      <c r="M53" s="416"/>
      <c r="N53" s="416"/>
    </row>
    <row r="54" spans="3:14" s="305" customFormat="1">
      <c r="C54" s="416"/>
      <c r="D54" s="416"/>
      <c r="E54" s="416"/>
      <c r="F54" s="416"/>
      <c r="G54" s="416"/>
      <c r="H54" s="416"/>
      <c r="I54" s="416"/>
      <c r="J54" s="416"/>
      <c r="K54" s="416"/>
      <c r="L54" s="416"/>
      <c r="M54" s="416"/>
      <c r="N54" s="416"/>
    </row>
    <row r="55" spans="3:14" s="305" customFormat="1">
      <c r="C55" s="416"/>
      <c r="D55" s="416"/>
      <c r="E55" s="416"/>
      <c r="F55" s="416"/>
      <c r="G55" s="416"/>
      <c r="H55" s="416"/>
      <c r="I55" s="416"/>
      <c r="J55" s="416"/>
      <c r="K55" s="416"/>
      <c r="L55" s="416"/>
      <c r="M55" s="416"/>
      <c r="N55" s="416"/>
    </row>
    <row r="56" spans="3:14" s="305" customFormat="1">
      <c r="C56" s="416"/>
      <c r="D56" s="416"/>
      <c r="E56" s="416"/>
      <c r="F56" s="416"/>
      <c r="G56" s="416"/>
      <c r="H56" s="416"/>
      <c r="I56" s="416"/>
      <c r="J56" s="416"/>
      <c r="K56" s="416"/>
      <c r="L56" s="416"/>
      <c r="M56" s="416"/>
      <c r="N56" s="416"/>
    </row>
    <row r="57" spans="3:14" s="305" customFormat="1">
      <c r="C57" s="416"/>
      <c r="D57" s="416"/>
      <c r="E57" s="416"/>
    </row>
    <row r="58" spans="3:14" s="305" customFormat="1">
      <c r="C58" s="416"/>
      <c r="D58" s="416"/>
      <c r="E58" s="416"/>
    </row>
    <row r="59" spans="3:14" s="305" customFormat="1">
      <c r="C59" s="416"/>
      <c r="D59" s="416"/>
      <c r="E59" s="416"/>
    </row>
    <row r="60" spans="3:14" s="305" customFormat="1">
      <c r="C60" s="416"/>
      <c r="D60" s="416"/>
      <c r="E60" s="416"/>
    </row>
    <row r="61" spans="3:14" s="305" customFormat="1">
      <c r="C61" s="416"/>
      <c r="D61" s="416"/>
      <c r="E61" s="416"/>
    </row>
    <row r="62" spans="3:14" s="305" customFormat="1">
      <c r="C62" s="416"/>
      <c r="D62" s="416"/>
      <c r="E62" s="416"/>
    </row>
    <row r="63" spans="3:14" s="305" customFormat="1"/>
    <row r="64" spans="3:14" s="305" customFormat="1"/>
    <row r="65" s="305" customFormat="1"/>
    <row r="66" s="305" customFormat="1"/>
    <row r="67" s="305" customFormat="1"/>
    <row r="68" s="305" customFormat="1"/>
    <row r="69" s="305" customFormat="1"/>
    <row r="70" s="305" customFormat="1"/>
    <row r="71" s="305" customFormat="1"/>
    <row r="72" s="305" customFormat="1"/>
    <row r="73" s="305" customFormat="1"/>
    <row r="74" s="305" customFormat="1"/>
    <row r="75" s="305" customFormat="1"/>
    <row r="76" s="305" customFormat="1"/>
    <row r="77" s="305" customFormat="1"/>
    <row r="78" s="305" customFormat="1"/>
    <row r="79" s="305" customFormat="1"/>
    <row r="80" s="305" customFormat="1"/>
    <row r="81" s="305" customFormat="1"/>
    <row r="82" s="305" customFormat="1"/>
    <row r="83" s="305" customFormat="1"/>
    <row r="84" s="305" customFormat="1"/>
    <row r="85" s="305" customFormat="1"/>
    <row r="86" s="305" customFormat="1"/>
    <row r="87" s="305" customFormat="1"/>
    <row r="88" s="305" customFormat="1"/>
    <row r="89" s="305" customFormat="1"/>
    <row r="90" s="305" customFormat="1"/>
    <row r="91" s="305" customFormat="1"/>
  </sheetData>
  <sheetProtection sheet="1" objects="1" scenarios="1"/>
  <mergeCells count="7">
    <mergeCell ref="A1:O1"/>
    <mergeCell ref="A2:O2"/>
    <mergeCell ref="A3:O3"/>
    <mergeCell ref="B23:P23"/>
    <mergeCell ref="B19:O19"/>
    <mergeCell ref="B20:O20"/>
    <mergeCell ref="B21:O21"/>
  </mergeCells>
  <pageMargins left="0.7" right="0.7" top="0.25" bottom="0.44" header="0.3" footer="0.3"/>
  <pageSetup scale="69" orientation="landscape" r:id="rId1"/>
  <headerFooter>
    <oddFooter>&amp;LActivision Blizzard, Inc.&amp;R&amp;P of &amp;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34"/>
  <sheetViews>
    <sheetView showGridLines="0" zoomScaleNormal="100" zoomScaleSheetLayoutView="100" zoomScalePageLayoutView="68" workbookViewId="0">
      <selection sqref="A1:F1"/>
    </sheetView>
  </sheetViews>
  <sheetFormatPr defaultColWidth="8.7109375" defaultRowHeight="12"/>
  <cols>
    <col min="1" max="1" width="2.7109375" style="104" customWidth="1"/>
    <col min="2" max="2" width="52.42578125" style="1" customWidth="1"/>
    <col min="3" max="3" width="2.7109375" style="1" customWidth="1"/>
    <col min="4" max="4" width="24.28515625" style="104" customWidth="1"/>
    <col min="5" max="5" width="0.5703125" style="104" customWidth="1"/>
    <col min="6" max="6" width="24.28515625" style="104" customWidth="1"/>
    <col min="7" max="11" width="9.7109375" style="104" customWidth="1"/>
    <col min="12" max="12" width="1.42578125" style="104" customWidth="1"/>
    <col min="13" max="13" width="9.7109375" style="104" customWidth="1"/>
    <col min="14" max="14" width="1" style="104" customWidth="1"/>
    <col min="15" max="16384" width="8.7109375" style="104"/>
  </cols>
  <sheetData>
    <row r="1" spans="1:14" s="17" customFormat="1" ht="15" customHeight="1" collapsed="1">
      <c r="A1" s="744" t="s">
        <v>29</v>
      </c>
      <c r="B1" s="744"/>
      <c r="C1" s="744"/>
      <c r="D1" s="744"/>
      <c r="E1" s="744"/>
      <c r="F1" s="744"/>
      <c r="G1" s="15"/>
      <c r="H1" s="15"/>
      <c r="I1" s="15"/>
      <c r="J1" s="15"/>
      <c r="K1" s="15"/>
      <c r="L1" s="15"/>
      <c r="M1" s="15"/>
      <c r="N1" s="15"/>
    </row>
    <row r="2" spans="1:14" s="17" customFormat="1" ht="15" customHeight="1">
      <c r="A2" s="744" t="s">
        <v>132</v>
      </c>
      <c r="B2" s="744"/>
      <c r="C2" s="744"/>
      <c r="D2" s="744"/>
      <c r="E2" s="744"/>
      <c r="F2" s="744"/>
      <c r="G2" s="15"/>
      <c r="H2" s="15"/>
      <c r="I2" s="15"/>
      <c r="J2" s="15"/>
      <c r="K2" s="15"/>
      <c r="L2" s="15"/>
      <c r="M2" s="15"/>
      <c r="N2" s="15"/>
    </row>
    <row r="3" spans="1:14" s="17" customFormat="1" ht="15" customHeight="1">
      <c r="A3" s="744" t="s">
        <v>22</v>
      </c>
      <c r="B3" s="744"/>
      <c r="C3" s="744"/>
      <c r="D3" s="744"/>
      <c r="E3" s="744"/>
      <c r="F3" s="744"/>
      <c r="G3" s="99"/>
      <c r="H3" s="99"/>
      <c r="I3" s="99"/>
      <c r="J3" s="99"/>
      <c r="K3" s="99"/>
      <c r="L3" s="99"/>
      <c r="M3" s="99"/>
      <c r="N3" s="99"/>
    </row>
    <row r="4" spans="1:14">
      <c r="A4" s="116"/>
      <c r="B4" s="85"/>
      <c r="C4" s="85"/>
      <c r="D4" s="116"/>
      <c r="E4" s="116"/>
      <c r="F4" s="116"/>
      <c r="G4" s="116"/>
      <c r="H4" s="116"/>
      <c r="I4" s="116"/>
      <c r="J4" s="116"/>
      <c r="K4" s="116"/>
      <c r="L4" s="116"/>
    </row>
    <row r="5" spans="1:14">
      <c r="A5" s="116"/>
      <c r="B5" s="85"/>
      <c r="C5" s="85"/>
      <c r="D5" s="233"/>
      <c r="E5" s="233"/>
      <c r="F5" s="233"/>
      <c r="G5" s="158"/>
      <c r="H5" s="158"/>
      <c r="I5" s="158"/>
      <c r="J5" s="158"/>
      <c r="K5" s="158"/>
      <c r="L5" s="158">
        <v>229</v>
      </c>
      <c r="M5" s="1"/>
    </row>
    <row r="6" spans="1:14" s="177" customFormat="1" ht="12.75" thickBot="1">
      <c r="A6" s="234"/>
      <c r="B6" s="77"/>
      <c r="C6" s="77"/>
      <c r="D6" s="745" t="s">
        <v>298</v>
      </c>
      <c r="E6" s="745"/>
      <c r="F6" s="745"/>
      <c r="G6" s="176"/>
      <c r="H6" s="176"/>
      <c r="I6" s="176"/>
      <c r="J6" s="176"/>
      <c r="K6" s="176"/>
      <c r="L6" s="176">
        <v>95</v>
      </c>
    </row>
    <row r="7" spans="1:14" s="177" customFormat="1">
      <c r="A7" s="234"/>
      <c r="B7" s="77"/>
      <c r="C7" s="77"/>
      <c r="D7" s="235" t="s">
        <v>125</v>
      </c>
      <c r="E7" s="235"/>
      <c r="F7" s="235" t="s">
        <v>126</v>
      </c>
      <c r="G7" s="176"/>
      <c r="H7" s="176"/>
      <c r="I7" s="176"/>
      <c r="L7" s="176">
        <v>1416</v>
      </c>
    </row>
    <row r="8" spans="1:14" s="177" customFormat="1" ht="12.75" thickBot="1">
      <c r="A8" s="234"/>
      <c r="B8" s="77"/>
      <c r="C8" s="77"/>
      <c r="D8" s="236">
        <v>44012</v>
      </c>
      <c r="E8" s="235"/>
      <c r="F8" s="236">
        <v>44196</v>
      </c>
      <c r="G8" s="176"/>
      <c r="H8" s="176"/>
      <c r="I8" s="176"/>
      <c r="L8" s="176"/>
    </row>
    <row r="9" spans="1:14">
      <c r="A9" s="116"/>
      <c r="B9" s="85"/>
      <c r="C9" s="85"/>
      <c r="D9" s="230"/>
      <c r="E9" s="230"/>
      <c r="F9" s="230"/>
      <c r="G9" s="123"/>
      <c r="H9" s="123"/>
      <c r="I9" s="123"/>
      <c r="L9" s="123">
        <v>0</v>
      </c>
    </row>
    <row r="10" spans="1:14" ht="13.5">
      <c r="A10" s="99" t="s">
        <v>133</v>
      </c>
      <c r="B10" s="85"/>
      <c r="C10" s="99"/>
      <c r="D10" s="478">
        <v>1690</v>
      </c>
      <c r="E10" s="478"/>
      <c r="F10" s="478">
        <v>6800</v>
      </c>
      <c r="G10" s="123"/>
      <c r="H10" s="123"/>
      <c r="I10" s="123"/>
      <c r="L10" s="123">
        <v>39</v>
      </c>
    </row>
    <row r="11" spans="1:14" ht="13.5">
      <c r="A11" s="99" t="s">
        <v>130</v>
      </c>
      <c r="B11" s="85"/>
      <c r="C11" s="99"/>
      <c r="D11" s="478">
        <v>-15</v>
      </c>
      <c r="E11" s="478"/>
      <c r="F11" s="478">
        <v>100</v>
      </c>
      <c r="G11" s="123"/>
      <c r="H11" s="123"/>
      <c r="I11" s="123"/>
      <c r="L11" s="123">
        <v>0</v>
      </c>
    </row>
    <row r="12" spans="1:14">
      <c r="A12" s="116"/>
      <c r="B12" s="85"/>
      <c r="C12" s="85"/>
      <c r="D12" s="399"/>
      <c r="E12" s="399"/>
      <c r="F12" s="399"/>
      <c r="G12" s="123"/>
      <c r="H12" s="123"/>
      <c r="I12" s="123"/>
      <c r="L12" s="123">
        <v>0</v>
      </c>
    </row>
    <row r="13" spans="1:14">
      <c r="A13" s="116"/>
      <c r="B13" s="85"/>
      <c r="C13" s="85"/>
      <c r="D13" s="479"/>
      <c r="E13" s="479"/>
      <c r="F13" s="479"/>
      <c r="G13" s="138"/>
      <c r="H13" s="138"/>
      <c r="I13" s="138"/>
    </row>
    <row r="14" spans="1:14">
      <c r="A14" s="99" t="s">
        <v>124</v>
      </c>
      <c r="B14" s="85"/>
      <c r="C14" s="99"/>
      <c r="D14" s="480">
        <v>0.54</v>
      </c>
      <c r="E14" s="480"/>
      <c r="F14" s="480">
        <v>2.2200000000000002</v>
      </c>
      <c r="G14" s="138"/>
      <c r="H14" s="138"/>
      <c r="I14" s="138"/>
    </row>
    <row r="15" spans="1:14">
      <c r="A15" s="85" t="s">
        <v>139</v>
      </c>
      <c r="B15" s="85"/>
      <c r="C15" s="85"/>
      <c r="D15" s="479"/>
      <c r="E15" s="479"/>
      <c r="F15" s="479"/>
      <c r="G15" s="138"/>
      <c r="H15" s="138"/>
      <c r="I15" s="138"/>
    </row>
    <row r="16" spans="1:14" ht="13.5">
      <c r="A16" s="116"/>
      <c r="B16" s="132" t="s">
        <v>166</v>
      </c>
      <c r="C16" s="85"/>
      <c r="D16" s="481">
        <v>0.06</v>
      </c>
      <c r="E16" s="481"/>
      <c r="F16" s="481">
        <v>0.3</v>
      </c>
      <c r="G16" s="138"/>
      <c r="H16" s="138"/>
      <c r="I16" s="138"/>
    </row>
    <row r="17" spans="1:9" ht="13.5">
      <c r="A17" s="116"/>
      <c r="B17" s="132" t="s">
        <v>131</v>
      </c>
      <c r="C17" s="85"/>
      <c r="D17" s="481">
        <v>0.02</v>
      </c>
      <c r="E17" s="481"/>
      <c r="F17" s="481">
        <v>0.1</v>
      </c>
      <c r="G17" s="138"/>
      <c r="H17" s="138"/>
      <c r="I17" s="138"/>
    </row>
    <row r="18" spans="1:9" ht="13.5">
      <c r="A18" s="116"/>
      <c r="B18" s="132" t="s">
        <v>247</v>
      </c>
      <c r="C18" s="85"/>
      <c r="D18" s="481">
        <v>0.03</v>
      </c>
      <c r="E18" s="481"/>
      <c r="F18" s="481">
        <v>7.0000000000000007E-2</v>
      </c>
      <c r="G18" s="138"/>
      <c r="H18" s="138"/>
      <c r="I18" s="138"/>
    </row>
    <row r="19" spans="1:9" ht="13.5">
      <c r="A19" s="116"/>
      <c r="B19" s="132" t="s">
        <v>205</v>
      </c>
      <c r="C19" s="85"/>
      <c r="D19" s="481">
        <v>-0.01</v>
      </c>
      <c r="E19" s="481"/>
      <c r="F19" s="481">
        <v>-0.06</v>
      </c>
      <c r="G19" s="138"/>
      <c r="H19" s="138"/>
      <c r="I19" s="138"/>
    </row>
    <row r="20" spans="1:9" ht="12.75" thickBot="1">
      <c r="A20" s="99" t="s">
        <v>269</v>
      </c>
      <c r="B20" s="85"/>
      <c r="C20" s="99"/>
      <c r="D20" s="482">
        <v>0.64</v>
      </c>
      <c r="E20" s="480"/>
      <c r="F20" s="482">
        <v>2.62</v>
      </c>
      <c r="G20" s="138"/>
      <c r="H20" s="138"/>
      <c r="I20" s="138"/>
    </row>
    <row r="21" spans="1:9" ht="12.75" thickTop="1">
      <c r="A21" s="132"/>
      <c r="B21" s="85"/>
      <c r="C21" s="99"/>
      <c r="D21" s="480"/>
      <c r="E21" s="480"/>
      <c r="F21" s="480"/>
      <c r="G21" s="138"/>
      <c r="H21" s="138"/>
      <c r="I21" s="138"/>
    </row>
    <row r="22" spans="1:9" ht="29.25" customHeight="1">
      <c r="A22" s="743" t="s">
        <v>285</v>
      </c>
      <c r="B22" s="743"/>
      <c r="C22" s="99"/>
      <c r="D22" s="480">
        <v>0.01</v>
      </c>
      <c r="E22" s="480"/>
      <c r="F22" s="480">
        <v>-0.02</v>
      </c>
      <c r="G22" s="138"/>
      <c r="H22" s="138"/>
      <c r="I22" s="138"/>
    </row>
    <row r="23" spans="1:9">
      <c r="A23" s="232"/>
      <c r="B23" s="232"/>
      <c r="C23" s="99"/>
      <c r="D23" s="238"/>
      <c r="E23" s="238"/>
      <c r="F23" s="238"/>
      <c r="G23" s="138"/>
      <c r="H23" s="138"/>
      <c r="I23" s="138"/>
    </row>
    <row r="24" spans="1:9">
      <c r="A24" s="116"/>
      <c r="B24" s="85"/>
      <c r="C24" s="85"/>
      <c r="D24" s="237"/>
      <c r="E24" s="237"/>
      <c r="F24" s="237"/>
      <c r="G24" s="138"/>
      <c r="H24" s="138"/>
      <c r="I24" s="138"/>
    </row>
    <row r="25" spans="1:9" ht="13.5">
      <c r="A25" s="239">
        <v>1</v>
      </c>
      <c r="B25" s="85" t="s">
        <v>271</v>
      </c>
      <c r="C25" s="85"/>
      <c r="D25" s="116"/>
      <c r="E25" s="116"/>
      <c r="F25" s="116"/>
    </row>
    <row r="26" spans="1:9" ht="13.5">
      <c r="A26" s="239">
        <v>2</v>
      </c>
      <c r="B26" s="85" t="s">
        <v>241</v>
      </c>
      <c r="C26" s="85"/>
      <c r="D26" s="116"/>
      <c r="E26" s="116"/>
      <c r="F26" s="116"/>
    </row>
    <row r="27" spans="1:9" ht="13.5">
      <c r="A27" s="239">
        <v>3</v>
      </c>
      <c r="B27" s="85" t="s">
        <v>167</v>
      </c>
      <c r="C27" s="85"/>
      <c r="D27" s="116"/>
      <c r="E27" s="116"/>
      <c r="F27" s="116"/>
    </row>
    <row r="28" spans="1:9" ht="13.5">
      <c r="A28" s="239">
        <v>4</v>
      </c>
      <c r="B28" s="85" t="s">
        <v>127</v>
      </c>
      <c r="C28" s="85"/>
      <c r="D28" s="116"/>
      <c r="E28" s="116"/>
      <c r="F28" s="116"/>
    </row>
    <row r="29" spans="1:9" ht="27.75" customHeight="1">
      <c r="A29" s="220">
        <v>5</v>
      </c>
      <c r="B29" s="742" t="s">
        <v>287</v>
      </c>
      <c r="C29" s="742"/>
      <c r="D29" s="742"/>
      <c r="E29" s="742"/>
      <c r="F29" s="742"/>
    </row>
    <row r="30" spans="1:9" ht="25.5" customHeight="1">
      <c r="A30" s="220">
        <v>6</v>
      </c>
      <c r="B30" s="742" t="s">
        <v>180</v>
      </c>
      <c r="C30" s="742"/>
      <c r="D30" s="742"/>
      <c r="E30" s="742"/>
      <c r="F30" s="742"/>
    </row>
    <row r="31" spans="1:9" ht="24" customHeight="1">
      <c r="A31" s="220">
        <v>7</v>
      </c>
      <c r="B31" s="742" t="s">
        <v>242</v>
      </c>
      <c r="C31" s="742"/>
      <c r="D31" s="742"/>
      <c r="E31" s="742"/>
      <c r="F31" s="742"/>
    </row>
    <row r="32" spans="1:9">
      <c r="A32" s="116"/>
      <c r="B32" s="85"/>
      <c r="C32" s="85"/>
      <c r="D32" s="116"/>
      <c r="E32" s="116"/>
      <c r="F32" s="116"/>
    </row>
    <row r="33" spans="1:6">
      <c r="A33" s="85" t="s">
        <v>270</v>
      </c>
      <c r="B33" s="85"/>
      <c r="C33" s="85"/>
      <c r="D33" s="116"/>
      <c r="E33" s="116"/>
      <c r="F33" s="116"/>
    </row>
    <row r="34" spans="1:6">
      <c r="A34" s="116" t="s">
        <v>153</v>
      </c>
      <c r="B34" s="85"/>
      <c r="C34" s="85"/>
      <c r="D34" s="116"/>
      <c r="E34" s="116"/>
      <c r="F34" s="116"/>
    </row>
  </sheetData>
  <sheetProtection sheet="1" objects="1" scenarios="1"/>
  <mergeCells count="8">
    <mergeCell ref="B31:F31"/>
    <mergeCell ref="B30:F30"/>
    <mergeCell ref="A22:B22"/>
    <mergeCell ref="A1:F1"/>
    <mergeCell ref="A2:F2"/>
    <mergeCell ref="A3:F3"/>
    <mergeCell ref="D6:F6"/>
    <mergeCell ref="B29:F29"/>
  </mergeCells>
  <pageMargins left="0.7" right="0.7" top="0.25" bottom="0.44" header="0.3" footer="0.3"/>
  <pageSetup orientation="landscape" r:id="rId1"/>
  <headerFooter>
    <oddFooter>&amp;LActivision Blizzard, Inc.&amp;R&amp;P of &amp;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Q814"/>
  <sheetViews>
    <sheetView showGridLines="0" zoomScaleNormal="100" zoomScaleSheetLayoutView="100" zoomScalePageLayoutView="68" workbookViewId="0">
      <pane xSplit="4" ySplit="7" topLeftCell="E8" activePane="bottomRight" state="frozen"/>
      <selection pane="topRight" activeCell="E1" sqref="E1"/>
      <selection pane="bottomLeft" activeCell="A8" sqref="A8"/>
      <selection pane="bottomRight" sqref="A1:Q1"/>
    </sheetView>
  </sheetViews>
  <sheetFormatPr defaultColWidth="8.7109375" defaultRowHeight="12.75"/>
  <cols>
    <col min="1" max="3" width="2.7109375" style="1" customWidth="1"/>
    <col min="4" max="4" width="56.42578125" style="1" customWidth="1"/>
    <col min="5" max="16" width="9.7109375" style="14" customWidth="1"/>
    <col min="17" max="17" width="1.28515625" style="14" customWidth="1"/>
    <col min="18" max="16384" width="8.7109375" style="14"/>
  </cols>
  <sheetData>
    <row r="1" spans="1:21" s="17" customFormat="1" ht="15" customHeight="1" collapsed="1">
      <c r="A1" s="747" t="s">
        <v>29</v>
      </c>
      <c r="B1" s="747"/>
      <c r="C1" s="747"/>
      <c r="D1" s="747"/>
      <c r="E1" s="747"/>
      <c r="F1" s="747"/>
      <c r="G1" s="747"/>
      <c r="H1" s="747"/>
      <c r="I1" s="747"/>
      <c r="J1" s="747"/>
      <c r="K1" s="747"/>
      <c r="L1" s="747"/>
      <c r="M1" s="747"/>
      <c r="N1" s="747"/>
      <c r="O1" s="747"/>
      <c r="P1" s="747"/>
      <c r="Q1" s="747"/>
    </row>
    <row r="2" spans="1:21" s="17" customFormat="1" ht="15" customHeight="1">
      <c r="A2" s="747" t="s">
        <v>306</v>
      </c>
      <c r="B2" s="747"/>
      <c r="C2" s="747"/>
      <c r="D2" s="747"/>
      <c r="E2" s="747"/>
      <c r="F2" s="747"/>
      <c r="G2" s="747"/>
      <c r="H2" s="747"/>
      <c r="I2" s="747"/>
      <c r="J2" s="747"/>
      <c r="K2" s="747"/>
      <c r="L2" s="747"/>
      <c r="M2" s="747"/>
      <c r="N2" s="747"/>
      <c r="O2" s="747"/>
      <c r="P2" s="747"/>
      <c r="Q2" s="747"/>
    </row>
    <row r="3" spans="1:21" s="17" customFormat="1" ht="15" customHeight="1">
      <c r="A3" s="747" t="s">
        <v>305</v>
      </c>
      <c r="B3" s="747"/>
      <c r="C3" s="747"/>
      <c r="D3" s="747"/>
      <c r="E3" s="747"/>
      <c r="F3" s="747"/>
      <c r="G3" s="747"/>
      <c r="H3" s="747"/>
      <c r="I3" s="747"/>
      <c r="J3" s="747"/>
      <c r="K3" s="747"/>
      <c r="L3" s="747"/>
      <c r="M3" s="747"/>
      <c r="N3" s="747"/>
      <c r="O3" s="747"/>
      <c r="P3" s="747"/>
      <c r="Q3" s="747"/>
      <c r="U3" s="16"/>
    </row>
    <row r="5" spans="1:21">
      <c r="A5" s="10" t="s">
        <v>59</v>
      </c>
    </row>
    <row r="6" spans="1:21">
      <c r="E6" s="77" t="s">
        <v>4</v>
      </c>
      <c r="F6" s="77" t="s">
        <v>5</v>
      </c>
      <c r="G6" s="77" t="s">
        <v>6</v>
      </c>
      <c r="H6" s="77" t="s">
        <v>3</v>
      </c>
      <c r="I6" s="77" t="s">
        <v>4</v>
      </c>
      <c r="J6" s="77" t="s">
        <v>5</v>
      </c>
      <c r="K6" s="77" t="s">
        <v>6</v>
      </c>
      <c r="L6" s="484" t="s">
        <v>3</v>
      </c>
      <c r="M6" s="496" t="s">
        <v>4</v>
      </c>
      <c r="N6" s="634" t="s">
        <v>5</v>
      </c>
      <c r="O6" s="682" t="s">
        <v>6</v>
      </c>
      <c r="P6" s="723" t="s">
        <v>3</v>
      </c>
      <c r="R6" s="77"/>
    </row>
    <row r="7" spans="1:21">
      <c r="A7" s="9"/>
      <c r="B7" s="9"/>
      <c r="C7" s="9"/>
      <c r="D7" s="9"/>
      <c r="E7" s="78" t="s">
        <v>156</v>
      </c>
      <c r="F7" s="78" t="s">
        <v>156</v>
      </c>
      <c r="G7" s="78" t="s">
        <v>156</v>
      </c>
      <c r="H7" s="78" t="s">
        <v>218</v>
      </c>
      <c r="I7" s="78" t="s">
        <v>218</v>
      </c>
      <c r="J7" s="78" t="s">
        <v>218</v>
      </c>
      <c r="K7" s="78" t="s">
        <v>218</v>
      </c>
      <c r="L7" s="78" t="s">
        <v>239</v>
      </c>
      <c r="M7" s="78" t="s">
        <v>239</v>
      </c>
      <c r="N7" s="78" t="s">
        <v>239</v>
      </c>
      <c r="O7" s="78" t="s">
        <v>239</v>
      </c>
      <c r="P7" s="78" t="s">
        <v>297</v>
      </c>
      <c r="Q7" s="164"/>
      <c r="R7" s="78"/>
    </row>
    <row r="8" spans="1:21" ht="5.25" customHeight="1">
      <c r="E8"/>
      <c r="F8"/>
      <c r="G8"/>
      <c r="H8"/>
      <c r="I8"/>
      <c r="J8"/>
      <c r="K8"/>
      <c r="L8"/>
      <c r="M8"/>
      <c r="N8"/>
      <c r="O8"/>
      <c r="P8"/>
    </row>
    <row r="9" spans="1:21">
      <c r="A9" s="3"/>
      <c r="B9" s="430" t="s">
        <v>77</v>
      </c>
      <c r="C9" s="4"/>
      <c r="D9" s="3"/>
      <c r="E9" s="159">
        <v>1631</v>
      </c>
      <c r="F9" s="159">
        <v>1618</v>
      </c>
      <c r="G9" s="159">
        <v>2043</v>
      </c>
      <c r="H9" s="159">
        <v>1965</v>
      </c>
      <c r="I9" s="159">
        <v>1641</v>
      </c>
      <c r="J9" s="503">
        <v>1512</v>
      </c>
      <c r="K9" s="503">
        <v>2381</v>
      </c>
      <c r="L9" s="503">
        <v>1825</v>
      </c>
      <c r="M9" s="503">
        <v>1396</v>
      </c>
      <c r="N9" s="503">
        <v>1282</v>
      </c>
      <c r="O9" s="503">
        <v>1986</v>
      </c>
      <c r="P9" s="240">
        <v>1788</v>
      </c>
      <c r="Q9" s="241"/>
      <c r="S9" s="134"/>
      <c r="T9" s="134"/>
    </row>
    <row r="10" spans="1:21">
      <c r="A10" s="3"/>
      <c r="B10" s="430" t="s">
        <v>76</v>
      </c>
      <c r="C10" s="4"/>
      <c r="D10" s="3"/>
      <c r="E10" s="159"/>
      <c r="F10" s="159"/>
      <c r="G10" s="159"/>
      <c r="H10" s="159"/>
      <c r="I10" s="159"/>
      <c r="J10" s="503"/>
      <c r="K10" s="503"/>
      <c r="L10" s="503"/>
      <c r="M10" s="503"/>
      <c r="N10" s="503"/>
      <c r="O10" s="503"/>
      <c r="P10" s="240"/>
      <c r="Q10" s="241"/>
    </row>
    <row r="11" spans="1:21">
      <c r="A11" s="3"/>
      <c r="B11" s="430"/>
      <c r="C11" s="430" t="s">
        <v>111</v>
      </c>
      <c r="D11" s="3"/>
      <c r="E11" s="159"/>
      <c r="F11" s="159"/>
      <c r="G11" s="159"/>
      <c r="H11" s="159"/>
      <c r="I11" s="159"/>
      <c r="J11" s="503"/>
      <c r="K11" s="503"/>
      <c r="L11" s="503"/>
      <c r="M11" s="503"/>
      <c r="N11" s="503"/>
      <c r="O11" s="503"/>
      <c r="P11" s="240"/>
      <c r="Q11" s="241"/>
    </row>
    <row r="12" spans="1:21">
      <c r="A12" s="5"/>
      <c r="B12" s="14"/>
      <c r="C12" s="431" t="s">
        <v>113</v>
      </c>
      <c r="D12" s="5"/>
      <c r="E12" s="79">
        <v>130</v>
      </c>
      <c r="F12" s="79">
        <v>149</v>
      </c>
      <c r="G12" s="79">
        <v>310</v>
      </c>
      <c r="H12" s="79">
        <v>162</v>
      </c>
      <c r="I12" s="79">
        <v>126</v>
      </c>
      <c r="J12" s="504">
        <v>127</v>
      </c>
      <c r="K12" s="504">
        <v>303</v>
      </c>
      <c r="L12" s="504">
        <v>152</v>
      </c>
      <c r="M12" s="504">
        <v>99</v>
      </c>
      <c r="N12" s="504">
        <v>137</v>
      </c>
      <c r="O12" s="504">
        <v>268</v>
      </c>
      <c r="P12" s="242">
        <v>119</v>
      </c>
      <c r="Q12" s="241"/>
    </row>
    <row r="13" spans="1:21">
      <c r="A13" s="5"/>
      <c r="B13" s="14"/>
      <c r="C13" s="431" t="s">
        <v>114</v>
      </c>
      <c r="D13" s="5"/>
      <c r="E13" s="79">
        <v>75</v>
      </c>
      <c r="F13" s="79">
        <v>37</v>
      </c>
      <c r="G13" s="79">
        <v>101</v>
      </c>
      <c r="H13" s="79">
        <v>146</v>
      </c>
      <c r="I13" s="79">
        <v>49</v>
      </c>
      <c r="J13" s="504">
        <v>20</v>
      </c>
      <c r="K13" s="504">
        <v>157</v>
      </c>
      <c r="L13" s="504">
        <v>111</v>
      </c>
      <c r="M13" s="504">
        <v>51</v>
      </c>
      <c r="N13" s="504">
        <v>9</v>
      </c>
      <c r="O13" s="504">
        <v>69</v>
      </c>
      <c r="P13" s="242">
        <v>82</v>
      </c>
      <c r="Q13" s="241"/>
    </row>
    <row r="14" spans="1:21">
      <c r="A14" s="5"/>
      <c r="B14" s="14"/>
      <c r="C14" s="430" t="s">
        <v>112</v>
      </c>
      <c r="D14" s="5"/>
      <c r="E14" s="79"/>
      <c r="F14" s="79"/>
      <c r="G14" s="79"/>
      <c r="H14" s="79"/>
      <c r="I14" s="79"/>
      <c r="J14" s="504"/>
      <c r="K14" s="504"/>
      <c r="L14" s="504"/>
      <c r="M14" s="504"/>
      <c r="N14" s="504"/>
      <c r="O14" s="504"/>
      <c r="P14" s="242"/>
      <c r="Q14" s="241"/>
    </row>
    <row r="15" spans="1:21">
      <c r="A15" s="5"/>
      <c r="B15" s="14"/>
      <c r="C15" s="431" t="s">
        <v>115</v>
      </c>
      <c r="D15" s="5"/>
      <c r="E15" s="79">
        <v>236</v>
      </c>
      <c r="F15" s="79">
        <v>249</v>
      </c>
      <c r="G15" s="79">
        <v>268</v>
      </c>
      <c r="H15" s="79">
        <v>270</v>
      </c>
      <c r="I15" s="79">
        <v>250</v>
      </c>
      <c r="J15" s="504">
        <v>257</v>
      </c>
      <c r="K15" s="504">
        <v>251</v>
      </c>
      <c r="L15" s="504">
        <v>239</v>
      </c>
      <c r="M15" s="504">
        <v>230</v>
      </c>
      <c r="N15" s="504">
        <v>246</v>
      </c>
      <c r="O15" s="504">
        <v>251</v>
      </c>
      <c r="P15" s="242">
        <v>258</v>
      </c>
      <c r="Q15" s="241"/>
    </row>
    <row r="16" spans="1:21">
      <c r="A16" s="5"/>
      <c r="B16" s="14"/>
      <c r="C16" s="431" t="s">
        <v>114</v>
      </c>
      <c r="D16" s="5"/>
      <c r="E16" s="79">
        <v>120</v>
      </c>
      <c r="F16" s="79">
        <v>117</v>
      </c>
      <c r="G16" s="79">
        <v>124</v>
      </c>
      <c r="H16" s="79">
        <v>84</v>
      </c>
      <c r="I16" s="79">
        <v>85</v>
      </c>
      <c r="J16" s="504">
        <v>109</v>
      </c>
      <c r="K16" s="504">
        <v>121</v>
      </c>
      <c r="L16" s="504">
        <v>61</v>
      </c>
      <c r="M16" s="504">
        <v>53</v>
      </c>
      <c r="N16" s="504">
        <v>50</v>
      </c>
      <c r="O16" s="504">
        <v>68</v>
      </c>
      <c r="P16" s="242">
        <v>46</v>
      </c>
      <c r="Q16" s="241"/>
    </row>
    <row r="17" spans="1:19">
      <c r="A17" s="5"/>
      <c r="B17" s="5"/>
      <c r="C17" s="1" t="s">
        <v>30</v>
      </c>
      <c r="D17" s="5"/>
      <c r="E17" s="80">
        <v>252</v>
      </c>
      <c r="F17" s="80">
        <v>273</v>
      </c>
      <c r="G17" s="80">
        <v>318</v>
      </c>
      <c r="H17" s="80">
        <v>259</v>
      </c>
      <c r="I17" s="80">
        <v>255</v>
      </c>
      <c r="J17" s="505">
        <v>263</v>
      </c>
      <c r="K17" s="505">
        <v>325</v>
      </c>
      <c r="L17" s="505">
        <v>249</v>
      </c>
      <c r="M17" s="505">
        <v>244</v>
      </c>
      <c r="N17" s="505">
        <v>210</v>
      </c>
      <c r="O17" s="505">
        <v>296</v>
      </c>
      <c r="P17" s="243">
        <v>238</v>
      </c>
      <c r="Q17" s="241"/>
    </row>
    <row r="18" spans="1:19">
      <c r="A18" s="5"/>
      <c r="B18" s="5"/>
      <c r="C18" s="1" t="s">
        <v>31</v>
      </c>
      <c r="D18" s="5"/>
      <c r="E18" s="80">
        <v>308</v>
      </c>
      <c r="F18" s="80">
        <v>345</v>
      </c>
      <c r="G18" s="80">
        <v>479</v>
      </c>
      <c r="H18" s="80">
        <v>251</v>
      </c>
      <c r="I18" s="80">
        <v>226</v>
      </c>
      <c r="J18" s="505">
        <v>263</v>
      </c>
      <c r="K18" s="505">
        <v>321</v>
      </c>
      <c r="L18" s="505">
        <v>207</v>
      </c>
      <c r="M18" s="505">
        <v>191</v>
      </c>
      <c r="N18" s="505">
        <v>182</v>
      </c>
      <c r="O18" s="505">
        <v>346</v>
      </c>
      <c r="P18" s="243">
        <v>243</v>
      </c>
      <c r="Q18" s="241"/>
    </row>
    <row r="19" spans="1:19">
      <c r="A19" s="5"/>
      <c r="B19" s="5"/>
      <c r="C19" s="1" t="s">
        <v>32</v>
      </c>
      <c r="D19" s="5"/>
      <c r="E19" s="80">
        <v>171</v>
      </c>
      <c r="F19" s="80">
        <v>191</v>
      </c>
      <c r="G19" s="80">
        <v>222</v>
      </c>
      <c r="H19" s="80">
        <v>198</v>
      </c>
      <c r="I19" s="80">
        <v>216</v>
      </c>
      <c r="J19" s="505">
        <v>208</v>
      </c>
      <c r="K19" s="505">
        <v>199</v>
      </c>
      <c r="L19" s="505">
        <v>179</v>
      </c>
      <c r="M19" s="505">
        <v>170</v>
      </c>
      <c r="N19" s="505">
        <v>177</v>
      </c>
      <c r="O19" s="505">
        <v>205</v>
      </c>
      <c r="P19" s="243">
        <v>167</v>
      </c>
      <c r="Q19" s="241"/>
    </row>
    <row r="20" spans="1:19" ht="15">
      <c r="A20" s="5"/>
      <c r="B20" s="5"/>
      <c r="C20" s="1" t="s">
        <v>248</v>
      </c>
      <c r="D20" s="5"/>
      <c r="E20" s="81">
        <v>0</v>
      </c>
      <c r="F20" s="81">
        <v>0</v>
      </c>
      <c r="G20" s="81">
        <v>0</v>
      </c>
      <c r="H20" s="81">
        <v>0</v>
      </c>
      <c r="I20" s="81">
        <v>0</v>
      </c>
      <c r="J20" s="506">
        <v>0</v>
      </c>
      <c r="K20" s="506">
        <v>10</v>
      </c>
      <c r="L20" s="506">
        <v>57</v>
      </c>
      <c r="M20" s="506">
        <v>22</v>
      </c>
      <c r="N20" s="506">
        <v>24</v>
      </c>
      <c r="O20" s="506">
        <v>29</v>
      </c>
      <c r="P20" s="244">
        <v>23</v>
      </c>
      <c r="Q20" s="241"/>
    </row>
    <row r="21" spans="1:19" ht="15">
      <c r="A21" s="5"/>
      <c r="B21" s="5"/>
      <c r="C21" s="5"/>
      <c r="D21" s="5" t="s">
        <v>75</v>
      </c>
      <c r="E21" s="81">
        <f t="shared" ref="E21:L21" si="0">SUM(E12:E20)</f>
        <v>1292</v>
      </c>
      <c r="F21" s="81">
        <f t="shared" si="0"/>
        <v>1361</v>
      </c>
      <c r="G21" s="81">
        <f t="shared" si="0"/>
        <v>1822</v>
      </c>
      <c r="H21" s="81">
        <f t="shared" si="0"/>
        <v>1370</v>
      </c>
      <c r="I21" s="81">
        <f t="shared" si="0"/>
        <v>1207</v>
      </c>
      <c r="J21" s="506">
        <f t="shared" si="0"/>
        <v>1247</v>
      </c>
      <c r="K21" s="506">
        <f t="shared" si="0"/>
        <v>1687</v>
      </c>
      <c r="L21" s="506">
        <f t="shared" si="0"/>
        <v>1255</v>
      </c>
      <c r="M21" s="506">
        <f t="shared" ref="M21:N21" si="1">SUM(M12:M20)</f>
        <v>1060</v>
      </c>
      <c r="N21" s="506">
        <f t="shared" si="1"/>
        <v>1035</v>
      </c>
      <c r="O21" s="506">
        <f t="shared" ref="O21:P21" si="2">SUM(O12:O20)</f>
        <v>1532</v>
      </c>
      <c r="P21" s="81">
        <f t="shared" si="2"/>
        <v>1176</v>
      </c>
      <c r="Q21" s="241"/>
    </row>
    <row r="22" spans="1:19">
      <c r="A22" s="6"/>
      <c r="B22" s="13" t="s">
        <v>1</v>
      </c>
      <c r="C22" s="432"/>
      <c r="D22" s="6"/>
      <c r="E22" s="82">
        <f t="shared" ref="E22:F22" si="3">+E9-E21</f>
        <v>339</v>
      </c>
      <c r="F22" s="82">
        <f t="shared" si="3"/>
        <v>257</v>
      </c>
      <c r="G22" s="82">
        <f t="shared" ref="G22:H22" si="4">+G9-G21</f>
        <v>221</v>
      </c>
      <c r="H22" s="82">
        <f t="shared" si="4"/>
        <v>595</v>
      </c>
      <c r="I22" s="82">
        <f t="shared" ref="I22:J22" si="5">+I9-I21</f>
        <v>434</v>
      </c>
      <c r="J22" s="507">
        <f t="shared" si="5"/>
        <v>265</v>
      </c>
      <c r="K22" s="507">
        <f t="shared" ref="K22:P22" si="6">+K9-K21</f>
        <v>694</v>
      </c>
      <c r="L22" s="507">
        <f t="shared" si="6"/>
        <v>570</v>
      </c>
      <c r="M22" s="507">
        <f t="shared" si="6"/>
        <v>336</v>
      </c>
      <c r="N22" s="507">
        <f t="shared" si="6"/>
        <v>247</v>
      </c>
      <c r="O22" s="507">
        <f t="shared" si="6"/>
        <v>454</v>
      </c>
      <c r="P22" s="245">
        <f t="shared" si="6"/>
        <v>612</v>
      </c>
      <c r="Q22" s="241"/>
    </row>
    <row r="23" spans="1:19">
      <c r="A23" s="7"/>
      <c r="B23" s="132" t="s">
        <v>102</v>
      </c>
      <c r="C23" s="433"/>
      <c r="D23" s="433"/>
      <c r="E23" s="80">
        <v>34</v>
      </c>
      <c r="F23" s="80">
        <v>37</v>
      </c>
      <c r="G23" s="80">
        <v>36</v>
      </c>
      <c r="H23" s="80">
        <v>28</v>
      </c>
      <c r="I23" s="80">
        <v>26</v>
      </c>
      <c r="J23" s="505">
        <v>13</v>
      </c>
      <c r="K23" s="505">
        <v>4</v>
      </c>
      <c r="L23" s="505">
        <v>3</v>
      </c>
      <c r="M23" s="505">
        <v>-34</v>
      </c>
      <c r="N23" s="505">
        <v>-2</v>
      </c>
      <c r="O23" s="505">
        <v>7</v>
      </c>
      <c r="P23" s="243">
        <v>8</v>
      </c>
      <c r="Q23" s="241"/>
    </row>
    <row r="24" spans="1:19" ht="15">
      <c r="A24" s="7"/>
      <c r="B24" s="132" t="s">
        <v>147</v>
      </c>
      <c r="C24" s="433"/>
      <c r="D24" s="433"/>
      <c r="E24" s="81">
        <v>12</v>
      </c>
      <c r="F24" s="81">
        <v>0</v>
      </c>
      <c r="G24" s="81">
        <v>0</v>
      </c>
      <c r="H24" s="81">
        <v>0</v>
      </c>
      <c r="I24" s="81">
        <v>0</v>
      </c>
      <c r="J24" s="506">
        <v>40</v>
      </c>
      <c r="K24" s="506">
        <v>0</v>
      </c>
      <c r="L24" s="506">
        <v>0</v>
      </c>
      <c r="M24" s="506">
        <v>0</v>
      </c>
      <c r="N24" s="506">
        <v>0</v>
      </c>
      <c r="O24" s="506">
        <v>0</v>
      </c>
      <c r="P24" s="244">
        <v>0</v>
      </c>
      <c r="Q24" s="241"/>
    </row>
    <row r="25" spans="1:19">
      <c r="A25" s="7"/>
      <c r="B25" s="11" t="s">
        <v>97</v>
      </c>
      <c r="C25" s="434"/>
      <c r="D25" s="7"/>
      <c r="E25" s="80">
        <f t="shared" ref="E25" si="7">E22-E23-E24</f>
        <v>293</v>
      </c>
      <c r="F25" s="80">
        <f t="shared" ref="F25:G25" si="8">F22-F23-F24</f>
        <v>220</v>
      </c>
      <c r="G25" s="80">
        <f t="shared" si="8"/>
        <v>185</v>
      </c>
      <c r="H25" s="80">
        <f t="shared" ref="H25:I25" si="9">H22-H23-H24</f>
        <v>567</v>
      </c>
      <c r="I25" s="80">
        <f t="shared" si="9"/>
        <v>408</v>
      </c>
      <c r="J25" s="505">
        <f t="shared" ref="J25" si="10">J22-J23-J24</f>
        <v>212</v>
      </c>
      <c r="K25" s="505">
        <f t="shared" ref="K25:P25" si="11">K22-K23-K24</f>
        <v>690</v>
      </c>
      <c r="L25" s="505">
        <f t="shared" si="11"/>
        <v>567</v>
      </c>
      <c r="M25" s="505">
        <f t="shared" si="11"/>
        <v>370</v>
      </c>
      <c r="N25" s="505">
        <f t="shared" si="11"/>
        <v>249</v>
      </c>
      <c r="O25" s="505">
        <f t="shared" si="11"/>
        <v>447</v>
      </c>
      <c r="P25" s="243">
        <f t="shared" si="11"/>
        <v>604</v>
      </c>
      <c r="Q25" s="241"/>
    </row>
    <row r="26" spans="1:19" ht="15.75">
      <c r="A26" s="7"/>
      <c r="B26" s="435" t="s">
        <v>141</v>
      </c>
      <c r="C26" s="434"/>
      <c r="D26" s="7"/>
      <c r="E26" s="81">
        <v>50</v>
      </c>
      <c r="F26" s="81">
        <v>32</v>
      </c>
      <c r="G26" s="81">
        <v>769</v>
      </c>
      <c r="H26" s="81">
        <v>67</v>
      </c>
      <c r="I26" s="81">
        <v>6</v>
      </c>
      <c r="J26" s="506">
        <v>-48</v>
      </c>
      <c r="K26" s="506">
        <f>40-35</f>
        <v>5</v>
      </c>
      <c r="L26" s="506">
        <v>120</v>
      </c>
      <c r="M26" s="506">
        <v>42</v>
      </c>
      <c r="N26" s="506">
        <v>45</v>
      </c>
      <c r="O26" s="506">
        <v>-78</v>
      </c>
      <c r="P26" s="244">
        <v>99</v>
      </c>
      <c r="Q26" s="241"/>
    </row>
    <row r="27" spans="1:19" ht="15">
      <c r="A27" s="4"/>
      <c r="B27" s="13" t="s">
        <v>2</v>
      </c>
      <c r="C27" s="4"/>
      <c r="D27" s="4"/>
      <c r="E27" s="83">
        <f t="shared" ref="E27" si="12">E25-E26</f>
        <v>243</v>
      </c>
      <c r="F27" s="83">
        <f t="shared" ref="F27:G27" si="13">F25-F26</f>
        <v>188</v>
      </c>
      <c r="G27" s="83">
        <f t="shared" si="13"/>
        <v>-584</v>
      </c>
      <c r="H27" s="83">
        <f t="shared" ref="H27:I27" si="14">H25-H26</f>
        <v>500</v>
      </c>
      <c r="I27" s="83">
        <f t="shared" si="14"/>
        <v>402</v>
      </c>
      <c r="J27" s="508">
        <f t="shared" ref="J27" si="15">J25-J26</f>
        <v>260</v>
      </c>
      <c r="K27" s="508">
        <f t="shared" ref="K27:P27" si="16">K25-K26</f>
        <v>685</v>
      </c>
      <c r="L27" s="508">
        <f t="shared" si="16"/>
        <v>447</v>
      </c>
      <c r="M27" s="508">
        <f t="shared" si="16"/>
        <v>328</v>
      </c>
      <c r="N27" s="508">
        <f t="shared" si="16"/>
        <v>204</v>
      </c>
      <c r="O27" s="508">
        <f t="shared" si="16"/>
        <v>525</v>
      </c>
      <c r="P27" s="246">
        <f t="shared" si="16"/>
        <v>505</v>
      </c>
      <c r="Q27" s="241"/>
    </row>
    <row r="28" spans="1:19" ht="24" customHeight="1">
      <c r="A28" s="4"/>
      <c r="B28" s="13"/>
      <c r="C28" s="4"/>
      <c r="D28" s="4"/>
      <c r="E28" s="437"/>
      <c r="F28" s="437"/>
      <c r="G28" s="437"/>
      <c r="H28" s="437"/>
      <c r="I28" s="437"/>
      <c r="J28" s="510"/>
      <c r="K28" s="510"/>
      <c r="L28" s="510"/>
      <c r="M28" s="510"/>
      <c r="N28" s="510"/>
      <c r="O28" s="510"/>
      <c r="P28" s="248"/>
      <c r="Q28" s="241"/>
    </row>
    <row r="29" spans="1:19">
      <c r="A29" s="18"/>
      <c r="B29" s="15" t="s">
        <v>23</v>
      </c>
      <c r="C29" s="15"/>
      <c r="D29" s="15"/>
      <c r="E29" s="183"/>
      <c r="F29" s="183"/>
      <c r="G29" s="183"/>
      <c r="H29" s="183"/>
      <c r="I29" s="183"/>
      <c r="J29" s="511"/>
      <c r="K29" s="511"/>
      <c r="L29" s="511"/>
      <c r="M29" s="511"/>
      <c r="N29" s="511"/>
      <c r="O29" s="511"/>
      <c r="P29" s="249"/>
      <c r="Q29" s="241"/>
    </row>
    <row r="30" spans="1:19">
      <c r="A30" s="18"/>
      <c r="B30" s="15"/>
      <c r="C30" s="15" t="s">
        <v>25</v>
      </c>
      <c r="D30" s="15"/>
      <c r="E30" s="84">
        <v>0.32</v>
      </c>
      <c r="F30" s="84">
        <v>0.25</v>
      </c>
      <c r="G30" s="84">
        <v>-0.77</v>
      </c>
      <c r="H30" s="84">
        <v>0.66</v>
      </c>
      <c r="I30" s="84">
        <v>0.53</v>
      </c>
      <c r="J30" s="512">
        <v>0.34</v>
      </c>
      <c r="K30" s="512">
        <v>0.9</v>
      </c>
      <c r="L30" s="512">
        <v>0.57999999999999996</v>
      </c>
      <c r="M30" s="512">
        <v>0.43</v>
      </c>
      <c r="N30" s="512">
        <v>0.27</v>
      </c>
      <c r="O30" s="512">
        <v>0.68</v>
      </c>
      <c r="P30" s="250">
        <v>0.66</v>
      </c>
      <c r="Q30" s="241"/>
    </row>
    <row r="31" spans="1:19">
      <c r="A31" s="18"/>
      <c r="B31" s="15"/>
      <c r="C31" s="15" t="s">
        <v>26</v>
      </c>
      <c r="D31" s="15"/>
      <c r="E31" s="84">
        <v>0.32</v>
      </c>
      <c r="F31" s="84">
        <v>0.25</v>
      </c>
      <c r="G31" s="84">
        <v>-0.77</v>
      </c>
      <c r="H31" s="84">
        <v>0.65</v>
      </c>
      <c r="I31" s="84">
        <v>0.52</v>
      </c>
      <c r="J31" s="512">
        <v>0.34</v>
      </c>
      <c r="K31" s="512">
        <v>0.89</v>
      </c>
      <c r="L31" s="512">
        <v>0.57999999999999996</v>
      </c>
      <c r="M31" s="512">
        <v>0.43</v>
      </c>
      <c r="N31" s="512">
        <v>0.26</v>
      </c>
      <c r="O31" s="512">
        <v>0.68</v>
      </c>
      <c r="P31" s="250">
        <v>0.65</v>
      </c>
      <c r="Q31" s="241"/>
      <c r="S31" s="103"/>
    </row>
    <row r="32" spans="1:19" ht="4.1500000000000004" customHeight="1">
      <c r="A32" s="18"/>
      <c r="B32" s="15"/>
      <c r="C32" s="15"/>
      <c r="D32" s="15"/>
      <c r="E32" s="438"/>
      <c r="F32" s="438"/>
      <c r="G32" s="438"/>
      <c r="H32" s="438"/>
      <c r="I32" s="438"/>
      <c r="J32" s="513"/>
      <c r="K32" s="513"/>
      <c r="L32" s="513"/>
      <c r="M32" s="513"/>
      <c r="N32" s="513"/>
      <c r="O32" s="513"/>
      <c r="P32" s="251"/>
      <c r="Q32" s="241"/>
    </row>
    <row r="33" spans="1:19" ht="15">
      <c r="A33" s="18"/>
      <c r="B33" s="1" t="s">
        <v>24</v>
      </c>
      <c r="C33" s="18"/>
      <c r="D33" s="15"/>
      <c r="E33" s="439"/>
      <c r="F33" s="439"/>
      <c r="G33" s="439"/>
      <c r="H33" s="439"/>
      <c r="I33" s="439"/>
      <c r="J33" s="514"/>
      <c r="K33" s="514"/>
      <c r="L33" s="514"/>
      <c r="M33" s="514"/>
      <c r="N33" s="514"/>
      <c r="O33" s="514"/>
      <c r="P33" s="252"/>
      <c r="Q33" s="241"/>
      <c r="S33" s="103"/>
    </row>
    <row r="34" spans="1:19">
      <c r="A34" s="18"/>
      <c r="B34" s="15"/>
      <c r="C34" s="1" t="s">
        <v>25</v>
      </c>
      <c r="D34" s="15"/>
      <c r="E34" s="440">
        <v>754</v>
      </c>
      <c r="F34" s="440">
        <v>755</v>
      </c>
      <c r="G34" s="440">
        <v>757</v>
      </c>
      <c r="H34" s="440">
        <v>759</v>
      </c>
      <c r="I34" s="440">
        <v>761</v>
      </c>
      <c r="J34" s="515">
        <v>763</v>
      </c>
      <c r="K34" s="515">
        <v>763</v>
      </c>
      <c r="L34" s="515">
        <v>764</v>
      </c>
      <c r="M34" s="515">
        <v>766</v>
      </c>
      <c r="N34" s="515">
        <v>767</v>
      </c>
      <c r="O34" s="515">
        <v>768</v>
      </c>
      <c r="P34" s="253">
        <v>769</v>
      </c>
      <c r="Q34" s="241"/>
      <c r="S34" s="127"/>
    </row>
    <row r="35" spans="1:19">
      <c r="A35" s="18"/>
      <c r="B35" s="15"/>
      <c r="C35" s="1" t="s">
        <v>26</v>
      </c>
      <c r="D35" s="15"/>
      <c r="E35" s="440">
        <v>764</v>
      </c>
      <c r="F35" s="440">
        <v>766</v>
      </c>
      <c r="G35" s="440">
        <v>769</v>
      </c>
      <c r="H35" s="440">
        <v>770</v>
      </c>
      <c r="I35" s="440">
        <v>770</v>
      </c>
      <c r="J35" s="515">
        <v>771</v>
      </c>
      <c r="K35" s="515">
        <v>771</v>
      </c>
      <c r="L35" s="515">
        <v>770</v>
      </c>
      <c r="M35" s="515">
        <v>770</v>
      </c>
      <c r="N35" s="515">
        <v>771</v>
      </c>
      <c r="O35" s="515">
        <v>773</v>
      </c>
      <c r="P35" s="253">
        <v>774</v>
      </c>
      <c r="Q35" s="241"/>
      <c r="S35" s="127"/>
    </row>
    <row r="36" spans="1:19">
      <c r="A36" s="18"/>
      <c r="B36" s="15"/>
      <c r="D36" s="15"/>
      <c r="E36" s="441"/>
      <c r="F36" s="441"/>
      <c r="G36" s="441"/>
      <c r="H36" s="441"/>
      <c r="I36" s="441"/>
      <c r="J36" s="516"/>
      <c r="K36" s="516"/>
      <c r="L36" s="516"/>
      <c r="M36" s="516"/>
      <c r="N36" s="516"/>
      <c r="O36" s="516"/>
      <c r="P36" s="254"/>
      <c r="Q36" s="254"/>
      <c r="S36" s="127"/>
    </row>
    <row r="37" spans="1:19">
      <c r="A37" s="18"/>
      <c r="B37" s="15"/>
      <c r="D37" s="15"/>
      <c r="E37" s="442"/>
      <c r="F37" s="442"/>
      <c r="G37" s="442"/>
      <c r="H37" s="442"/>
      <c r="I37" s="442"/>
      <c r="J37" s="517"/>
      <c r="K37" s="517"/>
      <c r="L37" s="517"/>
      <c r="M37" s="517"/>
      <c r="N37" s="517"/>
      <c r="O37" s="517"/>
      <c r="P37" s="255"/>
      <c r="Q37" s="241"/>
    </row>
    <row r="38" spans="1:19">
      <c r="A38" s="10" t="s">
        <v>28</v>
      </c>
      <c r="B38" s="15"/>
      <c r="D38" s="15"/>
      <c r="E38" s="100"/>
      <c r="F38" s="100"/>
      <c r="G38" s="100"/>
      <c r="H38" s="100"/>
      <c r="I38" s="100"/>
      <c r="J38" s="518"/>
      <c r="K38" s="518"/>
      <c r="L38" s="518"/>
      <c r="M38" s="518"/>
      <c r="N38" s="518"/>
      <c r="O38" s="518"/>
      <c r="P38" s="256"/>
      <c r="Q38" s="241"/>
    </row>
    <row r="39" spans="1:19">
      <c r="A39" s="18"/>
      <c r="B39" s="15"/>
      <c r="D39" s="15"/>
      <c r="E39" s="77" t="str">
        <f t="shared" ref="E39:O39" si="17">E6</f>
        <v>Q2</v>
      </c>
      <c r="F39" s="77" t="str">
        <f t="shared" si="17"/>
        <v>Q3</v>
      </c>
      <c r="G39" s="77" t="str">
        <f t="shared" si="17"/>
        <v>Q4</v>
      </c>
      <c r="H39" s="77" t="str">
        <f t="shared" si="17"/>
        <v>Q1</v>
      </c>
      <c r="I39" s="77" t="str">
        <f t="shared" si="17"/>
        <v>Q2</v>
      </c>
      <c r="J39" s="519" t="str">
        <f t="shared" si="17"/>
        <v>Q3</v>
      </c>
      <c r="K39" s="519" t="str">
        <f t="shared" si="17"/>
        <v>Q4</v>
      </c>
      <c r="L39" s="519" t="str">
        <f t="shared" si="17"/>
        <v>Q1</v>
      </c>
      <c r="M39" s="519" t="str">
        <f t="shared" si="17"/>
        <v>Q2</v>
      </c>
      <c r="N39" s="519" t="str">
        <f t="shared" si="17"/>
        <v>Q3</v>
      </c>
      <c r="O39" s="519" t="str">
        <f t="shared" si="17"/>
        <v>Q4</v>
      </c>
      <c r="P39" s="257" t="str">
        <f t="shared" ref="P39" si="18">P6</f>
        <v>Q1</v>
      </c>
      <c r="Q39" s="241"/>
    </row>
    <row r="40" spans="1:19">
      <c r="A40" s="18"/>
      <c r="B40" s="15"/>
      <c r="D40" s="15"/>
      <c r="E40" s="78" t="str">
        <f t="shared" ref="E40:O40" si="19">E7</f>
        <v>CY17</v>
      </c>
      <c r="F40" s="78" t="str">
        <f t="shared" si="19"/>
        <v>CY17</v>
      </c>
      <c r="G40" s="78" t="str">
        <f t="shared" si="19"/>
        <v>CY17</v>
      </c>
      <c r="H40" s="78" t="str">
        <f t="shared" si="19"/>
        <v>CY18</v>
      </c>
      <c r="I40" s="78" t="str">
        <f t="shared" si="19"/>
        <v>CY18</v>
      </c>
      <c r="J40" s="520" t="str">
        <f t="shared" si="19"/>
        <v>CY18</v>
      </c>
      <c r="K40" s="520" t="str">
        <f t="shared" si="19"/>
        <v>CY18</v>
      </c>
      <c r="L40" s="520" t="str">
        <f t="shared" si="19"/>
        <v>CY19</v>
      </c>
      <c r="M40" s="520" t="str">
        <f t="shared" si="19"/>
        <v>CY19</v>
      </c>
      <c r="N40" s="520" t="str">
        <f t="shared" si="19"/>
        <v>CY19</v>
      </c>
      <c r="O40" s="520" t="str">
        <f t="shared" si="19"/>
        <v>CY19</v>
      </c>
      <c r="P40" s="258" t="str">
        <f t="shared" ref="P40" si="20">P7</f>
        <v>CY20</v>
      </c>
      <c r="Q40" s="241"/>
    </row>
    <row r="41" spans="1:19" ht="7.5" customHeight="1">
      <c r="A41" s="18"/>
      <c r="B41" s="15"/>
      <c r="D41" s="15"/>
      <c r="E41" s="85"/>
      <c r="F41" s="85"/>
      <c r="G41" s="85"/>
      <c r="H41" s="85"/>
      <c r="I41" s="85"/>
      <c r="J41" s="521"/>
      <c r="K41" s="521"/>
      <c r="L41" s="521"/>
      <c r="M41" s="521"/>
      <c r="N41" s="521"/>
      <c r="O41" s="521"/>
      <c r="P41" s="259"/>
      <c r="Q41" s="241"/>
    </row>
    <row r="42" spans="1:19" ht="16.5" customHeight="1">
      <c r="A42" s="18"/>
      <c r="B42" s="430" t="s">
        <v>76</v>
      </c>
      <c r="D42" s="15"/>
      <c r="E42" s="85"/>
      <c r="F42" s="85"/>
      <c r="G42" s="85"/>
      <c r="H42" s="85"/>
      <c r="I42" s="85"/>
      <c r="J42" s="521"/>
      <c r="K42" s="521"/>
      <c r="L42" s="521"/>
      <c r="M42" s="521"/>
      <c r="N42" s="521"/>
      <c r="O42" s="521"/>
      <c r="P42" s="259"/>
      <c r="Q42" s="241"/>
    </row>
    <row r="43" spans="1:19" ht="16.5" customHeight="1">
      <c r="A43" s="18"/>
      <c r="B43" s="430"/>
      <c r="C43" s="430" t="s">
        <v>111</v>
      </c>
      <c r="D43" s="3"/>
      <c r="E43" s="85"/>
      <c r="F43" s="85"/>
      <c r="G43" s="85"/>
      <c r="H43" s="85"/>
      <c r="I43" s="85"/>
      <c r="J43" s="521"/>
      <c r="K43" s="521"/>
      <c r="L43" s="521"/>
      <c r="M43" s="521"/>
      <c r="N43" s="521"/>
      <c r="O43" s="521"/>
      <c r="P43" s="259"/>
      <c r="Q43" s="241"/>
    </row>
    <row r="44" spans="1:19">
      <c r="A44" s="5"/>
      <c r="B44" s="14"/>
      <c r="C44" s="431" t="s">
        <v>113</v>
      </c>
      <c r="D44" s="5"/>
      <c r="E44" s="86">
        <f t="shared" ref="E44:O44" si="21">E12/E$9</f>
        <v>7.9705702023298589E-2</v>
      </c>
      <c r="F44" s="86">
        <f t="shared" si="21"/>
        <v>9.2088998763906055E-2</v>
      </c>
      <c r="G44" s="86">
        <f t="shared" si="21"/>
        <v>0.15173764072442486</v>
      </c>
      <c r="H44" s="86">
        <f t="shared" si="21"/>
        <v>8.2442748091603055E-2</v>
      </c>
      <c r="I44" s="86">
        <f t="shared" si="21"/>
        <v>7.6782449725776969E-2</v>
      </c>
      <c r="J44" s="522">
        <f t="shared" si="21"/>
        <v>8.3994708994708997E-2</v>
      </c>
      <c r="K44" s="522">
        <f t="shared" si="21"/>
        <v>0.12725745485090298</v>
      </c>
      <c r="L44" s="522">
        <f t="shared" si="21"/>
        <v>8.3287671232876712E-2</v>
      </c>
      <c r="M44" s="522">
        <f t="shared" si="21"/>
        <v>7.0916905444126072E-2</v>
      </c>
      <c r="N44" s="522">
        <f t="shared" si="21"/>
        <v>0.10686427457098284</v>
      </c>
      <c r="O44" s="522">
        <f t="shared" si="21"/>
        <v>0.13494461228600202</v>
      </c>
      <c r="P44" s="260">
        <f>P12/P$9</f>
        <v>6.6554809843400453E-2</v>
      </c>
      <c r="Q44" s="241"/>
    </row>
    <row r="45" spans="1:19">
      <c r="A45" s="5"/>
      <c r="B45" s="14"/>
      <c r="C45" s="431" t="s">
        <v>114</v>
      </c>
      <c r="D45" s="5"/>
      <c r="E45" s="86">
        <f t="shared" ref="E45:O45" si="22">E13/E$9</f>
        <v>4.5984058859595341E-2</v>
      </c>
      <c r="F45" s="86">
        <f t="shared" si="22"/>
        <v>2.2867737948084055E-2</v>
      </c>
      <c r="G45" s="86">
        <f t="shared" si="22"/>
        <v>4.9437102300538424E-2</v>
      </c>
      <c r="H45" s="86">
        <f t="shared" si="22"/>
        <v>7.4300254452926207E-2</v>
      </c>
      <c r="I45" s="86">
        <f t="shared" si="22"/>
        <v>2.9859841560024376E-2</v>
      </c>
      <c r="J45" s="522">
        <f t="shared" si="22"/>
        <v>1.3227513227513227E-2</v>
      </c>
      <c r="K45" s="522">
        <f t="shared" si="22"/>
        <v>6.5938681226375473E-2</v>
      </c>
      <c r="L45" s="522">
        <f t="shared" si="22"/>
        <v>6.0821917808219175E-2</v>
      </c>
      <c r="M45" s="522">
        <f t="shared" si="22"/>
        <v>3.6532951289398284E-2</v>
      </c>
      <c r="N45" s="522">
        <f t="shared" si="22"/>
        <v>7.0202808112324495E-3</v>
      </c>
      <c r="O45" s="522">
        <f t="shared" si="22"/>
        <v>3.4743202416918431E-2</v>
      </c>
      <c r="P45" s="260">
        <f t="shared" ref="P45" si="23">P13/P$9</f>
        <v>4.5861297539149887E-2</v>
      </c>
      <c r="Q45" s="241"/>
    </row>
    <row r="46" spans="1:19">
      <c r="A46" s="5"/>
      <c r="B46" s="14"/>
      <c r="C46" s="430" t="s">
        <v>112</v>
      </c>
      <c r="D46" s="5"/>
      <c r="E46" s="86"/>
      <c r="F46" s="86"/>
      <c r="G46" s="86"/>
      <c r="H46" s="86"/>
      <c r="I46" s="86"/>
      <c r="J46" s="522"/>
      <c r="K46" s="522"/>
      <c r="L46" s="522"/>
      <c r="M46" s="522"/>
      <c r="N46" s="522"/>
      <c r="O46" s="522"/>
      <c r="P46" s="260"/>
      <c r="Q46" s="241"/>
    </row>
    <row r="47" spans="1:19">
      <c r="A47" s="5"/>
      <c r="B47" s="14"/>
      <c r="C47" s="431" t="s">
        <v>115</v>
      </c>
      <c r="D47" s="5"/>
      <c r="E47" s="86">
        <f t="shared" ref="E47:O47" si="24">E15/E$9</f>
        <v>0.14469650521152666</v>
      </c>
      <c r="F47" s="86">
        <f t="shared" si="24"/>
        <v>0.15389369592089</v>
      </c>
      <c r="G47" s="86">
        <f t="shared" si="24"/>
        <v>0.1311796377875673</v>
      </c>
      <c r="H47" s="86">
        <f t="shared" si="24"/>
        <v>0.13740458015267176</v>
      </c>
      <c r="I47" s="86">
        <f t="shared" si="24"/>
        <v>0.15234613040828762</v>
      </c>
      <c r="J47" s="522">
        <f t="shared" si="24"/>
        <v>0.16997354497354497</v>
      </c>
      <c r="K47" s="522">
        <f t="shared" si="24"/>
        <v>0.10541789164216715</v>
      </c>
      <c r="L47" s="522">
        <f t="shared" si="24"/>
        <v>0.13095890410958905</v>
      </c>
      <c r="M47" s="522">
        <f t="shared" si="24"/>
        <v>0.16475644699140402</v>
      </c>
      <c r="N47" s="522">
        <f t="shared" si="24"/>
        <v>0.19188767550702029</v>
      </c>
      <c r="O47" s="522">
        <f t="shared" si="24"/>
        <v>0.12638469284994966</v>
      </c>
      <c r="P47" s="260">
        <f t="shared" ref="P47" si="25">P15/P$9</f>
        <v>0.14429530201342283</v>
      </c>
      <c r="Q47" s="241"/>
    </row>
    <row r="48" spans="1:19">
      <c r="A48" s="5"/>
      <c r="B48" s="14"/>
      <c r="C48" s="431" t="s">
        <v>114</v>
      </c>
      <c r="D48" s="5"/>
      <c r="E48" s="86">
        <f t="shared" ref="E48:O48" si="26">E16/E$9</f>
        <v>7.3574494175352542E-2</v>
      </c>
      <c r="F48" s="86">
        <f t="shared" si="26"/>
        <v>7.2311495673671206E-2</v>
      </c>
      <c r="G48" s="86">
        <f t="shared" si="26"/>
        <v>6.0695056289769948E-2</v>
      </c>
      <c r="H48" s="86">
        <f t="shared" si="26"/>
        <v>4.2748091603053436E-2</v>
      </c>
      <c r="I48" s="86">
        <f t="shared" si="26"/>
        <v>5.1797684338817797E-2</v>
      </c>
      <c r="J48" s="522">
        <f t="shared" si="26"/>
        <v>7.2089947089947093E-2</v>
      </c>
      <c r="K48" s="522">
        <f t="shared" si="26"/>
        <v>5.0818983620327593E-2</v>
      </c>
      <c r="L48" s="522">
        <f t="shared" si="26"/>
        <v>3.3424657534246574E-2</v>
      </c>
      <c r="M48" s="522">
        <f t="shared" si="26"/>
        <v>3.7965616045845273E-2</v>
      </c>
      <c r="N48" s="522">
        <f t="shared" si="26"/>
        <v>3.9001560062402497E-2</v>
      </c>
      <c r="O48" s="522">
        <f t="shared" si="26"/>
        <v>3.4239677744209468E-2</v>
      </c>
      <c r="P48" s="260">
        <f t="shared" ref="P48" si="27">P16/P$9</f>
        <v>2.5727069351230425E-2</v>
      </c>
      <c r="Q48" s="241"/>
    </row>
    <row r="49" spans="1:17">
      <c r="A49" s="5"/>
      <c r="B49" s="5"/>
      <c r="C49" s="1" t="s">
        <v>30</v>
      </c>
      <c r="D49" s="5"/>
      <c r="E49" s="86">
        <f t="shared" ref="E49:O49" si="28">E17/E$9</f>
        <v>0.15450643776824036</v>
      </c>
      <c r="F49" s="86">
        <f t="shared" si="28"/>
        <v>0.16872682323856614</v>
      </c>
      <c r="G49" s="86">
        <f t="shared" si="28"/>
        <v>0.15565345080763582</v>
      </c>
      <c r="H49" s="86">
        <f t="shared" si="28"/>
        <v>0.13180661577608144</v>
      </c>
      <c r="I49" s="86">
        <f t="shared" si="28"/>
        <v>0.15539305301645337</v>
      </c>
      <c r="J49" s="522">
        <f t="shared" si="28"/>
        <v>0.17394179894179895</v>
      </c>
      <c r="K49" s="522">
        <f t="shared" si="28"/>
        <v>0.13649727005459891</v>
      </c>
      <c r="L49" s="522">
        <f t="shared" si="28"/>
        <v>0.13643835616438357</v>
      </c>
      <c r="M49" s="522">
        <f t="shared" si="28"/>
        <v>0.17478510028653296</v>
      </c>
      <c r="N49" s="522">
        <f t="shared" si="28"/>
        <v>0.16380655226209048</v>
      </c>
      <c r="O49" s="522">
        <f t="shared" si="28"/>
        <v>0.14904330312185296</v>
      </c>
      <c r="P49" s="260">
        <f t="shared" ref="P49" si="29">P17/P$9</f>
        <v>0.13310961968680091</v>
      </c>
      <c r="Q49" s="241"/>
    </row>
    <row r="50" spans="1:17">
      <c r="A50" s="5"/>
      <c r="B50" s="5"/>
      <c r="C50" s="1" t="s">
        <v>31</v>
      </c>
      <c r="D50" s="5"/>
      <c r="E50" s="86">
        <f t="shared" ref="E50:O50" si="30">E18/E$9</f>
        <v>0.18884120171673821</v>
      </c>
      <c r="F50" s="86">
        <f t="shared" si="30"/>
        <v>0.21322620519159455</v>
      </c>
      <c r="G50" s="86">
        <f t="shared" si="30"/>
        <v>0.23445912873225649</v>
      </c>
      <c r="H50" s="86">
        <f t="shared" si="30"/>
        <v>0.12773536895674301</v>
      </c>
      <c r="I50" s="86">
        <f t="shared" si="30"/>
        <v>0.13772090188909203</v>
      </c>
      <c r="J50" s="522">
        <f t="shared" si="30"/>
        <v>0.17394179894179895</v>
      </c>
      <c r="K50" s="522">
        <f t="shared" si="30"/>
        <v>0.13481730365392691</v>
      </c>
      <c r="L50" s="522">
        <f t="shared" si="30"/>
        <v>0.11342465753424658</v>
      </c>
      <c r="M50" s="522">
        <f t="shared" si="30"/>
        <v>0.13681948424068768</v>
      </c>
      <c r="N50" s="522">
        <f t="shared" si="30"/>
        <v>0.1419656786271451</v>
      </c>
      <c r="O50" s="522">
        <f t="shared" si="30"/>
        <v>0.17421953675730112</v>
      </c>
      <c r="P50" s="260">
        <f t="shared" ref="P50" si="31">P18/P$9</f>
        <v>0.13590604026845637</v>
      </c>
      <c r="Q50" s="241"/>
    </row>
    <row r="51" spans="1:17">
      <c r="A51" s="5"/>
      <c r="B51" s="5"/>
      <c r="C51" s="1" t="s">
        <v>32</v>
      </c>
      <c r="D51" s="5"/>
      <c r="E51" s="86">
        <f t="shared" ref="E51:O51" si="32">E19/E$9</f>
        <v>0.10484365419987737</v>
      </c>
      <c r="F51" s="86">
        <f t="shared" si="32"/>
        <v>0.1180469715698393</v>
      </c>
      <c r="G51" s="86">
        <f t="shared" si="32"/>
        <v>0.10866372980910426</v>
      </c>
      <c r="H51" s="86">
        <f t="shared" si="32"/>
        <v>0.10076335877862595</v>
      </c>
      <c r="I51" s="86">
        <f t="shared" si="32"/>
        <v>0.13162705667276051</v>
      </c>
      <c r="J51" s="522">
        <f t="shared" si="32"/>
        <v>0.13756613756613756</v>
      </c>
      <c r="K51" s="522">
        <f t="shared" si="32"/>
        <v>8.3578328433431326E-2</v>
      </c>
      <c r="L51" s="522">
        <f t="shared" si="32"/>
        <v>9.808219178082192E-2</v>
      </c>
      <c r="M51" s="522">
        <f t="shared" si="32"/>
        <v>0.12177650429799428</v>
      </c>
      <c r="N51" s="522">
        <f t="shared" si="32"/>
        <v>0.13806552262090482</v>
      </c>
      <c r="O51" s="522">
        <f t="shared" si="32"/>
        <v>0.10322255790533737</v>
      </c>
      <c r="P51" s="260">
        <f t="shared" ref="P51" si="33">P19/P$9</f>
        <v>9.340044742729306E-2</v>
      </c>
      <c r="Q51" s="241"/>
    </row>
    <row r="52" spans="1:17">
      <c r="A52" s="5"/>
      <c r="B52" s="5"/>
      <c r="C52" s="1" t="s">
        <v>248</v>
      </c>
      <c r="D52" s="5"/>
      <c r="E52" s="494">
        <f t="shared" ref="E52:O52" si="34">E20/E$9</f>
        <v>0</v>
      </c>
      <c r="F52" s="494">
        <f t="shared" si="34"/>
        <v>0</v>
      </c>
      <c r="G52" s="494">
        <f t="shared" si="34"/>
        <v>0</v>
      </c>
      <c r="H52" s="494">
        <f t="shared" si="34"/>
        <v>0</v>
      </c>
      <c r="I52" s="494">
        <f t="shared" si="34"/>
        <v>0</v>
      </c>
      <c r="J52" s="523">
        <f t="shared" si="34"/>
        <v>0</v>
      </c>
      <c r="K52" s="523">
        <f t="shared" si="34"/>
        <v>4.1999160016799666E-3</v>
      </c>
      <c r="L52" s="523">
        <f t="shared" si="34"/>
        <v>3.1232876712328769E-2</v>
      </c>
      <c r="M52" s="523">
        <f t="shared" si="34"/>
        <v>1.5759312320916905E-2</v>
      </c>
      <c r="N52" s="523">
        <f t="shared" si="34"/>
        <v>1.8720748829953199E-2</v>
      </c>
      <c r="O52" s="523">
        <f t="shared" si="34"/>
        <v>1.460221550855992E-2</v>
      </c>
      <c r="P52" s="495">
        <f t="shared" ref="P52" si="35">P20/P$9</f>
        <v>1.2863534675615212E-2</v>
      </c>
      <c r="Q52" s="241"/>
    </row>
    <row r="53" spans="1:17" ht="15">
      <c r="A53" s="5"/>
      <c r="B53" s="5"/>
      <c r="C53" s="5"/>
      <c r="D53" s="5" t="s">
        <v>75</v>
      </c>
      <c r="E53" s="87">
        <f t="shared" ref="E53:O53" si="36">E21/E$9</f>
        <v>0.79215205395462907</v>
      </c>
      <c r="F53" s="87">
        <f t="shared" si="36"/>
        <v>0.84116192830655134</v>
      </c>
      <c r="G53" s="87">
        <f t="shared" si="36"/>
        <v>0.89182574645129709</v>
      </c>
      <c r="H53" s="87">
        <f t="shared" si="36"/>
        <v>0.69720101781170485</v>
      </c>
      <c r="I53" s="87">
        <f t="shared" si="36"/>
        <v>0.7355271176112127</v>
      </c>
      <c r="J53" s="524">
        <f t="shared" si="36"/>
        <v>0.82473544973544977</v>
      </c>
      <c r="K53" s="524">
        <f t="shared" si="36"/>
        <v>0.70852582948341036</v>
      </c>
      <c r="L53" s="524">
        <f t="shared" si="36"/>
        <v>0.68767123287671228</v>
      </c>
      <c r="M53" s="524">
        <f t="shared" si="36"/>
        <v>0.75931232091690548</v>
      </c>
      <c r="N53" s="524">
        <f t="shared" si="36"/>
        <v>0.80733229329173162</v>
      </c>
      <c r="O53" s="524">
        <f t="shared" si="36"/>
        <v>0.77139979859013097</v>
      </c>
      <c r="P53" s="261">
        <f t="shared" ref="P53" si="37">P21/P$9</f>
        <v>0.65771812080536918</v>
      </c>
      <c r="Q53" s="241"/>
    </row>
    <row r="54" spans="1:17">
      <c r="A54" s="6"/>
      <c r="B54" s="13" t="s">
        <v>1</v>
      </c>
      <c r="C54" s="432"/>
      <c r="D54" s="6"/>
      <c r="E54" s="88">
        <f t="shared" ref="E54:O54" si="38">E22/E$9</f>
        <v>0.20784794604537093</v>
      </c>
      <c r="F54" s="88">
        <f t="shared" si="38"/>
        <v>0.15883807169344871</v>
      </c>
      <c r="G54" s="88">
        <f t="shared" si="38"/>
        <v>0.10817425354870289</v>
      </c>
      <c r="H54" s="88">
        <f t="shared" si="38"/>
        <v>0.30279898218829515</v>
      </c>
      <c r="I54" s="88">
        <f t="shared" si="38"/>
        <v>0.2644728823887873</v>
      </c>
      <c r="J54" s="525">
        <f t="shared" si="38"/>
        <v>0.17526455026455026</v>
      </c>
      <c r="K54" s="525">
        <f t="shared" si="38"/>
        <v>0.29147417051658969</v>
      </c>
      <c r="L54" s="525">
        <f t="shared" si="38"/>
        <v>0.31232876712328766</v>
      </c>
      <c r="M54" s="525">
        <f t="shared" si="38"/>
        <v>0.24068767908309455</v>
      </c>
      <c r="N54" s="525">
        <f t="shared" si="38"/>
        <v>0.19266770670826833</v>
      </c>
      <c r="O54" s="525">
        <f t="shared" si="38"/>
        <v>0.22860020140986909</v>
      </c>
      <c r="P54" s="262">
        <f t="shared" ref="P54" si="39">P22/P$9</f>
        <v>0.34228187919463088</v>
      </c>
      <c r="Q54" s="241"/>
    </row>
    <row r="55" spans="1:17">
      <c r="A55" s="7"/>
      <c r="B55" s="132" t="s">
        <v>102</v>
      </c>
      <c r="C55" s="7"/>
      <c r="D55" s="7"/>
      <c r="E55" s="86">
        <f t="shared" ref="E55:O55" si="40">E23/E$9</f>
        <v>2.0846106683016553E-2</v>
      </c>
      <c r="F55" s="86">
        <f t="shared" si="40"/>
        <v>2.2867737948084055E-2</v>
      </c>
      <c r="G55" s="86">
        <f t="shared" si="40"/>
        <v>1.7621145374449341E-2</v>
      </c>
      <c r="H55" s="86">
        <f t="shared" si="40"/>
        <v>1.4249363867684479E-2</v>
      </c>
      <c r="I55" s="86">
        <f t="shared" si="40"/>
        <v>1.5843997562461912E-2</v>
      </c>
      <c r="J55" s="522">
        <f t="shared" si="40"/>
        <v>8.5978835978835974E-3</v>
      </c>
      <c r="K55" s="522">
        <f t="shared" si="40"/>
        <v>1.6799664006719867E-3</v>
      </c>
      <c r="L55" s="522">
        <f t="shared" si="40"/>
        <v>1.6438356164383563E-3</v>
      </c>
      <c r="M55" s="522">
        <f t="shared" si="40"/>
        <v>-2.4355300859598854E-2</v>
      </c>
      <c r="N55" s="522">
        <f t="shared" si="40"/>
        <v>-1.5600624024960999E-3</v>
      </c>
      <c r="O55" s="522">
        <f t="shared" si="40"/>
        <v>3.5246727089627392E-3</v>
      </c>
      <c r="P55" s="260">
        <f t="shared" ref="P55" si="41">P23/P$9</f>
        <v>4.4742729306487695E-3</v>
      </c>
      <c r="Q55" s="241"/>
    </row>
    <row r="56" spans="1:17" ht="15">
      <c r="A56" s="7"/>
      <c r="B56" s="132" t="s">
        <v>147</v>
      </c>
      <c r="C56" s="7"/>
      <c r="D56" s="7"/>
      <c r="E56" s="87">
        <f t="shared" ref="E56:O56" si="42">E24/E$9</f>
        <v>7.357449417535254E-3</v>
      </c>
      <c r="F56" s="87">
        <f t="shared" si="42"/>
        <v>0</v>
      </c>
      <c r="G56" s="87">
        <f t="shared" si="42"/>
        <v>0</v>
      </c>
      <c r="H56" s="87">
        <f t="shared" si="42"/>
        <v>0</v>
      </c>
      <c r="I56" s="87">
        <f t="shared" si="42"/>
        <v>0</v>
      </c>
      <c r="J56" s="524">
        <f t="shared" si="42"/>
        <v>2.6455026455026454E-2</v>
      </c>
      <c r="K56" s="524">
        <f t="shared" si="42"/>
        <v>0</v>
      </c>
      <c r="L56" s="524">
        <f t="shared" si="42"/>
        <v>0</v>
      </c>
      <c r="M56" s="524">
        <f t="shared" si="42"/>
        <v>0</v>
      </c>
      <c r="N56" s="524">
        <f t="shared" si="42"/>
        <v>0</v>
      </c>
      <c r="O56" s="524">
        <f t="shared" si="42"/>
        <v>0</v>
      </c>
      <c r="P56" s="261">
        <f t="shared" ref="P56" si="43">P24/P$9</f>
        <v>0</v>
      </c>
      <c r="Q56" s="241"/>
    </row>
    <row r="57" spans="1:17">
      <c r="A57" s="7"/>
      <c r="B57" s="11" t="s">
        <v>97</v>
      </c>
      <c r="C57" s="434"/>
      <c r="D57" s="7"/>
      <c r="E57" s="86">
        <f t="shared" ref="E57:O57" si="44">E25/E$9</f>
        <v>0.17964438994481913</v>
      </c>
      <c r="F57" s="86">
        <f t="shared" si="44"/>
        <v>0.13597033374536466</v>
      </c>
      <c r="G57" s="86">
        <f t="shared" si="44"/>
        <v>9.0553108174253549E-2</v>
      </c>
      <c r="H57" s="86">
        <f t="shared" si="44"/>
        <v>0.28854961832061071</v>
      </c>
      <c r="I57" s="86">
        <f t="shared" si="44"/>
        <v>0.24862888482632542</v>
      </c>
      <c r="J57" s="522">
        <f t="shared" si="44"/>
        <v>0.1402116402116402</v>
      </c>
      <c r="K57" s="522">
        <f t="shared" si="44"/>
        <v>0.28979420411591766</v>
      </c>
      <c r="L57" s="522">
        <f t="shared" si="44"/>
        <v>0.31068493150684934</v>
      </c>
      <c r="M57" s="522">
        <f t="shared" si="44"/>
        <v>0.26504297994269344</v>
      </c>
      <c r="N57" s="522">
        <f t="shared" si="44"/>
        <v>0.19422776911076442</v>
      </c>
      <c r="O57" s="522">
        <f t="shared" si="44"/>
        <v>0.22507552870090636</v>
      </c>
      <c r="P57" s="260">
        <f t="shared" ref="P57" si="45">P25/P$9</f>
        <v>0.3378076062639821</v>
      </c>
      <c r="Q57" s="241"/>
    </row>
    <row r="58" spans="1:17" ht="15">
      <c r="A58" s="7"/>
      <c r="B58" s="435" t="s">
        <v>98</v>
      </c>
      <c r="C58" s="434"/>
      <c r="D58" s="7"/>
      <c r="E58" s="87">
        <f t="shared" ref="E58:O58" si="46">E26/E$9</f>
        <v>3.0656039239730228E-2</v>
      </c>
      <c r="F58" s="87">
        <f t="shared" si="46"/>
        <v>1.9777503090234856E-2</v>
      </c>
      <c r="G58" s="87">
        <f t="shared" si="46"/>
        <v>0.37640724424865396</v>
      </c>
      <c r="H58" s="87">
        <f t="shared" si="46"/>
        <v>3.4096692111959287E-2</v>
      </c>
      <c r="I58" s="87">
        <f t="shared" si="46"/>
        <v>3.6563071297989031E-3</v>
      </c>
      <c r="J58" s="524">
        <f t="shared" si="46"/>
        <v>-3.1746031746031744E-2</v>
      </c>
      <c r="K58" s="524">
        <f t="shared" si="46"/>
        <v>2.0999580008399833E-3</v>
      </c>
      <c r="L58" s="524">
        <f t="shared" si="46"/>
        <v>6.575342465753424E-2</v>
      </c>
      <c r="M58" s="524">
        <f t="shared" si="46"/>
        <v>3.0085959885386818E-2</v>
      </c>
      <c r="N58" s="524">
        <f t="shared" si="46"/>
        <v>3.5101404056162244E-2</v>
      </c>
      <c r="O58" s="524">
        <f t="shared" si="46"/>
        <v>-3.9274924471299093E-2</v>
      </c>
      <c r="P58" s="261">
        <f t="shared" ref="P58" si="47">P26/P$9</f>
        <v>5.5369127516778527E-2</v>
      </c>
      <c r="Q58" s="241"/>
    </row>
    <row r="59" spans="1:17" ht="15">
      <c r="A59" s="4"/>
      <c r="B59" s="13" t="s">
        <v>296</v>
      </c>
      <c r="C59" s="4"/>
      <c r="D59" s="4"/>
      <c r="E59" s="443">
        <f t="shared" ref="E59:O59" si="48">E27/E$9</f>
        <v>0.1489883507050889</v>
      </c>
      <c r="F59" s="443">
        <f t="shared" si="48"/>
        <v>0.11619283065512979</v>
      </c>
      <c r="G59" s="443">
        <f t="shared" si="48"/>
        <v>-0.28585413607440041</v>
      </c>
      <c r="H59" s="443">
        <f t="shared" si="48"/>
        <v>0.2544529262086514</v>
      </c>
      <c r="I59" s="443">
        <f t="shared" si="48"/>
        <v>0.2449725776965265</v>
      </c>
      <c r="J59" s="526">
        <f t="shared" si="48"/>
        <v>0.17195767195767195</v>
      </c>
      <c r="K59" s="526">
        <f t="shared" si="48"/>
        <v>0.28769424611507771</v>
      </c>
      <c r="L59" s="526">
        <f t="shared" si="48"/>
        <v>0.24493150684931506</v>
      </c>
      <c r="M59" s="526">
        <f t="shared" si="48"/>
        <v>0.23495702005730659</v>
      </c>
      <c r="N59" s="526">
        <f t="shared" si="48"/>
        <v>0.15912636505460218</v>
      </c>
      <c r="O59" s="526">
        <f t="shared" si="48"/>
        <v>0.26435045317220546</v>
      </c>
      <c r="P59" s="263">
        <f t="shared" ref="P59" si="49">P27/P$9</f>
        <v>0.28243847874720357</v>
      </c>
      <c r="Q59" s="241"/>
    </row>
    <row r="60" spans="1:17" ht="15">
      <c r="A60" s="4"/>
      <c r="B60" s="13"/>
      <c r="C60" s="4"/>
      <c r="D60" s="4"/>
      <c r="E60" s="443"/>
      <c r="F60" s="443"/>
      <c r="G60" s="443"/>
      <c r="H60" s="443"/>
      <c r="I60" s="443"/>
      <c r="J60" s="526"/>
      <c r="K60" s="526"/>
      <c r="L60" s="526"/>
      <c r="M60" s="526"/>
      <c r="N60" s="526"/>
      <c r="O60" s="526"/>
      <c r="P60" s="263"/>
      <c r="Q60" s="241"/>
    </row>
    <row r="61" spans="1:17" ht="15">
      <c r="A61" s="4"/>
      <c r="B61" s="444"/>
      <c r="C61" s="4"/>
      <c r="D61" s="4"/>
      <c r="E61" s="443"/>
      <c r="F61" s="443"/>
      <c r="G61" s="443"/>
      <c r="H61" s="443"/>
      <c r="I61" s="443"/>
      <c r="J61" s="526"/>
      <c r="K61" s="526"/>
      <c r="L61" s="526"/>
      <c r="M61" s="526"/>
      <c r="N61" s="526"/>
      <c r="O61" s="526"/>
      <c r="P61" s="263"/>
      <c r="Q61" s="241"/>
    </row>
    <row r="62" spans="1:17" ht="15">
      <c r="A62" s="10" t="s">
        <v>274</v>
      </c>
      <c r="B62" s="12"/>
      <c r="C62" s="445"/>
      <c r="D62" s="12"/>
      <c r="E62" s="446"/>
      <c r="F62" s="446"/>
      <c r="G62" s="446"/>
      <c r="H62" s="446"/>
      <c r="I62" s="446"/>
      <c r="J62" s="527"/>
      <c r="K62" s="527"/>
      <c r="L62" s="527"/>
      <c r="M62" s="527"/>
      <c r="N62" s="527"/>
      <c r="O62" s="527"/>
      <c r="P62" s="264"/>
      <c r="Q62" s="241"/>
    </row>
    <row r="63" spans="1:17" ht="14.25" customHeight="1">
      <c r="A63" s="12"/>
      <c r="B63" s="445"/>
      <c r="C63" s="445"/>
      <c r="D63" s="12"/>
      <c r="E63" s="77" t="str">
        <f t="shared" ref="E63:O63" si="50">E6</f>
        <v>Q2</v>
      </c>
      <c r="F63" s="77" t="str">
        <f t="shared" si="50"/>
        <v>Q3</v>
      </c>
      <c r="G63" s="77" t="str">
        <f t="shared" si="50"/>
        <v>Q4</v>
      </c>
      <c r="H63" s="77" t="str">
        <f t="shared" si="50"/>
        <v>Q1</v>
      </c>
      <c r="I63" s="77" t="str">
        <f t="shared" si="50"/>
        <v>Q2</v>
      </c>
      <c r="J63" s="519" t="str">
        <f t="shared" si="50"/>
        <v>Q3</v>
      </c>
      <c r="K63" s="519" t="str">
        <f t="shared" si="50"/>
        <v>Q4</v>
      </c>
      <c r="L63" s="519" t="str">
        <f t="shared" si="50"/>
        <v>Q1</v>
      </c>
      <c r="M63" s="519" t="str">
        <f t="shared" si="50"/>
        <v>Q2</v>
      </c>
      <c r="N63" s="519" t="str">
        <f t="shared" si="50"/>
        <v>Q3</v>
      </c>
      <c r="O63" s="519" t="str">
        <f t="shared" si="50"/>
        <v>Q4</v>
      </c>
      <c r="P63" s="257" t="str">
        <f t="shared" ref="P63" si="51">P6</f>
        <v>Q1</v>
      </c>
      <c r="Q63" s="241"/>
    </row>
    <row r="64" spans="1:17">
      <c r="A64" s="12"/>
      <c r="B64" s="447"/>
      <c r="C64" s="447"/>
      <c r="D64" s="12"/>
      <c r="E64" s="78" t="str">
        <f t="shared" ref="E64:O64" si="52">E7</f>
        <v>CY17</v>
      </c>
      <c r="F64" s="78" t="str">
        <f t="shared" si="52"/>
        <v>CY17</v>
      </c>
      <c r="G64" s="78" t="str">
        <f t="shared" si="52"/>
        <v>CY17</v>
      </c>
      <c r="H64" s="78" t="str">
        <f t="shared" si="52"/>
        <v>CY18</v>
      </c>
      <c r="I64" s="78" t="str">
        <f t="shared" si="52"/>
        <v>CY18</v>
      </c>
      <c r="J64" s="520" t="str">
        <f t="shared" si="52"/>
        <v>CY18</v>
      </c>
      <c r="K64" s="520" t="str">
        <f t="shared" si="52"/>
        <v>CY18</v>
      </c>
      <c r="L64" s="520" t="str">
        <f t="shared" si="52"/>
        <v>CY19</v>
      </c>
      <c r="M64" s="520" t="str">
        <f t="shared" si="52"/>
        <v>CY19</v>
      </c>
      <c r="N64" s="520" t="str">
        <f t="shared" si="52"/>
        <v>CY19</v>
      </c>
      <c r="O64" s="520" t="str">
        <f t="shared" si="52"/>
        <v>CY19</v>
      </c>
      <c r="P64" s="258" t="str">
        <f t="shared" ref="P64" si="53">P7</f>
        <v>CY20</v>
      </c>
      <c r="Q64" s="241"/>
    </row>
    <row r="65" spans="1:18" ht="7.5" customHeight="1">
      <c r="A65" s="11"/>
      <c r="B65" s="11"/>
      <c r="C65" s="11"/>
      <c r="D65" s="11"/>
      <c r="E65" s="448"/>
      <c r="F65" s="448"/>
      <c r="G65" s="448"/>
      <c r="H65" s="448"/>
      <c r="I65" s="448"/>
      <c r="J65" s="528"/>
      <c r="K65" s="528"/>
      <c r="L65" s="528"/>
      <c r="M65" s="528"/>
      <c r="N65" s="528"/>
      <c r="O65" s="528"/>
      <c r="P65" s="265"/>
      <c r="Q65" s="241"/>
    </row>
    <row r="66" spans="1:18">
      <c r="A66" s="3"/>
      <c r="B66" s="430" t="s">
        <v>77</v>
      </c>
      <c r="C66" s="4"/>
      <c r="D66" s="3"/>
      <c r="E66" s="159">
        <v>1631</v>
      </c>
      <c r="F66" s="159">
        <v>1618</v>
      </c>
      <c r="G66" s="159">
        <v>2043</v>
      </c>
      <c r="H66" s="159">
        <v>1965</v>
      </c>
      <c r="I66" s="159">
        <v>1641</v>
      </c>
      <c r="J66" s="503">
        <v>1512</v>
      </c>
      <c r="K66" s="503">
        <v>2381</v>
      </c>
      <c r="L66" s="503">
        <v>1825</v>
      </c>
      <c r="M66" s="503">
        <v>1396</v>
      </c>
      <c r="N66" s="503">
        <v>1282</v>
      </c>
      <c r="O66" s="503">
        <v>1986</v>
      </c>
      <c r="P66" s="240">
        <v>1788</v>
      </c>
      <c r="Q66" s="241"/>
      <c r="R66" s="134"/>
    </row>
    <row r="67" spans="1:18">
      <c r="A67" s="3"/>
      <c r="B67" s="449" t="s">
        <v>76</v>
      </c>
      <c r="C67" s="124"/>
      <c r="D67" s="124"/>
      <c r="E67" s="159"/>
      <c r="F67" s="159"/>
      <c r="G67" s="159"/>
      <c r="H67" s="159"/>
      <c r="I67" s="159"/>
      <c r="J67" s="503"/>
      <c r="K67" s="503"/>
      <c r="L67" s="503"/>
      <c r="M67" s="503"/>
      <c r="N67" s="503"/>
      <c r="O67" s="503"/>
      <c r="P67" s="240"/>
      <c r="Q67" s="241"/>
      <c r="R67" s="134"/>
    </row>
    <row r="68" spans="1:18">
      <c r="A68" s="3"/>
      <c r="B68" s="449"/>
      <c r="C68" s="449" t="s">
        <v>111</v>
      </c>
      <c r="D68" s="124"/>
      <c r="E68" s="159"/>
      <c r="F68" s="159"/>
      <c r="G68" s="159"/>
      <c r="H68" s="159"/>
      <c r="I68" s="159"/>
      <c r="J68" s="503"/>
      <c r="K68" s="503"/>
      <c r="L68" s="503"/>
      <c r="M68" s="503"/>
      <c r="N68" s="503"/>
      <c r="O68" s="503"/>
      <c r="P68" s="240"/>
      <c r="Q68" s="241"/>
      <c r="R68" s="134"/>
    </row>
    <row r="69" spans="1:18">
      <c r="A69" s="5"/>
      <c r="B69"/>
      <c r="C69" s="450" t="s">
        <v>113</v>
      </c>
      <c r="D69" s="433"/>
      <c r="E69" s="79">
        <v>130</v>
      </c>
      <c r="F69" s="79">
        <v>149</v>
      </c>
      <c r="G69" s="79">
        <v>310</v>
      </c>
      <c r="H69" s="79">
        <v>162</v>
      </c>
      <c r="I69" s="79">
        <v>126</v>
      </c>
      <c r="J69" s="504">
        <v>127</v>
      </c>
      <c r="K69" s="504">
        <v>303</v>
      </c>
      <c r="L69" s="504">
        <v>152</v>
      </c>
      <c r="M69" s="504">
        <v>99</v>
      </c>
      <c r="N69" s="504">
        <v>133</v>
      </c>
      <c r="O69" s="504">
        <v>267</v>
      </c>
      <c r="P69" s="242">
        <v>119</v>
      </c>
      <c r="Q69" s="241"/>
      <c r="R69" s="134"/>
    </row>
    <row r="70" spans="1:18">
      <c r="A70" s="5"/>
      <c r="B70"/>
      <c r="C70" s="450" t="s">
        <v>114</v>
      </c>
      <c r="D70" s="433"/>
      <c r="E70" s="79">
        <v>72</v>
      </c>
      <c r="F70" s="79">
        <v>36</v>
      </c>
      <c r="G70" s="79">
        <v>96</v>
      </c>
      <c r="H70" s="79">
        <v>142</v>
      </c>
      <c r="I70" s="79">
        <v>47</v>
      </c>
      <c r="J70" s="504">
        <v>19</v>
      </c>
      <c r="K70" s="504">
        <v>150</v>
      </c>
      <c r="L70" s="504">
        <v>101</v>
      </c>
      <c r="M70" s="504">
        <v>47</v>
      </c>
      <c r="N70" s="504">
        <v>8</v>
      </c>
      <c r="O70" s="504">
        <v>65</v>
      </c>
      <c r="P70" s="242">
        <v>77</v>
      </c>
      <c r="Q70" s="241"/>
      <c r="R70" s="134"/>
    </row>
    <row r="71" spans="1:18">
      <c r="A71" s="5"/>
      <c r="B71"/>
      <c r="C71" s="449" t="s">
        <v>112</v>
      </c>
      <c r="D71" s="433"/>
      <c r="E71" s="79"/>
      <c r="F71" s="79"/>
      <c r="G71" s="79"/>
      <c r="H71" s="79"/>
      <c r="I71" s="79"/>
      <c r="J71" s="504"/>
      <c r="K71" s="504"/>
      <c r="L71" s="504"/>
      <c r="M71" s="504"/>
      <c r="N71" s="504"/>
      <c r="O71" s="504"/>
      <c r="P71" s="242"/>
      <c r="Q71" s="241"/>
      <c r="R71" s="134"/>
    </row>
    <row r="72" spans="1:18">
      <c r="A72" s="5"/>
      <c r="B72"/>
      <c r="C72" s="450" t="s">
        <v>115</v>
      </c>
      <c r="D72" s="433"/>
      <c r="E72" s="79">
        <v>236</v>
      </c>
      <c r="F72" s="79">
        <v>249</v>
      </c>
      <c r="G72" s="79">
        <v>258</v>
      </c>
      <c r="H72" s="79">
        <v>270</v>
      </c>
      <c r="I72" s="79">
        <v>250</v>
      </c>
      <c r="J72" s="504">
        <v>257</v>
      </c>
      <c r="K72" s="504">
        <v>251</v>
      </c>
      <c r="L72" s="504">
        <v>239</v>
      </c>
      <c r="M72" s="504">
        <v>230</v>
      </c>
      <c r="N72" s="504">
        <v>246</v>
      </c>
      <c r="O72" s="504">
        <v>246</v>
      </c>
      <c r="P72" s="242">
        <v>258</v>
      </c>
      <c r="Q72" s="241"/>
      <c r="R72" s="134"/>
    </row>
    <row r="73" spans="1:18">
      <c r="A73" s="5"/>
      <c r="B73"/>
      <c r="C73" s="450" t="s">
        <v>114</v>
      </c>
      <c r="D73" s="433"/>
      <c r="E73" s="79">
        <v>6</v>
      </c>
      <c r="F73" s="79">
        <v>7</v>
      </c>
      <c r="G73" s="79">
        <v>18</v>
      </c>
      <c r="H73" s="79">
        <v>11</v>
      </c>
      <c r="I73" s="79">
        <v>10</v>
      </c>
      <c r="J73" s="504">
        <v>25</v>
      </c>
      <c r="K73" s="504">
        <v>32</v>
      </c>
      <c r="L73" s="504">
        <v>8</v>
      </c>
      <c r="M73" s="504">
        <v>7</v>
      </c>
      <c r="N73" s="504">
        <v>2</v>
      </c>
      <c r="O73" s="504">
        <v>19</v>
      </c>
      <c r="P73" s="242">
        <v>15</v>
      </c>
      <c r="Q73" s="241"/>
      <c r="R73" s="134"/>
    </row>
    <row r="74" spans="1:18">
      <c r="A74" s="5"/>
      <c r="B74" s="433"/>
      <c r="C74" s="85" t="s">
        <v>30</v>
      </c>
      <c r="D74" s="433"/>
      <c r="E74" s="80">
        <v>238</v>
      </c>
      <c r="F74" s="80">
        <v>258</v>
      </c>
      <c r="G74" s="80">
        <v>296</v>
      </c>
      <c r="H74" s="80">
        <v>244</v>
      </c>
      <c r="I74" s="80">
        <v>237</v>
      </c>
      <c r="J74" s="505">
        <v>246</v>
      </c>
      <c r="K74" s="505">
        <v>313</v>
      </c>
      <c r="L74" s="505">
        <v>229</v>
      </c>
      <c r="M74" s="505">
        <v>228</v>
      </c>
      <c r="N74" s="505">
        <v>203</v>
      </c>
      <c r="O74" s="505">
        <v>283</v>
      </c>
      <c r="P74" s="243">
        <v>230</v>
      </c>
      <c r="Q74" s="241"/>
      <c r="R74" s="134"/>
    </row>
    <row r="75" spans="1:18">
      <c r="A75" s="5"/>
      <c r="B75" s="5"/>
      <c r="C75" s="1" t="s">
        <v>31</v>
      </c>
      <c r="D75" s="5"/>
      <c r="E75" s="80">
        <v>226</v>
      </c>
      <c r="F75" s="80">
        <v>266</v>
      </c>
      <c r="G75" s="80">
        <v>383</v>
      </c>
      <c r="H75" s="80">
        <v>203</v>
      </c>
      <c r="I75" s="80">
        <v>221</v>
      </c>
      <c r="J75" s="505">
        <v>260</v>
      </c>
      <c r="K75" s="505">
        <v>319</v>
      </c>
      <c r="L75" s="505">
        <v>203</v>
      </c>
      <c r="M75" s="505">
        <v>188</v>
      </c>
      <c r="N75" s="505">
        <v>180</v>
      </c>
      <c r="O75" s="505">
        <v>339</v>
      </c>
      <c r="P75" s="243">
        <v>236</v>
      </c>
      <c r="Q75" s="241"/>
      <c r="R75" s="134"/>
    </row>
    <row r="76" spans="1:18" ht="15">
      <c r="A76" s="5"/>
      <c r="B76" s="5"/>
      <c r="C76" s="1" t="s">
        <v>32</v>
      </c>
      <c r="D76" s="5"/>
      <c r="E76" s="81">
        <v>147</v>
      </c>
      <c r="F76" s="81">
        <v>160</v>
      </c>
      <c r="G76" s="81">
        <v>171</v>
      </c>
      <c r="H76" s="81">
        <v>166</v>
      </c>
      <c r="I76" s="81">
        <v>182</v>
      </c>
      <c r="J76" s="506">
        <v>175</v>
      </c>
      <c r="K76" s="506">
        <v>175</v>
      </c>
      <c r="L76" s="506">
        <v>149</v>
      </c>
      <c r="M76" s="506">
        <v>154</v>
      </c>
      <c r="N76" s="506">
        <v>158</v>
      </c>
      <c r="O76" s="506">
        <v>176</v>
      </c>
      <c r="P76" s="244">
        <v>142</v>
      </c>
      <c r="Q76" s="241"/>
      <c r="R76" s="134"/>
    </row>
    <row r="77" spans="1:18" ht="15">
      <c r="A77" s="5"/>
      <c r="B77" s="5"/>
      <c r="C77" s="5"/>
      <c r="D77" s="5" t="s">
        <v>75</v>
      </c>
      <c r="E77" s="81">
        <f t="shared" ref="E77" si="54">SUM(E69:E76)</f>
        <v>1055</v>
      </c>
      <c r="F77" s="81">
        <f t="shared" ref="F77:G77" si="55">SUM(F69:F76)</f>
        <v>1125</v>
      </c>
      <c r="G77" s="81">
        <f t="shared" si="55"/>
        <v>1532</v>
      </c>
      <c r="H77" s="81">
        <f t="shared" ref="H77:I77" si="56">SUM(H69:H76)</f>
        <v>1198</v>
      </c>
      <c r="I77" s="81">
        <f t="shared" si="56"/>
        <v>1073</v>
      </c>
      <c r="J77" s="506">
        <f t="shared" ref="J77:K77" si="57">SUM(J69:J76)</f>
        <v>1109</v>
      </c>
      <c r="K77" s="506">
        <f t="shared" si="57"/>
        <v>1543</v>
      </c>
      <c r="L77" s="506">
        <f t="shared" ref="L77:M77" si="58">SUM(L69:L76)</f>
        <v>1081</v>
      </c>
      <c r="M77" s="506">
        <f t="shared" si="58"/>
        <v>953</v>
      </c>
      <c r="N77" s="506">
        <f t="shared" ref="N77:O77" si="59">SUM(N69:N76)</f>
        <v>930</v>
      </c>
      <c r="O77" s="506">
        <f t="shared" si="59"/>
        <v>1395</v>
      </c>
      <c r="P77" s="244">
        <f t="shared" ref="P77" si="60">SUM(P69:P76)</f>
        <v>1077</v>
      </c>
      <c r="Q77" s="241"/>
      <c r="R77" s="134"/>
    </row>
    <row r="78" spans="1:18">
      <c r="A78" s="6"/>
      <c r="B78" s="13" t="s">
        <v>1</v>
      </c>
      <c r="C78" s="432"/>
      <c r="D78" s="6"/>
      <c r="E78" s="82">
        <f t="shared" ref="E78" si="61">+E66-E77</f>
        <v>576</v>
      </c>
      <c r="F78" s="82">
        <f t="shared" ref="F78:G78" si="62">+F66-F77</f>
        <v>493</v>
      </c>
      <c r="G78" s="82">
        <f t="shared" si="62"/>
        <v>511</v>
      </c>
      <c r="H78" s="82">
        <f t="shared" ref="H78:I78" si="63">+H66-H77</f>
        <v>767</v>
      </c>
      <c r="I78" s="82">
        <f t="shared" si="63"/>
        <v>568</v>
      </c>
      <c r="J78" s="507">
        <f t="shared" ref="J78:K78" si="64">+J66-J77</f>
        <v>403</v>
      </c>
      <c r="K78" s="507">
        <f t="shared" si="64"/>
        <v>838</v>
      </c>
      <c r="L78" s="507">
        <f t="shared" ref="L78:M78" si="65">+L66-L77</f>
        <v>744</v>
      </c>
      <c r="M78" s="507">
        <f t="shared" si="65"/>
        <v>443</v>
      </c>
      <c r="N78" s="507">
        <f t="shared" ref="N78:O78" si="66">+N66-N77</f>
        <v>352</v>
      </c>
      <c r="O78" s="507">
        <f t="shared" si="66"/>
        <v>591</v>
      </c>
      <c r="P78" s="245">
        <f t="shared" ref="P78" si="67">+P66-P77</f>
        <v>711</v>
      </c>
      <c r="Q78" s="241"/>
      <c r="R78" s="134"/>
    </row>
    <row r="79" spans="1:18" s="27" customFormat="1">
      <c r="A79" s="26"/>
      <c r="B79" s="132" t="s">
        <v>102</v>
      </c>
      <c r="C79" s="433"/>
      <c r="D79" s="433"/>
      <c r="E79" s="80">
        <v>33</v>
      </c>
      <c r="F79" s="80">
        <v>36</v>
      </c>
      <c r="G79" s="80">
        <v>35</v>
      </c>
      <c r="H79" s="80">
        <v>27</v>
      </c>
      <c r="I79" s="80">
        <v>25</v>
      </c>
      <c r="J79" s="505">
        <v>13</v>
      </c>
      <c r="K79" s="505">
        <v>4</v>
      </c>
      <c r="L79" s="505">
        <v>3</v>
      </c>
      <c r="M79" s="505">
        <v>-34</v>
      </c>
      <c r="N79" s="505">
        <v>-3</v>
      </c>
      <c r="O79" s="505">
        <v>7</v>
      </c>
      <c r="P79" s="243">
        <v>8</v>
      </c>
      <c r="Q79" s="266"/>
      <c r="R79" s="134"/>
    </row>
    <row r="80" spans="1:18" s="27" customFormat="1" ht="15">
      <c r="A80" s="26"/>
      <c r="B80" s="132" t="s">
        <v>147</v>
      </c>
      <c r="C80" s="433"/>
      <c r="D80" s="433"/>
      <c r="E80" s="81">
        <v>0</v>
      </c>
      <c r="F80" s="81">
        <v>0</v>
      </c>
      <c r="G80" s="81">
        <v>0</v>
      </c>
      <c r="H80" s="81">
        <v>0</v>
      </c>
      <c r="I80" s="81">
        <v>0</v>
      </c>
      <c r="J80" s="506">
        <v>0</v>
      </c>
      <c r="K80" s="506">
        <v>0</v>
      </c>
      <c r="L80" s="506">
        <v>0</v>
      </c>
      <c r="M80" s="506">
        <v>0</v>
      </c>
      <c r="N80" s="506">
        <v>0</v>
      </c>
      <c r="O80" s="506">
        <v>0</v>
      </c>
      <c r="P80" s="244">
        <v>0</v>
      </c>
      <c r="Q80" s="266"/>
      <c r="R80" s="134"/>
    </row>
    <row r="81" spans="1:18" s="27" customFormat="1">
      <c r="A81" s="26"/>
      <c r="B81" s="11" t="s">
        <v>97</v>
      </c>
      <c r="C81" s="451"/>
      <c r="D81" s="26"/>
      <c r="E81" s="80">
        <f t="shared" ref="E81:H81" si="68">E78-E79-E80</f>
        <v>543</v>
      </c>
      <c r="F81" s="80">
        <f t="shared" si="68"/>
        <v>457</v>
      </c>
      <c r="G81" s="80">
        <f t="shared" si="68"/>
        <v>476</v>
      </c>
      <c r="H81" s="80">
        <f t="shared" si="68"/>
        <v>740</v>
      </c>
      <c r="I81" s="80">
        <f t="shared" ref="I81:J81" si="69">I78-I79-I80</f>
        <v>543</v>
      </c>
      <c r="J81" s="505">
        <f t="shared" si="69"/>
        <v>390</v>
      </c>
      <c r="K81" s="505">
        <f t="shared" ref="K81:L81" si="70">K78-K79-K80</f>
        <v>834</v>
      </c>
      <c r="L81" s="505">
        <f t="shared" si="70"/>
        <v>741</v>
      </c>
      <c r="M81" s="505">
        <f t="shared" ref="M81:N81" si="71">M78-M79-M80</f>
        <v>477</v>
      </c>
      <c r="N81" s="505">
        <f t="shared" si="71"/>
        <v>355</v>
      </c>
      <c r="O81" s="505">
        <f t="shared" ref="O81:P81" si="72">O78-O79-O80</f>
        <v>584</v>
      </c>
      <c r="P81" s="243">
        <f t="shared" si="72"/>
        <v>703</v>
      </c>
      <c r="Q81" s="266"/>
      <c r="R81" s="134"/>
    </row>
    <row r="82" spans="1:18" s="27" customFormat="1" ht="15">
      <c r="A82" s="26"/>
      <c r="B82" s="435" t="s">
        <v>98</v>
      </c>
      <c r="C82" s="451"/>
      <c r="D82" s="26"/>
      <c r="E82" s="81">
        <v>125</v>
      </c>
      <c r="F82" s="81">
        <v>99</v>
      </c>
      <c r="G82" s="81">
        <v>101</v>
      </c>
      <c r="H82" s="81">
        <v>136</v>
      </c>
      <c r="I82" s="81">
        <v>69</v>
      </c>
      <c r="J82" s="506">
        <v>65</v>
      </c>
      <c r="K82" s="506">
        <v>138</v>
      </c>
      <c r="L82" s="506">
        <v>138</v>
      </c>
      <c r="M82" s="506">
        <v>68</v>
      </c>
      <c r="N82" s="506">
        <v>60</v>
      </c>
      <c r="O82" s="506">
        <v>107</v>
      </c>
      <c r="P82" s="244">
        <v>112</v>
      </c>
      <c r="Q82" s="266"/>
      <c r="R82" s="134"/>
    </row>
    <row r="83" spans="1:18" s="27" customFormat="1" ht="15">
      <c r="A83" s="28"/>
      <c r="B83" s="452" t="s">
        <v>2</v>
      </c>
      <c r="C83" s="28"/>
      <c r="D83" s="28"/>
      <c r="E83" s="83">
        <f t="shared" ref="E83:I83" si="73">E81-E82</f>
        <v>418</v>
      </c>
      <c r="F83" s="83">
        <f t="shared" si="73"/>
        <v>358</v>
      </c>
      <c r="G83" s="83">
        <f t="shared" si="73"/>
        <v>375</v>
      </c>
      <c r="H83" s="83">
        <f t="shared" si="73"/>
        <v>604</v>
      </c>
      <c r="I83" s="83">
        <f t="shared" si="73"/>
        <v>474</v>
      </c>
      <c r="J83" s="508">
        <f t="shared" ref="J83:K83" si="74">J81-J82</f>
        <v>325</v>
      </c>
      <c r="K83" s="508">
        <f t="shared" si="74"/>
        <v>696</v>
      </c>
      <c r="L83" s="508">
        <f t="shared" ref="L83:M83" si="75">L81-L82</f>
        <v>603</v>
      </c>
      <c r="M83" s="508">
        <f t="shared" si="75"/>
        <v>409</v>
      </c>
      <c r="N83" s="508">
        <f t="shared" ref="N83:O83" si="76">N81-N82</f>
        <v>295</v>
      </c>
      <c r="O83" s="508">
        <f t="shared" si="76"/>
        <v>477</v>
      </c>
      <c r="P83" s="246">
        <f t="shared" ref="P83" si="77">P81-P82</f>
        <v>591</v>
      </c>
      <c r="Q83" s="266"/>
      <c r="R83" s="134"/>
    </row>
    <row r="84" spans="1:18" ht="20.25" customHeight="1">
      <c r="A84" s="4"/>
      <c r="B84" s="13"/>
      <c r="C84" s="4"/>
      <c r="D84" s="4"/>
      <c r="E84" s="437"/>
      <c r="F84" s="437"/>
      <c r="G84" s="437"/>
      <c r="H84" s="437"/>
      <c r="I84" s="437"/>
      <c r="J84" s="510"/>
      <c r="K84" s="510"/>
      <c r="L84" s="510"/>
      <c r="M84" s="510"/>
      <c r="N84" s="510"/>
      <c r="O84" s="510"/>
      <c r="P84" s="248"/>
      <c r="Q84" s="241"/>
      <c r="R84" s="134"/>
    </row>
    <row r="85" spans="1:18">
      <c r="A85" s="18"/>
      <c r="B85" s="15" t="s">
        <v>273</v>
      </c>
      <c r="C85" s="15"/>
      <c r="D85" s="15"/>
      <c r="E85" s="183"/>
      <c r="F85" s="183"/>
      <c r="G85" s="183"/>
      <c r="H85" s="183"/>
      <c r="I85" s="183"/>
      <c r="J85" s="511"/>
      <c r="K85" s="511"/>
      <c r="L85" s="511"/>
      <c r="M85" s="511"/>
      <c r="N85" s="511"/>
      <c r="O85" s="511"/>
      <c r="P85" s="249"/>
      <c r="Q85" s="241"/>
      <c r="R85" s="134"/>
    </row>
    <row r="86" spans="1:18">
      <c r="A86" s="18"/>
      <c r="B86" s="15"/>
      <c r="C86" s="15" t="s">
        <v>25</v>
      </c>
      <c r="D86" s="15"/>
      <c r="E86" s="84">
        <v>0.55000000000000004</v>
      </c>
      <c r="F86" s="84">
        <v>0.47</v>
      </c>
      <c r="G86" s="84">
        <v>0.5</v>
      </c>
      <c r="H86" s="84">
        <v>0.8</v>
      </c>
      <c r="I86" s="84">
        <v>0.62</v>
      </c>
      <c r="J86" s="512">
        <v>0.43</v>
      </c>
      <c r="K86" s="512">
        <v>0.91</v>
      </c>
      <c r="L86" s="512">
        <v>0.79</v>
      </c>
      <c r="M86" s="512">
        <v>0.53</v>
      </c>
      <c r="N86" s="512">
        <v>0.38</v>
      </c>
      <c r="O86" s="512">
        <v>0.62</v>
      </c>
      <c r="P86" s="250">
        <v>0.77</v>
      </c>
      <c r="Q86" s="267"/>
      <c r="R86" s="134"/>
    </row>
    <row r="87" spans="1:18">
      <c r="A87" s="18"/>
      <c r="B87" s="15"/>
      <c r="C87" s="15" t="s">
        <v>26</v>
      </c>
      <c r="D87" s="15"/>
      <c r="E87" s="84">
        <v>0.55000000000000004</v>
      </c>
      <c r="F87" s="84">
        <v>0.47</v>
      </c>
      <c r="G87" s="84">
        <v>0.49</v>
      </c>
      <c r="H87" s="84">
        <v>0.78</v>
      </c>
      <c r="I87" s="84">
        <v>0.62</v>
      </c>
      <c r="J87" s="512">
        <v>0.42</v>
      </c>
      <c r="K87" s="512">
        <v>0.9</v>
      </c>
      <c r="L87" s="512">
        <v>0.78</v>
      </c>
      <c r="M87" s="512">
        <v>0.53</v>
      </c>
      <c r="N87" s="512">
        <v>0.38</v>
      </c>
      <c r="O87" s="512">
        <v>0.62</v>
      </c>
      <c r="P87" s="250">
        <v>0.76</v>
      </c>
      <c r="Q87" s="267"/>
      <c r="R87" s="134"/>
    </row>
    <row r="88" spans="1:18" ht="3" customHeight="1">
      <c r="A88" s="18"/>
      <c r="B88" s="15"/>
      <c r="C88" s="15"/>
      <c r="D88" s="15"/>
      <c r="E88" s="84"/>
      <c r="F88" s="84"/>
      <c r="G88" s="84"/>
      <c r="H88" s="84"/>
      <c r="I88" s="84"/>
      <c r="J88" s="512"/>
      <c r="K88" s="512"/>
      <c r="L88" s="512"/>
      <c r="M88" s="512"/>
      <c r="N88" s="512"/>
      <c r="O88" s="512"/>
      <c r="P88" s="250"/>
      <c r="Q88" s="267"/>
      <c r="R88" s="134"/>
    </row>
    <row r="89" spans="1:18">
      <c r="A89" s="18"/>
      <c r="B89" s="15"/>
      <c r="D89" s="15"/>
      <c r="E89" s="441"/>
      <c r="F89" s="441"/>
      <c r="G89" s="441"/>
      <c r="H89" s="441"/>
      <c r="I89" s="441"/>
      <c r="J89" s="516"/>
      <c r="K89" s="516"/>
      <c r="L89" s="516"/>
      <c r="M89" s="516"/>
      <c r="N89" s="516"/>
      <c r="O89" s="516"/>
      <c r="P89" s="254"/>
      <c r="Q89" s="241"/>
      <c r="R89" s="134"/>
    </row>
    <row r="90" spans="1:18">
      <c r="A90" s="10" t="s">
        <v>272</v>
      </c>
      <c r="B90" s="15"/>
      <c r="D90" s="15"/>
      <c r="E90" s="441"/>
      <c r="F90" s="441"/>
      <c r="G90" s="441"/>
      <c r="H90" s="441"/>
      <c r="I90" s="441"/>
      <c r="J90" s="516"/>
      <c r="K90" s="516"/>
      <c r="L90" s="516"/>
      <c r="M90" s="516"/>
      <c r="N90" s="516"/>
      <c r="O90" s="516"/>
      <c r="P90" s="254"/>
      <c r="Q90" s="241"/>
      <c r="R90" s="134"/>
    </row>
    <row r="91" spans="1:18">
      <c r="A91" s="18"/>
      <c r="B91" s="15"/>
      <c r="D91" s="15"/>
      <c r="E91" s="77" t="str">
        <f t="shared" ref="E91:O91" si="78">E63</f>
        <v>Q2</v>
      </c>
      <c r="F91" s="77" t="str">
        <f t="shared" si="78"/>
        <v>Q3</v>
      </c>
      <c r="G91" s="77" t="str">
        <f t="shared" si="78"/>
        <v>Q4</v>
      </c>
      <c r="H91" s="77" t="str">
        <f t="shared" si="78"/>
        <v>Q1</v>
      </c>
      <c r="I91" s="77" t="str">
        <f t="shared" si="78"/>
        <v>Q2</v>
      </c>
      <c r="J91" s="519" t="str">
        <f t="shared" si="78"/>
        <v>Q3</v>
      </c>
      <c r="K91" s="519" t="str">
        <f t="shared" si="78"/>
        <v>Q4</v>
      </c>
      <c r="L91" s="519" t="str">
        <f t="shared" si="78"/>
        <v>Q1</v>
      </c>
      <c r="M91" s="519" t="str">
        <f t="shared" si="78"/>
        <v>Q2</v>
      </c>
      <c r="N91" s="519" t="str">
        <f t="shared" si="78"/>
        <v>Q3</v>
      </c>
      <c r="O91" s="519" t="str">
        <f t="shared" si="78"/>
        <v>Q4</v>
      </c>
      <c r="P91" s="257" t="str">
        <f t="shared" ref="P91" si="79">P63</f>
        <v>Q1</v>
      </c>
      <c r="Q91" s="241"/>
      <c r="R91" s="77"/>
    </row>
    <row r="92" spans="1:18">
      <c r="A92" s="18"/>
      <c r="B92" s="15"/>
      <c r="D92" s="15"/>
      <c r="E92" s="78" t="str">
        <f t="shared" ref="E92:O92" si="80">E64</f>
        <v>CY17</v>
      </c>
      <c r="F92" s="78" t="str">
        <f t="shared" si="80"/>
        <v>CY17</v>
      </c>
      <c r="G92" s="78" t="str">
        <f t="shared" si="80"/>
        <v>CY17</v>
      </c>
      <c r="H92" s="78" t="str">
        <f t="shared" si="80"/>
        <v>CY18</v>
      </c>
      <c r="I92" s="78" t="str">
        <f t="shared" si="80"/>
        <v>CY18</v>
      </c>
      <c r="J92" s="520" t="str">
        <f t="shared" si="80"/>
        <v>CY18</v>
      </c>
      <c r="K92" s="520" t="str">
        <f t="shared" si="80"/>
        <v>CY18</v>
      </c>
      <c r="L92" s="520" t="str">
        <f t="shared" si="80"/>
        <v>CY19</v>
      </c>
      <c r="M92" s="520" t="str">
        <f t="shared" si="80"/>
        <v>CY19</v>
      </c>
      <c r="N92" s="520" t="str">
        <f t="shared" si="80"/>
        <v>CY19</v>
      </c>
      <c r="O92" s="520" t="str">
        <f t="shared" si="80"/>
        <v>CY19</v>
      </c>
      <c r="P92" s="258" t="str">
        <f t="shared" ref="P92" si="81">P64</f>
        <v>CY20</v>
      </c>
      <c r="Q92" s="241"/>
      <c r="R92" s="77"/>
    </row>
    <row r="93" spans="1:18" ht="7.5" customHeight="1">
      <c r="A93" s="18"/>
      <c r="B93" s="15"/>
      <c r="D93" s="15"/>
      <c r="E93" s="85"/>
      <c r="F93" s="85"/>
      <c r="G93" s="85"/>
      <c r="H93" s="85"/>
      <c r="I93" s="85"/>
      <c r="J93" s="521"/>
      <c r="K93" s="521"/>
      <c r="L93" s="521"/>
      <c r="M93" s="521"/>
      <c r="N93" s="521"/>
      <c r="O93" s="521"/>
      <c r="P93" s="259"/>
      <c r="Q93" s="241"/>
      <c r="R93" s="134"/>
    </row>
    <row r="94" spans="1:18" ht="15.75" customHeight="1">
      <c r="A94" s="18"/>
      <c r="B94" s="430" t="s">
        <v>76</v>
      </c>
      <c r="D94" s="15"/>
      <c r="E94" s="85"/>
      <c r="F94" s="85"/>
      <c r="G94" s="85"/>
      <c r="H94" s="85"/>
      <c r="I94" s="85"/>
      <c r="J94" s="521"/>
      <c r="K94" s="521"/>
      <c r="L94" s="521"/>
      <c r="M94" s="521"/>
      <c r="N94" s="521"/>
      <c r="O94" s="521"/>
      <c r="P94" s="259"/>
      <c r="Q94" s="241"/>
      <c r="R94" s="134"/>
    </row>
    <row r="95" spans="1:18" ht="15.75" customHeight="1">
      <c r="A95" s="18"/>
      <c r="B95" s="430"/>
      <c r="C95" s="449" t="s">
        <v>111</v>
      </c>
      <c r="D95" s="124"/>
      <c r="E95" s="85"/>
      <c r="F95" s="85"/>
      <c r="G95" s="85"/>
      <c r="H95" s="85"/>
      <c r="I95" s="85"/>
      <c r="J95" s="521"/>
      <c r="K95" s="521"/>
      <c r="L95" s="521"/>
      <c r="M95" s="521"/>
      <c r="N95" s="521"/>
      <c r="O95" s="521"/>
      <c r="P95" s="259"/>
      <c r="Q95" s="241"/>
      <c r="R95" s="134"/>
    </row>
    <row r="96" spans="1:18">
      <c r="A96" s="2"/>
      <c r="B96" s="435"/>
      <c r="C96" s="450" t="s">
        <v>113</v>
      </c>
      <c r="D96" s="433"/>
      <c r="E96" s="86">
        <f t="shared" ref="E96:O96" si="82">E69/E$66</f>
        <v>7.9705702023298589E-2</v>
      </c>
      <c r="F96" s="86">
        <f t="shared" si="82"/>
        <v>9.2088998763906055E-2</v>
      </c>
      <c r="G96" s="86">
        <f t="shared" si="82"/>
        <v>0.15173764072442486</v>
      </c>
      <c r="H96" s="86">
        <f t="shared" si="82"/>
        <v>8.2442748091603055E-2</v>
      </c>
      <c r="I96" s="86">
        <f t="shared" si="82"/>
        <v>7.6782449725776969E-2</v>
      </c>
      <c r="J96" s="522">
        <f t="shared" si="82"/>
        <v>8.3994708994708997E-2</v>
      </c>
      <c r="K96" s="522">
        <f t="shared" si="82"/>
        <v>0.12725745485090298</v>
      </c>
      <c r="L96" s="522">
        <f t="shared" si="82"/>
        <v>8.3287671232876712E-2</v>
      </c>
      <c r="M96" s="522">
        <f t="shared" si="82"/>
        <v>7.0916905444126072E-2</v>
      </c>
      <c r="N96" s="522">
        <f t="shared" si="82"/>
        <v>0.10374414976599064</v>
      </c>
      <c r="O96" s="522">
        <f t="shared" si="82"/>
        <v>0.13444108761329304</v>
      </c>
      <c r="P96" s="260">
        <f t="shared" ref="P96" si="83">P69/P$66</f>
        <v>6.6554809843400453E-2</v>
      </c>
      <c r="Q96" s="241"/>
      <c r="R96" s="134"/>
    </row>
    <row r="97" spans="1:18">
      <c r="A97" s="2"/>
      <c r="B97" s="435"/>
      <c r="C97" s="450" t="s">
        <v>114</v>
      </c>
      <c r="D97" s="433"/>
      <c r="E97" s="86">
        <f t="shared" ref="E97:O97" si="84">E70/E$66</f>
        <v>4.4144696505211529E-2</v>
      </c>
      <c r="F97" s="86">
        <f t="shared" si="84"/>
        <v>2.2249690976514216E-2</v>
      </c>
      <c r="G97" s="86">
        <f t="shared" si="84"/>
        <v>4.6989720998531569E-2</v>
      </c>
      <c r="H97" s="86">
        <f t="shared" si="84"/>
        <v>7.2264631043256991E-2</v>
      </c>
      <c r="I97" s="86">
        <f t="shared" si="84"/>
        <v>2.8641072516758074E-2</v>
      </c>
      <c r="J97" s="522">
        <f t="shared" si="84"/>
        <v>1.2566137566137565E-2</v>
      </c>
      <c r="K97" s="522">
        <f t="shared" si="84"/>
        <v>6.2998740025199493E-2</v>
      </c>
      <c r="L97" s="522">
        <f t="shared" si="84"/>
        <v>5.5342465753424656E-2</v>
      </c>
      <c r="M97" s="522">
        <f t="shared" si="84"/>
        <v>3.36676217765043E-2</v>
      </c>
      <c r="N97" s="522">
        <f t="shared" si="84"/>
        <v>6.2402496099843996E-3</v>
      </c>
      <c r="O97" s="522">
        <f t="shared" si="84"/>
        <v>3.2729103726082578E-2</v>
      </c>
      <c r="P97" s="260">
        <f t="shared" ref="P97" si="85">P70/P$66</f>
        <v>4.3064876957494405E-2</v>
      </c>
      <c r="Q97" s="241"/>
      <c r="R97" s="134"/>
    </row>
    <row r="98" spans="1:18">
      <c r="A98" s="2"/>
      <c r="B98" s="435"/>
      <c r="C98" s="449" t="s">
        <v>112</v>
      </c>
      <c r="D98" s="433"/>
      <c r="E98" s="86"/>
      <c r="F98" s="86"/>
      <c r="G98" s="86"/>
      <c r="H98" s="86"/>
      <c r="I98" s="86"/>
      <c r="J98" s="522"/>
      <c r="K98" s="522"/>
      <c r="L98" s="522"/>
      <c r="M98" s="522"/>
      <c r="N98" s="522"/>
      <c r="O98" s="522"/>
      <c r="P98" s="260"/>
      <c r="Q98" s="241"/>
      <c r="R98" s="134"/>
    </row>
    <row r="99" spans="1:18">
      <c r="A99" s="2"/>
      <c r="B99" s="435"/>
      <c r="C99" s="450" t="s">
        <v>115</v>
      </c>
      <c r="D99" s="433"/>
      <c r="E99" s="86">
        <f t="shared" ref="E99:O99" si="86">E72/E$66</f>
        <v>0.14469650521152666</v>
      </c>
      <c r="F99" s="86">
        <f t="shared" si="86"/>
        <v>0.15389369592089</v>
      </c>
      <c r="G99" s="86">
        <f t="shared" si="86"/>
        <v>0.12628487518355361</v>
      </c>
      <c r="H99" s="86">
        <f t="shared" si="86"/>
        <v>0.13740458015267176</v>
      </c>
      <c r="I99" s="86">
        <f t="shared" si="86"/>
        <v>0.15234613040828762</v>
      </c>
      <c r="J99" s="522">
        <f t="shared" si="86"/>
        <v>0.16997354497354497</v>
      </c>
      <c r="K99" s="522">
        <f t="shared" si="86"/>
        <v>0.10541789164216715</v>
      </c>
      <c r="L99" s="522">
        <f t="shared" si="86"/>
        <v>0.13095890410958905</v>
      </c>
      <c r="M99" s="522">
        <f t="shared" si="86"/>
        <v>0.16475644699140402</v>
      </c>
      <c r="N99" s="522">
        <f t="shared" si="86"/>
        <v>0.19188767550702029</v>
      </c>
      <c r="O99" s="522">
        <f t="shared" si="86"/>
        <v>0.12386706948640483</v>
      </c>
      <c r="P99" s="260">
        <f t="shared" ref="P99" si="87">P72/P$66</f>
        <v>0.14429530201342283</v>
      </c>
      <c r="Q99" s="241"/>
      <c r="R99" s="134"/>
    </row>
    <row r="100" spans="1:18">
      <c r="A100" s="2"/>
      <c r="B100" s="435"/>
      <c r="C100" s="450" t="s">
        <v>114</v>
      </c>
      <c r="D100" s="433"/>
      <c r="E100" s="86">
        <f t="shared" ref="E100:O100" si="88">E73/E$66</f>
        <v>3.678724708767627E-3</v>
      </c>
      <c r="F100" s="86">
        <f t="shared" si="88"/>
        <v>4.326328800988875E-3</v>
      </c>
      <c r="G100" s="86">
        <f t="shared" si="88"/>
        <v>8.8105726872246704E-3</v>
      </c>
      <c r="H100" s="86">
        <f t="shared" si="88"/>
        <v>5.5979643765903305E-3</v>
      </c>
      <c r="I100" s="86">
        <f t="shared" si="88"/>
        <v>6.0938452163315053E-3</v>
      </c>
      <c r="J100" s="522">
        <f t="shared" si="88"/>
        <v>1.6534391534391533E-2</v>
      </c>
      <c r="K100" s="522">
        <f t="shared" si="88"/>
        <v>1.3439731205375893E-2</v>
      </c>
      <c r="L100" s="522">
        <f t="shared" si="88"/>
        <v>4.3835616438356161E-3</v>
      </c>
      <c r="M100" s="522">
        <f t="shared" si="88"/>
        <v>5.0143266475644703E-3</v>
      </c>
      <c r="N100" s="522">
        <f t="shared" si="88"/>
        <v>1.5600624024960999E-3</v>
      </c>
      <c r="O100" s="522">
        <f t="shared" si="88"/>
        <v>9.5669687814702916E-3</v>
      </c>
      <c r="P100" s="260">
        <f t="shared" ref="P100" si="89">P73/P$66</f>
        <v>8.389261744966443E-3</v>
      </c>
      <c r="Q100" s="241"/>
      <c r="R100" s="134"/>
    </row>
    <row r="101" spans="1:18">
      <c r="A101" s="5"/>
      <c r="B101" s="5"/>
      <c r="C101" s="1" t="s">
        <v>30</v>
      </c>
      <c r="D101" s="5"/>
      <c r="E101" s="86">
        <f t="shared" ref="E101:O101" si="90">E74/E$66</f>
        <v>0.14592274678111589</v>
      </c>
      <c r="F101" s="86">
        <f t="shared" si="90"/>
        <v>0.15945611866501855</v>
      </c>
      <c r="G101" s="86">
        <f t="shared" si="90"/>
        <v>0.14488497307880568</v>
      </c>
      <c r="H101" s="86">
        <f t="shared" si="90"/>
        <v>0.12417302798982188</v>
      </c>
      <c r="I101" s="86">
        <f t="shared" si="90"/>
        <v>0.14442413162705667</v>
      </c>
      <c r="J101" s="522">
        <f t="shared" si="90"/>
        <v>0.1626984126984127</v>
      </c>
      <c r="K101" s="522">
        <f t="shared" si="90"/>
        <v>0.13145737085258294</v>
      </c>
      <c r="L101" s="522">
        <f t="shared" si="90"/>
        <v>0.12547945205479452</v>
      </c>
      <c r="M101" s="522">
        <f t="shared" si="90"/>
        <v>0.16332378223495703</v>
      </c>
      <c r="N101" s="522">
        <f t="shared" si="90"/>
        <v>0.15834633385335414</v>
      </c>
      <c r="O101" s="522">
        <f t="shared" si="90"/>
        <v>0.14249748237663645</v>
      </c>
      <c r="P101" s="260">
        <f t="shared" ref="P101" si="91">P74/P$66</f>
        <v>0.12863534675615212</v>
      </c>
      <c r="Q101" s="241"/>
      <c r="R101" s="134"/>
    </row>
    <row r="102" spans="1:18">
      <c r="A102" s="5"/>
      <c r="B102" s="5"/>
      <c r="C102" s="1" t="s">
        <v>31</v>
      </c>
      <c r="D102" s="5"/>
      <c r="E102" s="86">
        <f t="shared" ref="E102:O102" si="92">E75/E$66</f>
        <v>0.13856529736358061</v>
      </c>
      <c r="F102" s="86">
        <f t="shared" si="92"/>
        <v>0.16440049443757726</v>
      </c>
      <c r="G102" s="86">
        <f t="shared" si="92"/>
        <v>0.18746940773372492</v>
      </c>
      <c r="H102" s="86">
        <f t="shared" si="92"/>
        <v>0.10330788804071246</v>
      </c>
      <c r="I102" s="86">
        <f t="shared" si="92"/>
        <v>0.13467397928092625</v>
      </c>
      <c r="J102" s="522">
        <f t="shared" si="92"/>
        <v>0.17195767195767195</v>
      </c>
      <c r="K102" s="522">
        <f t="shared" si="92"/>
        <v>0.13397732045359093</v>
      </c>
      <c r="L102" s="522">
        <f t="shared" si="92"/>
        <v>0.11123287671232877</v>
      </c>
      <c r="M102" s="522">
        <f t="shared" si="92"/>
        <v>0.1346704871060172</v>
      </c>
      <c r="N102" s="522">
        <f t="shared" si="92"/>
        <v>0.14040561622464898</v>
      </c>
      <c r="O102" s="522">
        <f t="shared" si="92"/>
        <v>0.17069486404833836</v>
      </c>
      <c r="P102" s="260">
        <f t="shared" ref="P102" si="93">P75/P$66</f>
        <v>0.1319910514541387</v>
      </c>
      <c r="Q102" s="241"/>
      <c r="R102" s="134"/>
    </row>
    <row r="103" spans="1:18" ht="15">
      <c r="A103" s="5"/>
      <c r="B103" s="5"/>
      <c r="C103" s="1" t="s">
        <v>32</v>
      </c>
      <c r="D103" s="5"/>
      <c r="E103" s="87">
        <f t="shared" ref="E103:O103" si="94">E76/E$66</f>
        <v>9.012875536480687E-2</v>
      </c>
      <c r="F103" s="87">
        <f t="shared" si="94"/>
        <v>9.8887515451174288E-2</v>
      </c>
      <c r="G103" s="87">
        <f t="shared" si="94"/>
        <v>8.3700440528634359E-2</v>
      </c>
      <c r="H103" s="87">
        <f t="shared" si="94"/>
        <v>8.447837150127227E-2</v>
      </c>
      <c r="I103" s="87">
        <f t="shared" si="94"/>
        <v>0.11090798293723339</v>
      </c>
      <c r="J103" s="524">
        <f t="shared" si="94"/>
        <v>0.11574074074074074</v>
      </c>
      <c r="K103" s="524">
        <f t="shared" si="94"/>
        <v>7.3498530029399406E-2</v>
      </c>
      <c r="L103" s="524">
        <f t="shared" si="94"/>
        <v>8.1643835616438357E-2</v>
      </c>
      <c r="M103" s="524">
        <f t="shared" si="94"/>
        <v>0.11031518624641834</v>
      </c>
      <c r="N103" s="524">
        <f t="shared" si="94"/>
        <v>0.12324492979719189</v>
      </c>
      <c r="O103" s="524">
        <f t="shared" si="94"/>
        <v>8.8620342396777449E-2</v>
      </c>
      <c r="P103" s="261">
        <f t="shared" ref="P103" si="95">P76/P$66</f>
        <v>7.9418344519015666E-2</v>
      </c>
      <c r="Q103" s="241"/>
      <c r="R103" s="134"/>
    </row>
    <row r="104" spans="1:18" ht="15">
      <c r="A104" s="5"/>
      <c r="B104" s="5"/>
      <c r="C104" s="5"/>
      <c r="D104" s="5" t="s">
        <v>75</v>
      </c>
      <c r="E104" s="87">
        <f t="shared" ref="E104:O104" si="96">E77/E$66</f>
        <v>0.64684242795830782</v>
      </c>
      <c r="F104" s="87">
        <f t="shared" si="96"/>
        <v>0.69530284301606926</v>
      </c>
      <c r="G104" s="87">
        <f t="shared" si="96"/>
        <v>0.74987763093489967</v>
      </c>
      <c r="H104" s="87">
        <f t="shared" si="96"/>
        <v>0.60966921119592876</v>
      </c>
      <c r="I104" s="87">
        <f t="shared" si="96"/>
        <v>0.65386959171237047</v>
      </c>
      <c r="J104" s="524">
        <f t="shared" si="96"/>
        <v>0.73346560846560849</v>
      </c>
      <c r="K104" s="524">
        <f t="shared" si="96"/>
        <v>0.64804703905921879</v>
      </c>
      <c r="L104" s="524">
        <f t="shared" si="96"/>
        <v>0.59232876712328764</v>
      </c>
      <c r="M104" s="524">
        <f t="shared" si="96"/>
        <v>0.68266475644699143</v>
      </c>
      <c r="N104" s="524">
        <f t="shared" si="96"/>
        <v>0.72542901716068642</v>
      </c>
      <c r="O104" s="524">
        <f t="shared" si="96"/>
        <v>0.702416918429003</v>
      </c>
      <c r="P104" s="261">
        <f t="shared" ref="P104" si="97">P77/P$66</f>
        <v>0.6023489932885906</v>
      </c>
      <c r="Q104" s="241"/>
      <c r="R104" s="134"/>
    </row>
    <row r="105" spans="1:18">
      <c r="A105" s="6"/>
      <c r="B105" s="13" t="s">
        <v>1</v>
      </c>
      <c r="C105" s="432"/>
      <c r="D105" s="6"/>
      <c r="E105" s="88">
        <f t="shared" ref="E105:O105" si="98">E78/E$66</f>
        <v>0.35315757204169224</v>
      </c>
      <c r="F105" s="88">
        <f t="shared" si="98"/>
        <v>0.30469715698393079</v>
      </c>
      <c r="G105" s="88">
        <f t="shared" si="98"/>
        <v>0.25012236906510033</v>
      </c>
      <c r="H105" s="88">
        <f t="shared" si="98"/>
        <v>0.39033078880407124</v>
      </c>
      <c r="I105" s="88">
        <f t="shared" si="98"/>
        <v>0.34613040828762948</v>
      </c>
      <c r="J105" s="525">
        <f t="shared" si="98"/>
        <v>0.26653439153439151</v>
      </c>
      <c r="K105" s="525">
        <f t="shared" si="98"/>
        <v>0.35195296094078121</v>
      </c>
      <c r="L105" s="525">
        <f t="shared" si="98"/>
        <v>0.40767123287671231</v>
      </c>
      <c r="M105" s="525">
        <f t="shared" si="98"/>
        <v>0.31733524355300857</v>
      </c>
      <c r="N105" s="525">
        <f t="shared" si="98"/>
        <v>0.27457098283931358</v>
      </c>
      <c r="O105" s="525">
        <f t="shared" si="98"/>
        <v>0.297583081570997</v>
      </c>
      <c r="P105" s="262">
        <f t="shared" ref="P105" si="99">P78/P$66</f>
        <v>0.3976510067114094</v>
      </c>
      <c r="Q105" s="241"/>
      <c r="R105" s="134"/>
    </row>
    <row r="106" spans="1:18">
      <c r="A106" s="7"/>
      <c r="B106" s="132" t="s">
        <v>102</v>
      </c>
      <c r="C106" s="7"/>
      <c r="D106" s="7"/>
      <c r="E106" s="86">
        <f t="shared" ref="E106:O106" si="100">E79/E$66</f>
        <v>2.023298589822195E-2</v>
      </c>
      <c r="F106" s="86">
        <f t="shared" si="100"/>
        <v>2.2249690976514216E-2</v>
      </c>
      <c r="G106" s="86">
        <f t="shared" si="100"/>
        <v>1.7131669114047968E-2</v>
      </c>
      <c r="H106" s="86">
        <f t="shared" si="100"/>
        <v>1.3740458015267175E-2</v>
      </c>
      <c r="I106" s="86">
        <f t="shared" si="100"/>
        <v>1.5234613040828763E-2</v>
      </c>
      <c r="J106" s="522">
        <f t="shared" si="100"/>
        <v>8.5978835978835974E-3</v>
      </c>
      <c r="K106" s="522">
        <f t="shared" si="100"/>
        <v>1.6799664006719867E-3</v>
      </c>
      <c r="L106" s="522">
        <f t="shared" si="100"/>
        <v>1.6438356164383563E-3</v>
      </c>
      <c r="M106" s="522">
        <f t="shared" si="100"/>
        <v>-2.4355300859598854E-2</v>
      </c>
      <c r="N106" s="522">
        <f t="shared" si="100"/>
        <v>-2.3400936037441498E-3</v>
      </c>
      <c r="O106" s="522">
        <f t="shared" si="100"/>
        <v>3.5246727089627392E-3</v>
      </c>
      <c r="P106" s="260">
        <f t="shared" ref="P106" si="101">P79/P$66</f>
        <v>4.4742729306487695E-3</v>
      </c>
      <c r="Q106" s="241"/>
      <c r="R106" s="134"/>
    </row>
    <row r="107" spans="1:18" ht="15">
      <c r="A107" s="7"/>
      <c r="B107" s="132" t="s">
        <v>147</v>
      </c>
      <c r="C107" s="7"/>
      <c r="D107" s="7"/>
      <c r="E107" s="87">
        <f t="shared" ref="E107:O107" si="102">E80/E$66</f>
        <v>0</v>
      </c>
      <c r="F107" s="87">
        <f t="shared" si="102"/>
        <v>0</v>
      </c>
      <c r="G107" s="87">
        <f t="shared" si="102"/>
        <v>0</v>
      </c>
      <c r="H107" s="87">
        <f t="shared" si="102"/>
        <v>0</v>
      </c>
      <c r="I107" s="87">
        <f t="shared" si="102"/>
        <v>0</v>
      </c>
      <c r="J107" s="524">
        <f t="shared" si="102"/>
        <v>0</v>
      </c>
      <c r="K107" s="524">
        <f t="shared" si="102"/>
        <v>0</v>
      </c>
      <c r="L107" s="524">
        <f t="shared" si="102"/>
        <v>0</v>
      </c>
      <c r="M107" s="524">
        <f t="shared" si="102"/>
        <v>0</v>
      </c>
      <c r="N107" s="524">
        <f t="shared" si="102"/>
        <v>0</v>
      </c>
      <c r="O107" s="524">
        <f t="shared" si="102"/>
        <v>0</v>
      </c>
      <c r="P107" s="261">
        <f t="shared" ref="P107" si="103">P80/P$66</f>
        <v>0</v>
      </c>
      <c r="Q107" s="241"/>
      <c r="R107" s="134"/>
    </row>
    <row r="108" spans="1:18">
      <c r="A108" s="7"/>
      <c r="B108" s="11" t="s">
        <v>97</v>
      </c>
      <c r="C108" s="434"/>
      <c r="D108" s="7"/>
      <c r="E108" s="86">
        <f t="shared" ref="E108:O108" si="104">E81/E$66</f>
        <v>0.33292458614347026</v>
      </c>
      <c r="F108" s="86">
        <f t="shared" si="104"/>
        <v>0.28244746600741655</v>
      </c>
      <c r="G108" s="86">
        <f t="shared" si="104"/>
        <v>0.23299069995105237</v>
      </c>
      <c r="H108" s="86">
        <f t="shared" si="104"/>
        <v>0.37659033078880405</v>
      </c>
      <c r="I108" s="86">
        <f t="shared" si="104"/>
        <v>0.33089579524680074</v>
      </c>
      <c r="J108" s="522">
        <f t="shared" si="104"/>
        <v>0.25793650793650796</v>
      </c>
      <c r="K108" s="522">
        <f t="shared" si="104"/>
        <v>0.35027299454010918</v>
      </c>
      <c r="L108" s="522">
        <f t="shared" si="104"/>
        <v>0.40602739726027398</v>
      </c>
      <c r="M108" s="522">
        <f t="shared" si="104"/>
        <v>0.34169054441260743</v>
      </c>
      <c r="N108" s="522">
        <f t="shared" si="104"/>
        <v>0.27691107644305774</v>
      </c>
      <c r="O108" s="522">
        <f t="shared" si="104"/>
        <v>0.29405840886203422</v>
      </c>
      <c r="P108" s="260">
        <f t="shared" ref="P108" si="105">P81/P$66</f>
        <v>0.39317673378076062</v>
      </c>
      <c r="Q108" s="241"/>
      <c r="R108" s="134"/>
    </row>
    <row r="109" spans="1:18" ht="15">
      <c r="A109" s="7"/>
      <c r="B109" s="435" t="s">
        <v>98</v>
      </c>
      <c r="C109" s="434"/>
      <c r="D109" s="7"/>
      <c r="E109" s="87">
        <f t="shared" ref="E109:O109" si="106">E82/E$66</f>
        <v>7.6640098099325565E-2</v>
      </c>
      <c r="F109" s="87">
        <f t="shared" si="106"/>
        <v>6.1186650185414089E-2</v>
      </c>
      <c r="G109" s="87">
        <f t="shared" si="106"/>
        <v>4.9437102300538424E-2</v>
      </c>
      <c r="H109" s="87">
        <f t="shared" si="106"/>
        <v>6.9211195928753175E-2</v>
      </c>
      <c r="I109" s="87">
        <f t="shared" si="106"/>
        <v>4.2047531992687383E-2</v>
      </c>
      <c r="J109" s="524">
        <f t="shared" si="106"/>
        <v>4.2989417989417987E-2</v>
      </c>
      <c r="K109" s="524">
        <f t="shared" si="106"/>
        <v>5.795884082318354E-2</v>
      </c>
      <c r="L109" s="524">
        <f t="shared" si="106"/>
        <v>7.5616438356164384E-2</v>
      </c>
      <c r="M109" s="524">
        <f t="shared" si="106"/>
        <v>4.8710601719197708E-2</v>
      </c>
      <c r="N109" s="524">
        <f t="shared" si="106"/>
        <v>4.6801872074882997E-2</v>
      </c>
      <c r="O109" s="524">
        <f t="shared" si="106"/>
        <v>5.3877139979859011E-2</v>
      </c>
      <c r="P109" s="261">
        <f t="shared" ref="P109" si="107">P82/P$66</f>
        <v>6.2639821029082776E-2</v>
      </c>
      <c r="Q109" s="241"/>
      <c r="R109" s="134"/>
    </row>
    <row r="110" spans="1:18" ht="15">
      <c r="A110" s="7"/>
      <c r="B110" s="13" t="s">
        <v>2</v>
      </c>
      <c r="C110" s="434"/>
      <c r="D110" s="4"/>
      <c r="E110" s="23">
        <f t="shared" ref="E110:O110" si="108">E83/E$66</f>
        <v>0.25628448804414472</v>
      </c>
      <c r="F110" s="23">
        <f t="shared" si="108"/>
        <v>0.22126081582200247</v>
      </c>
      <c r="G110" s="23">
        <f t="shared" si="108"/>
        <v>0.18355359765051396</v>
      </c>
      <c r="H110" s="23">
        <f t="shared" si="108"/>
        <v>0.30737913486005092</v>
      </c>
      <c r="I110" s="23">
        <f t="shared" si="108"/>
        <v>0.28884826325411334</v>
      </c>
      <c r="J110" s="529">
        <f t="shared" si="108"/>
        <v>0.21494708994708994</v>
      </c>
      <c r="K110" s="529">
        <f t="shared" si="108"/>
        <v>0.29231415371692565</v>
      </c>
      <c r="L110" s="529">
        <f t="shared" si="108"/>
        <v>0.3304109589041096</v>
      </c>
      <c r="M110" s="529">
        <f t="shared" si="108"/>
        <v>0.29297994269340977</v>
      </c>
      <c r="N110" s="529">
        <f t="shared" si="108"/>
        <v>0.23010920436817472</v>
      </c>
      <c r="O110" s="529">
        <f t="shared" si="108"/>
        <v>0.24018126888217523</v>
      </c>
      <c r="P110" s="268">
        <f t="shared" ref="P110" si="109">P83/P$66</f>
        <v>0.33053691275167785</v>
      </c>
      <c r="Q110" s="241"/>
      <c r="R110" s="134"/>
    </row>
    <row r="111" spans="1:18">
      <c r="A111" s="7"/>
      <c r="B111" s="13"/>
      <c r="C111" s="434"/>
      <c r="D111" s="4"/>
      <c r="J111" s="530"/>
      <c r="K111" s="530"/>
      <c r="L111" s="530"/>
      <c r="M111" s="530"/>
      <c r="N111" s="530"/>
      <c r="O111" s="530"/>
      <c r="P111" s="241"/>
      <c r="Q111" s="241"/>
    </row>
    <row r="112" spans="1:18">
      <c r="A112" s="4"/>
      <c r="B112" s="444"/>
      <c r="C112" s="4"/>
      <c r="D112" s="4"/>
      <c r="J112" s="530"/>
      <c r="K112" s="530"/>
      <c r="L112" s="530"/>
      <c r="M112" s="530"/>
      <c r="N112" s="530"/>
      <c r="O112" s="530"/>
      <c r="P112" s="241"/>
      <c r="Q112" s="241"/>
    </row>
    <row r="113" spans="1:43">
      <c r="A113" s="10" t="s">
        <v>122</v>
      </c>
      <c r="J113" s="530"/>
      <c r="K113" s="530"/>
      <c r="L113" s="530"/>
      <c r="M113" s="530"/>
      <c r="N113" s="530"/>
      <c r="O113" s="530"/>
      <c r="P113" s="241"/>
      <c r="Q113" s="241"/>
    </row>
    <row r="114" spans="1:43">
      <c r="E114" s="257" t="str">
        <f t="shared" ref="E114:O114" si="110">E6</f>
        <v>Q2</v>
      </c>
      <c r="F114" s="257" t="str">
        <f t="shared" si="110"/>
        <v>Q3</v>
      </c>
      <c r="G114" s="257" t="str">
        <f t="shared" si="110"/>
        <v>Q4</v>
      </c>
      <c r="H114" s="77" t="str">
        <f t="shared" si="110"/>
        <v>Q1</v>
      </c>
      <c r="I114" s="77" t="str">
        <f t="shared" si="110"/>
        <v>Q2</v>
      </c>
      <c r="J114" s="519" t="str">
        <f t="shared" si="110"/>
        <v>Q3</v>
      </c>
      <c r="K114" s="519" t="str">
        <f t="shared" si="110"/>
        <v>Q4</v>
      </c>
      <c r="L114" s="519" t="str">
        <f t="shared" si="110"/>
        <v>Q1</v>
      </c>
      <c r="M114" s="519" t="str">
        <f t="shared" si="110"/>
        <v>Q2</v>
      </c>
      <c r="N114" s="519" t="str">
        <f t="shared" si="110"/>
        <v>Q3</v>
      </c>
      <c r="O114" s="519" t="str">
        <f t="shared" si="110"/>
        <v>Q4</v>
      </c>
      <c r="P114" s="257" t="str">
        <f t="shared" ref="P114" si="111">P6</f>
        <v>Q1</v>
      </c>
      <c r="Q114" s="241"/>
      <c r="R114" s="77"/>
    </row>
    <row r="115" spans="1:43">
      <c r="E115" s="258" t="str">
        <f t="shared" ref="E115:O115" si="112">E7</f>
        <v>CY17</v>
      </c>
      <c r="F115" s="258" t="str">
        <f t="shared" si="112"/>
        <v>CY17</v>
      </c>
      <c r="G115" s="258" t="str">
        <f t="shared" si="112"/>
        <v>CY17</v>
      </c>
      <c r="H115" s="78" t="str">
        <f t="shared" si="112"/>
        <v>CY18</v>
      </c>
      <c r="I115" s="78" t="str">
        <f t="shared" si="112"/>
        <v>CY18</v>
      </c>
      <c r="J115" s="520" t="str">
        <f t="shared" si="112"/>
        <v>CY18</v>
      </c>
      <c r="K115" s="520" t="str">
        <f t="shared" si="112"/>
        <v>CY18</v>
      </c>
      <c r="L115" s="520" t="str">
        <f t="shared" si="112"/>
        <v>CY19</v>
      </c>
      <c r="M115" s="520" t="str">
        <f t="shared" si="112"/>
        <v>CY19</v>
      </c>
      <c r="N115" s="520" t="str">
        <f t="shared" si="112"/>
        <v>CY19</v>
      </c>
      <c r="O115" s="520" t="str">
        <f t="shared" si="112"/>
        <v>CY19</v>
      </c>
      <c r="P115" s="258" t="str">
        <f t="shared" ref="P115" si="113">P7</f>
        <v>CY20</v>
      </c>
      <c r="Q115" s="241"/>
      <c r="R115" s="77"/>
    </row>
    <row r="116" spans="1:43">
      <c r="B116" s="449" t="s">
        <v>77</v>
      </c>
      <c r="C116" s="124"/>
      <c r="D116" s="124"/>
      <c r="E116" s="159">
        <v>-213</v>
      </c>
      <c r="F116" s="159">
        <v>284</v>
      </c>
      <c r="G116" s="159">
        <v>597</v>
      </c>
      <c r="H116" s="159">
        <v>-581</v>
      </c>
      <c r="I116" s="159">
        <v>-256</v>
      </c>
      <c r="J116" s="503">
        <v>146</v>
      </c>
      <c r="K116" s="503">
        <v>454</v>
      </c>
      <c r="L116" s="503">
        <v>-567</v>
      </c>
      <c r="M116" s="503">
        <v>-189</v>
      </c>
      <c r="N116" s="503">
        <v>-68</v>
      </c>
      <c r="O116" s="503">
        <v>722</v>
      </c>
      <c r="P116" s="240">
        <v>-266</v>
      </c>
      <c r="Q116" s="240"/>
      <c r="R116" s="77"/>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row>
    <row r="117" spans="1:43">
      <c r="B117" s="449" t="s">
        <v>76</v>
      </c>
      <c r="C117" s="124"/>
      <c r="D117" s="124"/>
      <c r="E117" s="159"/>
      <c r="F117" s="159"/>
      <c r="G117" s="159"/>
      <c r="H117" s="159"/>
      <c r="I117" s="159"/>
      <c r="J117" s="503"/>
      <c r="K117" s="503"/>
      <c r="L117" s="503"/>
      <c r="M117" s="503"/>
      <c r="N117" s="503"/>
      <c r="O117" s="503"/>
      <c r="P117" s="240"/>
      <c r="Q117" s="240"/>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row>
    <row r="118" spans="1:43">
      <c r="B118" s="449"/>
      <c r="C118" s="449" t="s">
        <v>111</v>
      </c>
      <c r="D118" s="124"/>
      <c r="E118" s="159"/>
      <c r="F118" s="159"/>
      <c r="G118" s="159"/>
      <c r="H118" s="159"/>
      <c r="I118" s="159"/>
      <c r="J118" s="503"/>
      <c r="K118" s="503"/>
      <c r="L118" s="503"/>
      <c r="M118" s="503"/>
      <c r="N118" s="503"/>
      <c r="O118" s="503"/>
      <c r="P118" s="240"/>
      <c r="Q118" s="240"/>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row>
    <row r="119" spans="1:43">
      <c r="B119"/>
      <c r="C119" s="450" t="s">
        <v>113</v>
      </c>
      <c r="D119" s="433"/>
      <c r="E119" s="79">
        <v>-44</v>
      </c>
      <c r="F119" s="79">
        <v>30</v>
      </c>
      <c r="G119" s="79">
        <v>95</v>
      </c>
      <c r="H119" s="79">
        <v>-75</v>
      </c>
      <c r="I119" s="79">
        <v>-44</v>
      </c>
      <c r="J119" s="504">
        <v>-3</v>
      </c>
      <c r="K119" s="504">
        <v>74</v>
      </c>
      <c r="L119" s="504">
        <v>-53</v>
      </c>
      <c r="M119" s="504">
        <v>-20</v>
      </c>
      <c r="N119" s="504">
        <v>-7</v>
      </c>
      <c r="O119" s="504">
        <v>59</v>
      </c>
      <c r="P119" s="242">
        <v>-39</v>
      </c>
      <c r="Q119" s="242"/>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row>
    <row r="120" spans="1:43">
      <c r="B120"/>
      <c r="C120" s="450" t="s">
        <v>114</v>
      </c>
      <c r="D120" s="433"/>
      <c r="E120" s="79">
        <v>-68</v>
      </c>
      <c r="F120" s="79">
        <v>120</v>
      </c>
      <c r="G120" s="79">
        <v>52</v>
      </c>
      <c r="H120" s="79">
        <v>-120</v>
      </c>
      <c r="I120" s="79">
        <v>-46</v>
      </c>
      <c r="J120" s="504">
        <v>63</v>
      </c>
      <c r="K120" s="504">
        <v>26</v>
      </c>
      <c r="L120" s="504">
        <v>-66</v>
      </c>
      <c r="M120" s="504">
        <v>-34</v>
      </c>
      <c r="N120" s="504">
        <v>-6</v>
      </c>
      <c r="O120" s="504">
        <v>81</v>
      </c>
      <c r="P120" s="242">
        <v>-52</v>
      </c>
      <c r="Q120" s="242"/>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row>
    <row r="121" spans="1:43">
      <c r="B121"/>
      <c r="C121" s="449" t="s">
        <v>112</v>
      </c>
      <c r="D121" s="433"/>
      <c r="E121" s="79"/>
      <c r="F121" s="79"/>
      <c r="G121" s="79"/>
      <c r="H121" s="79"/>
      <c r="I121" s="79"/>
      <c r="J121" s="504"/>
      <c r="K121" s="504"/>
      <c r="L121" s="504"/>
      <c r="M121" s="504"/>
      <c r="N121" s="504"/>
      <c r="O121" s="504"/>
      <c r="P121" s="242"/>
      <c r="Q121" s="242"/>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row>
    <row r="122" spans="1:43">
      <c r="B122"/>
      <c r="C122" s="450" t="s">
        <v>115</v>
      </c>
      <c r="D122" s="433"/>
      <c r="E122" s="79">
        <v>1</v>
      </c>
      <c r="F122" s="79">
        <v>3</v>
      </c>
      <c r="G122" s="79">
        <v>0</v>
      </c>
      <c r="H122" s="79">
        <v>-5</v>
      </c>
      <c r="I122" s="79">
        <v>-1</v>
      </c>
      <c r="J122" s="504">
        <v>5</v>
      </c>
      <c r="K122" s="504">
        <v>-1</v>
      </c>
      <c r="L122" s="504">
        <v>-6</v>
      </c>
      <c r="M122" s="504">
        <v>1</v>
      </c>
      <c r="N122" s="504">
        <v>-1</v>
      </c>
      <c r="O122" s="504">
        <v>3</v>
      </c>
      <c r="P122" s="242">
        <v>-4</v>
      </c>
      <c r="Q122" s="242"/>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row>
    <row r="123" spans="1:43">
      <c r="B123"/>
      <c r="C123" s="450" t="s">
        <v>114</v>
      </c>
      <c r="D123" s="433"/>
      <c r="E123" s="79">
        <v>3</v>
      </c>
      <c r="F123" s="79">
        <v>-1</v>
      </c>
      <c r="G123" s="79">
        <v>9</v>
      </c>
      <c r="H123" s="79">
        <v>-8</v>
      </c>
      <c r="I123" s="79">
        <v>17</v>
      </c>
      <c r="J123" s="504">
        <v>-8</v>
      </c>
      <c r="K123" s="504">
        <v>-13</v>
      </c>
      <c r="L123" s="504">
        <v>-1</v>
      </c>
      <c r="M123" s="504">
        <v>-1</v>
      </c>
      <c r="N123" s="504">
        <v>-1</v>
      </c>
      <c r="O123" s="504">
        <v>2</v>
      </c>
      <c r="P123" s="242">
        <v>0</v>
      </c>
      <c r="Q123" s="242"/>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row>
    <row r="124" spans="1:43">
      <c r="B124" s="433"/>
      <c r="C124" s="85" t="s">
        <v>30</v>
      </c>
      <c r="D124" s="433"/>
      <c r="E124" s="80">
        <v>0</v>
      </c>
      <c r="F124" s="80">
        <v>0</v>
      </c>
      <c r="G124" s="80">
        <v>0</v>
      </c>
      <c r="H124" s="80">
        <v>0</v>
      </c>
      <c r="I124" s="80">
        <v>0</v>
      </c>
      <c r="J124" s="505">
        <v>0</v>
      </c>
      <c r="K124" s="505">
        <v>0</v>
      </c>
      <c r="L124" s="505">
        <v>0</v>
      </c>
      <c r="M124" s="505">
        <v>0</v>
      </c>
      <c r="N124" s="505">
        <v>0</v>
      </c>
      <c r="O124" s="505">
        <v>0</v>
      </c>
      <c r="P124" s="243">
        <v>0</v>
      </c>
      <c r="Q124" s="243"/>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row>
    <row r="125" spans="1:43">
      <c r="B125" s="433"/>
      <c r="C125" s="85" t="s">
        <v>31</v>
      </c>
      <c r="D125" s="433"/>
      <c r="E125" s="80">
        <v>0</v>
      </c>
      <c r="F125" s="80">
        <v>0</v>
      </c>
      <c r="G125" s="80">
        <v>0</v>
      </c>
      <c r="H125" s="80">
        <v>0</v>
      </c>
      <c r="I125" s="80">
        <v>0</v>
      </c>
      <c r="J125" s="505">
        <v>0</v>
      </c>
      <c r="K125" s="505">
        <v>0</v>
      </c>
      <c r="L125" s="505">
        <v>0</v>
      </c>
      <c r="M125" s="505">
        <v>0</v>
      </c>
      <c r="N125" s="505">
        <v>0</v>
      </c>
      <c r="O125" s="505">
        <v>0</v>
      </c>
      <c r="P125" s="243">
        <v>0</v>
      </c>
      <c r="Q125" s="243"/>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row>
    <row r="126" spans="1:43" ht="15">
      <c r="B126" s="5"/>
      <c r="C126" s="1" t="s">
        <v>32</v>
      </c>
      <c r="D126" s="5"/>
      <c r="E126" s="81">
        <v>0</v>
      </c>
      <c r="F126" s="81">
        <v>0</v>
      </c>
      <c r="G126" s="81">
        <v>0</v>
      </c>
      <c r="H126" s="81">
        <v>0</v>
      </c>
      <c r="I126" s="81">
        <v>0</v>
      </c>
      <c r="J126" s="506">
        <v>0</v>
      </c>
      <c r="K126" s="506">
        <v>0</v>
      </c>
      <c r="L126" s="506">
        <v>0</v>
      </c>
      <c r="M126" s="506">
        <v>0</v>
      </c>
      <c r="N126" s="506">
        <v>0</v>
      </c>
      <c r="O126" s="506">
        <v>0</v>
      </c>
      <c r="P126" s="244">
        <v>0</v>
      </c>
      <c r="Q126" s="24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row>
    <row r="127" spans="1:43" ht="15">
      <c r="B127" s="5"/>
      <c r="C127" s="5"/>
      <c r="D127" s="5" t="s">
        <v>75</v>
      </c>
      <c r="E127" s="81">
        <f t="shared" ref="E127:F127" si="114">SUM(E119:E126)</f>
        <v>-108</v>
      </c>
      <c r="F127" s="81">
        <f t="shared" si="114"/>
        <v>152</v>
      </c>
      <c r="G127" s="81">
        <f t="shared" ref="G127:H127" si="115">SUM(G119:G126)</f>
        <v>156</v>
      </c>
      <c r="H127" s="81">
        <f t="shared" si="115"/>
        <v>-208</v>
      </c>
      <c r="I127" s="81">
        <f t="shared" ref="I127:J127" si="116">SUM(I119:I126)</f>
        <v>-74</v>
      </c>
      <c r="J127" s="506">
        <f t="shared" si="116"/>
        <v>57</v>
      </c>
      <c r="K127" s="506">
        <f t="shared" ref="K127:L127" si="117">SUM(K119:K126)</f>
        <v>86</v>
      </c>
      <c r="L127" s="506">
        <f t="shared" si="117"/>
        <v>-126</v>
      </c>
      <c r="M127" s="506">
        <f t="shared" ref="M127:N127" si="118">SUM(M119:M126)</f>
        <v>-54</v>
      </c>
      <c r="N127" s="506">
        <f t="shared" si="118"/>
        <v>-15</v>
      </c>
      <c r="O127" s="506">
        <f t="shared" ref="O127:P127" si="119">SUM(O119:O126)</f>
        <v>145</v>
      </c>
      <c r="P127" s="244">
        <f t="shared" si="119"/>
        <v>-95</v>
      </c>
      <c r="Q127" s="24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row>
    <row r="128" spans="1:43">
      <c r="B128" s="13" t="s">
        <v>1</v>
      </c>
      <c r="C128" s="432"/>
      <c r="D128" s="6"/>
      <c r="E128" s="82">
        <f t="shared" ref="E128" si="120">E116-E127</f>
        <v>-105</v>
      </c>
      <c r="F128" s="82">
        <f t="shared" ref="F128:G128" si="121">F116-F127</f>
        <v>132</v>
      </c>
      <c r="G128" s="82">
        <f t="shared" si="121"/>
        <v>441</v>
      </c>
      <c r="H128" s="82">
        <f t="shared" ref="H128:I128" si="122">H116-H127</f>
        <v>-373</v>
      </c>
      <c r="I128" s="82">
        <f t="shared" si="122"/>
        <v>-182</v>
      </c>
      <c r="J128" s="507">
        <f t="shared" ref="J128:K128" si="123">J116-J127</f>
        <v>89</v>
      </c>
      <c r="K128" s="507">
        <f t="shared" si="123"/>
        <v>368</v>
      </c>
      <c r="L128" s="507">
        <f t="shared" ref="L128:M128" si="124">L116-L127</f>
        <v>-441</v>
      </c>
      <c r="M128" s="507">
        <f t="shared" si="124"/>
        <v>-135</v>
      </c>
      <c r="N128" s="507">
        <f t="shared" ref="N128:O128" si="125">N116-N127</f>
        <v>-53</v>
      </c>
      <c r="O128" s="507">
        <f t="shared" si="125"/>
        <v>577</v>
      </c>
      <c r="P128" s="245">
        <f t="shared" ref="P128" si="126">P116-P127</f>
        <v>-171</v>
      </c>
      <c r="Q128" s="245"/>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row>
    <row r="129" spans="1:43" ht="15">
      <c r="B129" s="132" t="s">
        <v>102</v>
      </c>
      <c r="C129" s="433"/>
      <c r="D129" s="433"/>
      <c r="E129" s="80">
        <v>0</v>
      </c>
      <c r="F129" s="80">
        <v>0</v>
      </c>
      <c r="G129" s="80">
        <v>0</v>
      </c>
      <c r="H129" s="80">
        <v>0</v>
      </c>
      <c r="I129" s="80">
        <v>0</v>
      </c>
      <c r="J129" s="505">
        <v>0</v>
      </c>
      <c r="K129" s="505">
        <v>0</v>
      </c>
      <c r="L129" s="505">
        <v>0</v>
      </c>
      <c r="M129" s="505">
        <v>0</v>
      </c>
      <c r="N129" s="505">
        <v>0</v>
      </c>
      <c r="O129" s="505">
        <v>0</v>
      </c>
      <c r="P129" s="243">
        <v>0</v>
      </c>
      <c r="Q129" s="24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row>
    <row r="130" spans="1:43" ht="15">
      <c r="B130" s="132" t="s">
        <v>147</v>
      </c>
      <c r="C130" s="433"/>
      <c r="D130" s="433"/>
      <c r="E130" s="81">
        <v>0</v>
      </c>
      <c r="F130" s="81">
        <v>0</v>
      </c>
      <c r="G130" s="81">
        <v>0</v>
      </c>
      <c r="H130" s="81">
        <v>0</v>
      </c>
      <c r="I130" s="81">
        <v>0</v>
      </c>
      <c r="J130" s="506">
        <v>0</v>
      </c>
      <c r="K130" s="506">
        <v>0</v>
      </c>
      <c r="L130" s="506">
        <v>0</v>
      </c>
      <c r="M130" s="506">
        <v>0</v>
      </c>
      <c r="N130" s="506">
        <v>0</v>
      </c>
      <c r="O130" s="506">
        <v>0</v>
      </c>
      <c r="P130" s="244">
        <v>0</v>
      </c>
      <c r="Q130" s="24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row>
    <row r="131" spans="1:43">
      <c r="B131" s="11" t="s">
        <v>97</v>
      </c>
      <c r="C131" s="451"/>
      <c r="D131" s="26"/>
      <c r="E131" s="80">
        <f t="shared" ref="E131" si="127">E128-E129-E130</f>
        <v>-105</v>
      </c>
      <c r="F131" s="80">
        <f t="shared" ref="F131:G131" si="128">F128-F129-F130</f>
        <v>132</v>
      </c>
      <c r="G131" s="80">
        <f t="shared" si="128"/>
        <v>441</v>
      </c>
      <c r="H131" s="80">
        <f t="shared" ref="H131:I131" si="129">H128-H129-H130</f>
        <v>-373</v>
      </c>
      <c r="I131" s="80">
        <f t="shared" si="129"/>
        <v>-182</v>
      </c>
      <c r="J131" s="505">
        <f t="shared" ref="J131:K131" si="130">J128-J129-J130</f>
        <v>89</v>
      </c>
      <c r="K131" s="505">
        <f t="shared" si="130"/>
        <v>368</v>
      </c>
      <c r="L131" s="505">
        <f t="shared" ref="L131:M131" si="131">L128-L129-L130</f>
        <v>-441</v>
      </c>
      <c r="M131" s="505">
        <f t="shared" si="131"/>
        <v>-135</v>
      </c>
      <c r="N131" s="505">
        <f t="shared" ref="N131:O131" si="132">N128-N129-N130</f>
        <v>-53</v>
      </c>
      <c r="O131" s="505">
        <f t="shared" si="132"/>
        <v>577</v>
      </c>
      <c r="P131" s="243">
        <f t="shared" ref="P131" si="133">P128-P129-P130</f>
        <v>-171</v>
      </c>
      <c r="Q131" s="243"/>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row>
    <row r="132" spans="1:43" ht="15">
      <c r="B132" s="435" t="s">
        <v>98</v>
      </c>
      <c r="C132" s="451"/>
      <c r="D132" s="26"/>
      <c r="E132" s="81">
        <v>-19</v>
      </c>
      <c r="F132" s="81">
        <v>32</v>
      </c>
      <c r="G132" s="81">
        <v>94</v>
      </c>
      <c r="H132" s="81">
        <v>-64</v>
      </c>
      <c r="I132" s="81">
        <v>-23</v>
      </c>
      <c r="J132" s="506">
        <v>15</v>
      </c>
      <c r="K132" s="506">
        <v>70</v>
      </c>
      <c r="L132" s="506">
        <v>-80</v>
      </c>
      <c r="M132" s="506">
        <v>-20</v>
      </c>
      <c r="N132" s="506">
        <v>-5</v>
      </c>
      <c r="O132" s="506">
        <v>101</v>
      </c>
      <c r="P132" s="244">
        <v>-30</v>
      </c>
      <c r="Q132" s="24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row>
    <row r="133" spans="1:43" ht="15">
      <c r="B133" s="452" t="s">
        <v>2</v>
      </c>
      <c r="C133" s="28"/>
      <c r="D133" s="28"/>
      <c r="E133" s="83">
        <f t="shared" ref="E133" si="134">E131-E132</f>
        <v>-86</v>
      </c>
      <c r="F133" s="83">
        <f t="shared" ref="F133:G133" si="135">F131-F132</f>
        <v>100</v>
      </c>
      <c r="G133" s="83">
        <f t="shared" si="135"/>
        <v>347</v>
      </c>
      <c r="H133" s="83">
        <f t="shared" ref="H133:I133" si="136">H131-H132</f>
        <v>-309</v>
      </c>
      <c r="I133" s="83">
        <f t="shared" si="136"/>
        <v>-159</v>
      </c>
      <c r="J133" s="508">
        <f t="shared" ref="J133:K133" si="137">J131-J132</f>
        <v>74</v>
      </c>
      <c r="K133" s="508">
        <f t="shared" si="137"/>
        <v>298</v>
      </c>
      <c r="L133" s="508">
        <f t="shared" ref="L133:M133" si="138">L131-L132</f>
        <v>-361</v>
      </c>
      <c r="M133" s="508">
        <f t="shared" si="138"/>
        <v>-115</v>
      </c>
      <c r="N133" s="508">
        <f t="shared" ref="N133:O133" si="139">N131-N132</f>
        <v>-48</v>
      </c>
      <c r="O133" s="508">
        <f t="shared" si="139"/>
        <v>476</v>
      </c>
      <c r="P133" s="246">
        <f t="shared" ref="P133" si="140">P131-P132</f>
        <v>-141</v>
      </c>
      <c r="Q133" s="269"/>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row>
    <row r="134" spans="1:43">
      <c r="B134" s="453"/>
      <c r="C134" s="453"/>
      <c r="J134" s="530"/>
      <c r="K134" s="530"/>
      <c r="L134" s="530"/>
      <c r="M134" s="530"/>
      <c r="N134" s="530"/>
      <c r="O134" s="530"/>
      <c r="P134" s="241"/>
      <c r="Q134" s="241"/>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row>
    <row r="135" spans="1:43">
      <c r="B135" s="453"/>
      <c r="C135" s="453" t="s">
        <v>25</v>
      </c>
      <c r="E135" s="454">
        <v>-0.11</v>
      </c>
      <c r="F135" s="454">
        <v>0.14000000000000001</v>
      </c>
      <c r="G135" s="454">
        <v>0.45</v>
      </c>
      <c r="H135" s="454">
        <v>-0.41</v>
      </c>
      <c r="I135" s="454">
        <v>-0.21</v>
      </c>
      <c r="J135" s="531">
        <v>0.09</v>
      </c>
      <c r="K135" s="531">
        <v>0.39</v>
      </c>
      <c r="L135" s="531">
        <v>-0.47</v>
      </c>
      <c r="M135" s="531">
        <v>-0.15</v>
      </c>
      <c r="N135" s="531">
        <v>-0.06</v>
      </c>
      <c r="O135" s="531">
        <v>0.62</v>
      </c>
      <c r="P135" s="270">
        <v>-0.19</v>
      </c>
      <c r="Q135" s="241"/>
      <c r="S135" s="135"/>
      <c r="T135" s="135"/>
      <c r="U135" s="135"/>
      <c r="V135" s="135"/>
      <c r="W135" s="135"/>
      <c r="X135" s="135"/>
      <c r="Y135" s="135"/>
      <c r="Z135" s="135"/>
      <c r="AA135" s="135"/>
      <c r="AB135" s="135"/>
      <c r="AC135" s="135"/>
      <c r="AD135" s="135"/>
      <c r="AE135" s="135"/>
      <c r="AF135" s="134"/>
      <c r="AG135" s="134"/>
      <c r="AH135" s="134"/>
      <c r="AI135" s="134"/>
      <c r="AJ135" s="134"/>
      <c r="AK135" s="134"/>
      <c r="AL135" s="134"/>
      <c r="AM135" s="134"/>
      <c r="AN135" s="134"/>
      <c r="AO135" s="134"/>
      <c r="AP135" s="134"/>
      <c r="AQ135" s="134"/>
    </row>
    <row r="136" spans="1:43">
      <c r="B136" s="453"/>
      <c r="C136" s="453" t="s">
        <v>26</v>
      </c>
      <c r="E136" s="454">
        <v>-0.12</v>
      </c>
      <c r="F136" s="454">
        <v>0.13</v>
      </c>
      <c r="G136" s="454">
        <v>0.45</v>
      </c>
      <c r="H136" s="454">
        <v>-0.4</v>
      </c>
      <c r="I136" s="454">
        <v>-0.21</v>
      </c>
      <c r="J136" s="531">
        <v>0.1</v>
      </c>
      <c r="K136" s="531">
        <v>0.39</v>
      </c>
      <c r="L136" s="531">
        <v>-0.47</v>
      </c>
      <c r="M136" s="531">
        <v>-0.15</v>
      </c>
      <c r="N136" s="531">
        <v>-0.06</v>
      </c>
      <c r="O136" s="531">
        <v>0.61</v>
      </c>
      <c r="P136" s="270">
        <v>-0.18</v>
      </c>
      <c r="Q136" s="241"/>
      <c r="S136" s="135"/>
      <c r="T136" s="135"/>
      <c r="U136" s="135"/>
      <c r="V136" s="135"/>
      <c r="W136" s="135"/>
      <c r="X136" s="135"/>
      <c r="Y136" s="135"/>
      <c r="Z136" s="135"/>
      <c r="AA136" s="135"/>
      <c r="AB136" s="135"/>
      <c r="AC136" s="135"/>
      <c r="AD136" s="135"/>
      <c r="AE136" s="135"/>
      <c r="AF136" s="134"/>
      <c r="AG136" s="134"/>
      <c r="AH136" s="134"/>
      <c r="AI136" s="134"/>
      <c r="AJ136" s="134"/>
      <c r="AK136" s="134"/>
      <c r="AL136" s="134"/>
      <c r="AM136" s="134"/>
      <c r="AN136" s="134"/>
      <c r="AO136" s="134"/>
      <c r="AP136" s="134"/>
      <c r="AQ136" s="134"/>
    </row>
    <row r="138" spans="1:43" ht="20.45" customHeight="1">
      <c r="B138" s="217"/>
      <c r="C138" s="749"/>
      <c r="D138" s="749"/>
      <c r="E138" s="749"/>
      <c r="F138" s="749"/>
      <c r="G138" s="749"/>
      <c r="H138" s="749"/>
      <c r="I138" s="477"/>
      <c r="J138" s="477"/>
      <c r="K138" s="477"/>
      <c r="L138" s="486"/>
      <c r="M138" s="498"/>
      <c r="N138" s="636"/>
      <c r="O138" s="684"/>
      <c r="P138" s="725"/>
    </row>
    <row r="139" spans="1:43" ht="20.45" customHeight="1">
      <c r="C139" s="749"/>
      <c r="D139" s="749"/>
      <c r="E139" s="749"/>
      <c r="F139" s="749"/>
      <c r="G139" s="749"/>
      <c r="H139" s="749"/>
      <c r="I139" s="477"/>
      <c r="J139" s="477"/>
      <c r="K139" s="477"/>
      <c r="L139" s="486"/>
      <c r="M139" s="498"/>
      <c r="N139" s="636"/>
      <c r="O139" s="684"/>
      <c r="P139" s="725"/>
    </row>
    <row r="140" spans="1:43" ht="20.45" customHeight="1">
      <c r="C140" s="749"/>
      <c r="D140" s="749"/>
      <c r="E140" s="749"/>
      <c r="F140" s="749"/>
      <c r="G140" s="749"/>
      <c r="H140" s="749"/>
      <c r="I140" s="477"/>
      <c r="J140" s="477"/>
      <c r="K140" s="477"/>
      <c r="L140" s="486"/>
      <c r="M140" s="498"/>
      <c r="N140" s="636"/>
      <c r="O140" s="684"/>
      <c r="P140" s="725"/>
      <c r="Q140" s="159">
        <f>Q66-Q116</f>
        <v>0</v>
      </c>
    </row>
    <row r="141" spans="1:43" s="241" customFormat="1">
      <c r="A141" s="272"/>
      <c r="B141" s="335"/>
      <c r="C141" s="336" t="s">
        <v>145</v>
      </c>
      <c r="D141" s="337"/>
      <c r="E141" s="339"/>
      <c r="F141" s="339"/>
      <c r="G141" s="339"/>
      <c r="H141" s="339"/>
      <c r="I141" s="339"/>
      <c r="J141" s="339"/>
      <c r="K141" s="339"/>
      <c r="L141" s="339"/>
      <c r="M141" s="339"/>
      <c r="N141" s="339"/>
    </row>
    <row r="142" spans="1:43" s="241" customFormat="1" ht="13.5">
      <c r="A142" s="272"/>
      <c r="B142" s="338"/>
      <c r="C142" s="336"/>
      <c r="D142" s="272"/>
      <c r="E142" s="339"/>
      <c r="F142" s="339"/>
      <c r="G142" s="339"/>
      <c r="H142" s="339"/>
      <c r="I142" s="339"/>
      <c r="J142" s="339"/>
      <c r="K142" s="339"/>
      <c r="L142" s="339"/>
      <c r="M142" s="339"/>
      <c r="N142" s="339"/>
    </row>
    <row r="143" spans="1:43" s="241" customFormat="1">
      <c r="A143" s="272"/>
      <c r="B143" s="340"/>
      <c r="C143" s="340"/>
      <c r="D143" s="272"/>
      <c r="E143" s="339"/>
      <c r="F143" s="339"/>
      <c r="G143" s="339"/>
      <c r="H143" s="339"/>
      <c r="I143" s="339"/>
      <c r="J143" s="339"/>
      <c r="K143" s="339"/>
      <c r="L143" s="339"/>
      <c r="M143" s="339"/>
      <c r="N143" s="339"/>
    </row>
    <row r="144" spans="1:43" s="241" customFormat="1">
      <c r="A144" s="272"/>
      <c r="C144" s="341"/>
      <c r="D144" s="272"/>
      <c r="E144" s="342"/>
      <c r="F144" s="342"/>
      <c r="G144" s="342"/>
      <c r="H144" s="342"/>
      <c r="I144" s="342"/>
      <c r="J144" s="342"/>
      <c r="K144" s="342"/>
      <c r="L144" s="342"/>
      <c r="M144" s="342"/>
      <c r="N144" s="342"/>
    </row>
    <row r="145" spans="1:17" s="241" customFormat="1">
      <c r="A145" s="272"/>
      <c r="C145" s="341"/>
      <c r="D145" s="272"/>
      <c r="E145" s="342"/>
      <c r="F145" s="342"/>
      <c r="G145" s="342"/>
      <c r="H145" s="342"/>
      <c r="I145" s="342"/>
      <c r="J145" s="342"/>
      <c r="K145" s="342"/>
      <c r="L145" s="342"/>
      <c r="M145" s="342"/>
      <c r="N145" s="342"/>
    </row>
    <row r="146" spans="1:17" s="241" customFormat="1">
      <c r="A146" s="272"/>
      <c r="C146" s="340"/>
      <c r="D146" s="272"/>
      <c r="E146" s="342"/>
      <c r="F146" s="342"/>
      <c r="G146" s="342"/>
      <c r="H146" s="342"/>
      <c r="I146" s="342"/>
      <c r="J146" s="342"/>
      <c r="K146" s="342"/>
      <c r="L146" s="342"/>
      <c r="M146" s="342"/>
      <c r="N146" s="342"/>
    </row>
    <row r="147" spans="1:17" s="241" customFormat="1">
      <c r="A147" s="272"/>
      <c r="C147" s="341"/>
      <c r="D147" s="272"/>
      <c r="E147" s="342"/>
      <c r="F147" s="342"/>
      <c r="G147" s="342"/>
      <c r="H147" s="342"/>
      <c r="I147" s="342"/>
      <c r="J147" s="342"/>
      <c r="K147" s="342"/>
      <c r="L147" s="342"/>
      <c r="M147" s="342"/>
      <c r="N147" s="342"/>
    </row>
    <row r="148" spans="1:17" s="241" customFormat="1">
      <c r="A148" s="272"/>
      <c r="C148" s="341"/>
      <c r="D148" s="272"/>
      <c r="E148" s="342"/>
      <c r="F148" s="342"/>
      <c r="G148" s="342"/>
      <c r="H148" s="342"/>
      <c r="I148" s="342"/>
      <c r="J148" s="342"/>
      <c r="K148" s="342"/>
      <c r="L148" s="342"/>
      <c r="M148" s="342"/>
      <c r="N148" s="342"/>
    </row>
    <row r="149" spans="1:17" s="241" customFormat="1">
      <c r="A149" s="272"/>
      <c r="B149" s="343"/>
      <c r="C149" s="272"/>
      <c r="D149" s="272"/>
      <c r="E149" s="342"/>
      <c r="F149" s="342"/>
      <c r="G149" s="342"/>
      <c r="H149" s="342"/>
      <c r="I149" s="342"/>
      <c r="J149" s="342"/>
      <c r="K149" s="342"/>
      <c r="L149" s="342"/>
      <c r="M149" s="342"/>
      <c r="N149" s="342"/>
    </row>
    <row r="150" spans="1:17" s="241" customFormat="1">
      <c r="A150" s="272"/>
      <c r="B150" s="343"/>
      <c r="C150" s="272"/>
      <c r="D150" s="272"/>
      <c r="E150" s="342"/>
      <c r="F150" s="342"/>
      <c r="G150" s="342"/>
      <c r="H150" s="342"/>
      <c r="I150" s="342"/>
      <c r="J150" s="342"/>
      <c r="K150" s="342"/>
      <c r="L150" s="342"/>
      <c r="M150" s="342"/>
      <c r="N150" s="342"/>
    </row>
    <row r="151" spans="1:17" s="241" customFormat="1">
      <c r="A151" s="272"/>
      <c r="B151" s="343"/>
      <c r="C151" s="272"/>
      <c r="D151" s="272"/>
      <c r="E151" s="342"/>
      <c r="F151" s="342"/>
      <c r="G151" s="342"/>
      <c r="H151" s="342"/>
      <c r="I151" s="342"/>
      <c r="J151" s="342"/>
      <c r="K151" s="342"/>
      <c r="L151" s="342"/>
      <c r="M151" s="342"/>
      <c r="N151" s="342"/>
    </row>
    <row r="152" spans="1:17" s="241" customFormat="1">
      <c r="A152" s="272"/>
      <c r="B152" s="343"/>
      <c r="C152" s="343"/>
      <c r="D152" s="343"/>
      <c r="E152" s="342"/>
      <c r="F152" s="342"/>
      <c r="G152" s="342"/>
      <c r="H152" s="342"/>
      <c r="I152" s="342"/>
      <c r="J152" s="342"/>
      <c r="K152" s="342"/>
      <c r="L152" s="342"/>
      <c r="M152" s="342"/>
      <c r="N152" s="342"/>
    </row>
    <row r="153" spans="1:17" s="241" customFormat="1">
      <c r="A153" s="272"/>
      <c r="B153" s="344"/>
      <c r="C153" s="345"/>
      <c r="D153" s="346"/>
      <c r="E153" s="342"/>
      <c r="F153" s="342"/>
      <c r="G153" s="342"/>
      <c r="H153" s="342"/>
      <c r="I153" s="342"/>
      <c r="J153" s="342"/>
      <c r="K153" s="342"/>
      <c r="L153" s="342"/>
      <c r="M153" s="342"/>
      <c r="N153" s="342"/>
    </row>
    <row r="154" spans="1:17" s="241" customFormat="1">
      <c r="A154" s="272"/>
      <c r="B154" s="347"/>
      <c r="C154" s="348"/>
      <c r="D154" s="348"/>
      <c r="E154" s="342"/>
      <c r="F154" s="342"/>
      <c r="G154" s="342"/>
      <c r="H154" s="342"/>
      <c r="I154" s="342"/>
      <c r="J154" s="342"/>
      <c r="K154" s="342"/>
      <c r="L154" s="342"/>
      <c r="M154" s="342"/>
      <c r="N154" s="342"/>
      <c r="Q154" s="240"/>
    </row>
    <row r="155" spans="1:17" s="241" customFormat="1">
      <c r="A155" s="272"/>
      <c r="B155" s="349"/>
      <c r="C155" s="350"/>
      <c r="D155" s="351"/>
      <c r="E155" s="342"/>
      <c r="F155" s="342"/>
      <c r="G155" s="342"/>
      <c r="H155" s="342"/>
      <c r="I155" s="342"/>
      <c r="J155" s="342"/>
      <c r="K155" s="342"/>
      <c r="L155" s="342"/>
      <c r="M155" s="342"/>
      <c r="N155" s="342"/>
      <c r="Q155" s="240"/>
    </row>
    <row r="156" spans="1:17" s="241" customFormat="1">
      <c r="A156" s="272"/>
      <c r="B156" s="340"/>
      <c r="C156" s="350"/>
      <c r="D156" s="351"/>
      <c r="E156" s="342"/>
      <c r="F156" s="342"/>
      <c r="G156" s="342"/>
      <c r="H156" s="342"/>
      <c r="I156" s="342"/>
      <c r="J156" s="342"/>
      <c r="K156" s="342"/>
      <c r="L156" s="342"/>
      <c r="M156" s="342"/>
      <c r="N156" s="342"/>
      <c r="Q156" s="240"/>
    </row>
    <row r="157" spans="1:17" s="241" customFormat="1">
      <c r="A157" s="272"/>
      <c r="B157" s="344"/>
      <c r="C157" s="352"/>
      <c r="D157" s="352"/>
      <c r="E157" s="342"/>
      <c r="F157" s="342"/>
      <c r="G157" s="342"/>
      <c r="H157" s="342"/>
      <c r="I157" s="342"/>
      <c r="J157" s="342"/>
      <c r="K157" s="342"/>
      <c r="L157" s="342"/>
      <c r="M157" s="342"/>
      <c r="N157" s="342"/>
      <c r="Q157" s="240"/>
    </row>
    <row r="158" spans="1:17" s="241" customFormat="1" ht="13.15" customHeight="1">
      <c r="A158" s="272"/>
      <c r="B158" s="748"/>
      <c r="C158" s="748"/>
      <c r="D158" s="748"/>
      <c r="E158" s="342"/>
      <c r="F158" s="342"/>
      <c r="G158" s="342"/>
      <c r="H158" s="342"/>
      <c r="I158" s="342"/>
      <c r="J158" s="342"/>
      <c r="K158" s="342"/>
      <c r="L158" s="342"/>
      <c r="M158" s="342"/>
      <c r="N158" s="342"/>
      <c r="Q158" s="240"/>
    </row>
    <row r="159" spans="1:17" s="241" customFormat="1">
      <c r="A159" s="272"/>
      <c r="B159" s="344"/>
      <c r="C159" s="352"/>
      <c r="D159" s="352"/>
      <c r="E159" s="339"/>
      <c r="F159" s="339"/>
      <c r="G159" s="339"/>
      <c r="H159" s="339"/>
      <c r="I159" s="339"/>
      <c r="J159" s="339"/>
      <c r="K159" s="339"/>
      <c r="L159" s="339"/>
      <c r="M159" s="339"/>
      <c r="N159" s="339"/>
      <c r="Q159" s="240"/>
    </row>
    <row r="160" spans="1:17" s="241" customFormat="1">
      <c r="A160" s="272"/>
      <c r="B160" s="353"/>
      <c r="C160" s="353"/>
      <c r="D160" s="353"/>
      <c r="E160" s="355"/>
      <c r="F160" s="355"/>
      <c r="G160" s="355"/>
      <c r="H160" s="355"/>
      <c r="I160" s="355"/>
      <c r="J160" s="355"/>
      <c r="K160" s="355"/>
      <c r="L160" s="355"/>
      <c r="M160" s="355"/>
      <c r="N160" s="355"/>
      <c r="Q160" s="240"/>
    </row>
    <row r="161" spans="1:17" s="241" customFormat="1">
      <c r="A161" s="272"/>
      <c r="B161" s="353"/>
      <c r="C161" s="353"/>
      <c r="D161" s="353"/>
      <c r="E161" s="356"/>
      <c r="F161" s="356"/>
      <c r="G161" s="356"/>
      <c r="H161" s="356"/>
      <c r="I161" s="356"/>
      <c r="J161" s="356"/>
      <c r="K161" s="356"/>
      <c r="L161" s="356"/>
      <c r="M161" s="356"/>
      <c r="N161" s="356"/>
      <c r="Q161" s="240"/>
    </row>
    <row r="162" spans="1:17" s="241" customFormat="1">
      <c r="A162" s="272"/>
      <c r="B162" s="353"/>
      <c r="C162" s="353"/>
      <c r="D162" s="353"/>
      <c r="E162" s="267"/>
      <c r="F162" s="267"/>
      <c r="G162" s="267"/>
      <c r="H162" s="267"/>
      <c r="I162" s="267"/>
      <c r="J162" s="267"/>
      <c r="K162" s="267"/>
      <c r="L162" s="267"/>
      <c r="M162" s="267"/>
      <c r="N162" s="267"/>
      <c r="Q162" s="240"/>
    </row>
    <row r="163" spans="1:17" s="241" customFormat="1">
      <c r="A163" s="272"/>
      <c r="B163" s="353"/>
      <c r="C163" s="353"/>
      <c r="D163" s="353"/>
      <c r="E163" s="267"/>
      <c r="F163" s="267"/>
      <c r="G163" s="267"/>
      <c r="H163" s="267"/>
      <c r="I163" s="267"/>
      <c r="J163" s="267"/>
      <c r="K163" s="267"/>
      <c r="L163" s="267"/>
      <c r="M163" s="267"/>
      <c r="N163" s="267"/>
      <c r="Q163" s="240"/>
    </row>
    <row r="164" spans="1:17" s="241" customFormat="1">
      <c r="A164" s="272"/>
      <c r="B164" s="272"/>
      <c r="C164" s="357"/>
      <c r="D164" s="353"/>
      <c r="E164" s="267"/>
      <c r="F164" s="267"/>
      <c r="G164" s="267"/>
      <c r="H164" s="267"/>
      <c r="I164" s="267"/>
      <c r="J164" s="267"/>
      <c r="K164" s="267"/>
      <c r="L164" s="267"/>
      <c r="M164" s="267"/>
      <c r="N164" s="267"/>
      <c r="Q164" s="240"/>
    </row>
    <row r="165" spans="1:17" s="241" customFormat="1">
      <c r="A165" s="272"/>
      <c r="B165" s="353"/>
      <c r="C165" s="272"/>
      <c r="D165" s="353"/>
      <c r="Q165" s="240"/>
    </row>
    <row r="166" spans="1:17" s="241" customFormat="1">
      <c r="A166" s="272"/>
      <c r="B166" s="353"/>
      <c r="C166" s="272"/>
      <c r="D166" s="353"/>
      <c r="E166" s="267"/>
      <c r="F166" s="267"/>
      <c r="G166" s="267"/>
      <c r="H166" s="267"/>
      <c r="I166" s="267"/>
      <c r="J166" s="267"/>
      <c r="K166" s="267"/>
      <c r="L166" s="267"/>
      <c r="M166" s="267"/>
      <c r="N166" s="267"/>
      <c r="Q166" s="240"/>
    </row>
    <row r="167" spans="1:17" s="241" customFormat="1">
      <c r="A167" s="272"/>
      <c r="B167" s="353"/>
      <c r="C167" s="272"/>
      <c r="D167" s="353"/>
      <c r="E167" s="358"/>
      <c r="F167" s="358"/>
      <c r="G167" s="358"/>
      <c r="H167" s="358"/>
      <c r="I167" s="358"/>
      <c r="J167" s="358"/>
      <c r="K167" s="358"/>
      <c r="L167" s="358"/>
      <c r="M167" s="358"/>
      <c r="N167" s="358"/>
      <c r="Q167" s="240"/>
    </row>
    <row r="168" spans="1:17" s="241" customFormat="1">
      <c r="A168" s="272"/>
      <c r="B168" s="353"/>
      <c r="C168" s="272"/>
      <c r="D168" s="353"/>
      <c r="E168" s="358"/>
      <c r="F168" s="358"/>
      <c r="G168" s="358"/>
      <c r="H168" s="358"/>
      <c r="I168" s="358"/>
      <c r="J168" s="358"/>
      <c r="K168" s="358"/>
      <c r="L168" s="358"/>
      <c r="M168" s="358"/>
      <c r="N168" s="358"/>
      <c r="Q168" s="240"/>
    </row>
    <row r="169" spans="1:17" s="241" customFormat="1">
      <c r="A169" s="272"/>
      <c r="B169" s="353"/>
      <c r="C169" s="272"/>
      <c r="D169" s="353"/>
      <c r="E169" s="358"/>
      <c r="F169" s="358"/>
      <c r="G169" s="358"/>
      <c r="H169" s="358"/>
      <c r="I169" s="358"/>
      <c r="J169" s="358"/>
      <c r="K169" s="358"/>
      <c r="L169" s="358"/>
      <c r="M169" s="358"/>
      <c r="N169" s="358"/>
      <c r="Q169" s="240"/>
    </row>
    <row r="170" spans="1:17" s="241" customFormat="1">
      <c r="A170" s="272"/>
      <c r="B170" s="353"/>
      <c r="C170" s="272"/>
      <c r="D170" s="353"/>
      <c r="E170" s="358"/>
      <c r="F170" s="358"/>
      <c r="G170" s="358"/>
      <c r="H170" s="358"/>
      <c r="I170" s="358"/>
      <c r="J170" s="358"/>
      <c r="K170" s="358"/>
      <c r="L170" s="358"/>
      <c r="M170" s="358"/>
      <c r="N170" s="358"/>
      <c r="Q170" s="240"/>
    </row>
    <row r="171" spans="1:17" s="241" customFormat="1">
      <c r="A171" s="272"/>
      <c r="B171" s="353"/>
      <c r="C171" s="272"/>
      <c r="D171" s="353"/>
      <c r="E171" s="358"/>
      <c r="F171" s="358"/>
      <c r="G171" s="358"/>
      <c r="H171" s="358"/>
      <c r="I171" s="358"/>
      <c r="J171" s="358"/>
      <c r="K171" s="358"/>
      <c r="L171" s="358"/>
      <c r="M171" s="358"/>
      <c r="N171" s="358"/>
    </row>
    <row r="172" spans="1:17" s="241" customFormat="1">
      <c r="A172" s="272"/>
      <c r="B172" s="353"/>
      <c r="C172" s="272"/>
      <c r="D172" s="353"/>
      <c r="E172" s="360"/>
      <c r="F172" s="360"/>
      <c r="G172" s="360"/>
      <c r="H172" s="360"/>
      <c r="I172" s="360"/>
      <c r="J172" s="360"/>
      <c r="K172" s="360"/>
      <c r="L172" s="360"/>
      <c r="M172" s="360"/>
      <c r="N172" s="360"/>
    </row>
    <row r="173" spans="1:17" s="241" customFormat="1">
      <c r="A173" s="272"/>
      <c r="B173" s="353"/>
      <c r="C173" s="272"/>
      <c r="D173" s="353"/>
    </row>
    <row r="174" spans="1:17" s="241" customFormat="1">
      <c r="A174" s="272"/>
      <c r="B174" s="353"/>
      <c r="C174" s="272"/>
      <c r="D174" s="353"/>
    </row>
    <row r="175" spans="1:17" s="241" customFormat="1">
      <c r="A175" s="272"/>
      <c r="B175" s="335"/>
      <c r="C175" s="272"/>
      <c r="D175" s="353"/>
    </row>
    <row r="176" spans="1:17" s="241" customFormat="1">
      <c r="A176" s="272"/>
      <c r="B176" s="335"/>
      <c r="C176" s="335"/>
      <c r="D176" s="337"/>
    </row>
    <row r="177" spans="1:14" s="241" customFormat="1">
      <c r="A177" s="272"/>
      <c r="C177" s="341"/>
      <c r="D177" s="343"/>
    </row>
    <row r="178" spans="1:14" s="241" customFormat="1">
      <c r="A178" s="272"/>
      <c r="C178" s="341"/>
      <c r="D178" s="343"/>
    </row>
    <row r="179" spans="1:14" s="241" customFormat="1">
      <c r="A179" s="272"/>
      <c r="C179" s="335"/>
      <c r="D179" s="343"/>
      <c r="E179" s="361"/>
      <c r="F179" s="361"/>
      <c r="G179" s="361"/>
      <c r="H179" s="361"/>
      <c r="I179" s="361"/>
      <c r="J179" s="361"/>
      <c r="K179" s="361"/>
      <c r="L179" s="361"/>
      <c r="M179" s="361"/>
      <c r="N179" s="361"/>
    </row>
    <row r="180" spans="1:14" s="241" customFormat="1">
      <c r="A180" s="272"/>
      <c r="C180" s="341"/>
      <c r="D180" s="343"/>
      <c r="E180" s="361"/>
      <c r="F180" s="361"/>
      <c r="G180" s="361"/>
      <c r="H180" s="361"/>
      <c r="I180" s="361"/>
      <c r="J180" s="361"/>
      <c r="K180" s="361"/>
      <c r="L180" s="361"/>
      <c r="M180" s="361"/>
      <c r="N180" s="361"/>
    </row>
    <row r="181" spans="1:14" s="241" customFormat="1">
      <c r="A181" s="272"/>
      <c r="C181" s="341"/>
      <c r="D181" s="343"/>
      <c r="E181" s="361"/>
      <c r="F181" s="361"/>
      <c r="G181" s="361"/>
      <c r="H181" s="361"/>
      <c r="I181" s="361"/>
      <c r="J181" s="361"/>
      <c r="K181" s="361"/>
      <c r="L181" s="361"/>
      <c r="M181" s="361"/>
      <c r="N181" s="361"/>
    </row>
    <row r="182" spans="1:14" s="241" customFormat="1">
      <c r="A182" s="272"/>
      <c r="B182" s="343"/>
      <c r="C182" s="272"/>
      <c r="D182" s="343"/>
      <c r="E182" s="361"/>
      <c r="F182" s="361"/>
      <c r="G182" s="361"/>
      <c r="H182" s="361"/>
      <c r="I182" s="361"/>
      <c r="J182" s="361"/>
      <c r="K182" s="361"/>
      <c r="L182" s="361"/>
      <c r="M182" s="361"/>
      <c r="N182" s="361"/>
    </row>
    <row r="183" spans="1:14" s="241" customFormat="1">
      <c r="A183" s="272"/>
      <c r="B183" s="343"/>
      <c r="C183" s="272"/>
      <c r="D183" s="343"/>
      <c r="E183" s="361"/>
      <c r="F183" s="361"/>
      <c r="G183" s="361"/>
      <c r="H183" s="361"/>
      <c r="I183" s="361"/>
      <c r="J183" s="361"/>
      <c r="K183" s="361"/>
      <c r="L183" s="361"/>
      <c r="M183" s="361"/>
      <c r="N183" s="361"/>
    </row>
    <row r="184" spans="1:14" s="241" customFormat="1">
      <c r="A184" s="272"/>
      <c r="B184" s="343"/>
      <c r="C184" s="272"/>
      <c r="D184" s="343"/>
      <c r="E184" s="361"/>
      <c r="F184" s="361"/>
      <c r="G184" s="361"/>
      <c r="H184" s="361"/>
      <c r="I184" s="361"/>
      <c r="J184" s="361"/>
      <c r="K184" s="361"/>
      <c r="L184" s="361"/>
      <c r="M184" s="361"/>
      <c r="N184" s="361"/>
    </row>
    <row r="185" spans="1:14" s="241" customFormat="1">
      <c r="A185" s="272"/>
      <c r="B185" s="343"/>
      <c r="C185" s="343"/>
      <c r="D185" s="343"/>
      <c r="E185" s="361"/>
      <c r="F185" s="361"/>
      <c r="G185" s="361"/>
      <c r="H185" s="361"/>
      <c r="I185" s="361"/>
      <c r="J185" s="361"/>
      <c r="K185" s="361"/>
      <c r="L185" s="361"/>
      <c r="M185" s="361"/>
      <c r="N185" s="361"/>
    </row>
    <row r="186" spans="1:14" s="241" customFormat="1">
      <c r="A186" s="272"/>
      <c r="B186" s="344"/>
      <c r="C186" s="345"/>
      <c r="D186" s="346"/>
      <c r="E186" s="361"/>
      <c r="F186" s="361"/>
      <c r="G186" s="361"/>
      <c r="H186" s="361"/>
      <c r="I186" s="361"/>
      <c r="J186" s="361"/>
      <c r="K186" s="361"/>
      <c r="L186" s="361"/>
      <c r="M186" s="361"/>
      <c r="N186" s="361"/>
    </row>
    <row r="187" spans="1:14" s="241" customFormat="1">
      <c r="A187" s="272"/>
      <c r="B187" s="347"/>
      <c r="C187" s="351"/>
      <c r="D187" s="351"/>
      <c r="E187" s="361"/>
      <c r="F187" s="361"/>
      <c r="G187" s="361"/>
      <c r="H187" s="361"/>
      <c r="I187" s="361"/>
      <c r="J187" s="361"/>
      <c r="K187" s="361"/>
      <c r="L187" s="361"/>
      <c r="M187" s="361"/>
      <c r="N187" s="361"/>
    </row>
    <row r="188" spans="1:14" s="241" customFormat="1">
      <c r="A188" s="272"/>
      <c r="B188" s="349"/>
      <c r="C188" s="350"/>
      <c r="D188" s="351"/>
      <c r="E188" s="361"/>
      <c r="F188" s="361"/>
      <c r="G188" s="361"/>
      <c r="H188" s="361"/>
      <c r="I188" s="361"/>
      <c r="J188" s="361"/>
      <c r="K188" s="361"/>
      <c r="L188" s="361"/>
      <c r="M188" s="361"/>
      <c r="N188" s="361"/>
    </row>
    <row r="189" spans="1:14" s="241" customFormat="1">
      <c r="A189" s="272"/>
      <c r="B189" s="340"/>
      <c r="C189" s="350"/>
      <c r="D189" s="351"/>
      <c r="E189" s="361"/>
      <c r="F189" s="361"/>
      <c r="G189" s="361"/>
      <c r="H189" s="361"/>
      <c r="I189" s="361"/>
      <c r="J189" s="361"/>
      <c r="K189" s="361"/>
      <c r="L189" s="361"/>
      <c r="M189" s="361"/>
      <c r="N189" s="361"/>
    </row>
    <row r="190" spans="1:14" s="241" customFormat="1">
      <c r="A190" s="272"/>
      <c r="B190" s="344"/>
      <c r="C190" s="352"/>
      <c r="D190" s="352"/>
      <c r="E190" s="361"/>
      <c r="F190" s="361"/>
      <c r="G190" s="361"/>
      <c r="H190" s="361"/>
      <c r="I190" s="361"/>
      <c r="J190" s="361"/>
      <c r="K190" s="361"/>
      <c r="L190" s="361"/>
      <c r="M190" s="361"/>
      <c r="N190" s="361"/>
    </row>
    <row r="191" spans="1:14" s="241" customFormat="1">
      <c r="A191" s="272"/>
      <c r="B191" s="344"/>
      <c r="C191" s="352"/>
      <c r="D191" s="352"/>
      <c r="E191" s="361"/>
      <c r="F191" s="361"/>
      <c r="G191" s="361"/>
      <c r="H191" s="361"/>
      <c r="I191" s="361"/>
      <c r="J191" s="361"/>
      <c r="K191" s="361"/>
      <c r="L191" s="361"/>
      <c r="M191" s="361"/>
      <c r="N191" s="361"/>
    </row>
    <row r="192" spans="1:14" s="241" customFormat="1">
      <c r="A192" s="272"/>
      <c r="B192" s="362"/>
      <c r="C192" s="352"/>
      <c r="D192" s="352"/>
      <c r="E192" s="361"/>
      <c r="F192" s="361"/>
      <c r="G192" s="361"/>
      <c r="H192" s="361"/>
      <c r="I192" s="361"/>
      <c r="J192" s="361"/>
      <c r="K192" s="361"/>
      <c r="L192" s="361"/>
      <c r="M192" s="361"/>
      <c r="N192" s="361"/>
    </row>
    <row r="193" spans="1:14" s="241" customFormat="1">
      <c r="A193" s="272"/>
      <c r="B193" s="363"/>
      <c r="C193" s="364"/>
      <c r="D193" s="363"/>
      <c r="E193" s="361"/>
      <c r="F193" s="361"/>
      <c r="G193" s="361"/>
      <c r="H193" s="361"/>
      <c r="I193" s="361"/>
      <c r="J193" s="361"/>
      <c r="K193" s="361"/>
      <c r="L193" s="361"/>
      <c r="M193" s="361"/>
      <c r="N193" s="361"/>
    </row>
    <row r="194" spans="1:14" s="241" customFormat="1">
      <c r="A194" s="272"/>
      <c r="B194" s="364"/>
      <c r="C194" s="364"/>
      <c r="D194" s="363"/>
      <c r="E194" s="361"/>
      <c r="F194" s="361"/>
      <c r="G194" s="361"/>
      <c r="H194" s="361"/>
      <c r="I194" s="361"/>
      <c r="J194" s="361"/>
      <c r="K194" s="361"/>
      <c r="L194" s="361"/>
      <c r="M194" s="361"/>
      <c r="N194" s="361"/>
    </row>
    <row r="195" spans="1:14" s="241" customFormat="1">
      <c r="A195" s="272"/>
      <c r="B195" s="365"/>
      <c r="C195" s="365"/>
      <c r="D195" s="363"/>
      <c r="E195" s="361"/>
      <c r="F195" s="361"/>
      <c r="G195" s="361"/>
      <c r="H195" s="361"/>
      <c r="I195" s="361"/>
      <c r="J195" s="361"/>
      <c r="K195" s="361"/>
      <c r="L195" s="361"/>
      <c r="M195" s="361"/>
      <c r="N195" s="361"/>
    </row>
    <row r="196" spans="1:14" s="241" customFormat="1">
      <c r="A196" s="272"/>
      <c r="B196" s="349"/>
      <c r="C196" s="349"/>
      <c r="D196" s="349"/>
      <c r="E196" s="361"/>
      <c r="F196" s="361"/>
      <c r="G196" s="361"/>
      <c r="H196" s="361"/>
      <c r="I196" s="361"/>
      <c r="J196" s="361"/>
      <c r="K196" s="361"/>
      <c r="L196" s="361"/>
      <c r="M196" s="361"/>
      <c r="N196" s="361"/>
    </row>
    <row r="197" spans="1:14" s="241" customFormat="1">
      <c r="A197" s="272"/>
      <c r="B197" s="335"/>
      <c r="C197" s="352"/>
      <c r="D197" s="337"/>
    </row>
    <row r="198" spans="1:14" s="241" customFormat="1">
      <c r="A198" s="272"/>
      <c r="B198" s="366"/>
      <c r="C198" s="273"/>
      <c r="D198" s="273"/>
    </row>
    <row r="199" spans="1:14" s="241" customFormat="1">
      <c r="A199" s="272"/>
      <c r="B199" s="366"/>
      <c r="C199" s="366"/>
      <c r="D199" s="273"/>
    </row>
    <row r="200" spans="1:14" s="241" customFormat="1">
      <c r="A200" s="272"/>
      <c r="B200" s="367"/>
      <c r="C200" s="368"/>
      <c r="D200" s="348"/>
    </row>
    <row r="201" spans="1:14" s="241" customFormat="1">
      <c r="A201" s="272"/>
      <c r="B201" s="367"/>
      <c r="C201" s="368"/>
      <c r="D201" s="348"/>
      <c r="E201" s="339"/>
      <c r="F201" s="339"/>
      <c r="G201" s="339"/>
      <c r="H201" s="339"/>
      <c r="I201" s="339"/>
      <c r="J201" s="339"/>
      <c r="K201" s="339"/>
      <c r="L201" s="339"/>
      <c r="M201" s="339"/>
      <c r="N201" s="339"/>
    </row>
    <row r="202" spans="1:14" s="241" customFormat="1">
      <c r="A202" s="272"/>
      <c r="B202" s="367"/>
      <c r="C202" s="366"/>
      <c r="D202" s="348"/>
      <c r="E202" s="339"/>
      <c r="F202" s="339"/>
      <c r="G202" s="339"/>
      <c r="H202" s="339"/>
      <c r="I202" s="339"/>
      <c r="J202" s="339"/>
      <c r="K202" s="339"/>
      <c r="L202" s="339"/>
      <c r="M202" s="339"/>
      <c r="N202" s="339"/>
    </row>
    <row r="203" spans="1:14" s="241" customFormat="1">
      <c r="A203" s="272"/>
      <c r="B203" s="367"/>
      <c r="C203" s="368"/>
      <c r="D203" s="348"/>
      <c r="E203" s="339"/>
      <c r="F203" s="339"/>
      <c r="G203" s="339"/>
      <c r="H203" s="339"/>
      <c r="I203" s="339"/>
      <c r="J203" s="339"/>
      <c r="K203" s="339"/>
      <c r="L203" s="339"/>
      <c r="M203" s="339"/>
      <c r="N203" s="339"/>
    </row>
    <row r="204" spans="1:14" s="241" customFormat="1">
      <c r="A204" s="272"/>
      <c r="B204" s="367"/>
      <c r="C204" s="368"/>
      <c r="D204" s="348"/>
      <c r="E204" s="342"/>
      <c r="F204" s="342"/>
      <c r="G204" s="342"/>
      <c r="H204" s="342"/>
      <c r="I204" s="342"/>
      <c r="J204" s="342"/>
      <c r="K204" s="342"/>
      <c r="L204" s="342"/>
      <c r="M204" s="342"/>
      <c r="N204" s="342"/>
    </row>
    <row r="205" spans="1:14" s="241" customFormat="1">
      <c r="A205" s="272"/>
      <c r="B205" s="348"/>
      <c r="C205" s="259"/>
      <c r="D205" s="348"/>
      <c r="E205" s="342"/>
      <c r="F205" s="342"/>
      <c r="G205" s="342"/>
      <c r="H205" s="342"/>
      <c r="I205" s="342"/>
      <c r="J205" s="342"/>
      <c r="K205" s="342"/>
      <c r="L205" s="342"/>
      <c r="M205" s="342"/>
      <c r="N205" s="342"/>
    </row>
    <row r="206" spans="1:14" s="241" customFormat="1">
      <c r="A206" s="272"/>
      <c r="B206" s="343"/>
      <c r="C206" s="272"/>
      <c r="D206" s="343"/>
      <c r="E206" s="342"/>
      <c r="F206" s="342"/>
      <c r="G206" s="342"/>
      <c r="H206" s="342"/>
      <c r="I206" s="342"/>
      <c r="J206" s="342"/>
      <c r="K206" s="342"/>
      <c r="L206" s="342"/>
      <c r="M206" s="342"/>
      <c r="N206" s="342"/>
    </row>
    <row r="207" spans="1:14" s="241" customFormat="1">
      <c r="A207" s="272"/>
      <c r="B207" s="343"/>
      <c r="C207" s="272"/>
      <c r="D207" s="343"/>
      <c r="E207" s="342"/>
      <c r="F207" s="342"/>
      <c r="G207" s="342"/>
      <c r="H207" s="342"/>
      <c r="I207" s="342"/>
      <c r="J207" s="342"/>
      <c r="K207" s="342"/>
      <c r="L207" s="342"/>
      <c r="M207" s="342"/>
      <c r="N207" s="342"/>
    </row>
    <row r="208" spans="1:14" s="241" customFormat="1">
      <c r="A208" s="272"/>
      <c r="B208" s="343"/>
      <c r="C208" s="343"/>
      <c r="D208" s="343"/>
      <c r="E208" s="342"/>
      <c r="F208" s="342"/>
      <c r="G208" s="342"/>
      <c r="H208" s="342"/>
      <c r="I208" s="342"/>
      <c r="J208" s="342"/>
      <c r="K208" s="342"/>
      <c r="L208" s="342"/>
      <c r="M208" s="342"/>
      <c r="N208" s="342"/>
    </row>
    <row r="209" spans="1:14" s="241" customFormat="1">
      <c r="A209" s="272"/>
      <c r="B209" s="344"/>
      <c r="C209" s="345"/>
      <c r="D209" s="346"/>
      <c r="E209" s="342"/>
      <c r="F209" s="342"/>
      <c r="G209" s="342"/>
      <c r="H209" s="342"/>
      <c r="I209" s="342"/>
      <c r="J209" s="342"/>
      <c r="K209" s="342"/>
      <c r="L209" s="342"/>
      <c r="M209" s="342"/>
      <c r="N209" s="342"/>
    </row>
    <row r="210" spans="1:14" s="241" customFormat="1">
      <c r="A210" s="272"/>
      <c r="B210" s="347"/>
      <c r="C210" s="348"/>
      <c r="D210" s="348"/>
      <c r="E210" s="342"/>
      <c r="F210" s="342"/>
      <c r="G210" s="342"/>
      <c r="H210" s="342"/>
      <c r="I210" s="342"/>
      <c r="J210" s="342"/>
      <c r="K210" s="342"/>
      <c r="L210" s="342"/>
      <c r="M210" s="342"/>
      <c r="N210" s="342"/>
    </row>
    <row r="211" spans="1:14" s="241" customFormat="1">
      <c r="A211" s="272"/>
      <c r="B211" s="349"/>
      <c r="C211" s="369"/>
      <c r="D211" s="370"/>
      <c r="E211" s="342"/>
      <c r="F211" s="342"/>
      <c r="G211" s="342"/>
      <c r="H211" s="342"/>
      <c r="I211" s="342"/>
      <c r="J211" s="342"/>
      <c r="K211" s="342"/>
      <c r="L211" s="342"/>
      <c r="M211" s="342"/>
      <c r="N211" s="342"/>
    </row>
    <row r="212" spans="1:14" s="241" customFormat="1">
      <c r="A212" s="272"/>
      <c r="B212" s="340"/>
      <c r="C212" s="369"/>
      <c r="D212" s="370"/>
      <c r="E212" s="342"/>
      <c r="F212" s="342"/>
      <c r="G212" s="342"/>
      <c r="H212" s="342"/>
      <c r="I212" s="342"/>
      <c r="J212" s="342"/>
      <c r="K212" s="342"/>
      <c r="L212" s="342"/>
      <c r="M212" s="342"/>
      <c r="N212" s="342"/>
    </row>
    <row r="213" spans="1:14" s="241" customFormat="1">
      <c r="A213" s="272"/>
      <c r="B213" s="371"/>
      <c r="C213" s="372"/>
      <c r="D213" s="372"/>
      <c r="E213" s="342"/>
      <c r="F213" s="342"/>
      <c r="G213" s="342"/>
      <c r="H213" s="342"/>
      <c r="I213" s="342"/>
      <c r="J213" s="342"/>
      <c r="K213" s="342"/>
      <c r="L213" s="342"/>
      <c r="M213" s="342"/>
      <c r="N213" s="342"/>
    </row>
    <row r="214" spans="1:14" s="241" customFormat="1">
      <c r="A214" s="272"/>
      <c r="B214" s="748"/>
      <c r="C214" s="748"/>
      <c r="D214" s="748"/>
      <c r="E214" s="342"/>
      <c r="F214" s="342"/>
      <c r="G214" s="342"/>
      <c r="H214" s="342"/>
      <c r="I214" s="342"/>
      <c r="J214" s="342"/>
      <c r="K214" s="342"/>
      <c r="L214" s="342"/>
      <c r="M214" s="342"/>
      <c r="N214" s="342"/>
    </row>
    <row r="215" spans="1:14" s="241" customFormat="1">
      <c r="A215" s="272"/>
      <c r="B215" s="344"/>
      <c r="C215" s="352"/>
      <c r="D215" s="352"/>
      <c r="E215" s="342"/>
      <c r="F215" s="342"/>
      <c r="G215" s="342"/>
      <c r="H215" s="342"/>
      <c r="I215" s="342"/>
      <c r="J215" s="342"/>
      <c r="K215" s="342"/>
      <c r="L215" s="342"/>
      <c r="M215" s="342"/>
      <c r="N215" s="342"/>
    </row>
    <row r="216" spans="1:14" s="241" customFormat="1">
      <c r="A216" s="272"/>
      <c r="B216" s="353"/>
      <c r="C216" s="353"/>
      <c r="D216" s="353"/>
      <c r="E216" s="342"/>
      <c r="F216" s="342"/>
      <c r="G216" s="342"/>
      <c r="H216" s="342"/>
      <c r="I216" s="342"/>
      <c r="J216" s="342"/>
      <c r="K216" s="342"/>
      <c r="L216" s="342"/>
      <c r="M216" s="342"/>
      <c r="N216" s="342"/>
    </row>
    <row r="217" spans="1:14" s="241" customFormat="1">
      <c r="A217" s="272"/>
      <c r="B217" s="353"/>
      <c r="C217" s="353"/>
      <c r="D217" s="353"/>
      <c r="E217" s="342"/>
      <c r="F217" s="342"/>
      <c r="G217" s="342"/>
      <c r="H217" s="342"/>
      <c r="I217" s="342"/>
      <c r="J217" s="342"/>
      <c r="K217" s="342"/>
      <c r="L217" s="342"/>
      <c r="M217" s="342"/>
      <c r="N217" s="342"/>
    </row>
    <row r="218" spans="1:14" s="241" customFormat="1">
      <c r="A218" s="272"/>
      <c r="B218" s="353"/>
      <c r="C218" s="353"/>
      <c r="D218" s="353"/>
      <c r="E218" s="339"/>
      <c r="F218" s="339"/>
      <c r="G218" s="339"/>
      <c r="H218" s="339"/>
      <c r="I218" s="339"/>
      <c r="J218" s="339"/>
      <c r="K218" s="339"/>
      <c r="L218" s="339"/>
      <c r="M218" s="339"/>
      <c r="N218" s="339"/>
    </row>
    <row r="219" spans="1:14" s="241" customFormat="1">
      <c r="A219" s="272"/>
      <c r="B219" s="353"/>
      <c r="C219" s="353"/>
      <c r="D219" s="353"/>
      <c r="E219" s="358"/>
      <c r="F219" s="358"/>
      <c r="G219" s="358"/>
      <c r="H219" s="358"/>
      <c r="I219" s="358"/>
      <c r="J219" s="358"/>
      <c r="K219" s="358"/>
      <c r="L219" s="358"/>
      <c r="M219" s="358"/>
      <c r="N219" s="358"/>
    </row>
    <row r="220" spans="1:14" s="241" customFormat="1">
      <c r="A220" s="272"/>
      <c r="B220" s="353"/>
      <c r="C220" s="272"/>
      <c r="D220" s="353"/>
      <c r="E220" s="356"/>
      <c r="F220" s="356"/>
      <c r="G220" s="356"/>
      <c r="H220" s="356"/>
      <c r="I220" s="356"/>
      <c r="J220" s="356"/>
      <c r="K220" s="356"/>
      <c r="L220" s="356"/>
      <c r="M220" s="356"/>
      <c r="N220" s="356"/>
    </row>
    <row r="221" spans="1:14" s="241" customFormat="1">
      <c r="A221" s="272"/>
      <c r="B221" s="353"/>
      <c r="C221" s="272"/>
      <c r="D221" s="353"/>
      <c r="E221" s="267"/>
      <c r="F221" s="267"/>
      <c r="G221" s="267"/>
      <c r="H221" s="267"/>
      <c r="I221" s="267"/>
      <c r="J221" s="267"/>
      <c r="K221" s="267"/>
      <c r="L221" s="267"/>
      <c r="M221" s="267"/>
      <c r="N221" s="267"/>
    </row>
    <row r="222" spans="1:14" s="241" customFormat="1">
      <c r="A222" s="272"/>
      <c r="B222" s="353"/>
      <c r="C222" s="272"/>
      <c r="D222" s="353"/>
      <c r="E222" s="267"/>
      <c r="F222" s="267"/>
      <c r="G222" s="267"/>
      <c r="H222" s="267"/>
      <c r="I222" s="267"/>
      <c r="J222" s="267"/>
      <c r="K222" s="267"/>
      <c r="L222" s="267"/>
      <c r="M222" s="267"/>
      <c r="N222" s="267"/>
    </row>
    <row r="223" spans="1:14" s="241" customFormat="1">
      <c r="A223" s="272"/>
      <c r="B223" s="353"/>
      <c r="C223" s="272"/>
      <c r="D223" s="353"/>
      <c r="E223" s="267"/>
      <c r="F223" s="267"/>
      <c r="G223" s="267"/>
      <c r="H223" s="267"/>
      <c r="I223" s="267"/>
      <c r="J223" s="267"/>
      <c r="K223" s="267"/>
      <c r="L223" s="267"/>
      <c r="M223" s="267"/>
      <c r="N223" s="267"/>
    </row>
    <row r="224" spans="1:14" s="241" customFormat="1">
      <c r="A224" s="272"/>
      <c r="B224" s="353"/>
      <c r="C224" s="272"/>
      <c r="D224" s="353"/>
      <c r="E224" s="267"/>
      <c r="F224" s="267"/>
      <c r="G224" s="267"/>
      <c r="H224" s="267"/>
      <c r="I224" s="267"/>
      <c r="J224" s="267"/>
      <c r="K224" s="267"/>
      <c r="L224" s="267"/>
      <c r="M224" s="267"/>
      <c r="N224" s="267"/>
    </row>
    <row r="225" spans="1:14" s="241" customFormat="1">
      <c r="A225" s="272"/>
      <c r="B225" s="335"/>
      <c r="C225" s="272"/>
      <c r="D225" s="353"/>
      <c r="E225" s="358"/>
      <c r="F225" s="358"/>
      <c r="G225" s="358"/>
      <c r="H225" s="358"/>
      <c r="I225" s="358"/>
      <c r="J225" s="358"/>
      <c r="K225" s="358"/>
      <c r="L225" s="358"/>
      <c r="M225" s="358"/>
      <c r="N225" s="358"/>
    </row>
    <row r="226" spans="1:14" s="241" customFormat="1">
      <c r="A226" s="272"/>
      <c r="B226" s="335"/>
      <c r="C226" s="366"/>
      <c r="D226" s="273"/>
      <c r="E226" s="358"/>
      <c r="F226" s="358"/>
      <c r="G226" s="358"/>
      <c r="H226" s="358"/>
      <c r="I226" s="358"/>
      <c r="J226" s="358"/>
      <c r="K226" s="358"/>
      <c r="L226" s="358"/>
      <c r="M226" s="358"/>
      <c r="N226" s="358"/>
    </row>
    <row r="227" spans="1:14" s="241" customFormat="1">
      <c r="A227" s="272"/>
      <c r="B227" s="340"/>
      <c r="C227" s="368"/>
      <c r="D227" s="348"/>
    </row>
    <row r="228" spans="1:14" s="241" customFormat="1">
      <c r="A228" s="272"/>
      <c r="B228" s="340"/>
      <c r="C228" s="368"/>
      <c r="D228" s="348"/>
    </row>
    <row r="229" spans="1:14" s="241" customFormat="1">
      <c r="A229" s="272"/>
      <c r="B229" s="340"/>
      <c r="C229" s="366"/>
      <c r="D229" s="348"/>
    </row>
    <row r="230" spans="1:14" s="241" customFormat="1">
      <c r="A230" s="272"/>
      <c r="B230" s="340"/>
      <c r="C230" s="368"/>
      <c r="D230" s="348"/>
    </row>
    <row r="231" spans="1:14" s="241" customFormat="1">
      <c r="A231" s="272"/>
      <c r="B231" s="340"/>
      <c r="C231" s="368"/>
      <c r="D231" s="348"/>
    </row>
    <row r="232" spans="1:14" s="241" customFormat="1">
      <c r="A232" s="272"/>
      <c r="B232" s="343"/>
      <c r="C232" s="272"/>
      <c r="D232" s="343"/>
      <c r="E232" s="361"/>
      <c r="F232" s="361"/>
      <c r="G232" s="361"/>
      <c r="H232" s="361"/>
      <c r="I232" s="361"/>
      <c r="J232" s="361"/>
      <c r="K232" s="361"/>
      <c r="L232" s="361"/>
      <c r="M232" s="361"/>
      <c r="N232" s="361"/>
    </row>
    <row r="233" spans="1:14" s="241" customFormat="1">
      <c r="A233" s="272"/>
      <c r="B233" s="343"/>
      <c r="C233" s="272"/>
      <c r="D233" s="343"/>
      <c r="E233" s="361"/>
      <c r="F233" s="361"/>
      <c r="G233" s="361"/>
      <c r="H233" s="361"/>
      <c r="I233" s="361"/>
      <c r="J233" s="361"/>
      <c r="K233" s="361"/>
      <c r="L233" s="361"/>
      <c r="M233" s="361"/>
      <c r="N233" s="361"/>
    </row>
    <row r="234" spans="1:14" s="241" customFormat="1">
      <c r="A234" s="272"/>
      <c r="B234" s="343"/>
      <c r="C234" s="272"/>
      <c r="D234" s="343"/>
      <c r="E234" s="361"/>
      <c r="F234" s="361"/>
      <c r="G234" s="361"/>
      <c r="H234" s="361"/>
      <c r="I234" s="361"/>
      <c r="J234" s="361"/>
      <c r="K234" s="361"/>
      <c r="L234" s="361"/>
      <c r="M234" s="361"/>
      <c r="N234" s="361"/>
    </row>
    <row r="235" spans="1:14" s="241" customFormat="1">
      <c r="A235" s="272"/>
      <c r="B235" s="343"/>
      <c r="C235" s="343"/>
      <c r="D235" s="343"/>
      <c r="E235" s="361"/>
      <c r="F235" s="361"/>
      <c r="G235" s="361"/>
      <c r="H235" s="361"/>
      <c r="I235" s="361"/>
      <c r="J235" s="361"/>
      <c r="K235" s="361"/>
      <c r="L235" s="361"/>
      <c r="M235" s="361"/>
      <c r="N235" s="361"/>
    </row>
    <row r="236" spans="1:14" s="241" customFormat="1">
      <c r="A236" s="272"/>
      <c r="B236" s="344"/>
      <c r="C236" s="345"/>
      <c r="D236" s="346"/>
      <c r="E236" s="361"/>
      <c r="F236" s="361"/>
      <c r="G236" s="361"/>
      <c r="H236" s="361"/>
      <c r="I236" s="361"/>
      <c r="J236" s="361"/>
      <c r="K236" s="361"/>
      <c r="L236" s="361"/>
      <c r="M236" s="361"/>
      <c r="N236" s="361"/>
    </row>
    <row r="237" spans="1:14" s="241" customFormat="1">
      <c r="A237" s="272"/>
      <c r="B237" s="347"/>
      <c r="C237" s="351"/>
      <c r="D237" s="351"/>
      <c r="E237" s="361"/>
      <c r="F237" s="361"/>
      <c r="G237" s="361"/>
      <c r="H237" s="361"/>
      <c r="I237" s="361"/>
      <c r="J237" s="361"/>
      <c r="K237" s="361"/>
      <c r="L237" s="361"/>
      <c r="M237" s="361"/>
      <c r="N237" s="361"/>
    </row>
    <row r="238" spans="1:14" s="241" customFormat="1">
      <c r="A238" s="272"/>
      <c r="B238" s="349"/>
      <c r="C238" s="350"/>
      <c r="D238" s="351"/>
      <c r="E238" s="361"/>
      <c r="F238" s="361"/>
      <c r="G238" s="361"/>
      <c r="H238" s="361"/>
      <c r="I238" s="361"/>
      <c r="J238" s="361"/>
      <c r="K238" s="361"/>
      <c r="L238" s="361"/>
      <c r="M238" s="361"/>
      <c r="N238" s="361"/>
    </row>
    <row r="239" spans="1:14" s="241" customFormat="1">
      <c r="A239" s="272"/>
      <c r="B239" s="340"/>
      <c r="C239" s="350"/>
      <c r="D239" s="351"/>
      <c r="E239" s="361"/>
      <c r="F239" s="361"/>
      <c r="G239" s="361"/>
      <c r="H239" s="361"/>
      <c r="I239" s="361"/>
      <c r="J239" s="361"/>
      <c r="K239" s="361"/>
      <c r="L239" s="361"/>
      <c r="M239" s="361"/>
      <c r="N239" s="361"/>
    </row>
    <row r="240" spans="1:14" s="241" customFormat="1">
      <c r="A240" s="272"/>
      <c r="B240" s="344"/>
      <c r="C240" s="350"/>
      <c r="D240" s="352"/>
      <c r="E240" s="361"/>
      <c r="F240" s="361"/>
      <c r="G240" s="361"/>
      <c r="H240" s="361"/>
      <c r="I240" s="361"/>
      <c r="J240" s="361"/>
      <c r="K240" s="361"/>
      <c r="L240" s="361"/>
      <c r="M240" s="361"/>
      <c r="N240" s="361"/>
    </row>
    <row r="241" spans="1:14" s="241" customFormat="1">
      <c r="A241" s="272"/>
      <c r="B241" s="344"/>
      <c r="C241" s="350"/>
      <c r="D241" s="352"/>
      <c r="E241" s="361"/>
      <c r="F241" s="361"/>
      <c r="G241" s="361"/>
      <c r="H241" s="361"/>
      <c r="I241" s="361"/>
      <c r="J241" s="361"/>
      <c r="K241" s="361"/>
      <c r="L241" s="361"/>
      <c r="M241" s="361"/>
      <c r="N241" s="361"/>
    </row>
    <row r="242" spans="1:14" s="241" customFormat="1">
      <c r="A242" s="272"/>
      <c r="B242" s="362"/>
      <c r="C242" s="352"/>
      <c r="D242" s="352"/>
      <c r="E242" s="361"/>
      <c r="F242" s="361"/>
      <c r="G242" s="361"/>
      <c r="H242" s="361"/>
      <c r="I242" s="361"/>
      <c r="J242" s="361"/>
      <c r="K242" s="361"/>
      <c r="L242" s="361"/>
      <c r="M242" s="361"/>
      <c r="N242" s="361"/>
    </row>
    <row r="243" spans="1:14" s="241" customFormat="1">
      <c r="A243" s="272"/>
      <c r="B243" s="272"/>
      <c r="C243" s="272"/>
      <c r="D243" s="272"/>
      <c r="E243" s="361"/>
      <c r="F243" s="361"/>
      <c r="G243" s="361"/>
      <c r="H243" s="361"/>
      <c r="I243" s="361"/>
      <c r="J243" s="361"/>
      <c r="K243" s="361"/>
      <c r="L243" s="361"/>
      <c r="M243" s="361"/>
      <c r="N243" s="361"/>
    </row>
    <row r="244" spans="1:14" s="241" customFormat="1">
      <c r="A244" s="272"/>
      <c r="B244" s="272"/>
      <c r="C244" s="272"/>
      <c r="D244" s="272"/>
      <c r="E244" s="361"/>
      <c r="F244" s="361"/>
      <c r="G244" s="361"/>
      <c r="H244" s="361"/>
      <c r="I244" s="361"/>
      <c r="J244" s="361"/>
      <c r="K244" s="361"/>
      <c r="L244" s="361"/>
      <c r="M244" s="361"/>
      <c r="N244" s="361"/>
    </row>
    <row r="245" spans="1:14" s="241" customFormat="1">
      <c r="A245" s="272"/>
      <c r="B245" s="272"/>
      <c r="C245" s="272"/>
      <c r="D245" s="272"/>
      <c r="E245" s="361"/>
      <c r="F245" s="361"/>
      <c r="G245" s="361"/>
      <c r="H245" s="361"/>
      <c r="I245" s="361"/>
      <c r="J245" s="361"/>
      <c r="K245" s="361"/>
      <c r="L245" s="361"/>
      <c r="M245" s="361"/>
      <c r="N245" s="361"/>
    </row>
    <row r="246" spans="1:14" s="241" customFormat="1">
      <c r="A246" s="272"/>
      <c r="B246" s="366"/>
      <c r="C246" s="273"/>
      <c r="D246" s="273"/>
      <c r="E246" s="361"/>
      <c r="F246" s="361"/>
      <c r="G246" s="361"/>
      <c r="H246" s="361"/>
      <c r="I246" s="361"/>
      <c r="J246" s="361"/>
      <c r="K246" s="361"/>
      <c r="L246" s="361"/>
      <c r="M246" s="361"/>
      <c r="N246" s="361"/>
    </row>
    <row r="247" spans="1:14" s="241" customFormat="1">
      <c r="A247" s="272"/>
      <c r="B247" s="366"/>
      <c r="C247" s="273"/>
      <c r="D247" s="273"/>
    </row>
    <row r="248" spans="1:14" s="241" customFormat="1">
      <c r="A248" s="272"/>
      <c r="B248" s="366"/>
      <c r="C248" s="366"/>
      <c r="D248" s="273"/>
    </row>
    <row r="249" spans="1:14" s="241" customFormat="1">
      <c r="A249" s="272"/>
      <c r="B249" s="367"/>
      <c r="C249" s="368"/>
      <c r="D249" s="348"/>
    </row>
    <row r="250" spans="1:14" s="241" customFormat="1">
      <c r="A250" s="272"/>
      <c r="B250" s="367"/>
      <c r="C250" s="368"/>
      <c r="D250" s="348"/>
    </row>
    <row r="251" spans="1:14" s="241" customFormat="1">
      <c r="A251" s="272"/>
      <c r="B251" s="367"/>
      <c r="C251" s="366"/>
      <c r="D251" s="348"/>
    </row>
    <row r="252" spans="1:14" s="241" customFormat="1">
      <c r="A252" s="272"/>
      <c r="B252" s="367"/>
      <c r="C252" s="368"/>
      <c r="D252" s="348"/>
      <c r="E252" s="339"/>
      <c r="F252" s="339"/>
      <c r="G252" s="339"/>
      <c r="H252" s="339"/>
      <c r="I252" s="339"/>
      <c r="J252" s="339"/>
      <c r="K252" s="339"/>
      <c r="L252" s="339"/>
      <c r="M252" s="339"/>
      <c r="N252" s="339"/>
    </row>
    <row r="253" spans="1:14" s="241" customFormat="1">
      <c r="A253" s="272"/>
      <c r="B253" s="367"/>
      <c r="C253" s="368"/>
      <c r="D253" s="348"/>
      <c r="E253" s="339"/>
      <c r="F253" s="339"/>
      <c r="G253" s="339"/>
      <c r="H253" s="339"/>
      <c r="I253" s="339"/>
      <c r="J253" s="339"/>
      <c r="K253" s="339"/>
      <c r="L253" s="339"/>
      <c r="M253" s="339"/>
      <c r="N253" s="339"/>
    </row>
    <row r="254" spans="1:14" s="241" customFormat="1">
      <c r="A254" s="272"/>
      <c r="B254" s="348"/>
      <c r="C254" s="259"/>
      <c r="D254" s="348"/>
      <c r="E254" s="339"/>
      <c r="F254" s="339"/>
      <c r="G254" s="339"/>
      <c r="H254" s="339"/>
      <c r="I254" s="339"/>
      <c r="J254" s="339"/>
      <c r="K254" s="339"/>
      <c r="L254" s="339"/>
      <c r="M254" s="339"/>
      <c r="N254" s="339"/>
    </row>
    <row r="255" spans="1:14" s="241" customFormat="1">
      <c r="A255" s="272"/>
      <c r="B255" s="348"/>
      <c r="C255" s="259"/>
      <c r="D255" s="348"/>
      <c r="E255" s="342"/>
      <c r="F255" s="342"/>
      <c r="G255" s="342"/>
      <c r="H255" s="342"/>
      <c r="I255" s="342"/>
      <c r="J255" s="342"/>
      <c r="K255" s="342"/>
      <c r="L255" s="342"/>
      <c r="M255" s="342"/>
      <c r="N255" s="342"/>
    </row>
    <row r="256" spans="1:14" s="241" customFormat="1">
      <c r="A256" s="272"/>
      <c r="B256" s="343"/>
      <c r="C256" s="272"/>
      <c r="D256" s="343"/>
      <c r="E256" s="342"/>
      <c r="F256" s="342"/>
      <c r="G256" s="342"/>
      <c r="H256" s="342"/>
      <c r="I256" s="342"/>
      <c r="J256" s="342"/>
      <c r="K256" s="342"/>
      <c r="L256" s="342"/>
      <c r="M256" s="342"/>
      <c r="N256" s="342"/>
    </row>
    <row r="257" spans="1:14" s="241" customFormat="1">
      <c r="A257" s="272"/>
      <c r="B257" s="343"/>
      <c r="C257" s="343"/>
      <c r="D257" s="343"/>
      <c r="E257" s="342"/>
      <c r="F257" s="342"/>
      <c r="G257" s="342"/>
      <c r="H257" s="342"/>
      <c r="I257" s="342"/>
      <c r="J257" s="342"/>
      <c r="K257" s="342"/>
      <c r="L257" s="342"/>
      <c r="M257" s="342"/>
      <c r="N257" s="342"/>
    </row>
    <row r="258" spans="1:14" s="241" customFormat="1">
      <c r="A258" s="272"/>
      <c r="B258" s="344"/>
      <c r="C258" s="345"/>
      <c r="D258" s="346"/>
      <c r="E258" s="342"/>
      <c r="F258" s="342"/>
      <c r="G258" s="342"/>
      <c r="H258" s="342"/>
      <c r="I258" s="342"/>
      <c r="J258" s="342"/>
      <c r="K258" s="342"/>
      <c r="L258" s="342"/>
      <c r="M258" s="342"/>
      <c r="N258" s="342"/>
    </row>
    <row r="259" spans="1:14" s="241" customFormat="1">
      <c r="A259" s="272"/>
      <c r="B259" s="347"/>
      <c r="C259" s="348"/>
      <c r="D259" s="348"/>
      <c r="E259" s="342"/>
      <c r="F259" s="342"/>
      <c r="G259" s="342"/>
      <c r="H259" s="342"/>
      <c r="I259" s="342"/>
      <c r="J259" s="342"/>
      <c r="K259" s="342"/>
      <c r="L259" s="342"/>
      <c r="M259" s="342"/>
      <c r="N259" s="342"/>
    </row>
    <row r="260" spans="1:14" s="241" customFormat="1">
      <c r="A260" s="272"/>
      <c r="B260" s="349"/>
      <c r="C260" s="369"/>
      <c r="D260" s="370"/>
      <c r="E260" s="342"/>
      <c r="F260" s="342"/>
      <c r="G260" s="342"/>
      <c r="H260" s="342"/>
      <c r="I260" s="342"/>
      <c r="J260" s="342"/>
      <c r="K260" s="342"/>
      <c r="L260" s="342"/>
      <c r="M260" s="342"/>
      <c r="N260" s="342"/>
    </row>
    <row r="261" spans="1:14" s="241" customFormat="1">
      <c r="A261" s="272"/>
      <c r="B261" s="340"/>
      <c r="C261" s="369"/>
      <c r="D261" s="370"/>
      <c r="E261" s="342"/>
      <c r="F261" s="342"/>
      <c r="G261" s="342"/>
      <c r="H261" s="342"/>
      <c r="I261" s="342"/>
      <c r="J261" s="342"/>
      <c r="K261" s="342"/>
      <c r="L261" s="342"/>
      <c r="M261" s="342"/>
      <c r="N261" s="342"/>
    </row>
    <row r="262" spans="1:14" s="241" customFormat="1">
      <c r="A262" s="272"/>
      <c r="B262" s="371"/>
      <c r="C262" s="372"/>
      <c r="D262" s="372"/>
      <c r="E262" s="342"/>
      <c r="F262" s="342"/>
      <c r="G262" s="342"/>
      <c r="H262" s="342"/>
      <c r="I262" s="342"/>
      <c r="J262" s="342"/>
      <c r="K262" s="342"/>
      <c r="L262" s="342"/>
      <c r="M262" s="342"/>
      <c r="N262" s="342"/>
    </row>
    <row r="263" spans="1:14" s="241" customFormat="1">
      <c r="A263" s="272"/>
      <c r="B263" s="373"/>
      <c r="C263" s="373"/>
      <c r="D263" s="272"/>
      <c r="E263" s="342"/>
      <c r="F263" s="342"/>
      <c r="G263" s="342"/>
      <c r="H263" s="342"/>
      <c r="I263" s="342"/>
      <c r="J263" s="342"/>
      <c r="K263" s="342"/>
      <c r="L263" s="342"/>
      <c r="M263" s="342"/>
      <c r="N263" s="342"/>
    </row>
    <row r="264" spans="1:14" s="241" customFormat="1">
      <c r="A264" s="272"/>
      <c r="B264" s="373"/>
      <c r="C264" s="373"/>
      <c r="D264" s="272"/>
      <c r="E264" s="342"/>
      <c r="F264" s="342"/>
      <c r="G264" s="342"/>
      <c r="H264" s="342"/>
      <c r="I264" s="342"/>
      <c r="J264" s="342"/>
      <c r="K264" s="342"/>
      <c r="L264" s="342"/>
      <c r="M264" s="342"/>
      <c r="N264" s="342"/>
    </row>
    <row r="265" spans="1:14" s="241" customFormat="1">
      <c r="A265" s="272"/>
      <c r="B265" s="373"/>
      <c r="C265" s="373"/>
      <c r="D265" s="272"/>
      <c r="E265" s="342"/>
      <c r="F265" s="342"/>
      <c r="G265" s="342"/>
      <c r="H265" s="342"/>
      <c r="I265" s="342"/>
      <c r="J265" s="342"/>
      <c r="K265" s="342"/>
      <c r="L265" s="342"/>
      <c r="M265" s="342"/>
      <c r="N265" s="342"/>
    </row>
    <row r="266" spans="1:14" s="241" customFormat="1">
      <c r="A266" s="272"/>
      <c r="B266" s="272"/>
      <c r="C266" s="272"/>
      <c r="D266" s="272"/>
      <c r="E266" s="342"/>
      <c r="F266" s="342"/>
      <c r="G266" s="342"/>
      <c r="H266" s="342"/>
      <c r="I266" s="342"/>
      <c r="J266" s="342"/>
      <c r="K266" s="342"/>
      <c r="L266" s="342"/>
      <c r="M266" s="342"/>
      <c r="N266" s="342"/>
    </row>
    <row r="267" spans="1:14" s="241" customFormat="1">
      <c r="A267" s="272"/>
      <c r="B267" s="272"/>
      <c r="C267" s="272"/>
      <c r="D267" s="272"/>
      <c r="E267" s="342"/>
      <c r="F267" s="342"/>
      <c r="G267" s="342"/>
      <c r="H267" s="342"/>
      <c r="I267" s="342"/>
      <c r="J267" s="342"/>
      <c r="K267" s="342"/>
      <c r="L267" s="342"/>
      <c r="M267" s="342"/>
      <c r="N267" s="342"/>
    </row>
    <row r="268" spans="1:14" s="241" customFormat="1">
      <c r="A268" s="272"/>
      <c r="B268" s="374"/>
      <c r="C268" s="374"/>
      <c r="D268" s="374"/>
      <c r="E268" s="342"/>
      <c r="F268" s="342"/>
      <c r="G268" s="342"/>
      <c r="H268" s="342"/>
      <c r="I268" s="342"/>
      <c r="J268" s="342"/>
      <c r="K268" s="342"/>
      <c r="L268" s="342"/>
      <c r="M268" s="342"/>
      <c r="N268" s="342"/>
    </row>
    <row r="269" spans="1:14" s="241" customFormat="1">
      <c r="A269" s="272"/>
      <c r="B269" s="374"/>
      <c r="C269" s="374"/>
      <c r="D269" s="374"/>
      <c r="E269" s="339"/>
      <c r="F269" s="339"/>
      <c r="G269" s="339"/>
      <c r="H269" s="339"/>
      <c r="I269" s="339"/>
      <c r="J269" s="339"/>
      <c r="K269" s="339"/>
      <c r="L269" s="339"/>
      <c r="M269" s="339"/>
      <c r="N269" s="339"/>
    </row>
    <row r="270" spans="1:14" s="241" customFormat="1">
      <c r="A270" s="272"/>
      <c r="B270" s="374"/>
      <c r="C270" s="374"/>
      <c r="D270" s="374"/>
    </row>
    <row r="271" spans="1:14" s="241" customFormat="1">
      <c r="A271" s="272"/>
      <c r="B271" s="375"/>
      <c r="C271" s="376"/>
      <c r="D271" s="376"/>
      <c r="E271" s="267"/>
      <c r="F271" s="267"/>
      <c r="G271" s="267"/>
      <c r="H271" s="267"/>
      <c r="I271" s="267"/>
      <c r="J271" s="267"/>
      <c r="K271" s="267"/>
      <c r="L271" s="267"/>
      <c r="M271" s="267"/>
      <c r="N271" s="267"/>
    </row>
    <row r="272" spans="1:14" s="241" customFormat="1">
      <c r="A272" s="272"/>
      <c r="B272" s="375"/>
      <c r="C272" s="376"/>
      <c r="D272" s="376"/>
      <c r="E272" s="267"/>
      <c r="F272" s="267"/>
      <c r="G272" s="267"/>
      <c r="H272" s="267"/>
      <c r="I272" s="267"/>
      <c r="J272" s="267"/>
      <c r="K272" s="267"/>
      <c r="L272" s="267"/>
      <c r="M272" s="267"/>
      <c r="N272" s="267"/>
    </row>
    <row r="273" spans="1:14" s="241" customFormat="1">
      <c r="A273" s="272"/>
      <c r="B273" s="375"/>
      <c r="C273" s="375"/>
      <c r="D273" s="376"/>
      <c r="E273" s="377"/>
      <c r="F273" s="377"/>
      <c r="G273" s="377"/>
      <c r="H273" s="377"/>
      <c r="I273" s="377"/>
      <c r="J273" s="377"/>
      <c r="K273" s="708"/>
      <c r="L273" s="708"/>
      <c r="M273" s="708"/>
      <c r="N273" s="708"/>
    </row>
    <row r="274" spans="1:14" s="241" customFormat="1">
      <c r="A274" s="272"/>
      <c r="B274" s="378"/>
      <c r="C274" s="379"/>
      <c r="D274" s="380"/>
      <c r="E274" s="709"/>
      <c r="F274" s="709"/>
      <c r="G274" s="709"/>
      <c r="H274" s="709"/>
      <c r="I274" s="709"/>
      <c r="J274" s="709"/>
    </row>
    <row r="275" spans="1:14" s="241" customFormat="1">
      <c r="A275" s="272"/>
      <c r="B275" s="378"/>
      <c r="C275" s="379"/>
      <c r="D275" s="380"/>
      <c r="E275" s="709"/>
      <c r="F275" s="709"/>
      <c r="G275" s="709"/>
      <c r="H275" s="709"/>
      <c r="I275" s="709"/>
      <c r="J275" s="709"/>
    </row>
    <row r="276" spans="1:14" s="241" customFormat="1">
      <c r="A276" s="272"/>
      <c r="B276" s="378"/>
      <c r="C276" s="375"/>
      <c r="D276" s="380"/>
      <c r="E276" s="709"/>
      <c r="F276" s="709"/>
      <c r="G276" s="709"/>
      <c r="H276" s="709"/>
      <c r="I276" s="709"/>
      <c r="J276" s="709"/>
    </row>
    <row r="277" spans="1:14" s="241" customFormat="1">
      <c r="A277" s="272"/>
      <c r="B277" s="378"/>
      <c r="C277" s="379"/>
      <c r="D277" s="380"/>
      <c r="E277" s="709"/>
      <c r="F277" s="709"/>
      <c r="G277" s="709"/>
      <c r="H277" s="709"/>
      <c r="I277" s="709"/>
      <c r="J277" s="709"/>
      <c r="K277" s="709"/>
      <c r="L277" s="709"/>
    </row>
    <row r="278" spans="1:14" s="241" customFormat="1">
      <c r="A278" s="272"/>
      <c r="B278" s="378"/>
      <c r="C278" s="379"/>
      <c r="D278" s="380"/>
      <c r="E278" s="710"/>
      <c r="F278" s="710"/>
      <c r="G278" s="710"/>
      <c r="H278" s="710"/>
      <c r="I278" s="710"/>
      <c r="J278" s="710"/>
      <c r="K278" s="710"/>
      <c r="L278" s="710"/>
      <c r="M278" s="339"/>
      <c r="N278" s="339"/>
    </row>
    <row r="279" spans="1:14" s="241" customFormat="1">
      <c r="A279" s="272"/>
      <c r="B279" s="380"/>
      <c r="C279" s="374"/>
      <c r="D279" s="380"/>
      <c r="E279" s="710"/>
      <c r="F279" s="710"/>
      <c r="G279" s="710"/>
      <c r="H279" s="710"/>
      <c r="I279" s="710"/>
      <c r="J279" s="710"/>
      <c r="K279" s="710"/>
      <c r="L279" s="710"/>
      <c r="M279" s="339"/>
      <c r="N279" s="339"/>
    </row>
    <row r="280" spans="1:14" s="241" customFormat="1">
      <c r="A280" s="272"/>
      <c r="B280" s="380"/>
      <c r="C280" s="374"/>
      <c r="D280" s="380"/>
      <c r="E280" s="710"/>
      <c r="F280" s="710"/>
      <c r="G280" s="710"/>
      <c r="H280" s="710"/>
      <c r="I280" s="710"/>
      <c r="J280" s="710"/>
      <c r="K280" s="710"/>
      <c r="L280" s="710"/>
      <c r="M280" s="339"/>
      <c r="N280" s="339"/>
    </row>
    <row r="281" spans="1:14" s="241" customFormat="1">
      <c r="A281" s="272"/>
      <c r="B281" s="380"/>
      <c r="C281" s="374"/>
      <c r="D281" s="380"/>
      <c r="E281" s="711"/>
      <c r="F281" s="711"/>
      <c r="G281" s="711"/>
      <c r="H281" s="711"/>
      <c r="I281" s="711"/>
      <c r="J281" s="711"/>
      <c r="K281" s="711"/>
      <c r="L281" s="711"/>
      <c r="M281" s="342"/>
      <c r="N281" s="342"/>
    </row>
    <row r="282" spans="1:14" s="241" customFormat="1">
      <c r="A282" s="272"/>
      <c r="B282" s="380"/>
      <c r="C282" s="380"/>
      <c r="D282" s="380"/>
      <c r="E282" s="711"/>
      <c r="F282" s="711"/>
      <c r="G282" s="711"/>
      <c r="H282" s="711"/>
      <c r="I282" s="711"/>
      <c r="J282" s="711"/>
      <c r="K282" s="711"/>
      <c r="L282" s="711"/>
      <c r="M282" s="342"/>
      <c r="N282" s="342"/>
    </row>
    <row r="283" spans="1:14" s="241" customFormat="1">
      <c r="A283" s="272"/>
      <c r="B283" s="381"/>
      <c r="C283" s="382"/>
      <c r="D283" s="383"/>
      <c r="E283" s="711"/>
      <c r="F283" s="711"/>
      <c r="G283" s="711"/>
      <c r="H283" s="711"/>
      <c r="I283" s="711"/>
      <c r="J283" s="711"/>
      <c r="K283" s="711"/>
      <c r="L283" s="711"/>
      <c r="M283" s="342"/>
      <c r="N283" s="342"/>
    </row>
    <row r="284" spans="1:14" s="241" customFormat="1">
      <c r="A284" s="272"/>
      <c r="B284" s="384"/>
      <c r="C284" s="380"/>
      <c r="D284" s="380"/>
      <c r="E284" s="711"/>
      <c r="F284" s="711"/>
      <c r="G284" s="711"/>
      <c r="H284" s="711"/>
      <c r="I284" s="711"/>
      <c r="J284" s="711"/>
      <c r="K284" s="711"/>
      <c r="L284" s="711"/>
      <c r="M284" s="342"/>
      <c r="N284" s="342"/>
    </row>
    <row r="285" spans="1:14" s="241" customFormat="1">
      <c r="A285" s="272"/>
      <c r="B285" s="385"/>
      <c r="C285" s="386"/>
      <c r="D285" s="380"/>
      <c r="E285" s="711"/>
      <c r="F285" s="711"/>
      <c r="G285" s="711"/>
      <c r="H285" s="711"/>
      <c r="I285" s="711"/>
      <c r="J285" s="711"/>
      <c r="K285" s="711"/>
      <c r="L285" s="711"/>
      <c r="M285" s="342"/>
      <c r="N285" s="342"/>
    </row>
    <row r="286" spans="1:14" s="241" customFormat="1">
      <c r="A286" s="272"/>
      <c r="B286" s="384"/>
      <c r="C286" s="386"/>
      <c r="D286" s="380"/>
      <c r="E286" s="711"/>
      <c r="F286" s="711"/>
      <c r="G286" s="711"/>
      <c r="H286" s="711"/>
      <c r="I286" s="711"/>
      <c r="J286" s="711"/>
      <c r="K286" s="711"/>
      <c r="L286" s="711"/>
      <c r="M286" s="342"/>
      <c r="N286" s="342"/>
    </row>
    <row r="287" spans="1:14" s="241" customFormat="1">
      <c r="A287" s="272"/>
      <c r="B287" s="381"/>
      <c r="C287" s="376"/>
      <c r="D287" s="376"/>
      <c r="E287" s="711"/>
      <c r="F287" s="711"/>
      <c r="G287" s="711"/>
      <c r="H287" s="711"/>
      <c r="I287" s="711"/>
      <c r="J287" s="711"/>
      <c r="K287" s="711"/>
      <c r="L287" s="711"/>
      <c r="M287" s="342"/>
      <c r="N287" s="342"/>
    </row>
    <row r="288" spans="1:14" s="241" customFormat="1">
      <c r="A288" s="272"/>
      <c r="B288" s="746"/>
      <c r="C288" s="746"/>
      <c r="D288" s="746"/>
      <c r="E288" s="711"/>
      <c r="F288" s="711"/>
      <c r="G288" s="711"/>
      <c r="H288" s="711"/>
      <c r="I288" s="711"/>
      <c r="J288" s="711"/>
      <c r="K288" s="711"/>
      <c r="L288" s="711"/>
      <c r="M288" s="342"/>
      <c r="N288" s="342"/>
    </row>
    <row r="289" spans="1:14" s="241" customFormat="1">
      <c r="A289" s="272"/>
      <c r="B289" s="374"/>
      <c r="C289" s="374"/>
      <c r="D289" s="374"/>
      <c r="E289" s="711"/>
      <c r="F289" s="711"/>
      <c r="G289" s="711"/>
      <c r="H289" s="711"/>
      <c r="I289" s="711"/>
      <c r="J289" s="711"/>
      <c r="K289" s="711"/>
      <c r="L289" s="711"/>
      <c r="M289" s="342"/>
      <c r="N289" s="342"/>
    </row>
    <row r="290" spans="1:14" s="241" customFormat="1">
      <c r="A290" s="272"/>
      <c r="B290" s="387"/>
      <c r="C290" s="387"/>
      <c r="D290" s="387"/>
      <c r="E290" s="711"/>
      <c r="F290" s="711"/>
      <c r="G290" s="711"/>
      <c r="H290" s="711"/>
      <c r="I290" s="711"/>
      <c r="J290" s="711"/>
      <c r="K290" s="711"/>
      <c r="L290" s="711"/>
      <c r="M290" s="342"/>
      <c r="N290" s="342"/>
    </row>
    <row r="291" spans="1:14" s="241" customFormat="1">
      <c r="A291" s="272"/>
      <c r="B291" s="387"/>
      <c r="C291" s="387"/>
      <c r="D291" s="387"/>
      <c r="E291" s="711"/>
      <c r="F291" s="711"/>
      <c r="G291" s="711"/>
      <c r="H291" s="711"/>
      <c r="I291" s="711"/>
      <c r="J291" s="711"/>
      <c r="K291" s="711"/>
      <c r="L291" s="711"/>
      <c r="M291" s="342"/>
      <c r="N291" s="342"/>
    </row>
    <row r="292" spans="1:14" s="241" customFormat="1">
      <c r="A292" s="272"/>
      <c r="B292" s="387"/>
      <c r="C292" s="387"/>
      <c r="D292" s="387"/>
      <c r="E292" s="711"/>
      <c r="F292" s="711"/>
      <c r="G292" s="711"/>
      <c r="H292" s="711"/>
      <c r="I292" s="711"/>
      <c r="J292" s="711"/>
      <c r="K292" s="711"/>
      <c r="L292" s="711"/>
      <c r="M292" s="342"/>
      <c r="N292" s="342"/>
    </row>
    <row r="293" spans="1:14" s="241" customFormat="1">
      <c r="A293" s="272"/>
      <c r="B293" s="387"/>
      <c r="C293" s="387"/>
      <c r="D293" s="387"/>
      <c r="E293" s="711"/>
      <c r="F293" s="711"/>
      <c r="G293" s="711"/>
      <c r="H293" s="711"/>
      <c r="I293" s="711"/>
      <c r="J293" s="711"/>
      <c r="K293" s="711"/>
      <c r="L293" s="711"/>
      <c r="M293" s="342"/>
      <c r="N293" s="342"/>
    </row>
    <row r="294" spans="1:14" s="241" customFormat="1">
      <c r="A294" s="272"/>
      <c r="B294" s="374"/>
      <c r="C294" s="374"/>
      <c r="D294" s="374"/>
      <c r="E294" s="711"/>
      <c r="F294" s="711"/>
      <c r="G294" s="711"/>
      <c r="H294" s="711"/>
      <c r="I294" s="711"/>
      <c r="J294" s="711"/>
      <c r="K294" s="711"/>
      <c r="L294" s="711"/>
      <c r="M294" s="342"/>
      <c r="N294" s="342"/>
    </row>
    <row r="295" spans="1:14" s="241" customFormat="1">
      <c r="A295" s="272"/>
      <c r="B295" s="388"/>
      <c r="C295" s="374"/>
      <c r="D295" s="388"/>
      <c r="E295" s="710"/>
      <c r="F295" s="710"/>
      <c r="G295" s="710"/>
      <c r="H295" s="710"/>
      <c r="I295" s="710"/>
      <c r="J295" s="710"/>
      <c r="K295" s="710"/>
      <c r="L295" s="710"/>
      <c r="M295" s="339"/>
      <c r="N295" s="339"/>
    </row>
    <row r="296" spans="1:14" s="241" customFormat="1">
      <c r="A296" s="272"/>
      <c r="B296" s="388"/>
      <c r="C296" s="374"/>
      <c r="D296" s="388"/>
      <c r="E296" s="712"/>
      <c r="F296" s="712"/>
      <c r="G296" s="712"/>
      <c r="H296" s="712"/>
      <c r="I296" s="712"/>
      <c r="J296" s="712"/>
      <c r="K296" s="712"/>
      <c r="L296" s="712"/>
      <c r="M296" s="355"/>
      <c r="N296" s="355"/>
    </row>
    <row r="297" spans="1:14" s="241" customFormat="1">
      <c r="A297" s="272"/>
      <c r="B297" s="388"/>
      <c r="C297" s="374"/>
      <c r="D297" s="388"/>
      <c r="E297" s="709"/>
      <c r="F297" s="709"/>
      <c r="G297" s="709"/>
      <c r="H297" s="709"/>
      <c r="I297" s="709"/>
      <c r="J297" s="709"/>
      <c r="K297" s="709"/>
      <c r="L297" s="709"/>
    </row>
    <row r="298" spans="1:14" s="241" customFormat="1">
      <c r="A298" s="272"/>
      <c r="B298" s="388"/>
      <c r="C298" s="374"/>
      <c r="D298" s="388"/>
      <c r="E298" s="631"/>
      <c r="F298" s="631"/>
      <c r="G298" s="631"/>
      <c r="H298" s="631"/>
      <c r="I298" s="631"/>
      <c r="J298" s="631"/>
      <c r="K298" s="631"/>
      <c r="L298" s="631"/>
      <c r="M298" s="267"/>
      <c r="N298" s="267"/>
    </row>
    <row r="299" spans="1:14" s="241" customFormat="1">
      <c r="A299" s="272"/>
      <c r="B299" s="375"/>
      <c r="C299" s="374"/>
      <c r="D299" s="388"/>
      <c r="E299" s="631"/>
      <c r="F299" s="631"/>
      <c r="G299" s="631"/>
      <c r="H299" s="631"/>
      <c r="I299" s="631"/>
      <c r="J299" s="631"/>
      <c r="K299" s="631"/>
      <c r="L299" s="631"/>
      <c r="M299" s="267"/>
      <c r="N299" s="267"/>
    </row>
    <row r="300" spans="1:14" s="241" customFormat="1">
      <c r="A300" s="272"/>
      <c r="B300" s="375"/>
      <c r="C300" s="375"/>
      <c r="D300" s="376"/>
      <c r="E300" s="631"/>
      <c r="F300" s="631"/>
      <c r="G300" s="631"/>
      <c r="H300" s="631"/>
      <c r="I300" s="631"/>
      <c r="J300" s="631"/>
      <c r="K300" s="631"/>
      <c r="L300" s="631"/>
      <c r="M300" s="267"/>
      <c r="N300" s="267"/>
    </row>
    <row r="301" spans="1:14" s="241" customFormat="1">
      <c r="A301" s="272"/>
      <c r="B301" s="384"/>
      <c r="C301" s="379"/>
      <c r="D301" s="380"/>
      <c r="E301" s="631"/>
      <c r="F301" s="631"/>
      <c r="G301" s="631"/>
      <c r="H301" s="631"/>
      <c r="I301" s="631"/>
      <c r="J301" s="631"/>
      <c r="K301" s="631"/>
      <c r="L301" s="631"/>
      <c r="M301" s="267"/>
      <c r="N301" s="267"/>
    </row>
    <row r="302" spans="1:14" s="241" customFormat="1">
      <c r="A302" s="272"/>
      <c r="B302" s="384"/>
      <c r="C302" s="379"/>
      <c r="D302" s="380"/>
      <c r="E302" s="709"/>
      <c r="F302" s="709"/>
      <c r="G302" s="709"/>
      <c r="H302" s="709"/>
      <c r="I302" s="709"/>
      <c r="J302" s="709"/>
      <c r="K302" s="709"/>
      <c r="L302" s="709"/>
    </row>
    <row r="303" spans="1:14" s="241" customFormat="1">
      <c r="A303" s="272"/>
      <c r="B303" s="384"/>
      <c r="C303" s="375"/>
      <c r="D303" s="380"/>
      <c r="E303" s="709"/>
      <c r="F303" s="709"/>
      <c r="G303" s="709"/>
      <c r="H303" s="709"/>
      <c r="I303" s="709"/>
      <c r="J303" s="709"/>
      <c r="K303" s="709"/>
      <c r="L303" s="709"/>
    </row>
    <row r="304" spans="1:14" s="241" customFormat="1">
      <c r="A304" s="272"/>
      <c r="B304" s="384"/>
      <c r="C304" s="379"/>
      <c r="D304" s="380"/>
      <c r="E304" s="709"/>
      <c r="F304" s="709"/>
      <c r="G304" s="709"/>
      <c r="H304" s="709"/>
      <c r="I304" s="709"/>
      <c r="J304" s="709"/>
      <c r="K304" s="709"/>
      <c r="L304" s="709"/>
    </row>
    <row r="305" spans="1:14" s="241" customFormat="1">
      <c r="A305" s="272"/>
      <c r="B305" s="384"/>
      <c r="C305" s="379"/>
      <c r="D305" s="380"/>
      <c r="E305" s="709"/>
      <c r="F305" s="709"/>
      <c r="G305" s="709"/>
      <c r="H305" s="709"/>
      <c r="I305" s="709"/>
      <c r="J305" s="709"/>
      <c r="K305" s="709"/>
      <c r="L305" s="709"/>
    </row>
    <row r="306" spans="1:14" s="241" customFormat="1">
      <c r="A306" s="272"/>
      <c r="B306" s="380"/>
      <c r="C306" s="374"/>
      <c r="D306" s="380"/>
      <c r="E306" s="709"/>
      <c r="F306" s="709"/>
      <c r="G306" s="709"/>
      <c r="H306" s="709"/>
      <c r="I306" s="709"/>
      <c r="J306" s="709"/>
      <c r="K306" s="709"/>
      <c r="L306" s="709"/>
    </row>
    <row r="307" spans="1:14" s="241" customFormat="1">
      <c r="A307" s="272"/>
      <c r="B307" s="380"/>
      <c r="C307" s="374"/>
      <c r="D307" s="380"/>
      <c r="E307" s="709"/>
      <c r="F307" s="709"/>
      <c r="G307" s="709"/>
      <c r="H307" s="709"/>
      <c r="I307" s="709"/>
      <c r="J307" s="709"/>
      <c r="K307" s="709"/>
      <c r="L307" s="709"/>
    </row>
    <row r="308" spans="1:14" s="241" customFormat="1">
      <c r="A308" s="272"/>
      <c r="B308" s="380"/>
      <c r="C308" s="374"/>
      <c r="D308" s="380"/>
      <c r="E308" s="709"/>
      <c r="F308" s="709"/>
      <c r="G308" s="709"/>
      <c r="H308" s="709"/>
      <c r="I308" s="709"/>
      <c r="J308" s="709"/>
      <c r="K308" s="709"/>
      <c r="L308" s="709"/>
    </row>
    <row r="309" spans="1:14" s="241" customFormat="1">
      <c r="A309" s="272"/>
      <c r="B309" s="380"/>
      <c r="C309" s="380"/>
      <c r="D309" s="380"/>
      <c r="E309" s="713"/>
      <c r="F309" s="713"/>
      <c r="G309" s="713"/>
      <c r="H309" s="713"/>
      <c r="I309" s="713"/>
      <c r="J309" s="713"/>
      <c r="K309" s="713"/>
      <c r="L309" s="713"/>
      <c r="M309" s="361"/>
      <c r="N309" s="361"/>
    </row>
    <row r="310" spans="1:14" s="241" customFormat="1">
      <c r="A310" s="272"/>
      <c r="B310" s="381"/>
      <c r="C310" s="382"/>
      <c r="D310" s="383"/>
      <c r="E310" s="713"/>
      <c r="F310" s="713"/>
      <c r="G310" s="713"/>
      <c r="H310" s="713"/>
      <c r="I310" s="713"/>
      <c r="J310" s="713"/>
      <c r="K310" s="713"/>
      <c r="L310" s="713"/>
      <c r="M310" s="361"/>
      <c r="N310" s="361"/>
    </row>
    <row r="311" spans="1:14" s="241" customFormat="1">
      <c r="A311" s="272"/>
      <c r="B311" s="384"/>
      <c r="C311" s="380"/>
      <c r="D311" s="380"/>
      <c r="E311" s="713"/>
      <c r="F311" s="713"/>
      <c r="G311" s="713"/>
      <c r="H311" s="713"/>
      <c r="I311" s="713"/>
      <c r="J311" s="713"/>
      <c r="K311" s="713"/>
      <c r="L311" s="713"/>
      <c r="M311" s="361"/>
      <c r="N311" s="361"/>
    </row>
    <row r="312" spans="1:14" s="241" customFormat="1">
      <c r="A312" s="272"/>
      <c r="B312" s="385"/>
      <c r="C312" s="386"/>
      <c r="D312" s="380"/>
      <c r="E312" s="713"/>
      <c r="F312" s="713"/>
      <c r="G312" s="713"/>
      <c r="H312" s="713"/>
      <c r="I312" s="713"/>
      <c r="J312" s="713"/>
      <c r="K312" s="713"/>
      <c r="L312" s="713"/>
      <c r="M312" s="361"/>
      <c r="N312" s="361"/>
    </row>
    <row r="313" spans="1:14" s="241" customFormat="1">
      <c r="A313" s="272"/>
      <c r="B313" s="384"/>
      <c r="C313" s="386"/>
      <c r="D313" s="380"/>
      <c r="E313" s="713"/>
      <c r="F313" s="713"/>
      <c r="G313" s="713"/>
      <c r="H313" s="713"/>
      <c r="I313" s="713"/>
      <c r="J313" s="713"/>
      <c r="K313" s="713"/>
      <c r="L313" s="713"/>
      <c r="M313" s="361"/>
      <c r="N313" s="361"/>
    </row>
    <row r="314" spans="1:14" s="241" customFormat="1">
      <c r="A314" s="272"/>
      <c r="B314" s="381"/>
      <c r="C314" s="386"/>
      <c r="D314" s="376"/>
      <c r="E314" s="713"/>
      <c r="F314" s="713"/>
      <c r="G314" s="713"/>
      <c r="H314" s="713"/>
      <c r="I314" s="713"/>
      <c r="J314" s="713"/>
      <c r="K314" s="713"/>
      <c r="L314" s="713"/>
      <c r="M314" s="361"/>
      <c r="N314" s="361"/>
    </row>
    <row r="315" spans="1:14" s="241" customFormat="1">
      <c r="A315" s="272"/>
      <c r="B315" s="272"/>
      <c r="C315" s="272"/>
      <c r="D315" s="272"/>
      <c r="E315" s="713"/>
      <c r="F315" s="713"/>
      <c r="G315" s="713"/>
      <c r="H315" s="713"/>
      <c r="I315" s="713"/>
      <c r="J315" s="713"/>
      <c r="K315" s="713"/>
      <c r="L315" s="713"/>
      <c r="M315" s="361"/>
      <c r="N315" s="361"/>
    </row>
    <row r="316" spans="1:14" s="241" customFormat="1">
      <c r="A316" s="272"/>
      <c r="B316" s="272"/>
      <c r="C316" s="272"/>
      <c r="D316" s="272"/>
      <c r="E316" s="713"/>
      <c r="F316" s="713"/>
      <c r="G316" s="713"/>
      <c r="H316" s="713"/>
      <c r="I316" s="713"/>
      <c r="J316" s="713"/>
      <c r="K316" s="713"/>
      <c r="L316" s="713"/>
      <c r="M316" s="361"/>
      <c r="N316" s="361"/>
    </row>
    <row r="317" spans="1:14" s="241" customFormat="1">
      <c r="A317" s="272"/>
      <c r="B317" s="272"/>
      <c r="C317" s="272"/>
      <c r="D317" s="272"/>
      <c r="E317" s="713"/>
      <c r="F317" s="713"/>
      <c r="G317" s="713"/>
      <c r="H317" s="713"/>
      <c r="I317" s="713"/>
      <c r="J317" s="713"/>
      <c r="K317" s="713"/>
      <c r="L317" s="713"/>
      <c r="M317" s="361"/>
      <c r="N317" s="361"/>
    </row>
    <row r="318" spans="1:14" s="241" customFormat="1">
      <c r="A318" s="272"/>
      <c r="B318" s="272"/>
      <c r="C318" s="272"/>
      <c r="D318" s="272"/>
      <c r="E318" s="713"/>
      <c r="F318" s="713"/>
      <c r="G318" s="713"/>
      <c r="H318" s="713"/>
      <c r="I318" s="713"/>
      <c r="J318" s="713"/>
      <c r="K318" s="713"/>
      <c r="L318" s="713"/>
      <c r="M318" s="361"/>
      <c r="N318" s="361"/>
    </row>
    <row r="319" spans="1:14" s="241" customFormat="1">
      <c r="A319" s="272"/>
      <c r="B319" s="272"/>
      <c r="C319" s="272"/>
      <c r="D319" s="272"/>
      <c r="E319" s="713"/>
      <c r="F319" s="713"/>
      <c r="G319" s="713"/>
      <c r="H319" s="713"/>
      <c r="I319" s="713"/>
      <c r="J319" s="713"/>
      <c r="K319" s="713"/>
      <c r="L319" s="713"/>
      <c r="M319" s="361"/>
      <c r="N319" s="361"/>
    </row>
    <row r="320" spans="1:14" s="241" customFormat="1">
      <c r="A320" s="272"/>
      <c r="B320" s="272"/>
      <c r="C320" s="272"/>
      <c r="D320" s="272"/>
      <c r="E320" s="713"/>
      <c r="F320" s="713"/>
      <c r="G320" s="713"/>
      <c r="H320" s="713"/>
      <c r="I320" s="713"/>
      <c r="J320" s="713"/>
      <c r="K320" s="713"/>
      <c r="L320" s="713"/>
      <c r="M320" s="361"/>
      <c r="N320" s="361"/>
    </row>
    <row r="321" spans="1:14" s="241" customFormat="1">
      <c r="A321" s="272"/>
      <c r="B321" s="272"/>
      <c r="C321" s="272"/>
      <c r="D321" s="272"/>
      <c r="E321" s="713"/>
      <c r="F321" s="713"/>
      <c r="G321" s="713"/>
      <c r="H321" s="713"/>
      <c r="I321" s="713"/>
      <c r="J321" s="713"/>
      <c r="K321" s="713"/>
      <c r="L321" s="713"/>
      <c r="M321" s="361"/>
      <c r="N321" s="361"/>
    </row>
    <row r="322" spans="1:14" s="241" customFormat="1">
      <c r="A322" s="272"/>
      <c r="B322" s="272"/>
      <c r="C322" s="272"/>
      <c r="D322" s="272"/>
      <c r="E322" s="713"/>
      <c r="F322" s="713"/>
      <c r="G322" s="713"/>
      <c r="H322" s="713"/>
      <c r="I322" s="713"/>
      <c r="J322" s="713"/>
      <c r="K322" s="713"/>
      <c r="L322" s="713"/>
      <c r="M322" s="361"/>
      <c r="N322" s="361"/>
    </row>
    <row r="323" spans="1:14" s="241" customFormat="1">
      <c r="A323" s="272"/>
      <c r="B323" s="272"/>
      <c r="C323" s="272"/>
      <c r="D323" s="272"/>
      <c r="E323" s="713"/>
      <c r="F323" s="713"/>
      <c r="G323" s="713"/>
      <c r="H323" s="713"/>
      <c r="I323" s="713"/>
      <c r="J323" s="713"/>
      <c r="K323" s="713"/>
      <c r="L323" s="713"/>
      <c r="M323" s="361"/>
      <c r="N323" s="361"/>
    </row>
    <row r="324" spans="1:14" s="241" customFormat="1">
      <c r="A324" s="272"/>
      <c r="B324" s="272"/>
      <c r="C324" s="272"/>
      <c r="D324" s="272"/>
      <c r="E324" s="377"/>
      <c r="F324" s="377"/>
      <c r="G324" s="377"/>
      <c r="H324" s="377"/>
      <c r="I324" s="377"/>
      <c r="J324" s="377"/>
      <c r="K324" s="377"/>
      <c r="L324" s="377"/>
    </row>
    <row r="325" spans="1:14" s="241" customFormat="1">
      <c r="A325" s="272"/>
      <c r="B325" s="272"/>
      <c r="C325" s="272"/>
      <c r="D325" s="272"/>
      <c r="E325" s="377"/>
      <c r="F325" s="377"/>
      <c r="G325" s="377"/>
      <c r="H325" s="377"/>
      <c r="I325" s="377"/>
      <c r="J325" s="377"/>
      <c r="K325" s="377"/>
      <c r="L325" s="377"/>
    </row>
    <row r="326" spans="1:14" s="241" customFormat="1">
      <c r="A326" s="272"/>
      <c r="B326" s="272"/>
      <c r="C326" s="272"/>
      <c r="D326" s="272"/>
      <c r="E326" s="377"/>
      <c r="F326" s="377"/>
      <c r="G326" s="377"/>
      <c r="H326" s="377"/>
      <c r="I326" s="377"/>
      <c r="J326" s="377"/>
      <c r="K326" s="377"/>
      <c r="L326" s="377"/>
      <c r="M326" s="377"/>
      <c r="N326" s="377"/>
    </row>
    <row r="327" spans="1:14" s="241" customFormat="1">
      <c r="A327" s="272"/>
      <c r="B327" s="272"/>
      <c r="C327" s="272"/>
      <c r="D327" s="272"/>
      <c r="E327" s="377"/>
      <c r="F327" s="377"/>
      <c r="G327" s="377"/>
      <c r="H327" s="377"/>
      <c r="I327" s="377"/>
      <c r="J327" s="377"/>
      <c r="K327" s="377"/>
      <c r="L327" s="377"/>
      <c r="M327" s="377"/>
      <c r="N327" s="377"/>
    </row>
    <row r="328" spans="1:14" s="241" customFormat="1">
      <c r="A328" s="272"/>
      <c r="B328" s="272"/>
      <c r="C328" s="272"/>
      <c r="D328" s="272"/>
      <c r="E328" s="377"/>
      <c r="F328" s="377"/>
      <c r="G328" s="377"/>
      <c r="H328" s="377"/>
      <c r="I328" s="377"/>
      <c r="J328" s="377"/>
      <c r="K328" s="377"/>
      <c r="L328" s="377"/>
      <c r="M328" s="377"/>
      <c r="N328" s="377"/>
    </row>
    <row r="329" spans="1:14" s="241" customFormat="1">
      <c r="A329" s="272"/>
      <c r="B329" s="272"/>
      <c r="C329" s="272"/>
      <c r="D329" s="272"/>
      <c r="E329" s="377"/>
      <c r="F329" s="377"/>
      <c r="G329" s="377"/>
      <c r="H329" s="377"/>
      <c r="I329" s="377"/>
      <c r="J329" s="377"/>
      <c r="K329" s="377"/>
      <c r="L329" s="377"/>
      <c r="M329" s="377"/>
      <c r="N329" s="377"/>
    </row>
    <row r="330" spans="1:14" s="241" customFormat="1">
      <c r="A330" s="272"/>
      <c r="B330" s="272"/>
      <c r="C330" s="272"/>
      <c r="D330" s="272"/>
      <c r="E330" s="377"/>
      <c r="F330" s="377"/>
      <c r="G330" s="377"/>
      <c r="H330" s="377"/>
      <c r="I330" s="377"/>
      <c r="J330" s="377"/>
      <c r="K330" s="377"/>
      <c r="L330" s="377"/>
      <c r="M330" s="377"/>
      <c r="N330" s="377"/>
    </row>
    <row r="331" spans="1:14" s="241" customFormat="1">
      <c r="A331" s="272"/>
      <c r="B331" s="272"/>
      <c r="C331" s="272"/>
      <c r="D331" s="272"/>
      <c r="E331" s="377"/>
      <c r="F331" s="377"/>
      <c r="G331" s="377"/>
      <c r="H331" s="377"/>
      <c r="I331" s="377"/>
      <c r="J331" s="377"/>
      <c r="K331" s="377"/>
      <c r="L331" s="377"/>
      <c r="M331" s="377"/>
      <c r="N331" s="377"/>
    </row>
    <row r="332" spans="1:14" s="241" customFormat="1">
      <c r="A332" s="272"/>
      <c r="B332" s="272"/>
      <c r="C332" s="272"/>
      <c r="D332" s="272"/>
      <c r="E332" s="377"/>
      <c r="F332" s="377"/>
      <c r="G332" s="377"/>
      <c r="H332" s="377"/>
      <c r="I332" s="377"/>
      <c r="J332" s="377"/>
      <c r="K332" s="377"/>
      <c r="L332" s="377"/>
      <c r="M332" s="377"/>
      <c r="N332" s="377"/>
    </row>
    <row r="333" spans="1:14" s="241" customFormat="1">
      <c r="A333" s="272"/>
      <c r="B333" s="272"/>
      <c r="C333" s="272"/>
      <c r="D333" s="272"/>
      <c r="E333" s="377"/>
      <c r="F333" s="377"/>
      <c r="G333" s="377"/>
      <c r="H333" s="377"/>
      <c r="I333" s="377"/>
      <c r="J333" s="377"/>
      <c r="K333" s="377"/>
      <c r="L333" s="377"/>
      <c r="M333" s="377"/>
      <c r="N333" s="377"/>
    </row>
    <row r="334" spans="1:14" s="241" customFormat="1">
      <c r="A334" s="272"/>
      <c r="B334" s="272"/>
      <c r="C334" s="272"/>
      <c r="D334" s="272"/>
      <c r="E334" s="377"/>
      <c r="F334" s="377"/>
      <c r="G334" s="377"/>
      <c r="H334" s="377"/>
      <c r="I334" s="377"/>
      <c r="J334" s="377"/>
      <c r="K334" s="377"/>
      <c r="L334" s="377"/>
      <c r="M334" s="377"/>
      <c r="N334" s="377"/>
    </row>
    <row r="335" spans="1:14" s="241" customFormat="1">
      <c r="A335" s="272"/>
      <c r="B335" s="272"/>
      <c r="C335" s="272"/>
      <c r="D335" s="272"/>
      <c r="E335" s="377"/>
      <c r="F335" s="377"/>
      <c r="G335" s="377"/>
      <c r="H335" s="377"/>
      <c r="I335" s="377"/>
      <c r="J335" s="377"/>
      <c r="K335" s="377"/>
      <c r="L335" s="377"/>
      <c r="M335" s="377"/>
      <c r="N335" s="377"/>
    </row>
    <row r="336" spans="1:14" s="241" customFormat="1">
      <c r="A336" s="272"/>
      <c r="B336" s="272"/>
      <c r="C336" s="272"/>
      <c r="D336" s="272"/>
      <c r="E336" s="377"/>
      <c r="F336" s="377"/>
      <c r="G336" s="377"/>
      <c r="H336" s="377"/>
      <c r="I336" s="377"/>
      <c r="J336" s="377"/>
      <c r="K336" s="377"/>
      <c r="L336" s="377"/>
      <c r="M336" s="377"/>
      <c r="N336" s="377"/>
    </row>
    <row r="337" spans="1:14" s="241" customFormat="1">
      <c r="A337" s="272"/>
      <c r="B337" s="272"/>
      <c r="C337" s="272"/>
      <c r="D337" s="272"/>
      <c r="E337" s="377"/>
      <c r="F337" s="377"/>
      <c r="G337" s="377"/>
      <c r="H337" s="377"/>
      <c r="I337" s="377"/>
      <c r="J337" s="377"/>
      <c r="K337" s="377"/>
      <c r="L337" s="377"/>
      <c r="M337" s="377"/>
      <c r="N337" s="377"/>
    </row>
    <row r="338" spans="1:14" s="241" customFormat="1">
      <c r="A338" s="272"/>
      <c r="B338" s="272"/>
      <c r="C338" s="272"/>
      <c r="D338" s="272"/>
      <c r="E338" s="377"/>
      <c r="F338" s="377"/>
      <c r="G338" s="377"/>
      <c r="H338" s="377"/>
      <c r="I338" s="377"/>
      <c r="J338" s="377"/>
      <c r="K338" s="377"/>
      <c r="L338" s="377"/>
      <c r="M338" s="377"/>
      <c r="N338" s="377"/>
    </row>
    <row r="339" spans="1:14" s="241" customFormat="1">
      <c r="A339" s="272"/>
      <c r="B339" s="272"/>
      <c r="C339" s="272"/>
      <c r="D339" s="272"/>
      <c r="E339" s="377"/>
      <c r="F339" s="377"/>
      <c r="G339" s="377"/>
      <c r="H339" s="377"/>
      <c r="I339" s="377"/>
      <c r="J339" s="377"/>
      <c r="K339" s="377"/>
      <c r="L339" s="377"/>
      <c r="M339" s="377"/>
      <c r="N339" s="377"/>
    </row>
    <row r="340" spans="1:14" s="241" customFormat="1">
      <c r="A340" s="272"/>
      <c r="B340" s="272"/>
      <c r="C340" s="272"/>
      <c r="D340" s="272"/>
      <c r="E340" s="377"/>
      <c r="F340" s="377"/>
      <c r="G340" s="377"/>
      <c r="H340" s="377"/>
      <c r="I340" s="377"/>
      <c r="J340" s="377"/>
      <c r="K340" s="377"/>
      <c r="L340" s="377"/>
      <c r="M340" s="377"/>
      <c r="N340" s="377"/>
    </row>
    <row r="341" spans="1:14" s="241" customFormat="1">
      <c r="A341" s="272"/>
      <c r="B341" s="272"/>
      <c r="C341" s="272"/>
      <c r="D341" s="272"/>
      <c r="E341" s="377"/>
      <c r="F341" s="377"/>
      <c r="G341" s="377"/>
      <c r="H341" s="377"/>
      <c r="I341" s="377"/>
      <c r="J341" s="377"/>
      <c r="K341" s="377"/>
      <c r="L341" s="377"/>
      <c r="M341" s="377"/>
      <c r="N341" s="377"/>
    </row>
    <row r="342" spans="1:14" s="241" customFormat="1">
      <c r="A342" s="272"/>
      <c r="B342" s="272"/>
      <c r="C342" s="272"/>
      <c r="D342" s="272"/>
      <c r="E342" s="377"/>
      <c r="F342" s="377"/>
      <c r="G342" s="377"/>
      <c r="H342" s="377"/>
      <c r="I342" s="377"/>
      <c r="J342" s="377"/>
      <c r="K342" s="377"/>
      <c r="L342" s="377"/>
      <c r="M342" s="377"/>
      <c r="N342" s="377"/>
    </row>
    <row r="343" spans="1:14" s="241" customFormat="1">
      <c r="A343" s="272"/>
      <c r="B343" s="272"/>
      <c r="C343" s="272"/>
      <c r="D343" s="272"/>
      <c r="E343" s="377"/>
      <c r="F343" s="377"/>
      <c r="G343" s="377"/>
      <c r="H343" s="377"/>
      <c r="I343" s="377"/>
      <c r="J343" s="377"/>
      <c r="K343" s="377"/>
      <c r="L343" s="377"/>
      <c r="M343" s="377"/>
      <c r="N343" s="377"/>
    </row>
    <row r="344" spans="1:14" s="241" customFormat="1">
      <c r="A344" s="272"/>
      <c r="B344" s="272"/>
      <c r="C344" s="272"/>
      <c r="D344" s="272"/>
      <c r="E344" s="377"/>
      <c r="F344" s="377"/>
      <c r="G344" s="377"/>
      <c r="H344" s="377"/>
      <c r="I344" s="377"/>
      <c r="J344" s="377"/>
      <c r="K344" s="377"/>
      <c r="L344" s="377"/>
      <c r="M344" s="377"/>
      <c r="N344" s="377"/>
    </row>
    <row r="345" spans="1:14" s="241" customFormat="1">
      <c r="A345" s="272"/>
      <c r="B345" s="272"/>
      <c r="C345" s="272"/>
      <c r="D345" s="272"/>
      <c r="E345" s="377"/>
      <c r="F345" s="377"/>
      <c r="G345" s="377"/>
      <c r="H345" s="377"/>
      <c r="I345" s="377"/>
      <c r="J345" s="377"/>
      <c r="K345" s="377"/>
      <c r="L345" s="377"/>
      <c r="M345" s="377"/>
      <c r="N345" s="377"/>
    </row>
    <row r="346" spans="1:14" s="241" customFormat="1">
      <c r="A346" s="272"/>
      <c r="B346" s="272"/>
      <c r="C346" s="272"/>
      <c r="D346" s="272"/>
      <c r="E346" s="377"/>
      <c r="F346" s="377"/>
      <c r="G346" s="377"/>
      <c r="H346" s="377"/>
      <c r="I346" s="377"/>
      <c r="J346" s="377"/>
      <c r="K346" s="377"/>
      <c r="L346" s="377"/>
      <c r="M346" s="377"/>
      <c r="N346" s="377"/>
    </row>
    <row r="347" spans="1:14" s="241" customFormat="1">
      <c r="A347" s="272"/>
      <c r="B347" s="272"/>
      <c r="C347" s="272"/>
      <c r="D347" s="272"/>
      <c r="E347" s="377"/>
      <c r="F347" s="377"/>
      <c r="G347" s="377"/>
      <c r="H347" s="377"/>
      <c r="I347" s="377"/>
      <c r="J347" s="377"/>
      <c r="K347" s="377"/>
      <c r="L347" s="377"/>
      <c r="M347" s="377"/>
      <c r="N347" s="377"/>
    </row>
    <row r="348" spans="1:14" s="241" customFormat="1">
      <c r="A348" s="272"/>
      <c r="B348" s="272"/>
      <c r="C348" s="272"/>
      <c r="D348" s="272"/>
      <c r="E348" s="377"/>
      <c r="F348" s="377"/>
      <c r="G348" s="377"/>
      <c r="H348" s="377"/>
      <c r="I348" s="377"/>
      <c r="J348" s="377"/>
      <c r="K348" s="377"/>
      <c r="L348" s="377"/>
      <c r="M348" s="377"/>
      <c r="N348" s="377"/>
    </row>
    <row r="349" spans="1:14" s="241" customFormat="1">
      <c r="A349" s="272"/>
      <c r="B349" s="272"/>
      <c r="C349" s="272"/>
      <c r="D349" s="272"/>
      <c r="E349" s="377"/>
      <c r="F349" s="377"/>
      <c r="G349" s="377"/>
      <c r="H349" s="377"/>
      <c r="I349" s="377"/>
      <c r="J349" s="377"/>
      <c r="K349" s="377"/>
      <c r="L349" s="377"/>
      <c r="M349" s="377"/>
      <c r="N349" s="377"/>
    </row>
    <row r="350" spans="1:14" s="241" customFormat="1">
      <c r="A350" s="272"/>
      <c r="B350" s="272"/>
      <c r="C350" s="272"/>
      <c r="D350" s="272"/>
      <c r="E350" s="377"/>
      <c r="F350" s="377"/>
      <c r="G350" s="377"/>
      <c r="H350" s="377"/>
      <c r="I350" s="377"/>
      <c r="J350" s="377"/>
      <c r="K350" s="377"/>
      <c r="L350" s="377"/>
      <c r="M350" s="377"/>
      <c r="N350" s="377"/>
    </row>
    <row r="351" spans="1:14" s="241" customFormat="1">
      <c r="A351" s="272"/>
      <c r="B351" s="272"/>
      <c r="C351" s="272"/>
      <c r="D351" s="272"/>
      <c r="E351" s="377"/>
      <c r="F351" s="377"/>
      <c r="G351" s="377"/>
      <c r="H351" s="377"/>
      <c r="I351" s="377"/>
      <c r="J351" s="377"/>
      <c r="K351" s="377"/>
      <c r="L351" s="377"/>
      <c r="M351" s="377"/>
      <c r="N351" s="377"/>
    </row>
    <row r="352" spans="1:14" s="241" customFormat="1">
      <c r="A352" s="272"/>
      <c r="B352" s="272"/>
      <c r="C352" s="272"/>
      <c r="D352" s="272"/>
      <c r="E352" s="377"/>
      <c r="F352" s="377"/>
      <c r="G352" s="377"/>
      <c r="H352" s="377"/>
      <c r="I352" s="377"/>
      <c r="J352" s="377"/>
      <c r="K352" s="377"/>
      <c r="L352" s="377"/>
      <c r="M352" s="377"/>
      <c r="N352" s="377"/>
    </row>
    <row r="353" spans="1:14" s="241" customFormat="1">
      <c r="A353" s="272"/>
      <c r="B353" s="272"/>
      <c r="C353" s="272"/>
      <c r="D353" s="272"/>
      <c r="E353" s="377"/>
      <c r="F353" s="377"/>
      <c r="G353" s="377"/>
      <c r="H353" s="377"/>
      <c r="I353" s="377"/>
      <c r="J353" s="377"/>
      <c r="K353" s="377"/>
      <c r="L353" s="377"/>
      <c r="M353" s="377"/>
      <c r="N353" s="377"/>
    </row>
    <row r="354" spans="1:14" s="241" customFormat="1">
      <c r="A354" s="272"/>
      <c r="B354" s="272"/>
      <c r="C354" s="272"/>
      <c r="D354" s="272"/>
      <c r="E354" s="377"/>
      <c r="F354" s="377"/>
      <c r="G354" s="377"/>
      <c r="H354" s="377"/>
      <c r="I354" s="377"/>
      <c r="J354" s="377"/>
      <c r="K354" s="377"/>
      <c r="L354" s="377"/>
      <c r="M354" s="377"/>
      <c r="N354" s="377"/>
    </row>
    <row r="355" spans="1:14" s="241" customFormat="1">
      <c r="A355" s="272"/>
      <c r="B355" s="272"/>
      <c r="C355" s="272"/>
      <c r="D355" s="272"/>
      <c r="E355" s="377"/>
      <c r="F355" s="377"/>
      <c r="G355" s="377"/>
      <c r="H355" s="377"/>
      <c r="I355" s="377"/>
      <c r="J355" s="377"/>
      <c r="K355" s="377"/>
      <c r="L355" s="377"/>
      <c r="M355" s="377"/>
      <c r="N355" s="377"/>
    </row>
    <row r="356" spans="1:14" s="241" customFormat="1">
      <c r="A356" s="272"/>
      <c r="B356" s="272"/>
      <c r="C356" s="272"/>
      <c r="D356" s="272"/>
      <c r="E356" s="377"/>
      <c r="F356" s="377"/>
      <c r="G356" s="377"/>
      <c r="H356" s="377"/>
      <c r="I356" s="377"/>
      <c r="J356" s="377"/>
      <c r="K356" s="377"/>
      <c r="L356" s="377"/>
      <c r="M356" s="377"/>
      <c r="N356" s="377"/>
    </row>
    <row r="357" spans="1:14" s="241" customFormat="1">
      <c r="A357" s="272"/>
      <c r="B357" s="272"/>
      <c r="C357" s="272"/>
      <c r="D357" s="272"/>
      <c r="E357" s="377"/>
      <c r="F357" s="377"/>
      <c r="G357" s="377"/>
      <c r="H357" s="377"/>
      <c r="I357" s="377"/>
      <c r="J357" s="377"/>
      <c r="K357" s="377"/>
      <c r="L357" s="377"/>
      <c r="M357" s="377"/>
      <c r="N357" s="377"/>
    </row>
    <row r="358" spans="1:14" s="241" customFormat="1">
      <c r="A358" s="272"/>
      <c r="B358" s="272"/>
      <c r="C358" s="272"/>
      <c r="D358" s="272"/>
      <c r="E358" s="377"/>
      <c r="F358" s="377"/>
      <c r="G358" s="377"/>
      <c r="H358" s="377"/>
      <c r="I358" s="377"/>
      <c r="J358" s="377"/>
      <c r="K358" s="377"/>
      <c r="L358" s="377"/>
      <c r="M358" s="377"/>
      <c r="N358" s="377"/>
    </row>
    <row r="359" spans="1:14" s="241" customFormat="1">
      <c r="A359" s="272"/>
      <c r="B359" s="272"/>
      <c r="C359" s="272"/>
      <c r="D359" s="272"/>
      <c r="E359" s="377"/>
      <c r="F359" s="377"/>
      <c r="G359" s="377"/>
      <c r="H359" s="377"/>
      <c r="I359" s="377"/>
      <c r="J359" s="377"/>
      <c r="K359" s="377"/>
      <c r="L359" s="377"/>
      <c r="M359" s="377"/>
      <c r="N359" s="377"/>
    </row>
    <row r="360" spans="1:14" s="241" customFormat="1">
      <c r="A360" s="272"/>
      <c r="B360" s="272"/>
      <c r="C360" s="272"/>
      <c r="D360" s="272"/>
      <c r="E360" s="377"/>
      <c r="F360" s="377"/>
      <c r="G360" s="377"/>
      <c r="H360" s="377"/>
      <c r="I360" s="377"/>
      <c r="J360" s="377"/>
      <c r="K360" s="377"/>
      <c r="L360" s="377"/>
      <c r="M360" s="377"/>
      <c r="N360" s="377"/>
    </row>
    <row r="361" spans="1:14" s="241" customFormat="1">
      <c r="A361" s="272"/>
      <c r="B361" s="272"/>
      <c r="C361" s="272"/>
      <c r="D361" s="272"/>
      <c r="E361" s="377"/>
      <c r="F361" s="377"/>
      <c r="G361" s="377"/>
      <c r="H361" s="377"/>
      <c r="I361" s="377"/>
      <c r="J361" s="377"/>
      <c r="K361" s="377"/>
      <c r="L361" s="377"/>
      <c r="M361" s="377"/>
      <c r="N361" s="377"/>
    </row>
    <row r="362" spans="1:14" s="241" customFormat="1">
      <c r="A362" s="272"/>
      <c r="B362" s="272"/>
      <c r="C362" s="272"/>
      <c r="D362" s="272"/>
      <c r="E362" s="377"/>
      <c r="F362" s="377"/>
      <c r="G362" s="377"/>
      <c r="H362" s="377"/>
      <c r="I362" s="377"/>
      <c r="J362" s="377"/>
      <c r="K362" s="377"/>
      <c r="L362" s="377"/>
      <c r="M362" s="377"/>
      <c r="N362" s="377"/>
    </row>
    <row r="363" spans="1:14" s="241" customFormat="1">
      <c r="A363" s="272"/>
      <c r="B363" s="272"/>
      <c r="C363" s="272"/>
      <c r="D363" s="272"/>
      <c r="E363" s="377"/>
      <c r="F363" s="377"/>
      <c r="G363" s="377"/>
      <c r="H363" s="377"/>
      <c r="I363" s="377"/>
      <c r="J363" s="377"/>
      <c r="K363" s="377"/>
      <c r="L363" s="377"/>
      <c r="M363" s="377"/>
      <c r="N363" s="377"/>
    </row>
    <row r="364" spans="1:14" s="241" customFormat="1">
      <c r="A364" s="272"/>
      <c r="B364" s="272"/>
      <c r="C364" s="272"/>
      <c r="D364" s="272"/>
      <c r="E364" s="377"/>
      <c r="F364" s="377"/>
      <c r="G364" s="377"/>
      <c r="H364" s="377"/>
      <c r="I364" s="377"/>
      <c r="J364" s="377"/>
      <c r="K364" s="377"/>
      <c r="L364" s="377"/>
      <c r="M364" s="377"/>
      <c r="N364" s="377"/>
    </row>
    <row r="365" spans="1:14" s="241" customFormat="1">
      <c r="A365" s="272"/>
      <c r="B365" s="272"/>
      <c r="C365" s="272"/>
      <c r="D365" s="272"/>
      <c r="E365" s="377"/>
      <c r="F365" s="377"/>
      <c r="G365" s="377"/>
      <c r="H365" s="377"/>
      <c r="I365" s="377"/>
      <c r="J365" s="377"/>
      <c r="K365" s="377"/>
      <c r="L365" s="377"/>
      <c r="M365" s="377"/>
      <c r="N365" s="377"/>
    </row>
    <row r="366" spans="1:14" s="241" customFormat="1">
      <c r="A366" s="272"/>
      <c r="B366" s="272"/>
      <c r="C366" s="272"/>
      <c r="D366" s="272"/>
      <c r="E366" s="377"/>
      <c r="F366" s="377"/>
      <c r="G366" s="377"/>
      <c r="H366" s="377"/>
      <c r="I366" s="377"/>
      <c r="J366" s="377"/>
      <c r="K366" s="377"/>
      <c r="L366" s="377"/>
      <c r="M366" s="377"/>
      <c r="N366" s="377"/>
    </row>
    <row r="367" spans="1:14" s="241" customFormat="1">
      <c r="A367" s="272"/>
      <c r="B367" s="272"/>
      <c r="C367" s="272"/>
      <c r="D367" s="272"/>
      <c r="E367" s="377"/>
      <c r="F367" s="377"/>
      <c r="G367" s="377"/>
      <c r="H367" s="377"/>
      <c r="I367" s="377"/>
      <c r="J367" s="377"/>
      <c r="K367" s="377"/>
      <c r="L367" s="377"/>
      <c r="M367" s="377"/>
      <c r="N367" s="377"/>
    </row>
    <row r="368" spans="1:14" s="241" customFormat="1">
      <c r="A368" s="272"/>
      <c r="B368" s="272"/>
      <c r="C368" s="272"/>
      <c r="D368" s="272"/>
      <c r="E368" s="377"/>
      <c r="F368" s="377"/>
      <c r="G368" s="377"/>
      <c r="H368" s="377"/>
      <c r="I368" s="377"/>
      <c r="J368" s="377"/>
      <c r="K368" s="377"/>
      <c r="L368" s="377"/>
      <c r="M368" s="377"/>
      <c r="N368" s="377"/>
    </row>
    <row r="369" spans="1:14" s="241" customFormat="1">
      <c r="A369" s="272"/>
      <c r="B369" s="272"/>
      <c r="C369" s="272"/>
      <c r="D369" s="272"/>
      <c r="E369" s="377"/>
      <c r="F369" s="377"/>
      <c r="G369" s="377"/>
      <c r="H369" s="377"/>
      <c r="I369" s="377"/>
      <c r="J369" s="377"/>
      <c r="K369" s="377"/>
      <c r="L369" s="377"/>
      <c r="M369" s="377"/>
      <c r="N369" s="377"/>
    </row>
    <row r="370" spans="1:14" s="241" customFormat="1">
      <c r="A370" s="272"/>
      <c r="B370" s="272"/>
      <c r="C370" s="272"/>
      <c r="D370" s="272"/>
      <c r="E370" s="377"/>
      <c r="F370" s="377"/>
      <c r="G370" s="377"/>
      <c r="H370" s="377"/>
      <c r="I370" s="377"/>
      <c r="J370" s="377"/>
      <c r="K370" s="377"/>
      <c r="L370" s="377"/>
      <c r="M370" s="377"/>
      <c r="N370" s="377"/>
    </row>
    <row r="371" spans="1:14" s="241" customFormat="1">
      <c r="A371" s="272"/>
      <c r="B371" s="272"/>
      <c r="C371" s="272"/>
      <c r="D371" s="272"/>
      <c r="E371" s="377"/>
      <c r="F371" s="377"/>
      <c r="G371" s="377"/>
      <c r="H371" s="377"/>
      <c r="I371" s="377"/>
      <c r="J371" s="377"/>
      <c r="K371" s="377"/>
      <c r="L371" s="377"/>
      <c r="M371" s="377"/>
      <c r="N371" s="377"/>
    </row>
    <row r="372" spans="1:14" s="241" customFormat="1">
      <c r="A372" s="272"/>
      <c r="B372" s="272"/>
      <c r="C372" s="272"/>
      <c r="D372" s="272"/>
      <c r="E372" s="377"/>
      <c r="F372" s="377"/>
      <c r="G372" s="377"/>
      <c r="H372" s="377"/>
      <c r="I372" s="377"/>
      <c r="J372" s="377"/>
      <c r="K372" s="377"/>
      <c r="L372" s="377"/>
      <c r="M372" s="377"/>
      <c r="N372" s="377"/>
    </row>
    <row r="373" spans="1:14" s="241" customFormat="1">
      <c r="A373" s="272"/>
      <c r="B373" s="272"/>
      <c r="C373" s="272"/>
      <c r="D373" s="272"/>
      <c r="E373" s="377"/>
      <c r="F373" s="377"/>
      <c r="G373" s="377"/>
      <c r="H373" s="377"/>
      <c r="I373" s="377"/>
      <c r="J373" s="377"/>
      <c r="K373" s="377"/>
      <c r="L373" s="377"/>
      <c r="M373" s="377"/>
      <c r="N373" s="377"/>
    </row>
    <row r="374" spans="1:14" s="241" customFormat="1">
      <c r="A374" s="272"/>
      <c r="B374" s="272"/>
      <c r="C374" s="272"/>
      <c r="D374" s="272"/>
      <c r="E374" s="377"/>
      <c r="F374" s="377"/>
      <c r="G374" s="377"/>
      <c r="H374" s="377"/>
      <c r="I374" s="377"/>
      <c r="J374" s="377"/>
      <c r="K374" s="377"/>
      <c r="L374" s="377"/>
      <c r="M374" s="377"/>
      <c r="N374" s="377"/>
    </row>
    <row r="375" spans="1:14" s="241" customFormat="1">
      <c r="A375" s="272"/>
      <c r="B375" s="272"/>
      <c r="C375" s="272"/>
      <c r="D375" s="272"/>
      <c r="E375" s="377"/>
      <c r="F375" s="377"/>
      <c r="G375" s="377"/>
      <c r="H375" s="377"/>
      <c r="I375" s="377"/>
      <c r="J375" s="377"/>
      <c r="K375" s="377"/>
      <c r="L375" s="377"/>
      <c r="M375" s="377"/>
      <c r="N375" s="377"/>
    </row>
    <row r="376" spans="1:14" s="241" customFormat="1">
      <c r="A376" s="272"/>
      <c r="B376" s="272"/>
      <c r="C376" s="272"/>
      <c r="D376" s="272"/>
      <c r="E376" s="377"/>
      <c r="F376" s="377"/>
      <c r="G376" s="377"/>
      <c r="H376" s="377"/>
      <c r="I376" s="377"/>
      <c r="J376" s="377"/>
      <c r="K376" s="377"/>
      <c r="L376" s="377"/>
      <c r="M376" s="377"/>
      <c r="N376" s="377"/>
    </row>
    <row r="377" spans="1:14" s="241" customFormat="1">
      <c r="A377" s="272"/>
      <c r="B377" s="272"/>
      <c r="C377" s="272"/>
      <c r="D377" s="272"/>
      <c r="E377" s="377"/>
      <c r="F377" s="377"/>
      <c r="G377" s="377"/>
      <c r="H377" s="377"/>
      <c r="I377" s="377"/>
      <c r="J377" s="377"/>
      <c r="K377" s="377"/>
      <c r="L377" s="377"/>
      <c r="M377" s="377"/>
      <c r="N377" s="377"/>
    </row>
    <row r="378" spans="1:14" s="241" customFormat="1">
      <c r="A378" s="272"/>
      <c r="B378" s="272"/>
      <c r="C378" s="272"/>
      <c r="D378" s="272"/>
      <c r="E378" s="377"/>
      <c r="F378" s="377"/>
      <c r="G378" s="377"/>
      <c r="H378" s="377"/>
      <c r="I378" s="377"/>
      <c r="J378" s="377"/>
      <c r="K378" s="377"/>
      <c r="L378" s="377"/>
      <c r="M378" s="377"/>
      <c r="N378" s="377"/>
    </row>
    <row r="379" spans="1:14" s="241" customFormat="1">
      <c r="A379" s="272"/>
      <c r="B379" s="272"/>
      <c r="C379" s="272"/>
      <c r="D379" s="272"/>
      <c r="E379" s="377"/>
      <c r="F379" s="377"/>
      <c r="G379" s="377"/>
      <c r="H379" s="377"/>
      <c r="I379" s="377"/>
      <c r="J379" s="377"/>
      <c r="K379" s="377"/>
      <c r="L379" s="377"/>
      <c r="M379" s="377"/>
      <c r="N379" s="377"/>
    </row>
    <row r="380" spans="1:14" s="241" customFormat="1">
      <c r="A380" s="272"/>
      <c r="B380" s="272"/>
      <c r="C380" s="272"/>
      <c r="D380" s="272"/>
      <c r="E380" s="377"/>
      <c r="F380" s="377"/>
      <c r="G380" s="377"/>
      <c r="H380" s="377"/>
      <c r="I380" s="377"/>
      <c r="J380" s="377"/>
      <c r="K380" s="377"/>
      <c r="L380" s="377"/>
      <c r="M380" s="377"/>
      <c r="N380" s="377"/>
    </row>
    <row r="381" spans="1:14" s="241" customFormat="1">
      <c r="A381" s="272"/>
      <c r="B381" s="272"/>
      <c r="C381" s="272"/>
      <c r="D381" s="272"/>
      <c r="E381" s="377"/>
      <c r="F381" s="377"/>
      <c r="G381" s="377"/>
      <c r="H381" s="377"/>
      <c r="I381" s="377"/>
      <c r="J381" s="377"/>
      <c r="K381" s="377"/>
      <c r="L381" s="377"/>
      <c r="M381" s="377"/>
      <c r="N381" s="377"/>
    </row>
    <row r="382" spans="1:14" s="241" customFormat="1">
      <c r="A382" s="272"/>
      <c r="B382" s="272"/>
      <c r="C382" s="272"/>
      <c r="D382" s="272"/>
      <c r="E382" s="377"/>
      <c r="F382" s="377"/>
      <c r="G382" s="377"/>
      <c r="H382" s="377"/>
      <c r="I382" s="377"/>
      <c r="J382" s="377"/>
      <c r="K382" s="377"/>
      <c r="L382" s="377"/>
      <c r="M382" s="377"/>
      <c r="N382" s="377"/>
    </row>
    <row r="383" spans="1:14" s="241" customFormat="1">
      <c r="A383" s="272"/>
      <c r="B383" s="272"/>
      <c r="C383" s="272"/>
      <c r="D383" s="272"/>
      <c r="E383" s="377"/>
      <c r="F383" s="377"/>
      <c r="G383" s="377"/>
      <c r="H383" s="377"/>
      <c r="I383" s="377"/>
      <c r="J383" s="377"/>
      <c r="K383" s="377"/>
      <c r="L383" s="377"/>
      <c r="M383" s="377"/>
      <c r="N383" s="377"/>
    </row>
    <row r="384" spans="1:14" s="241" customFormat="1">
      <c r="A384" s="272"/>
      <c r="B384" s="272"/>
      <c r="C384" s="272"/>
      <c r="D384" s="272"/>
      <c r="E384" s="377"/>
      <c r="F384" s="377"/>
      <c r="G384" s="377"/>
      <c r="H384" s="377"/>
      <c r="I384" s="377"/>
      <c r="J384" s="377"/>
      <c r="K384" s="377"/>
      <c r="L384" s="377"/>
      <c r="M384" s="377"/>
      <c r="N384" s="377"/>
    </row>
    <row r="385" spans="1:14" s="241" customFormat="1">
      <c r="A385" s="272"/>
      <c r="B385" s="272"/>
      <c r="C385" s="272"/>
      <c r="D385" s="272"/>
      <c r="E385" s="377"/>
      <c r="F385" s="377"/>
      <c r="G385" s="377"/>
      <c r="H385" s="377"/>
      <c r="I385" s="377"/>
      <c r="J385" s="377"/>
      <c r="K385" s="377"/>
      <c r="L385" s="377"/>
      <c r="M385" s="377"/>
      <c r="N385" s="377"/>
    </row>
    <row r="386" spans="1:14" s="241" customFormat="1">
      <c r="A386" s="272"/>
      <c r="B386" s="272"/>
      <c r="C386" s="272"/>
      <c r="D386" s="272"/>
      <c r="E386" s="377"/>
      <c r="F386" s="377"/>
      <c r="G386" s="377"/>
      <c r="H386" s="377"/>
      <c r="I386" s="377"/>
      <c r="J386" s="377"/>
      <c r="K386" s="377"/>
      <c r="L386" s="377"/>
      <c r="M386" s="377"/>
      <c r="N386" s="377"/>
    </row>
    <row r="387" spans="1:14" s="241" customFormat="1">
      <c r="A387" s="272"/>
      <c r="B387" s="272"/>
      <c r="C387" s="272"/>
      <c r="D387" s="272"/>
      <c r="E387" s="377"/>
      <c r="F387" s="377"/>
      <c r="G387" s="377"/>
      <c r="H387" s="377"/>
      <c r="I387" s="377"/>
      <c r="J387" s="377"/>
      <c r="K387" s="377"/>
      <c r="L387" s="377"/>
      <c r="M387" s="377"/>
      <c r="N387" s="377"/>
    </row>
    <row r="388" spans="1:14" s="241" customFormat="1">
      <c r="A388" s="272"/>
      <c r="B388" s="272"/>
      <c r="C388" s="272"/>
      <c r="D388" s="272"/>
      <c r="E388" s="377"/>
      <c r="F388" s="377"/>
      <c r="G388" s="377"/>
      <c r="H388" s="377"/>
      <c r="I388" s="377"/>
      <c r="J388" s="377"/>
      <c r="K388" s="377"/>
      <c r="L388" s="377"/>
      <c r="M388" s="377"/>
      <c r="N388" s="377"/>
    </row>
    <row r="389" spans="1:14" s="241" customFormat="1">
      <c r="A389" s="272"/>
      <c r="B389" s="272"/>
      <c r="C389" s="272"/>
      <c r="D389" s="272"/>
      <c r="E389" s="377"/>
      <c r="F389" s="377"/>
      <c r="G389" s="377"/>
      <c r="H389" s="377"/>
      <c r="I389" s="377"/>
      <c r="J389" s="377"/>
      <c r="K389" s="377"/>
      <c r="L389" s="377"/>
      <c r="M389" s="377"/>
      <c r="N389" s="377"/>
    </row>
    <row r="390" spans="1:14" s="241" customFormat="1">
      <c r="A390" s="272"/>
      <c r="B390" s="272"/>
      <c r="C390" s="272"/>
      <c r="D390" s="272"/>
      <c r="E390" s="377"/>
      <c r="F390" s="377"/>
      <c r="G390" s="377"/>
      <c r="H390" s="377"/>
      <c r="I390" s="377"/>
      <c r="J390" s="377"/>
      <c r="K390" s="377"/>
      <c r="L390" s="377"/>
      <c r="M390" s="377"/>
      <c r="N390" s="377"/>
    </row>
    <row r="391" spans="1:14" s="241" customFormat="1">
      <c r="A391" s="272"/>
      <c r="B391" s="272"/>
      <c r="C391" s="272"/>
      <c r="D391" s="272"/>
      <c r="E391" s="377"/>
      <c r="F391" s="377"/>
      <c r="G391" s="377"/>
      <c r="H391" s="377"/>
      <c r="I391" s="377"/>
      <c r="J391" s="377"/>
      <c r="K391" s="377"/>
      <c r="L391" s="377"/>
      <c r="M391" s="377"/>
      <c r="N391" s="377"/>
    </row>
    <row r="392" spans="1:14" s="241" customFormat="1">
      <c r="A392" s="272"/>
      <c r="B392" s="272"/>
      <c r="C392" s="272"/>
      <c r="D392" s="272"/>
      <c r="E392" s="377"/>
      <c r="F392" s="377"/>
      <c r="G392" s="377"/>
      <c r="H392" s="377"/>
      <c r="I392" s="377"/>
      <c r="J392" s="377"/>
      <c r="K392" s="377"/>
      <c r="L392" s="377"/>
      <c r="M392" s="377"/>
      <c r="N392" s="377"/>
    </row>
    <row r="393" spans="1:14" s="241" customFormat="1">
      <c r="A393" s="272"/>
      <c r="B393" s="272"/>
      <c r="C393" s="272"/>
      <c r="D393" s="272"/>
      <c r="E393" s="377"/>
      <c r="F393" s="377"/>
      <c r="G393" s="377"/>
      <c r="H393" s="377"/>
      <c r="I393" s="377"/>
      <c r="J393" s="377"/>
      <c r="K393" s="377"/>
      <c r="L393" s="377"/>
      <c r="M393" s="377"/>
      <c r="N393" s="377"/>
    </row>
    <row r="394" spans="1:14" s="241" customFormat="1">
      <c r="A394" s="272"/>
      <c r="B394" s="272"/>
      <c r="C394" s="272"/>
      <c r="D394" s="272"/>
      <c r="E394" s="377"/>
      <c r="F394" s="377"/>
      <c r="G394" s="377"/>
      <c r="H394" s="377"/>
      <c r="I394" s="377"/>
      <c r="J394" s="377"/>
      <c r="K394" s="377"/>
      <c r="L394" s="377"/>
      <c r="M394" s="377"/>
      <c r="N394" s="377"/>
    </row>
    <row r="395" spans="1:14" s="241" customFormat="1">
      <c r="A395" s="272"/>
      <c r="B395" s="272"/>
      <c r="C395" s="272"/>
      <c r="D395" s="272"/>
      <c r="E395" s="377"/>
      <c r="F395" s="377"/>
      <c r="G395" s="377"/>
      <c r="H395" s="377"/>
      <c r="I395" s="377"/>
      <c r="J395" s="377"/>
      <c r="K395" s="377"/>
      <c r="L395" s="377"/>
      <c r="M395" s="377"/>
      <c r="N395" s="377"/>
    </row>
    <row r="396" spans="1:14" s="241" customFormat="1">
      <c r="A396" s="272"/>
      <c r="B396" s="272"/>
      <c r="C396" s="272"/>
      <c r="D396" s="272"/>
      <c r="E396" s="377"/>
      <c r="F396" s="377"/>
      <c r="G396" s="377"/>
      <c r="H396" s="377"/>
      <c r="I396" s="377"/>
      <c r="J396" s="377"/>
      <c r="K396" s="377"/>
      <c r="L396" s="377"/>
      <c r="M396" s="377"/>
      <c r="N396" s="377"/>
    </row>
    <row r="397" spans="1:14" s="241" customFormat="1">
      <c r="A397" s="272"/>
      <c r="B397" s="272"/>
      <c r="C397" s="272"/>
      <c r="D397" s="272"/>
      <c r="E397" s="377"/>
      <c r="F397" s="377"/>
      <c r="G397" s="377"/>
      <c r="H397" s="377"/>
      <c r="I397" s="377"/>
      <c r="J397" s="377"/>
      <c r="K397" s="377"/>
      <c r="L397" s="377"/>
      <c r="M397" s="377"/>
      <c r="N397" s="377"/>
    </row>
    <row r="398" spans="1:14" s="241" customFormat="1">
      <c r="A398" s="272"/>
      <c r="B398" s="272"/>
      <c r="C398" s="272"/>
      <c r="D398" s="272"/>
      <c r="E398" s="377"/>
      <c r="F398" s="377"/>
      <c r="G398" s="377"/>
      <c r="H398" s="377"/>
      <c r="I398" s="377"/>
      <c r="J398" s="377"/>
      <c r="K398" s="377"/>
      <c r="L398" s="377"/>
      <c r="M398" s="377"/>
      <c r="N398" s="377"/>
    </row>
    <row r="399" spans="1:14" s="241" customFormat="1">
      <c r="A399" s="272"/>
      <c r="B399" s="272"/>
      <c r="C399" s="272"/>
      <c r="D399" s="272"/>
      <c r="E399" s="377"/>
      <c r="F399" s="377"/>
      <c r="G399" s="377"/>
      <c r="H399" s="377"/>
      <c r="I399" s="377"/>
      <c r="J399" s="377"/>
      <c r="K399" s="377"/>
      <c r="L399" s="377"/>
      <c r="M399" s="377"/>
      <c r="N399" s="377"/>
    </row>
    <row r="400" spans="1:14" s="241" customFormat="1">
      <c r="A400" s="272"/>
      <c r="B400" s="272"/>
      <c r="C400" s="272"/>
      <c r="D400" s="272"/>
      <c r="E400" s="377"/>
      <c r="F400" s="377"/>
      <c r="G400" s="377"/>
      <c r="H400" s="377"/>
      <c r="I400" s="377"/>
      <c r="J400" s="377"/>
      <c r="K400" s="377"/>
      <c r="L400" s="377"/>
      <c r="M400" s="377"/>
      <c r="N400" s="377"/>
    </row>
    <row r="401" spans="1:14" s="241" customFormat="1">
      <c r="A401" s="272"/>
      <c r="B401" s="272"/>
      <c r="C401" s="272"/>
      <c r="D401" s="272"/>
      <c r="E401" s="377"/>
      <c r="F401" s="377"/>
      <c r="G401" s="377"/>
      <c r="H401" s="377"/>
      <c r="I401" s="377"/>
      <c r="J401" s="377"/>
      <c r="K401" s="377"/>
      <c r="L401" s="377"/>
      <c r="M401" s="377"/>
      <c r="N401" s="377"/>
    </row>
    <row r="402" spans="1:14" s="241" customFormat="1">
      <c r="A402" s="272"/>
      <c r="B402" s="272"/>
      <c r="C402" s="272"/>
      <c r="D402" s="272"/>
      <c r="E402" s="377"/>
      <c r="F402" s="377"/>
      <c r="G402" s="377"/>
      <c r="H402" s="377"/>
      <c r="I402" s="377"/>
      <c r="J402" s="377"/>
      <c r="K402" s="377"/>
      <c r="L402" s="377"/>
      <c r="M402" s="377"/>
      <c r="N402" s="377"/>
    </row>
    <row r="403" spans="1:14" s="241" customFormat="1">
      <c r="A403" s="272"/>
      <c r="B403" s="272"/>
      <c r="C403" s="272"/>
      <c r="D403" s="272"/>
      <c r="E403" s="377"/>
      <c r="F403" s="377"/>
      <c r="G403" s="377"/>
      <c r="H403" s="377"/>
      <c r="I403" s="377"/>
      <c r="J403" s="377"/>
      <c r="K403" s="377"/>
      <c r="L403" s="377"/>
      <c r="M403" s="377"/>
      <c r="N403" s="377"/>
    </row>
    <row r="404" spans="1:14" s="241" customFormat="1">
      <c r="A404" s="272"/>
      <c r="B404" s="272"/>
      <c r="C404" s="272"/>
      <c r="D404" s="272"/>
      <c r="E404" s="377"/>
      <c r="F404" s="377"/>
      <c r="G404" s="377"/>
      <c r="H404" s="377"/>
      <c r="I404" s="377"/>
      <c r="J404" s="377"/>
      <c r="K404" s="377"/>
      <c r="L404" s="377"/>
      <c r="M404" s="377"/>
      <c r="N404" s="377"/>
    </row>
    <row r="405" spans="1:14" s="241" customFormat="1">
      <c r="A405" s="272"/>
      <c r="B405" s="272"/>
      <c r="C405" s="272"/>
      <c r="D405" s="272"/>
      <c r="E405" s="377"/>
      <c r="F405" s="377"/>
      <c r="G405" s="377"/>
      <c r="H405" s="377"/>
      <c r="I405" s="377"/>
      <c r="J405" s="377"/>
      <c r="K405" s="377"/>
      <c r="L405" s="377"/>
      <c r="M405" s="377"/>
      <c r="N405" s="377"/>
    </row>
    <row r="406" spans="1:14" s="241" customFormat="1">
      <c r="A406" s="272"/>
      <c r="B406" s="272"/>
      <c r="C406" s="272"/>
      <c r="D406" s="272"/>
      <c r="E406" s="377"/>
      <c r="F406" s="377"/>
      <c r="G406" s="377"/>
      <c r="H406" s="377"/>
      <c r="I406" s="377"/>
      <c r="J406" s="377"/>
      <c r="K406" s="377"/>
      <c r="L406" s="377"/>
      <c r="M406" s="377"/>
      <c r="N406" s="377"/>
    </row>
    <row r="407" spans="1:14" s="241" customFormat="1">
      <c r="A407" s="272"/>
      <c r="B407" s="272"/>
      <c r="C407" s="272"/>
      <c r="D407" s="272"/>
      <c r="E407" s="377"/>
      <c r="F407" s="377"/>
      <c r="G407" s="377"/>
      <c r="H407" s="377"/>
      <c r="I407" s="377"/>
      <c r="J407" s="377"/>
      <c r="K407" s="377"/>
      <c r="L407" s="377"/>
      <c r="M407" s="377"/>
      <c r="N407" s="377"/>
    </row>
    <row r="408" spans="1:14" s="241" customFormat="1">
      <c r="A408" s="272"/>
      <c r="B408" s="272"/>
      <c r="C408" s="272"/>
      <c r="D408" s="272"/>
      <c r="E408" s="377"/>
      <c r="F408" s="377"/>
      <c r="G408" s="377"/>
      <c r="H408" s="377"/>
      <c r="I408" s="377"/>
      <c r="J408" s="377"/>
      <c r="K408" s="377"/>
      <c r="L408" s="377"/>
      <c r="M408" s="377"/>
      <c r="N408" s="377"/>
    </row>
    <row r="409" spans="1:14" s="241" customFormat="1">
      <c r="A409" s="272"/>
      <c r="B409" s="272"/>
      <c r="C409" s="272"/>
      <c r="D409" s="272"/>
      <c r="E409" s="377"/>
      <c r="F409" s="377"/>
      <c r="G409" s="377"/>
      <c r="H409" s="377"/>
      <c r="I409" s="377"/>
      <c r="J409" s="377"/>
      <c r="K409" s="377"/>
      <c r="L409" s="377"/>
      <c r="M409" s="377"/>
      <c r="N409" s="377"/>
    </row>
    <row r="410" spans="1:14" s="241" customFormat="1">
      <c r="A410" s="272"/>
      <c r="B410" s="272"/>
      <c r="C410" s="272"/>
      <c r="D410" s="272"/>
      <c r="E410" s="377"/>
      <c r="F410" s="377"/>
      <c r="G410" s="377"/>
      <c r="H410" s="377"/>
      <c r="I410" s="377"/>
      <c r="J410" s="377"/>
      <c r="K410" s="377"/>
      <c r="L410" s="377"/>
      <c r="M410" s="377"/>
      <c r="N410" s="377"/>
    </row>
    <row r="411" spans="1:14" s="241" customFormat="1">
      <c r="A411" s="272"/>
      <c r="B411" s="272"/>
      <c r="C411" s="272"/>
      <c r="D411" s="272"/>
      <c r="E411" s="377"/>
      <c r="F411" s="377"/>
      <c r="G411" s="377"/>
      <c r="H411" s="377"/>
      <c r="I411" s="377"/>
      <c r="J411" s="377"/>
      <c r="K411" s="377"/>
      <c r="L411" s="377"/>
      <c r="M411" s="377"/>
      <c r="N411" s="377"/>
    </row>
    <row r="412" spans="1:14" s="241" customFormat="1">
      <c r="A412" s="272"/>
      <c r="B412" s="272"/>
      <c r="C412" s="272"/>
      <c r="D412" s="272"/>
      <c r="E412" s="377"/>
      <c r="F412" s="377"/>
      <c r="G412" s="377"/>
      <c r="H412" s="377"/>
      <c r="I412" s="377"/>
      <c r="J412" s="377"/>
      <c r="K412" s="377"/>
      <c r="L412" s="377"/>
      <c r="M412" s="377"/>
      <c r="N412" s="377"/>
    </row>
    <row r="413" spans="1:14" s="241" customFormat="1">
      <c r="A413" s="272"/>
      <c r="B413" s="272"/>
      <c r="C413" s="272"/>
      <c r="D413" s="272"/>
      <c r="E413" s="377"/>
      <c r="F413" s="377"/>
      <c r="G413" s="377"/>
      <c r="H413" s="377"/>
      <c r="I413" s="377"/>
      <c r="J413" s="377"/>
      <c r="K413" s="377"/>
      <c r="L413" s="377"/>
      <c r="M413" s="377"/>
      <c r="N413" s="377"/>
    </row>
    <row r="414" spans="1:14" s="241" customFormat="1">
      <c r="A414" s="272"/>
      <c r="B414" s="272"/>
      <c r="C414" s="272"/>
      <c r="D414" s="272"/>
      <c r="E414" s="377"/>
      <c r="F414" s="377"/>
      <c r="G414" s="377"/>
      <c r="H414" s="377"/>
      <c r="I414" s="377"/>
      <c r="J414" s="377"/>
      <c r="K414" s="377"/>
      <c r="L414" s="377"/>
      <c r="M414" s="377"/>
      <c r="N414" s="377"/>
    </row>
    <row r="415" spans="1:14" s="241" customFormat="1">
      <c r="A415" s="272"/>
      <c r="B415" s="272"/>
      <c r="C415" s="272"/>
      <c r="D415" s="272"/>
      <c r="E415" s="377"/>
      <c r="F415" s="377"/>
      <c r="G415" s="377"/>
      <c r="H415" s="377"/>
      <c r="I415" s="377"/>
      <c r="J415" s="377"/>
      <c r="K415" s="377"/>
      <c r="L415" s="377"/>
      <c r="M415" s="377"/>
      <c r="N415" s="377"/>
    </row>
    <row r="416" spans="1:14" s="241" customFormat="1">
      <c r="A416" s="272"/>
      <c r="B416" s="272"/>
      <c r="C416" s="272"/>
      <c r="D416" s="272"/>
      <c r="E416" s="377"/>
      <c r="F416" s="377"/>
      <c r="G416" s="377"/>
      <c r="H416" s="377"/>
      <c r="I416" s="377"/>
      <c r="J416" s="377"/>
      <c r="K416" s="377"/>
      <c r="L416" s="377"/>
      <c r="M416" s="377"/>
      <c r="N416" s="377"/>
    </row>
    <row r="417" spans="1:14" s="241" customFormat="1">
      <c r="A417" s="272"/>
      <c r="B417" s="272"/>
      <c r="C417" s="272"/>
      <c r="D417" s="272"/>
      <c r="E417" s="377"/>
      <c r="F417" s="377"/>
      <c r="G417" s="377"/>
      <c r="H417" s="377"/>
      <c r="I417" s="377"/>
      <c r="J417" s="377"/>
      <c r="K417" s="377"/>
      <c r="L417" s="377"/>
      <c r="M417" s="377"/>
      <c r="N417" s="377"/>
    </row>
    <row r="418" spans="1:14" s="241" customFormat="1">
      <c r="A418" s="272"/>
      <c r="B418" s="272"/>
      <c r="C418" s="272"/>
      <c r="D418" s="272"/>
      <c r="E418" s="377"/>
      <c r="F418" s="377"/>
      <c r="G418" s="377"/>
      <c r="H418" s="377"/>
      <c r="I418" s="377"/>
      <c r="J418" s="377"/>
      <c r="K418" s="377"/>
      <c r="L418" s="377"/>
      <c r="M418" s="377"/>
      <c r="N418" s="377"/>
    </row>
    <row r="419" spans="1:14" s="241" customFormat="1">
      <c r="A419" s="272"/>
      <c r="B419" s="272"/>
      <c r="C419" s="272"/>
      <c r="D419" s="272"/>
      <c r="E419" s="377"/>
      <c r="F419" s="377"/>
      <c r="G419" s="377"/>
      <c r="H419" s="377"/>
      <c r="I419" s="377"/>
      <c r="J419" s="377"/>
      <c r="K419" s="377"/>
      <c r="L419" s="377"/>
      <c r="M419" s="377"/>
      <c r="N419" s="377"/>
    </row>
    <row r="420" spans="1:14" s="241" customFormat="1">
      <c r="A420" s="272"/>
      <c r="B420" s="272"/>
      <c r="C420" s="272"/>
      <c r="D420" s="272"/>
      <c r="E420" s="377"/>
      <c r="F420" s="377"/>
      <c r="G420" s="377"/>
      <c r="H420" s="377"/>
      <c r="I420" s="377"/>
      <c r="J420" s="377"/>
      <c r="K420" s="377"/>
      <c r="L420" s="377"/>
      <c r="M420" s="377"/>
      <c r="N420" s="377"/>
    </row>
    <row r="421" spans="1:14" s="241" customFormat="1">
      <c r="A421" s="272"/>
      <c r="B421" s="272"/>
      <c r="C421" s="272"/>
      <c r="D421" s="272"/>
      <c r="E421" s="377"/>
      <c r="F421" s="377"/>
      <c r="G421" s="377"/>
      <c r="H421" s="377"/>
      <c r="I421" s="377"/>
      <c r="J421" s="377"/>
      <c r="K421" s="377"/>
      <c r="L421" s="377"/>
      <c r="M421" s="377"/>
      <c r="N421" s="377"/>
    </row>
    <row r="422" spans="1:14" s="241" customFormat="1">
      <c r="A422" s="272"/>
      <c r="B422" s="272"/>
      <c r="C422" s="272"/>
      <c r="D422" s="272"/>
      <c r="E422" s="377"/>
      <c r="F422" s="377"/>
      <c r="G422" s="377"/>
      <c r="H422" s="377"/>
      <c r="I422" s="377"/>
      <c r="J422" s="377"/>
      <c r="K422" s="377"/>
      <c r="L422" s="377"/>
      <c r="M422" s="377"/>
      <c r="N422" s="377"/>
    </row>
    <row r="423" spans="1:14" s="241" customFormat="1">
      <c r="A423" s="272"/>
      <c r="B423" s="272"/>
      <c r="C423" s="272"/>
      <c r="D423" s="272"/>
      <c r="E423" s="377"/>
      <c r="F423" s="377"/>
      <c r="G423" s="377"/>
      <c r="H423" s="377"/>
      <c r="I423" s="377"/>
      <c r="J423" s="377"/>
      <c r="K423" s="377"/>
      <c r="L423" s="377"/>
      <c r="M423" s="377"/>
      <c r="N423" s="377"/>
    </row>
    <row r="424" spans="1:14" s="241" customFormat="1">
      <c r="A424" s="272"/>
      <c r="B424" s="272"/>
      <c r="C424" s="272"/>
      <c r="D424" s="272"/>
      <c r="E424" s="377"/>
      <c r="F424" s="377"/>
      <c r="G424" s="377"/>
      <c r="H424" s="377"/>
      <c r="I424" s="377"/>
      <c r="J424" s="377"/>
      <c r="K424" s="377"/>
      <c r="L424" s="377"/>
      <c r="M424" s="377"/>
      <c r="N424" s="377"/>
    </row>
    <row r="425" spans="1:14" s="241" customFormat="1">
      <c r="A425" s="272"/>
      <c r="B425" s="272"/>
      <c r="C425" s="272"/>
      <c r="D425" s="272"/>
      <c r="E425" s="377"/>
      <c r="F425" s="377"/>
      <c r="G425" s="377"/>
      <c r="H425" s="377"/>
      <c r="I425" s="377"/>
      <c r="J425" s="377"/>
      <c r="K425" s="377"/>
      <c r="L425" s="377"/>
      <c r="M425" s="377"/>
      <c r="N425" s="377"/>
    </row>
    <row r="426" spans="1:14" s="241" customFormat="1">
      <c r="A426" s="272"/>
      <c r="B426" s="272"/>
      <c r="C426" s="272"/>
      <c r="D426" s="272"/>
      <c r="E426" s="377"/>
      <c r="F426" s="377"/>
      <c r="G426" s="377"/>
      <c r="H426" s="377"/>
      <c r="I426" s="377"/>
      <c r="J426" s="377"/>
      <c r="K426" s="377"/>
      <c r="L426" s="377"/>
      <c r="M426" s="377"/>
      <c r="N426" s="377"/>
    </row>
    <row r="427" spans="1:14" s="241" customFormat="1">
      <c r="A427" s="272"/>
      <c r="B427" s="272"/>
      <c r="C427" s="272"/>
      <c r="D427" s="272"/>
      <c r="E427" s="377"/>
      <c r="F427" s="377"/>
      <c r="G427" s="377"/>
      <c r="H427" s="377"/>
      <c r="I427" s="377"/>
      <c r="J427" s="377"/>
      <c r="K427" s="377"/>
      <c r="L427" s="377"/>
      <c r="M427" s="377"/>
      <c r="N427" s="377"/>
    </row>
    <row r="428" spans="1:14" s="241" customFormat="1">
      <c r="A428" s="272"/>
      <c r="B428" s="272"/>
      <c r="C428" s="272"/>
      <c r="D428" s="272"/>
      <c r="E428" s="377"/>
      <c r="F428" s="377"/>
      <c r="G428" s="377"/>
      <c r="H428" s="377"/>
      <c r="I428" s="377"/>
      <c r="J428" s="377"/>
      <c r="K428" s="377"/>
      <c r="L428" s="377"/>
      <c r="M428" s="377"/>
      <c r="N428" s="377"/>
    </row>
    <row r="429" spans="1:14" s="241" customFormat="1">
      <c r="A429" s="272"/>
      <c r="B429" s="272"/>
      <c r="C429" s="272"/>
      <c r="D429" s="272"/>
      <c r="E429" s="377"/>
      <c r="F429" s="377"/>
      <c r="G429" s="377"/>
      <c r="H429" s="377"/>
      <c r="I429" s="377"/>
      <c r="J429" s="377"/>
      <c r="K429" s="377"/>
      <c r="L429" s="377"/>
      <c r="M429" s="377"/>
      <c r="N429" s="377"/>
    </row>
    <row r="430" spans="1:14" s="241" customFormat="1">
      <c r="A430" s="272"/>
      <c r="B430" s="272"/>
      <c r="C430" s="272"/>
      <c r="D430" s="272"/>
      <c r="E430" s="377"/>
      <c r="F430" s="377"/>
      <c r="G430" s="377"/>
      <c r="H430" s="377"/>
      <c r="I430" s="377"/>
      <c r="J430" s="377"/>
      <c r="K430" s="377"/>
      <c r="L430" s="377"/>
      <c r="M430" s="377"/>
      <c r="N430" s="377"/>
    </row>
    <row r="431" spans="1:14" s="241" customFormat="1">
      <c r="A431" s="272"/>
      <c r="B431" s="272"/>
      <c r="C431" s="272"/>
      <c r="D431" s="272"/>
      <c r="E431" s="377"/>
      <c r="F431" s="377"/>
      <c r="G431" s="377"/>
      <c r="H431" s="377"/>
      <c r="I431" s="377"/>
      <c r="J431" s="377"/>
      <c r="K431" s="377"/>
      <c r="L431" s="377"/>
      <c r="M431" s="377"/>
      <c r="N431" s="377"/>
    </row>
    <row r="432" spans="1:14" s="241" customFormat="1">
      <c r="A432" s="272"/>
      <c r="B432" s="272"/>
      <c r="C432" s="272"/>
      <c r="D432" s="272"/>
      <c r="E432" s="377"/>
      <c r="F432" s="377"/>
      <c r="G432" s="377"/>
      <c r="H432" s="377"/>
      <c r="I432" s="377"/>
      <c r="J432" s="377"/>
      <c r="K432" s="377"/>
      <c r="L432" s="377"/>
      <c r="M432" s="377"/>
      <c r="N432" s="377"/>
    </row>
    <row r="433" spans="1:14" s="241" customFormat="1">
      <c r="A433" s="272"/>
      <c r="B433" s="272"/>
      <c r="C433" s="272"/>
      <c r="D433" s="272"/>
      <c r="E433" s="377"/>
      <c r="F433" s="377"/>
      <c r="G433" s="377"/>
      <c r="H433" s="377"/>
      <c r="I433" s="377"/>
      <c r="J433" s="377"/>
      <c r="K433" s="377"/>
      <c r="L433" s="377"/>
      <c r="M433" s="377"/>
      <c r="N433" s="377"/>
    </row>
    <row r="434" spans="1:14" s="241" customFormat="1">
      <c r="A434" s="272"/>
      <c r="B434" s="272"/>
      <c r="C434" s="272"/>
      <c r="D434" s="272"/>
      <c r="E434" s="377"/>
      <c r="F434" s="377"/>
      <c r="G434" s="377"/>
      <c r="H434" s="377"/>
      <c r="I434" s="377"/>
      <c r="J434" s="377"/>
      <c r="K434" s="377"/>
      <c r="L434" s="377"/>
      <c r="M434" s="377"/>
      <c r="N434" s="377"/>
    </row>
    <row r="435" spans="1:14" s="241" customFormat="1">
      <c r="A435" s="272"/>
      <c r="B435" s="272"/>
      <c r="C435" s="272"/>
      <c r="D435" s="272"/>
      <c r="E435" s="377"/>
      <c r="F435" s="377"/>
      <c r="G435" s="377"/>
      <c r="H435" s="377"/>
      <c r="I435" s="377"/>
      <c r="J435" s="377"/>
      <c r="K435" s="377"/>
      <c r="L435" s="377"/>
      <c r="M435" s="377"/>
      <c r="N435" s="377"/>
    </row>
    <row r="436" spans="1:14" s="241" customFormat="1">
      <c r="A436" s="272"/>
      <c r="B436" s="272"/>
      <c r="C436" s="272"/>
      <c r="D436" s="272"/>
      <c r="E436" s="377"/>
      <c r="F436" s="377"/>
      <c r="G436" s="377"/>
      <c r="H436" s="377"/>
      <c r="I436" s="377"/>
      <c r="J436" s="377"/>
      <c r="K436" s="377"/>
      <c r="L436" s="377"/>
      <c r="M436" s="377"/>
      <c r="N436" s="377"/>
    </row>
    <row r="437" spans="1:14" s="241" customFormat="1">
      <c r="A437" s="272"/>
      <c r="B437" s="272"/>
      <c r="C437" s="272"/>
      <c r="D437" s="272"/>
      <c r="E437" s="377"/>
      <c r="F437" s="377"/>
      <c r="G437" s="377"/>
      <c r="H437" s="377"/>
      <c r="I437" s="377"/>
      <c r="J437" s="377"/>
      <c r="K437" s="377"/>
      <c r="L437" s="377"/>
      <c r="M437" s="377"/>
      <c r="N437" s="377"/>
    </row>
    <row r="438" spans="1:14" s="241" customFormat="1">
      <c r="A438" s="272"/>
      <c r="B438" s="272"/>
      <c r="C438" s="272"/>
      <c r="D438" s="272"/>
      <c r="E438" s="377"/>
      <c r="F438" s="377"/>
      <c r="G438" s="377"/>
      <c r="H438" s="377"/>
      <c r="I438" s="377"/>
      <c r="J438" s="377"/>
      <c r="K438" s="377"/>
      <c r="L438" s="377"/>
      <c r="M438" s="377"/>
      <c r="N438" s="377"/>
    </row>
    <row r="439" spans="1:14" s="241" customFormat="1">
      <c r="A439" s="272"/>
      <c r="B439" s="272"/>
      <c r="C439" s="272"/>
      <c r="D439" s="272"/>
      <c r="E439" s="377"/>
      <c r="F439" s="377"/>
      <c r="G439" s="377"/>
      <c r="H439" s="377"/>
      <c r="I439" s="377"/>
      <c r="J439" s="377"/>
      <c r="K439" s="377"/>
      <c r="L439" s="377"/>
      <c r="M439" s="377"/>
      <c r="N439" s="377"/>
    </row>
    <row r="440" spans="1:14" s="241" customFormat="1">
      <c r="A440" s="272"/>
      <c r="B440" s="272"/>
      <c r="C440" s="272"/>
      <c r="D440" s="272"/>
      <c r="E440" s="377"/>
      <c r="F440" s="377"/>
      <c r="G440" s="377"/>
      <c r="H440" s="377"/>
      <c r="I440" s="377"/>
      <c r="J440" s="377"/>
      <c r="K440" s="377"/>
      <c r="L440" s="377"/>
      <c r="M440" s="377"/>
      <c r="N440" s="377"/>
    </row>
    <row r="441" spans="1:14" s="241" customFormat="1">
      <c r="A441" s="272"/>
      <c r="B441" s="272"/>
      <c r="C441" s="272"/>
      <c r="D441" s="272"/>
      <c r="E441" s="377"/>
      <c r="F441" s="377"/>
      <c r="G441" s="377"/>
      <c r="H441" s="377"/>
      <c r="I441" s="377"/>
      <c r="J441" s="377"/>
      <c r="K441" s="377"/>
      <c r="L441" s="377"/>
      <c r="M441" s="377"/>
      <c r="N441" s="377"/>
    </row>
    <row r="442" spans="1:14" s="241" customFormat="1">
      <c r="A442" s="272"/>
      <c r="B442" s="272"/>
      <c r="C442" s="272"/>
      <c r="D442" s="272"/>
      <c r="E442" s="377"/>
      <c r="F442" s="377"/>
      <c r="G442" s="377"/>
      <c r="H442" s="377"/>
      <c r="I442" s="377"/>
      <c r="J442" s="377"/>
      <c r="K442" s="377"/>
      <c r="L442" s="377"/>
      <c r="M442" s="377"/>
      <c r="N442" s="377"/>
    </row>
    <row r="443" spans="1:14" s="241" customFormat="1">
      <c r="A443" s="272"/>
      <c r="B443" s="272"/>
      <c r="C443" s="272"/>
      <c r="D443" s="272"/>
      <c r="E443" s="377"/>
      <c r="F443" s="377"/>
      <c r="G443" s="377"/>
      <c r="H443" s="377"/>
      <c r="I443" s="377"/>
      <c r="J443" s="377"/>
      <c r="K443" s="377"/>
      <c r="L443" s="377"/>
      <c r="M443" s="377"/>
      <c r="N443" s="377"/>
    </row>
    <row r="444" spans="1:14" s="241" customFormat="1">
      <c r="A444" s="272"/>
      <c r="B444" s="272"/>
      <c r="C444" s="272"/>
      <c r="D444" s="272"/>
      <c r="E444" s="377"/>
      <c r="F444" s="377"/>
      <c r="G444" s="377"/>
      <c r="H444" s="377"/>
      <c r="I444" s="377"/>
      <c r="J444" s="377"/>
      <c r="K444" s="377"/>
      <c r="L444" s="377"/>
      <c r="M444" s="377"/>
      <c r="N444" s="377"/>
    </row>
    <row r="445" spans="1:14" s="241" customFormat="1">
      <c r="A445" s="272"/>
      <c r="B445" s="272"/>
      <c r="C445" s="272"/>
      <c r="D445" s="272"/>
      <c r="E445" s="377"/>
      <c r="F445" s="377"/>
      <c r="G445" s="377"/>
      <c r="H445" s="377"/>
      <c r="I445" s="377"/>
      <c r="J445" s="377"/>
      <c r="K445" s="377"/>
      <c r="L445" s="377"/>
      <c r="M445" s="377"/>
      <c r="N445" s="377"/>
    </row>
    <row r="446" spans="1:14" s="241" customFormat="1">
      <c r="A446" s="272"/>
      <c r="B446" s="272"/>
      <c r="C446" s="272"/>
      <c r="D446" s="272"/>
      <c r="E446" s="377"/>
      <c r="F446" s="377"/>
      <c r="G446" s="377"/>
      <c r="H446" s="377"/>
      <c r="I446" s="377"/>
      <c r="J446" s="377"/>
      <c r="K446" s="377"/>
      <c r="L446" s="377"/>
      <c r="M446" s="377"/>
      <c r="N446" s="377"/>
    </row>
    <row r="447" spans="1:14" s="241" customFormat="1">
      <c r="A447" s="272"/>
      <c r="B447" s="272"/>
      <c r="C447" s="272"/>
      <c r="D447" s="272"/>
      <c r="E447" s="377"/>
      <c r="F447" s="377"/>
      <c r="G447" s="377"/>
      <c r="H447" s="377"/>
      <c r="I447" s="377"/>
      <c r="J447" s="377"/>
      <c r="K447" s="377"/>
      <c r="L447" s="377"/>
      <c r="M447" s="377"/>
      <c r="N447" s="377"/>
    </row>
    <row r="448" spans="1:14" s="241" customFormat="1">
      <c r="A448" s="272"/>
      <c r="B448" s="272"/>
      <c r="C448" s="272"/>
      <c r="D448" s="272"/>
      <c r="E448" s="377"/>
      <c r="F448" s="377"/>
      <c r="G448" s="377"/>
      <c r="H448" s="377"/>
      <c r="I448" s="377"/>
      <c r="J448" s="377"/>
      <c r="K448" s="377"/>
      <c r="L448" s="377"/>
      <c r="M448" s="377"/>
      <c r="N448" s="377"/>
    </row>
    <row r="449" spans="1:14" s="241" customFormat="1">
      <c r="A449" s="272"/>
      <c r="B449" s="272"/>
      <c r="C449" s="272"/>
      <c r="D449" s="272"/>
      <c r="E449" s="377"/>
      <c r="F449" s="377"/>
      <c r="G449" s="377"/>
      <c r="H449" s="377"/>
      <c r="I449" s="377"/>
      <c r="J449" s="377"/>
      <c r="K449" s="377"/>
      <c r="L449" s="377"/>
      <c r="M449" s="377"/>
      <c r="N449" s="377"/>
    </row>
    <row r="450" spans="1:14" s="241" customFormat="1">
      <c r="A450" s="272"/>
      <c r="B450" s="272"/>
      <c r="C450" s="272"/>
      <c r="D450" s="272"/>
      <c r="E450" s="377"/>
      <c r="F450" s="377"/>
      <c r="G450" s="377"/>
      <c r="H450" s="377"/>
      <c r="I450" s="377"/>
      <c r="J450" s="377"/>
      <c r="K450" s="377"/>
      <c r="L450" s="377"/>
      <c r="M450" s="377"/>
      <c r="N450" s="377"/>
    </row>
    <row r="451" spans="1:14" s="241" customFormat="1">
      <c r="A451" s="272"/>
      <c r="B451" s="272"/>
      <c r="C451" s="272"/>
      <c r="D451" s="272"/>
      <c r="E451" s="377"/>
      <c r="F451" s="377"/>
      <c r="G451" s="377"/>
      <c r="H451" s="377"/>
      <c r="I451" s="377"/>
      <c r="J451" s="377"/>
      <c r="K451" s="377"/>
      <c r="L451" s="377"/>
      <c r="M451" s="377"/>
      <c r="N451" s="377"/>
    </row>
    <row r="452" spans="1:14" s="241" customFormat="1">
      <c r="A452" s="272"/>
      <c r="B452" s="272"/>
      <c r="C452" s="272"/>
      <c r="D452" s="272"/>
      <c r="E452" s="377"/>
      <c r="F452" s="377"/>
      <c r="G452" s="377"/>
      <c r="H452" s="377"/>
      <c r="I452" s="377"/>
      <c r="J452" s="377"/>
      <c r="K452" s="377"/>
      <c r="L452" s="377"/>
      <c r="M452" s="377"/>
      <c r="N452" s="377"/>
    </row>
    <row r="453" spans="1:14" s="241" customFormat="1">
      <c r="A453" s="272"/>
      <c r="B453" s="272"/>
      <c r="C453" s="272"/>
      <c r="D453" s="272"/>
      <c r="E453" s="377"/>
      <c r="F453" s="377"/>
      <c r="G453" s="377"/>
      <c r="H453" s="377"/>
      <c r="I453" s="377"/>
      <c r="J453" s="377"/>
      <c r="K453" s="377"/>
      <c r="L453" s="377"/>
      <c r="M453" s="377"/>
      <c r="N453" s="377"/>
    </row>
    <row r="454" spans="1:14" s="241" customFormat="1">
      <c r="A454" s="272"/>
      <c r="B454" s="272"/>
      <c r="C454" s="272"/>
      <c r="D454" s="272"/>
      <c r="E454" s="377"/>
      <c r="F454" s="377"/>
      <c r="G454" s="377"/>
      <c r="H454" s="377"/>
      <c r="I454" s="377"/>
      <c r="J454" s="377"/>
      <c r="K454" s="377"/>
      <c r="L454" s="377"/>
      <c r="M454" s="377"/>
      <c r="N454" s="377"/>
    </row>
    <row r="455" spans="1:14" s="241" customFormat="1">
      <c r="A455" s="272"/>
      <c r="B455" s="272"/>
      <c r="C455" s="272"/>
      <c r="D455" s="272"/>
      <c r="E455" s="377"/>
      <c r="F455" s="377"/>
      <c r="G455" s="377"/>
      <c r="H455" s="377"/>
      <c r="I455" s="377"/>
      <c r="J455" s="377"/>
      <c r="K455" s="377"/>
      <c r="L455" s="377"/>
      <c r="M455" s="377"/>
      <c r="N455" s="377"/>
    </row>
    <row r="456" spans="1:14" s="241" customFormat="1">
      <c r="A456" s="272"/>
      <c r="B456" s="272"/>
      <c r="C456" s="272"/>
      <c r="D456" s="272"/>
      <c r="E456" s="377"/>
      <c r="F456" s="377"/>
      <c r="G456" s="377"/>
      <c r="H456" s="377"/>
      <c r="I456" s="377"/>
      <c r="J456" s="377"/>
      <c r="K456" s="377"/>
      <c r="L456" s="377"/>
      <c r="M456" s="377"/>
      <c r="N456" s="377"/>
    </row>
    <row r="457" spans="1:14" s="241" customFormat="1">
      <c r="A457" s="272"/>
      <c r="B457" s="272"/>
      <c r="C457" s="272"/>
      <c r="D457" s="272"/>
      <c r="E457" s="377"/>
      <c r="F457" s="377"/>
      <c r="G457" s="377"/>
      <c r="H457" s="377"/>
      <c r="I457" s="377"/>
      <c r="J457" s="377"/>
      <c r="K457" s="377"/>
      <c r="L457" s="377"/>
      <c r="M457" s="377"/>
      <c r="N457" s="377"/>
    </row>
    <row r="458" spans="1:14" s="241" customFormat="1">
      <c r="A458" s="272"/>
      <c r="B458" s="272"/>
      <c r="C458" s="272"/>
      <c r="D458" s="272"/>
      <c r="E458" s="377"/>
      <c r="F458" s="377"/>
      <c r="G458" s="377"/>
      <c r="H458" s="377"/>
      <c r="I458" s="377"/>
      <c r="J458" s="377"/>
      <c r="K458" s="377"/>
      <c r="L458" s="377"/>
      <c r="M458" s="377"/>
      <c r="N458" s="377"/>
    </row>
    <row r="459" spans="1:14" s="241" customFormat="1">
      <c r="A459" s="272"/>
      <c r="B459" s="272"/>
      <c r="C459" s="272"/>
      <c r="D459" s="272"/>
      <c r="E459" s="377"/>
      <c r="F459" s="377"/>
      <c r="G459" s="377"/>
      <c r="H459" s="377"/>
      <c r="I459" s="377"/>
      <c r="J459" s="377"/>
      <c r="K459" s="377"/>
      <c r="L459" s="377"/>
      <c r="M459" s="377"/>
      <c r="N459" s="377"/>
    </row>
    <row r="460" spans="1:14" s="241" customFormat="1">
      <c r="A460" s="272"/>
      <c r="B460" s="272"/>
      <c r="C460" s="272"/>
      <c r="D460" s="272"/>
      <c r="E460" s="377"/>
      <c r="F460" s="377"/>
      <c r="G460" s="377"/>
      <c r="H460" s="377"/>
      <c r="I460" s="377"/>
      <c r="J460" s="377"/>
      <c r="K460" s="377"/>
      <c r="L460" s="377"/>
      <c r="M460" s="377"/>
      <c r="N460" s="377"/>
    </row>
    <row r="461" spans="1:14" s="241" customFormat="1">
      <c r="A461" s="272"/>
      <c r="B461" s="272"/>
      <c r="C461" s="272"/>
      <c r="D461" s="272"/>
      <c r="E461" s="377"/>
      <c r="F461" s="377"/>
      <c r="G461" s="377"/>
      <c r="H461" s="377"/>
      <c r="I461" s="377"/>
      <c r="J461" s="377"/>
      <c r="K461" s="377"/>
      <c r="L461" s="377"/>
      <c r="M461" s="377"/>
      <c r="N461" s="377"/>
    </row>
    <row r="462" spans="1:14" s="241" customFormat="1">
      <c r="A462" s="272"/>
      <c r="B462" s="272"/>
      <c r="C462" s="272"/>
      <c r="D462" s="272"/>
      <c r="E462" s="377"/>
      <c r="F462" s="377"/>
      <c r="G462" s="377"/>
      <c r="H462" s="377"/>
      <c r="I462" s="377"/>
      <c r="J462" s="377"/>
      <c r="K462" s="377"/>
      <c r="L462" s="377"/>
      <c r="M462" s="377"/>
      <c r="N462" s="377"/>
    </row>
    <row r="463" spans="1:14" s="241" customFormat="1">
      <c r="A463" s="272"/>
      <c r="B463" s="272"/>
      <c r="C463" s="272"/>
      <c r="D463" s="272"/>
      <c r="E463" s="377"/>
      <c r="F463" s="377"/>
      <c r="G463" s="377"/>
      <c r="H463" s="377"/>
      <c r="I463" s="377"/>
      <c r="J463" s="377"/>
      <c r="K463" s="377"/>
      <c r="L463" s="377"/>
      <c r="M463" s="377"/>
      <c r="N463" s="377"/>
    </row>
    <row r="464" spans="1:14" s="241" customFormat="1">
      <c r="A464" s="272"/>
      <c r="B464" s="272"/>
      <c r="C464" s="272"/>
      <c r="D464" s="272"/>
      <c r="E464" s="377"/>
      <c r="F464" s="377"/>
      <c r="G464" s="377"/>
      <c r="H464" s="377"/>
      <c r="I464" s="377"/>
      <c r="J464" s="377"/>
      <c r="K464" s="377"/>
      <c r="L464" s="377"/>
      <c r="M464" s="377"/>
      <c r="N464" s="377"/>
    </row>
    <row r="465" spans="1:14" s="241" customFormat="1">
      <c r="A465" s="272"/>
      <c r="B465" s="272"/>
      <c r="C465" s="272"/>
      <c r="D465" s="272"/>
      <c r="E465" s="377"/>
      <c r="F465" s="377"/>
      <c r="G465" s="377"/>
      <c r="H465" s="377"/>
      <c r="I465" s="377"/>
      <c r="J465" s="377"/>
      <c r="K465" s="377"/>
      <c r="L465" s="377"/>
      <c r="M465" s="377"/>
      <c r="N465" s="377"/>
    </row>
    <row r="466" spans="1:14" s="241" customFormat="1">
      <c r="A466" s="272"/>
      <c r="B466" s="272"/>
      <c r="C466" s="272"/>
      <c r="D466" s="272"/>
      <c r="E466" s="377"/>
      <c r="F466" s="377"/>
      <c r="G466" s="377"/>
      <c r="H466" s="377"/>
      <c r="I466" s="377"/>
      <c r="J466" s="377"/>
      <c r="K466" s="377"/>
      <c r="L466" s="377"/>
      <c r="M466" s="377"/>
      <c r="N466" s="377"/>
    </row>
    <row r="467" spans="1:14" s="241" customFormat="1">
      <c r="A467" s="272"/>
      <c r="B467" s="272"/>
      <c r="C467" s="272"/>
      <c r="D467" s="272"/>
      <c r="E467" s="377"/>
      <c r="F467" s="377"/>
      <c r="G467" s="377"/>
      <c r="H467" s="377"/>
      <c r="I467" s="377"/>
      <c r="J467" s="377"/>
      <c r="K467" s="377"/>
      <c r="L467" s="377"/>
      <c r="M467" s="377"/>
      <c r="N467" s="377"/>
    </row>
    <row r="468" spans="1:14" s="241" customFormat="1">
      <c r="A468" s="272"/>
      <c r="B468" s="272"/>
      <c r="C468" s="272"/>
      <c r="D468" s="272"/>
      <c r="E468" s="377"/>
      <c r="F468" s="377"/>
      <c r="G468" s="377"/>
      <c r="H468" s="377"/>
      <c r="I468" s="377"/>
      <c r="J468" s="377"/>
      <c r="K468" s="377"/>
      <c r="L468" s="377"/>
      <c r="M468" s="377"/>
      <c r="N468" s="377"/>
    </row>
    <row r="469" spans="1:14" s="241" customFormat="1">
      <c r="A469" s="272"/>
      <c r="B469" s="272"/>
      <c r="C469" s="272"/>
      <c r="D469" s="272"/>
      <c r="E469" s="377"/>
      <c r="F469" s="377"/>
      <c r="G469" s="377"/>
      <c r="H469" s="377"/>
      <c r="I469" s="377"/>
      <c r="J469" s="377"/>
      <c r="K469" s="377"/>
      <c r="L469" s="377"/>
      <c r="M469" s="377"/>
      <c r="N469" s="377"/>
    </row>
    <row r="470" spans="1:14" s="241" customFormat="1">
      <c r="A470" s="272"/>
      <c r="B470" s="272"/>
      <c r="C470" s="272"/>
      <c r="D470" s="272"/>
      <c r="E470" s="377"/>
      <c r="F470" s="377"/>
      <c r="G470" s="377"/>
      <c r="H470" s="377"/>
      <c r="I470" s="377"/>
      <c r="J470" s="377"/>
      <c r="K470" s="377"/>
      <c r="L470" s="377"/>
      <c r="M470" s="377"/>
      <c r="N470" s="377"/>
    </row>
    <row r="471" spans="1:14" s="241" customFormat="1">
      <c r="A471" s="272"/>
      <c r="B471" s="272"/>
      <c r="C471" s="272"/>
      <c r="D471" s="272"/>
      <c r="E471" s="377"/>
      <c r="F471" s="377"/>
      <c r="G471" s="377"/>
      <c r="H471" s="377"/>
      <c r="I471" s="377"/>
      <c r="J471" s="377"/>
      <c r="K471" s="377"/>
      <c r="L471" s="377"/>
      <c r="M471" s="377"/>
      <c r="N471" s="377"/>
    </row>
    <row r="472" spans="1:14" s="241" customFormat="1">
      <c r="A472" s="272"/>
      <c r="B472" s="272"/>
      <c r="C472" s="272"/>
      <c r="D472" s="272"/>
      <c r="E472" s="377"/>
      <c r="F472" s="377"/>
      <c r="G472" s="377"/>
      <c r="H472" s="377"/>
      <c r="I472" s="377"/>
      <c r="J472" s="377"/>
      <c r="K472" s="377"/>
      <c r="L472" s="377"/>
      <c r="M472" s="377"/>
      <c r="N472" s="377"/>
    </row>
    <row r="473" spans="1:14" s="241" customFormat="1">
      <c r="A473" s="272"/>
      <c r="B473" s="272"/>
      <c r="C473" s="272"/>
      <c r="D473" s="272"/>
      <c r="E473" s="377"/>
      <c r="F473" s="377"/>
      <c r="G473" s="377"/>
      <c r="H473" s="377"/>
      <c r="I473" s="377"/>
      <c r="J473" s="377"/>
      <c r="K473" s="377"/>
      <c r="L473" s="377"/>
      <c r="M473" s="377"/>
      <c r="N473" s="377"/>
    </row>
    <row r="474" spans="1:14" s="241" customFormat="1">
      <c r="A474" s="272"/>
      <c r="B474" s="272"/>
      <c r="C474" s="272"/>
      <c r="D474" s="272"/>
      <c r="E474" s="377"/>
      <c r="F474" s="377"/>
      <c r="G474" s="377"/>
      <c r="H474" s="377"/>
      <c r="I474" s="377"/>
      <c r="J474" s="377"/>
      <c r="K474" s="377"/>
      <c r="L474" s="377"/>
      <c r="M474" s="377"/>
      <c r="N474" s="377"/>
    </row>
    <row r="475" spans="1:14" s="241" customFormat="1">
      <c r="A475" s="272"/>
      <c r="B475" s="272"/>
      <c r="C475" s="272"/>
      <c r="D475" s="272"/>
      <c r="E475" s="377"/>
      <c r="F475" s="377"/>
      <c r="G475" s="377"/>
      <c r="H475" s="377"/>
      <c r="I475" s="377"/>
      <c r="J475" s="377"/>
      <c r="K475" s="377"/>
      <c r="L475" s="377"/>
      <c r="M475" s="377"/>
      <c r="N475" s="377"/>
    </row>
    <row r="476" spans="1:14" s="241" customFormat="1">
      <c r="A476" s="272"/>
      <c r="B476" s="272"/>
      <c r="C476" s="272"/>
      <c r="D476" s="272"/>
      <c r="E476" s="377"/>
      <c r="F476" s="377"/>
      <c r="G476" s="377"/>
      <c r="H476" s="377"/>
      <c r="I476" s="377"/>
      <c r="J476" s="377"/>
      <c r="K476" s="377"/>
      <c r="L476" s="377"/>
      <c r="M476" s="377"/>
      <c r="N476" s="377"/>
    </row>
    <row r="477" spans="1:14" s="241" customFormat="1">
      <c r="A477" s="272"/>
      <c r="B477" s="272"/>
      <c r="C477" s="272"/>
      <c r="D477" s="272"/>
      <c r="E477" s="377"/>
      <c r="F477" s="377"/>
      <c r="G477" s="377"/>
      <c r="H477" s="377"/>
      <c r="I477" s="377"/>
      <c r="J477" s="377"/>
      <c r="K477" s="377"/>
      <c r="L477" s="377"/>
      <c r="M477" s="377"/>
      <c r="N477" s="377"/>
    </row>
    <row r="478" spans="1:14" s="241" customFormat="1">
      <c r="A478" s="272"/>
      <c r="B478" s="272"/>
      <c r="C478" s="272"/>
      <c r="D478" s="272"/>
      <c r="E478" s="377"/>
      <c r="F478" s="377"/>
      <c r="G478" s="377"/>
      <c r="H478" s="377"/>
      <c r="I478" s="377"/>
      <c r="J478" s="377"/>
      <c r="K478" s="377"/>
      <c r="L478" s="377"/>
      <c r="M478" s="377"/>
      <c r="N478" s="377"/>
    </row>
    <row r="479" spans="1:14" s="241" customFormat="1">
      <c r="A479" s="272"/>
      <c r="B479" s="272"/>
      <c r="C479" s="272"/>
      <c r="D479" s="272"/>
      <c r="E479" s="377"/>
      <c r="F479" s="377"/>
      <c r="G479" s="377"/>
      <c r="H479" s="377"/>
      <c r="I479" s="377"/>
      <c r="J479" s="377"/>
      <c r="K479" s="377"/>
      <c r="L479" s="377"/>
      <c r="M479" s="377"/>
      <c r="N479" s="377"/>
    </row>
    <row r="480" spans="1:14" s="241" customFormat="1">
      <c r="A480" s="272"/>
      <c r="B480" s="272"/>
      <c r="C480" s="272"/>
      <c r="D480" s="272"/>
      <c r="E480" s="377"/>
      <c r="F480" s="377"/>
      <c r="G480" s="377"/>
      <c r="H480" s="377"/>
      <c r="I480" s="377"/>
      <c r="J480" s="377"/>
      <c r="K480" s="377"/>
      <c r="L480" s="377"/>
      <c r="M480" s="377"/>
      <c r="N480" s="377"/>
    </row>
    <row r="481" spans="1:14" s="241" customFormat="1">
      <c r="A481" s="272"/>
      <c r="B481" s="272"/>
      <c r="C481" s="272"/>
      <c r="D481" s="272"/>
      <c r="E481" s="377"/>
      <c r="F481" s="377"/>
      <c r="G481" s="377"/>
      <c r="H481" s="377"/>
      <c r="I481" s="377"/>
      <c r="J481" s="377"/>
      <c r="K481" s="377"/>
      <c r="L481" s="377"/>
      <c r="M481" s="377"/>
      <c r="N481" s="377"/>
    </row>
    <row r="482" spans="1:14" s="241" customFormat="1">
      <c r="A482" s="272"/>
      <c r="B482" s="272"/>
      <c r="C482" s="272"/>
      <c r="D482" s="272"/>
      <c r="E482" s="377"/>
      <c r="F482" s="377"/>
      <c r="G482" s="377"/>
      <c r="H482" s="377"/>
      <c r="I482" s="377"/>
      <c r="J482" s="377"/>
      <c r="K482" s="377"/>
      <c r="L482" s="377"/>
      <c r="M482" s="377"/>
      <c r="N482" s="377"/>
    </row>
    <row r="483" spans="1:14" s="241" customFormat="1">
      <c r="A483" s="272"/>
      <c r="B483" s="272"/>
      <c r="C483" s="272"/>
      <c r="D483" s="272"/>
      <c r="E483" s="377"/>
      <c r="F483" s="377"/>
      <c r="G483" s="377"/>
      <c r="H483" s="377"/>
      <c r="I483" s="377"/>
      <c r="J483" s="377"/>
      <c r="K483" s="377"/>
      <c r="L483" s="377"/>
      <c r="M483" s="377"/>
      <c r="N483" s="377"/>
    </row>
    <row r="484" spans="1:14" s="241" customFormat="1">
      <c r="A484" s="272"/>
      <c r="B484" s="272"/>
      <c r="C484" s="272"/>
      <c r="D484" s="272"/>
      <c r="E484" s="377"/>
      <c r="F484" s="377"/>
      <c r="G484" s="377"/>
      <c r="H484" s="377"/>
      <c r="I484" s="377"/>
      <c r="J484" s="377"/>
      <c r="K484" s="377"/>
      <c r="L484" s="377"/>
      <c r="M484" s="377"/>
      <c r="N484" s="377"/>
    </row>
    <row r="485" spans="1:14" s="241" customFormat="1">
      <c r="A485" s="272"/>
      <c r="B485" s="272"/>
      <c r="C485" s="272"/>
      <c r="D485" s="272"/>
      <c r="E485" s="377"/>
      <c r="F485" s="377"/>
      <c r="G485" s="377"/>
      <c r="H485" s="377"/>
      <c r="I485" s="377"/>
      <c r="J485" s="377"/>
      <c r="K485" s="377"/>
      <c r="L485" s="377"/>
      <c r="M485" s="377"/>
      <c r="N485" s="377"/>
    </row>
    <row r="486" spans="1:14" s="241" customFormat="1">
      <c r="A486" s="272"/>
      <c r="B486" s="272"/>
      <c r="C486" s="272"/>
      <c r="D486" s="272"/>
      <c r="E486" s="377"/>
      <c r="F486" s="377"/>
      <c r="G486" s="377"/>
      <c r="H486" s="377"/>
      <c r="I486" s="377"/>
      <c r="J486" s="377"/>
      <c r="K486" s="377"/>
      <c r="L486" s="377"/>
      <c r="M486" s="377"/>
      <c r="N486" s="377"/>
    </row>
    <row r="487" spans="1:14" s="241" customFormat="1">
      <c r="A487" s="272"/>
      <c r="B487" s="272"/>
      <c r="C487" s="272"/>
      <c r="D487" s="272"/>
      <c r="E487" s="377"/>
      <c r="F487" s="377"/>
      <c r="G487" s="377"/>
      <c r="H487" s="377"/>
      <c r="I487" s="377"/>
      <c r="J487" s="377"/>
      <c r="K487" s="377"/>
      <c r="L487" s="377"/>
      <c r="M487" s="377"/>
      <c r="N487" s="377"/>
    </row>
    <row r="488" spans="1:14" s="241" customFormat="1">
      <c r="A488" s="272"/>
      <c r="B488" s="272"/>
      <c r="C488" s="272"/>
      <c r="D488" s="272"/>
      <c r="E488" s="377"/>
      <c r="F488" s="377"/>
      <c r="G488" s="377"/>
      <c r="H488" s="377"/>
      <c r="I488" s="377"/>
      <c r="J488" s="377"/>
      <c r="K488" s="377"/>
      <c r="L488" s="377"/>
      <c r="M488" s="377"/>
      <c r="N488" s="377"/>
    </row>
    <row r="489" spans="1:14" s="241" customFormat="1">
      <c r="A489" s="272"/>
      <c r="B489" s="272"/>
      <c r="C489" s="272"/>
      <c r="D489" s="272"/>
      <c r="E489" s="377"/>
      <c r="F489" s="377"/>
      <c r="G489" s="377"/>
      <c r="H489" s="377"/>
      <c r="I489" s="377"/>
      <c r="J489" s="377"/>
      <c r="K489" s="377"/>
      <c r="L489" s="377"/>
      <c r="M489" s="377"/>
      <c r="N489" s="377"/>
    </row>
    <row r="490" spans="1:14" s="241" customFormat="1">
      <c r="A490" s="272"/>
      <c r="B490" s="272"/>
      <c r="C490" s="272"/>
      <c r="D490" s="272"/>
      <c r="E490" s="377"/>
      <c r="F490" s="377"/>
      <c r="G490" s="377"/>
      <c r="H490" s="377"/>
      <c r="I490" s="377"/>
      <c r="J490" s="377"/>
      <c r="K490" s="377"/>
      <c r="L490" s="377"/>
      <c r="M490" s="377"/>
      <c r="N490" s="377"/>
    </row>
    <row r="491" spans="1:14" s="241" customFormat="1">
      <c r="A491" s="272"/>
      <c r="B491" s="272"/>
      <c r="C491" s="272"/>
      <c r="D491" s="272"/>
      <c r="E491" s="377"/>
      <c r="F491" s="377"/>
      <c r="G491" s="377"/>
      <c r="H491" s="377"/>
      <c r="I491" s="377"/>
      <c r="J491" s="377"/>
      <c r="K491" s="377"/>
      <c r="L491" s="377"/>
      <c r="M491" s="377"/>
      <c r="N491" s="377"/>
    </row>
    <row r="492" spans="1:14" s="241" customFormat="1">
      <c r="A492" s="272"/>
      <c r="B492" s="272"/>
      <c r="C492" s="272"/>
      <c r="D492" s="272"/>
      <c r="E492" s="377"/>
      <c r="F492" s="377"/>
      <c r="G492" s="377"/>
      <c r="H492" s="377"/>
      <c r="I492" s="377"/>
      <c r="J492" s="377"/>
      <c r="K492" s="377"/>
      <c r="L492" s="377"/>
      <c r="M492" s="377"/>
      <c r="N492" s="377"/>
    </row>
    <row r="493" spans="1:14" s="241" customFormat="1">
      <c r="A493" s="272"/>
      <c r="B493" s="272"/>
      <c r="C493" s="272"/>
      <c r="D493" s="272"/>
      <c r="E493" s="377"/>
      <c r="F493" s="377"/>
      <c r="G493" s="377"/>
      <c r="H493" s="377"/>
      <c r="I493" s="377"/>
      <c r="J493" s="377"/>
      <c r="K493" s="377"/>
      <c r="L493" s="377"/>
      <c r="M493" s="377"/>
      <c r="N493" s="377"/>
    </row>
    <row r="494" spans="1:14" s="241" customFormat="1">
      <c r="A494" s="272"/>
      <c r="B494" s="272"/>
      <c r="C494" s="272"/>
      <c r="D494" s="272"/>
      <c r="E494" s="377"/>
      <c r="F494" s="377"/>
      <c r="G494" s="377"/>
      <c r="H494" s="377"/>
      <c r="I494" s="377"/>
      <c r="J494" s="377"/>
      <c r="K494" s="377"/>
      <c r="L494" s="377"/>
      <c r="M494" s="377"/>
      <c r="N494" s="377"/>
    </row>
    <row r="495" spans="1:14" s="241" customFormat="1">
      <c r="A495" s="272"/>
      <c r="B495" s="272"/>
      <c r="C495" s="272"/>
      <c r="D495" s="272"/>
      <c r="E495" s="377"/>
      <c r="F495" s="377"/>
      <c r="G495" s="377"/>
      <c r="H495" s="377"/>
      <c r="I495" s="377"/>
      <c r="J495" s="377"/>
      <c r="K495" s="377"/>
      <c r="L495" s="377"/>
      <c r="M495" s="377"/>
      <c r="N495" s="377"/>
    </row>
    <row r="496" spans="1:14" s="241" customFormat="1">
      <c r="A496" s="272"/>
      <c r="B496" s="272"/>
      <c r="C496" s="272"/>
      <c r="D496" s="272"/>
      <c r="E496" s="377"/>
      <c r="F496" s="377"/>
      <c r="G496" s="377"/>
      <c r="H496" s="377"/>
      <c r="I496" s="377"/>
      <c r="J496" s="377"/>
      <c r="K496" s="377"/>
      <c r="L496" s="377"/>
      <c r="M496" s="377"/>
      <c r="N496" s="377"/>
    </row>
    <row r="497" spans="1:14" s="241" customFormat="1">
      <c r="A497" s="272"/>
      <c r="B497" s="272"/>
      <c r="C497" s="272"/>
      <c r="D497" s="272"/>
      <c r="E497" s="377"/>
      <c r="F497" s="377"/>
      <c r="G497" s="377"/>
      <c r="H497" s="377"/>
      <c r="I497" s="377"/>
      <c r="J497" s="377"/>
      <c r="K497" s="377"/>
      <c r="L497" s="377"/>
      <c r="M497" s="377"/>
      <c r="N497" s="377"/>
    </row>
    <row r="498" spans="1:14" s="241" customFormat="1">
      <c r="A498" s="272"/>
      <c r="B498" s="272"/>
      <c r="C498" s="272"/>
      <c r="D498" s="272"/>
      <c r="E498" s="377"/>
      <c r="F498" s="377"/>
      <c r="G498" s="377"/>
      <c r="H498" s="377"/>
      <c r="I498" s="377"/>
      <c r="J498" s="377"/>
      <c r="K498" s="377"/>
      <c r="L498" s="377"/>
      <c r="M498" s="377"/>
      <c r="N498" s="377"/>
    </row>
    <row r="499" spans="1:14" s="241" customFormat="1">
      <c r="A499" s="272"/>
      <c r="B499" s="272"/>
      <c r="C499" s="272"/>
      <c r="D499" s="272"/>
      <c r="E499" s="377"/>
      <c r="F499" s="377"/>
      <c r="G499" s="377"/>
      <c r="H499" s="377"/>
      <c r="I499" s="377"/>
      <c r="J499" s="377"/>
      <c r="K499" s="377"/>
      <c r="L499" s="377"/>
      <c r="M499" s="377"/>
      <c r="N499" s="377"/>
    </row>
    <row r="500" spans="1:14" s="241" customFormat="1">
      <c r="A500" s="272"/>
      <c r="B500" s="272"/>
      <c r="C500" s="272"/>
      <c r="D500" s="272"/>
      <c r="E500" s="377"/>
      <c r="F500" s="377"/>
      <c r="G500" s="377"/>
      <c r="H500" s="377"/>
      <c r="I500" s="377"/>
      <c r="J500" s="377"/>
      <c r="K500" s="377"/>
      <c r="L500" s="377"/>
      <c r="M500" s="377"/>
      <c r="N500" s="377"/>
    </row>
    <row r="501" spans="1:14" s="241" customFormat="1">
      <c r="A501" s="272"/>
      <c r="B501" s="272"/>
      <c r="C501" s="272"/>
      <c r="D501" s="272"/>
      <c r="E501" s="377"/>
      <c r="F501" s="377"/>
      <c r="G501" s="377"/>
      <c r="H501" s="377"/>
      <c r="I501" s="377"/>
      <c r="J501" s="377"/>
      <c r="K501" s="377"/>
      <c r="L501" s="377"/>
      <c r="M501" s="377"/>
      <c r="N501" s="377"/>
    </row>
    <row r="502" spans="1:14" s="241" customFormat="1">
      <c r="A502" s="272"/>
      <c r="B502" s="272"/>
      <c r="C502" s="272"/>
      <c r="D502" s="272"/>
      <c r="E502" s="377"/>
      <c r="F502" s="377"/>
      <c r="G502" s="377"/>
      <c r="H502" s="377"/>
      <c r="I502" s="377"/>
      <c r="J502" s="377"/>
      <c r="K502" s="377"/>
      <c r="L502" s="377"/>
      <c r="M502" s="377"/>
      <c r="N502" s="377"/>
    </row>
    <row r="503" spans="1:14" s="241" customFormat="1">
      <c r="A503" s="272"/>
      <c r="B503" s="272"/>
      <c r="C503" s="272"/>
      <c r="D503" s="272"/>
      <c r="E503" s="377"/>
      <c r="F503" s="377"/>
      <c r="G503" s="377"/>
      <c r="H503" s="377"/>
      <c r="I503" s="377"/>
      <c r="J503" s="377"/>
      <c r="K503" s="377"/>
      <c r="L503" s="377"/>
      <c r="M503" s="377"/>
      <c r="N503" s="377"/>
    </row>
    <row r="504" spans="1:14" s="241" customFormat="1">
      <c r="A504" s="272"/>
      <c r="B504" s="272"/>
      <c r="C504" s="272"/>
      <c r="D504" s="272"/>
      <c r="E504" s="377"/>
      <c r="F504" s="377"/>
      <c r="G504" s="377"/>
      <c r="H504" s="377"/>
      <c r="I504" s="377"/>
      <c r="J504" s="377"/>
      <c r="K504" s="377"/>
      <c r="L504" s="377"/>
      <c r="M504" s="377"/>
      <c r="N504" s="377"/>
    </row>
    <row r="505" spans="1:14" s="241" customFormat="1">
      <c r="A505" s="272"/>
      <c r="B505" s="272"/>
      <c r="C505" s="272"/>
      <c r="D505" s="272"/>
      <c r="E505" s="377"/>
      <c r="F505" s="377"/>
      <c r="G505" s="377"/>
      <c r="H505" s="377"/>
      <c r="I505" s="377"/>
      <c r="J505" s="377"/>
      <c r="K505" s="377"/>
      <c r="L505" s="377"/>
      <c r="M505" s="377"/>
      <c r="N505" s="377"/>
    </row>
    <row r="506" spans="1:14" s="241" customFormat="1">
      <c r="A506" s="272"/>
      <c r="B506" s="272"/>
      <c r="C506" s="272"/>
      <c r="D506" s="272"/>
      <c r="E506" s="377"/>
      <c r="F506" s="377"/>
      <c r="G506" s="377"/>
      <c r="H506" s="377"/>
      <c r="I506" s="377"/>
      <c r="J506" s="377"/>
      <c r="K506" s="377"/>
      <c r="L506" s="377"/>
      <c r="M506" s="377"/>
      <c r="N506" s="377"/>
    </row>
    <row r="507" spans="1:14" s="241" customFormat="1">
      <c r="A507" s="272"/>
      <c r="B507" s="272"/>
      <c r="C507" s="272"/>
      <c r="D507" s="272"/>
      <c r="E507" s="377"/>
      <c r="F507" s="377"/>
      <c r="G507" s="377"/>
      <c r="H507" s="377"/>
      <c r="I507" s="377"/>
      <c r="J507" s="377"/>
      <c r="K507" s="377"/>
      <c r="L507" s="377"/>
      <c r="M507" s="377"/>
      <c r="N507" s="377"/>
    </row>
    <row r="508" spans="1:14" s="241" customFormat="1">
      <c r="A508" s="272"/>
      <c r="B508" s="272"/>
      <c r="C508" s="272"/>
      <c r="D508" s="272"/>
      <c r="E508" s="377"/>
      <c r="F508" s="377"/>
      <c r="G508" s="377"/>
      <c r="H508" s="377"/>
      <c r="I508" s="377"/>
      <c r="J508" s="377"/>
      <c r="K508" s="377"/>
      <c r="L508" s="377"/>
      <c r="M508" s="377"/>
      <c r="N508" s="377"/>
    </row>
    <row r="509" spans="1:14" s="241" customFormat="1">
      <c r="A509" s="272"/>
      <c r="B509" s="272"/>
      <c r="C509" s="272"/>
      <c r="D509" s="272"/>
      <c r="E509" s="377"/>
      <c r="F509" s="377"/>
      <c r="G509" s="377"/>
      <c r="H509" s="377"/>
      <c r="I509" s="377"/>
      <c r="J509" s="377"/>
      <c r="K509" s="377"/>
      <c r="L509" s="377"/>
      <c r="M509" s="377"/>
      <c r="N509" s="377"/>
    </row>
    <row r="510" spans="1:14" s="241" customFormat="1">
      <c r="A510" s="272"/>
      <c r="B510" s="272"/>
      <c r="C510" s="272"/>
      <c r="D510" s="272"/>
      <c r="E510" s="377"/>
      <c r="F510" s="377"/>
      <c r="G510" s="377"/>
      <c r="H510" s="377"/>
      <c r="I510" s="377"/>
      <c r="J510" s="377"/>
      <c r="K510" s="377"/>
      <c r="L510" s="377"/>
      <c r="M510" s="377"/>
      <c r="N510" s="377"/>
    </row>
    <row r="511" spans="1:14" s="241" customFormat="1">
      <c r="A511" s="272"/>
      <c r="B511" s="272"/>
      <c r="C511" s="272"/>
      <c r="D511" s="272"/>
      <c r="E511" s="377"/>
      <c r="F511" s="377"/>
      <c r="G511" s="377"/>
      <c r="H511" s="377"/>
      <c r="I511" s="377"/>
      <c r="J511" s="377"/>
      <c r="K511" s="377"/>
      <c r="L511" s="377"/>
      <c r="M511" s="377"/>
      <c r="N511" s="377"/>
    </row>
    <row r="512" spans="1:14" s="241" customFormat="1">
      <c r="A512" s="272"/>
      <c r="B512" s="272"/>
      <c r="C512" s="272"/>
      <c r="D512" s="272"/>
      <c r="E512" s="377"/>
      <c r="F512" s="377"/>
      <c r="G512" s="377"/>
      <c r="H512" s="377"/>
      <c r="I512" s="377"/>
      <c r="J512" s="377"/>
      <c r="K512" s="377"/>
      <c r="L512" s="377"/>
      <c r="M512" s="377"/>
      <c r="N512" s="377"/>
    </row>
    <row r="513" spans="1:14" s="241" customFormat="1">
      <c r="A513" s="272"/>
      <c r="B513" s="272"/>
      <c r="C513" s="272"/>
      <c r="D513" s="272"/>
      <c r="E513" s="377"/>
      <c r="F513" s="377"/>
      <c r="G513" s="377"/>
      <c r="H513" s="377"/>
      <c r="I513" s="377"/>
      <c r="J513" s="377"/>
      <c r="K513" s="377"/>
      <c r="L513" s="377"/>
      <c r="M513" s="377"/>
      <c r="N513" s="377"/>
    </row>
    <row r="514" spans="1:14" s="241" customFormat="1">
      <c r="A514" s="272"/>
      <c r="B514" s="272"/>
      <c r="C514" s="272"/>
      <c r="D514" s="272"/>
      <c r="E514" s="377"/>
      <c r="F514" s="377"/>
      <c r="G514" s="377"/>
      <c r="H514" s="377"/>
      <c r="I514" s="377"/>
      <c r="J514" s="377"/>
      <c r="K514" s="377"/>
      <c r="L514" s="377"/>
      <c r="M514" s="377"/>
      <c r="N514" s="377"/>
    </row>
    <row r="515" spans="1:14" s="241" customFormat="1">
      <c r="A515" s="272"/>
      <c r="B515" s="272"/>
      <c r="C515" s="272"/>
      <c r="D515" s="272"/>
      <c r="E515" s="377"/>
      <c r="F515" s="377"/>
      <c r="G515" s="377"/>
      <c r="H515" s="377"/>
      <c r="I515" s="377"/>
      <c r="J515" s="377"/>
      <c r="K515" s="377"/>
      <c r="L515" s="377"/>
      <c r="M515" s="377"/>
      <c r="N515" s="377"/>
    </row>
    <row r="516" spans="1:14" s="241" customFormat="1">
      <c r="A516" s="272"/>
      <c r="B516" s="272"/>
      <c r="C516" s="272"/>
      <c r="D516" s="272"/>
      <c r="E516" s="377"/>
      <c r="F516" s="377"/>
      <c r="G516" s="377"/>
      <c r="H516" s="377"/>
      <c r="I516" s="377"/>
      <c r="J516" s="377"/>
      <c r="K516" s="377"/>
      <c r="L516" s="377"/>
      <c r="M516" s="377"/>
      <c r="N516" s="377"/>
    </row>
    <row r="517" spans="1:14" s="241" customFormat="1">
      <c r="A517" s="272"/>
      <c r="B517" s="272"/>
      <c r="C517" s="272"/>
      <c r="D517" s="272"/>
      <c r="E517" s="377"/>
      <c r="F517" s="377"/>
      <c r="G517" s="377"/>
      <c r="H517" s="377"/>
      <c r="I517" s="377"/>
      <c r="J517" s="377"/>
      <c r="K517" s="377"/>
      <c r="L517" s="377"/>
      <c r="M517" s="377"/>
      <c r="N517" s="377"/>
    </row>
    <row r="518" spans="1:14" s="241" customFormat="1">
      <c r="A518" s="272"/>
      <c r="B518" s="272"/>
      <c r="C518" s="272"/>
      <c r="D518" s="272"/>
      <c r="E518" s="377"/>
      <c r="F518" s="377"/>
      <c r="G518" s="377"/>
      <c r="H518" s="377"/>
      <c r="I518" s="377"/>
      <c r="J518" s="377"/>
      <c r="K518" s="377"/>
      <c r="L518" s="377"/>
      <c r="M518" s="377"/>
      <c r="N518" s="377"/>
    </row>
    <row r="519" spans="1:14" s="241" customFormat="1">
      <c r="A519" s="272"/>
      <c r="B519" s="272"/>
      <c r="C519" s="272"/>
      <c r="D519" s="272"/>
      <c r="E519" s="377"/>
      <c r="F519" s="377"/>
      <c r="G519" s="377"/>
      <c r="H519" s="377"/>
      <c r="I519" s="377"/>
      <c r="J519" s="377"/>
      <c r="K519" s="377"/>
      <c r="L519" s="377"/>
      <c r="M519" s="377"/>
      <c r="N519" s="377"/>
    </row>
    <row r="520" spans="1:14" s="241" customFormat="1">
      <c r="A520" s="272"/>
      <c r="B520" s="272"/>
      <c r="C520" s="272"/>
      <c r="D520" s="272"/>
      <c r="E520" s="377"/>
      <c r="F520" s="377"/>
      <c r="G520" s="377"/>
      <c r="H520" s="377"/>
      <c r="I520" s="377"/>
      <c r="J520" s="377"/>
      <c r="K520" s="377"/>
      <c r="L520" s="377"/>
      <c r="M520" s="377"/>
      <c r="N520" s="377"/>
    </row>
    <row r="521" spans="1:14" s="241" customFormat="1">
      <c r="A521" s="272"/>
      <c r="B521" s="272"/>
      <c r="C521" s="272"/>
      <c r="D521" s="272"/>
      <c r="E521" s="377"/>
      <c r="F521" s="377"/>
      <c r="G521" s="377"/>
      <c r="H521" s="377"/>
      <c r="I521" s="377"/>
      <c r="J521" s="377"/>
      <c r="K521" s="377"/>
      <c r="L521" s="377"/>
      <c r="M521" s="377"/>
      <c r="N521" s="377"/>
    </row>
    <row r="522" spans="1:14" s="241" customFormat="1">
      <c r="A522" s="272"/>
      <c r="B522" s="272"/>
      <c r="C522" s="272"/>
      <c r="D522" s="272"/>
      <c r="E522" s="377"/>
      <c r="F522" s="377"/>
      <c r="G522" s="377"/>
      <c r="H522" s="377"/>
      <c r="I522" s="377"/>
      <c r="J522" s="377"/>
      <c r="K522" s="377"/>
      <c r="L522" s="377"/>
      <c r="M522" s="377"/>
      <c r="N522" s="377"/>
    </row>
    <row r="523" spans="1:14" s="241" customFormat="1">
      <c r="A523" s="272"/>
      <c r="B523" s="272"/>
      <c r="C523" s="272"/>
      <c r="D523" s="272"/>
      <c r="E523" s="339"/>
      <c r="F523" s="339"/>
      <c r="G523" s="339"/>
    </row>
    <row r="524" spans="1:14" s="241" customFormat="1">
      <c r="A524" s="272"/>
      <c r="B524" s="272"/>
      <c r="C524" s="272"/>
      <c r="D524" s="272"/>
      <c r="E524" s="339"/>
      <c r="F524" s="339"/>
      <c r="G524" s="339"/>
    </row>
    <row r="525" spans="1:14" s="241" customFormat="1">
      <c r="A525" s="272"/>
      <c r="B525" s="272"/>
      <c r="C525" s="272"/>
      <c r="D525" s="272"/>
      <c r="E525" s="339"/>
      <c r="F525" s="339"/>
      <c r="G525" s="339"/>
    </row>
    <row r="526" spans="1:14" s="241" customFormat="1">
      <c r="A526" s="272"/>
      <c r="B526" s="272"/>
      <c r="C526" s="272"/>
      <c r="D526" s="272"/>
      <c r="E526" s="339"/>
      <c r="F526" s="339"/>
      <c r="G526" s="339"/>
    </row>
    <row r="527" spans="1:14" s="241" customFormat="1">
      <c r="A527" s="272"/>
      <c r="B527" s="272"/>
      <c r="C527" s="272"/>
      <c r="D527" s="272"/>
      <c r="E527" s="339"/>
      <c r="F527" s="339"/>
      <c r="G527" s="339"/>
    </row>
    <row r="528" spans="1:14" s="241" customFormat="1">
      <c r="A528" s="272"/>
      <c r="B528" s="272"/>
      <c r="C528" s="272"/>
      <c r="D528" s="272"/>
      <c r="E528" s="339"/>
      <c r="F528" s="339"/>
      <c r="G528" s="339"/>
    </row>
    <row r="529" spans="1:7" s="241" customFormat="1">
      <c r="A529" s="272"/>
      <c r="B529" s="272"/>
      <c r="C529" s="272"/>
      <c r="D529" s="272"/>
      <c r="E529" s="339"/>
      <c r="F529" s="339"/>
      <c r="G529" s="339"/>
    </row>
    <row r="530" spans="1:7" s="241" customFormat="1">
      <c r="A530" s="272"/>
      <c r="B530" s="272"/>
      <c r="C530" s="272"/>
      <c r="D530" s="272"/>
      <c r="E530" s="339"/>
      <c r="F530" s="339"/>
      <c r="G530" s="339"/>
    </row>
    <row r="531" spans="1:7" s="241" customFormat="1">
      <c r="A531" s="272"/>
      <c r="B531" s="272"/>
      <c r="C531" s="272"/>
      <c r="D531" s="272"/>
      <c r="E531" s="339"/>
      <c r="F531" s="339"/>
      <c r="G531" s="339"/>
    </row>
    <row r="532" spans="1:7" s="241" customFormat="1">
      <c r="A532" s="272"/>
      <c r="B532" s="272"/>
      <c r="C532" s="272"/>
      <c r="D532" s="272"/>
      <c r="E532" s="339"/>
      <c r="F532" s="339"/>
      <c r="G532" s="339"/>
    </row>
    <row r="533" spans="1:7" s="241" customFormat="1">
      <c r="A533" s="272"/>
      <c r="B533" s="272"/>
      <c r="C533" s="272"/>
      <c r="D533" s="272"/>
      <c r="E533" s="339"/>
      <c r="F533" s="339"/>
      <c r="G533" s="339"/>
    </row>
    <row r="534" spans="1:7" s="241" customFormat="1">
      <c r="A534" s="272"/>
      <c r="B534" s="272"/>
      <c r="C534" s="272"/>
      <c r="D534" s="272"/>
      <c r="E534" s="339"/>
      <c r="F534" s="339"/>
      <c r="G534" s="339"/>
    </row>
    <row r="535" spans="1:7" s="241" customFormat="1">
      <c r="A535" s="272"/>
      <c r="B535" s="272"/>
      <c r="C535" s="272"/>
      <c r="D535" s="272"/>
      <c r="E535" s="339"/>
      <c r="F535" s="339"/>
      <c r="G535" s="339"/>
    </row>
    <row r="536" spans="1:7" s="241" customFormat="1">
      <c r="A536" s="272"/>
      <c r="B536" s="272"/>
      <c r="C536" s="272"/>
      <c r="D536" s="272"/>
      <c r="E536" s="339"/>
      <c r="F536" s="339"/>
      <c r="G536" s="339"/>
    </row>
    <row r="537" spans="1:7" s="241" customFormat="1">
      <c r="A537" s="272"/>
      <c r="B537" s="272"/>
      <c r="C537" s="272"/>
      <c r="D537" s="272"/>
      <c r="E537" s="339"/>
      <c r="F537" s="339"/>
      <c r="G537" s="339"/>
    </row>
    <row r="538" spans="1:7" s="241" customFormat="1">
      <c r="A538" s="272"/>
      <c r="B538" s="272"/>
      <c r="C538" s="272"/>
      <c r="D538" s="272"/>
      <c r="E538" s="339"/>
      <c r="F538" s="339"/>
      <c r="G538" s="339"/>
    </row>
    <row r="539" spans="1:7" s="241" customFormat="1">
      <c r="A539" s="272"/>
      <c r="B539" s="272"/>
      <c r="C539" s="272"/>
      <c r="D539" s="272"/>
      <c r="E539" s="339"/>
      <c r="F539" s="339"/>
      <c r="G539" s="339"/>
    </row>
    <row r="540" spans="1:7" s="241" customFormat="1">
      <c r="A540" s="272"/>
      <c r="B540" s="272"/>
      <c r="C540" s="272"/>
      <c r="D540" s="272"/>
      <c r="E540" s="339"/>
      <c r="F540" s="339"/>
      <c r="G540" s="339"/>
    </row>
    <row r="541" spans="1:7" s="241" customFormat="1">
      <c r="A541" s="272"/>
      <c r="B541" s="272"/>
      <c r="C541" s="272"/>
      <c r="D541" s="272"/>
      <c r="E541" s="339"/>
      <c r="F541" s="339"/>
      <c r="G541" s="339"/>
    </row>
    <row r="542" spans="1:7" s="241" customFormat="1">
      <c r="A542" s="272"/>
      <c r="B542" s="272"/>
      <c r="C542" s="272"/>
      <c r="D542" s="272"/>
      <c r="E542" s="339"/>
      <c r="F542" s="339"/>
      <c r="G542" s="339"/>
    </row>
    <row r="543" spans="1:7" s="241" customFormat="1">
      <c r="A543" s="272"/>
      <c r="B543" s="272"/>
      <c r="C543" s="272"/>
      <c r="D543" s="272"/>
      <c r="E543" s="339"/>
      <c r="F543" s="339"/>
      <c r="G543" s="339"/>
    </row>
    <row r="544" spans="1:7" s="241" customFormat="1">
      <c r="A544" s="272"/>
      <c r="B544" s="272"/>
      <c r="C544" s="272"/>
      <c r="D544" s="272"/>
      <c r="E544" s="339"/>
      <c r="F544" s="339"/>
      <c r="G544" s="339"/>
    </row>
    <row r="545" spans="1:7" s="241" customFormat="1">
      <c r="A545" s="272"/>
      <c r="B545" s="272"/>
      <c r="C545" s="272"/>
      <c r="D545" s="272"/>
      <c r="E545" s="339"/>
      <c r="F545" s="339"/>
      <c r="G545" s="339"/>
    </row>
    <row r="546" spans="1:7" s="241" customFormat="1">
      <c r="A546" s="272"/>
      <c r="B546" s="272"/>
      <c r="C546" s="272"/>
      <c r="D546" s="272"/>
      <c r="E546" s="339"/>
      <c r="F546" s="339"/>
      <c r="G546" s="339"/>
    </row>
    <row r="547" spans="1:7" s="241" customFormat="1">
      <c r="A547" s="272"/>
      <c r="B547" s="272"/>
      <c r="C547" s="272"/>
      <c r="D547" s="272"/>
      <c r="E547" s="339"/>
      <c r="F547" s="339"/>
      <c r="G547" s="339"/>
    </row>
    <row r="548" spans="1:7" s="241" customFormat="1">
      <c r="A548" s="272"/>
      <c r="B548" s="272"/>
      <c r="C548" s="272"/>
      <c r="D548" s="272"/>
      <c r="E548" s="339"/>
      <c r="F548" s="339"/>
      <c r="G548" s="339"/>
    </row>
    <row r="549" spans="1:7" s="241" customFormat="1">
      <c r="A549" s="272"/>
      <c r="B549" s="272"/>
      <c r="C549" s="272"/>
      <c r="D549" s="272"/>
      <c r="E549" s="339"/>
      <c r="F549" s="339"/>
      <c r="G549" s="339"/>
    </row>
    <row r="550" spans="1:7" s="241" customFormat="1">
      <c r="A550" s="272"/>
      <c r="B550" s="272"/>
      <c r="C550" s="272"/>
      <c r="D550" s="272"/>
      <c r="E550" s="339"/>
      <c r="F550" s="339"/>
      <c r="G550" s="339"/>
    </row>
    <row r="551" spans="1:7" s="241" customFormat="1">
      <c r="A551" s="272"/>
      <c r="B551" s="272"/>
      <c r="C551" s="272"/>
      <c r="D551" s="272"/>
      <c r="E551" s="339"/>
      <c r="F551" s="339"/>
      <c r="G551" s="339"/>
    </row>
    <row r="552" spans="1:7" s="241" customFormat="1">
      <c r="A552" s="272"/>
      <c r="B552" s="272"/>
      <c r="C552" s="272"/>
      <c r="D552" s="272"/>
      <c r="E552" s="339"/>
      <c r="F552" s="339"/>
      <c r="G552" s="339"/>
    </row>
    <row r="553" spans="1:7" s="241" customFormat="1">
      <c r="A553" s="272"/>
      <c r="B553" s="272"/>
      <c r="C553" s="272"/>
      <c r="D553" s="272"/>
      <c r="E553" s="339"/>
      <c r="F553" s="339"/>
      <c r="G553" s="339"/>
    </row>
    <row r="554" spans="1:7" s="241" customFormat="1">
      <c r="A554" s="272"/>
      <c r="B554" s="272"/>
      <c r="C554" s="272"/>
      <c r="D554" s="272"/>
      <c r="E554" s="339"/>
      <c r="F554" s="339"/>
      <c r="G554" s="339"/>
    </row>
    <row r="555" spans="1:7" s="241" customFormat="1">
      <c r="A555" s="272"/>
      <c r="B555" s="272"/>
      <c r="C555" s="272"/>
      <c r="D555" s="272"/>
      <c r="E555" s="339"/>
      <c r="F555" s="339"/>
      <c r="G555" s="339"/>
    </row>
    <row r="556" spans="1:7" s="241" customFormat="1">
      <c r="A556" s="272"/>
      <c r="B556" s="272"/>
      <c r="C556" s="272"/>
      <c r="D556" s="272"/>
      <c r="E556" s="339"/>
      <c r="F556" s="339"/>
      <c r="G556" s="339"/>
    </row>
    <row r="557" spans="1:7" s="241" customFormat="1">
      <c r="A557" s="272"/>
      <c r="B557" s="272"/>
      <c r="C557" s="272"/>
      <c r="D557" s="272"/>
      <c r="E557" s="339"/>
      <c r="F557" s="339"/>
      <c r="G557" s="339"/>
    </row>
    <row r="558" spans="1:7" s="241" customFormat="1">
      <c r="A558" s="272"/>
      <c r="B558" s="272"/>
      <c r="C558" s="272"/>
      <c r="D558" s="272"/>
      <c r="E558" s="339"/>
      <c r="F558" s="339"/>
      <c r="G558" s="339"/>
    </row>
    <row r="559" spans="1:7" s="241" customFormat="1">
      <c r="A559" s="272"/>
      <c r="B559" s="272"/>
      <c r="C559" s="272"/>
      <c r="D559" s="272"/>
      <c r="E559" s="339"/>
      <c r="F559" s="339"/>
      <c r="G559" s="339"/>
    </row>
    <row r="560" spans="1:7" s="241" customFormat="1">
      <c r="A560" s="272"/>
      <c r="B560" s="272"/>
      <c r="C560" s="272"/>
      <c r="D560" s="272"/>
      <c r="E560" s="339"/>
      <c r="F560" s="339"/>
      <c r="G560" s="339"/>
    </row>
    <row r="561" spans="1:7" s="241" customFormat="1">
      <c r="A561" s="272"/>
      <c r="B561" s="272"/>
      <c r="C561" s="272"/>
      <c r="D561" s="272"/>
      <c r="E561" s="339"/>
      <c r="F561" s="339"/>
      <c r="G561" s="339"/>
    </row>
    <row r="562" spans="1:7" s="241" customFormat="1">
      <c r="A562" s="272"/>
      <c r="B562" s="272"/>
      <c r="C562" s="272"/>
      <c r="D562" s="272"/>
      <c r="E562" s="339"/>
      <c r="F562" s="339"/>
      <c r="G562" s="339"/>
    </row>
    <row r="563" spans="1:7" s="241" customFormat="1">
      <c r="A563" s="272"/>
      <c r="B563" s="272"/>
      <c r="C563" s="272"/>
      <c r="D563" s="272"/>
      <c r="E563" s="339"/>
      <c r="F563" s="339"/>
      <c r="G563" s="339"/>
    </row>
    <row r="564" spans="1:7" s="241" customFormat="1">
      <c r="A564" s="272"/>
      <c r="B564" s="272"/>
      <c r="C564" s="272"/>
      <c r="D564" s="272"/>
      <c r="E564" s="339"/>
      <c r="F564" s="339"/>
      <c r="G564" s="339"/>
    </row>
    <row r="565" spans="1:7" s="241" customFormat="1">
      <c r="A565" s="272"/>
      <c r="B565" s="272"/>
      <c r="C565" s="272"/>
      <c r="D565" s="272"/>
      <c r="E565" s="339"/>
      <c r="F565" s="339"/>
      <c r="G565" s="339"/>
    </row>
    <row r="566" spans="1:7" s="241" customFormat="1">
      <c r="A566" s="272"/>
      <c r="B566" s="272"/>
      <c r="C566" s="272"/>
      <c r="D566" s="272"/>
      <c r="E566" s="339"/>
      <c r="F566" s="339"/>
      <c r="G566" s="339"/>
    </row>
    <row r="567" spans="1:7" s="241" customFormat="1">
      <c r="A567" s="272"/>
      <c r="B567" s="272"/>
      <c r="C567" s="272"/>
      <c r="D567" s="272"/>
      <c r="E567" s="339"/>
      <c r="F567" s="339"/>
      <c r="G567" s="339"/>
    </row>
    <row r="568" spans="1:7" s="241" customFormat="1">
      <c r="A568" s="272"/>
      <c r="B568" s="272"/>
      <c r="C568" s="272"/>
      <c r="D568" s="272"/>
      <c r="E568" s="339"/>
      <c r="F568" s="339"/>
      <c r="G568" s="339"/>
    </row>
    <row r="569" spans="1:7" s="241" customFormat="1">
      <c r="A569" s="272"/>
      <c r="B569" s="272"/>
      <c r="C569" s="272"/>
      <c r="D569" s="272"/>
      <c r="E569" s="339"/>
      <c r="F569" s="339"/>
      <c r="G569" s="339"/>
    </row>
    <row r="570" spans="1:7" s="241" customFormat="1">
      <c r="A570" s="272"/>
      <c r="B570" s="272"/>
      <c r="C570" s="272"/>
      <c r="D570" s="272"/>
      <c r="E570" s="339"/>
      <c r="F570" s="339"/>
      <c r="G570" s="339"/>
    </row>
    <row r="571" spans="1:7" s="241" customFormat="1">
      <c r="A571" s="272"/>
      <c r="B571" s="272"/>
      <c r="C571" s="272"/>
      <c r="D571" s="272"/>
      <c r="E571" s="339"/>
      <c r="F571" s="339"/>
      <c r="G571" s="339"/>
    </row>
    <row r="572" spans="1:7" s="241" customFormat="1">
      <c r="A572" s="272"/>
      <c r="B572" s="272"/>
      <c r="C572" s="272"/>
      <c r="D572" s="272"/>
      <c r="E572" s="339"/>
      <c r="F572" s="339"/>
      <c r="G572" s="339"/>
    </row>
    <row r="573" spans="1:7" s="241" customFormat="1">
      <c r="A573" s="272"/>
      <c r="B573" s="272"/>
      <c r="C573" s="272"/>
      <c r="D573" s="272"/>
      <c r="E573" s="339"/>
      <c r="F573" s="339"/>
      <c r="G573" s="339"/>
    </row>
    <row r="574" spans="1:7" s="241" customFormat="1">
      <c r="A574" s="272"/>
      <c r="B574" s="272"/>
      <c r="C574" s="272"/>
      <c r="D574" s="272"/>
      <c r="E574" s="339"/>
      <c r="F574" s="339"/>
      <c r="G574" s="339"/>
    </row>
    <row r="575" spans="1:7" s="241" customFormat="1">
      <c r="A575" s="272"/>
      <c r="B575" s="272"/>
      <c r="C575" s="272"/>
      <c r="D575" s="272"/>
      <c r="E575" s="339"/>
      <c r="F575" s="339"/>
      <c r="G575" s="339"/>
    </row>
    <row r="576" spans="1:7" s="241" customFormat="1">
      <c r="A576" s="272"/>
      <c r="B576" s="272"/>
      <c r="C576" s="272"/>
      <c r="D576" s="272"/>
      <c r="E576" s="339"/>
      <c r="F576" s="339"/>
      <c r="G576" s="339"/>
    </row>
    <row r="577" spans="1:7" s="241" customFormat="1">
      <c r="A577" s="272"/>
      <c r="B577" s="272"/>
      <c r="C577" s="272"/>
      <c r="D577" s="272"/>
      <c r="E577" s="339"/>
      <c r="F577" s="339"/>
      <c r="G577" s="339"/>
    </row>
    <row r="578" spans="1:7" s="241" customFormat="1">
      <c r="A578" s="272"/>
      <c r="B578" s="272"/>
      <c r="C578" s="272"/>
      <c r="D578" s="272"/>
      <c r="E578" s="339"/>
      <c r="F578" s="339"/>
      <c r="G578" s="339"/>
    </row>
    <row r="579" spans="1:7" s="241" customFormat="1">
      <c r="A579" s="272"/>
      <c r="B579" s="272"/>
      <c r="C579" s="272"/>
      <c r="D579" s="272"/>
      <c r="E579" s="339"/>
      <c r="F579" s="339"/>
      <c r="G579" s="339"/>
    </row>
    <row r="580" spans="1:7" s="241" customFormat="1">
      <c r="A580" s="272"/>
      <c r="B580" s="272"/>
      <c r="C580" s="272"/>
      <c r="D580" s="272"/>
      <c r="E580" s="339"/>
      <c r="F580" s="339"/>
      <c r="G580" s="339"/>
    </row>
    <row r="581" spans="1:7" s="241" customFormat="1">
      <c r="A581" s="272"/>
      <c r="B581" s="272"/>
      <c r="C581" s="272"/>
      <c r="D581" s="272"/>
      <c r="E581" s="339"/>
      <c r="F581" s="339"/>
      <c r="G581" s="339"/>
    </row>
    <row r="582" spans="1:7" s="241" customFormat="1">
      <c r="A582" s="272"/>
      <c r="B582" s="272"/>
      <c r="C582" s="272"/>
      <c r="D582" s="272"/>
      <c r="E582" s="339"/>
      <c r="F582" s="339"/>
      <c r="G582" s="339"/>
    </row>
    <row r="583" spans="1:7" s="241" customFormat="1">
      <c r="A583" s="272"/>
      <c r="B583" s="272"/>
      <c r="C583" s="272"/>
      <c r="D583" s="272"/>
      <c r="E583" s="339"/>
      <c r="F583" s="339"/>
      <c r="G583" s="339"/>
    </row>
    <row r="584" spans="1:7" s="241" customFormat="1">
      <c r="A584" s="272"/>
      <c r="B584" s="272"/>
      <c r="C584" s="272"/>
      <c r="D584" s="272"/>
      <c r="E584" s="339"/>
      <c r="F584" s="339"/>
      <c r="G584" s="339"/>
    </row>
    <row r="585" spans="1:7" s="241" customFormat="1">
      <c r="A585" s="272"/>
      <c r="B585" s="272"/>
      <c r="C585" s="272"/>
      <c r="D585" s="272"/>
      <c r="E585" s="339"/>
      <c r="F585" s="339"/>
      <c r="G585" s="339"/>
    </row>
    <row r="586" spans="1:7" s="241" customFormat="1">
      <c r="A586" s="272"/>
      <c r="B586" s="272"/>
      <c r="C586" s="272"/>
      <c r="D586" s="272"/>
      <c r="E586" s="339"/>
      <c r="F586" s="339"/>
      <c r="G586" s="339"/>
    </row>
    <row r="587" spans="1:7" s="241" customFormat="1">
      <c r="A587" s="272"/>
      <c r="B587" s="272"/>
      <c r="C587" s="272"/>
      <c r="D587" s="272"/>
      <c r="E587" s="339"/>
      <c r="F587" s="339"/>
      <c r="G587" s="339"/>
    </row>
    <row r="588" spans="1:7" s="241" customFormat="1">
      <c r="A588" s="272"/>
      <c r="B588" s="272"/>
      <c r="C588" s="272"/>
      <c r="D588" s="272"/>
      <c r="E588" s="339"/>
      <c r="F588" s="339"/>
      <c r="G588" s="339"/>
    </row>
    <row r="589" spans="1:7" s="241" customFormat="1">
      <c r="A589" s="272"/>
      <c r="B589" s="272"/>
      <c r="C589" s="272"/>
      <c r="D589" s="272"/>
      <c r="E589" s="339"/>
      <c r="F589" s="339"/>
      <c r="G589" s="339"/>
    </row>
    <row r="590" spans="1:7" s="241" customFormat="1">
      <c r="A590" s="272"/>
      <c r="B590" s="272"/>
      <c r="C590" s="272"/>
      <c r="D590" s="272"/>
      <c r="E590" s="339"/>
      <c r="F590" s="339"/>
      <c r="G590" s="339"/>
    </row>
    <row r="591" spans="1:7" s="241" customFormat="1">
      <c r="A591" s="272"/>
      <c r="B591" s="272"/>
      <c r="C591" s="272"/>
      <c r="D591" s="272"/>
      <c r="E591" s="339"/>
      <c r="F591" s="339"/>
      <c r="G591" s="339"/>
    </row>
    <row r="592" spans="1:7" s="241" customFormat="1">
      <c r="A592" s="272"/>
      <c r="B592" s="272"/>
      <c r="C592" s="272"/>
      <c r="D592" s="272"/>
      <c r="E592" s="339"/>
      <c r="F592" s="339"/>
      <c r="G592" s="339"/>
    </row>
    <row r="593" spans="1:7" s="241" customFormat="1">
      <c r="A593" s="272"/>
      <c r="B593" s="272"/>
      <c r="C593" s="272"/>
      <c r="D593" s="272"/>
      <c r="E593" s="339"/>
      <c r="F593" s="339"/>
      <c r="G593" s="339"/>
    </row>
    <row r="594" spans="1:7" s="241" customFormat="1">
      <c r="A594" s="272"/>
      <c r="B594" s="272"/>
      <c r="C594" s="272"/>
      <c r="D594" s="272"/>
      <c r="E594" s="339"/>
      <c r="F594" s="339"/>
      <c r="G594" s="339"/>
    </row>
    <row r="595" spans="1:7" s="241" customFormat="1">
      <c r="A595" s="272"/>
      <c r="B595" s="272"/>
      <c r="C595" s="272"/>
      <c r="D595" s="272"/>
      <c r="E595" s="339"/>
      <c r="F595" s="339"/>
      <c r="G595" s="339"/>
    </row>
    <row r="596" spans="1:7" s="241" customFormat="1">
      <c r="A596" s="272"/>
      <c r="B596" s="272"/>
      <c r="C596" s="272"/>
      <c r="D596" s="272"/>
      <c r="E596" s="339"/>
      <c r="F596" s="339"/>
      <c r="G596" s="339"/>
    </row>
    <row r="597" spans="1:7" s="241" customFormat="1">
      <c r="A597" s="272"/>
      <c r="B597" s="272"/>
      <c r="C597" s="272"/>
      <c r="D597" s="272"/>
      <c r="E597" s="339"/>
      <c r="F597" s="339"/>
      <c r="G597" s="339"/>
    </row>
    <row r="598" spans="1:7" s="241" customFormat="1">
      <c r="A598" s="272"/>
      <c r="B598" s="272"/>
      <c r="C598" s="272"/>
      <c r="D598" s="272"/>
      <c r="E598" s="339"/>
      <c r="F598" s="339"/>
      <c r="G598" s="339"/>
    </row>
    <row r="599" spans="1:7" s="241" customFormat="1">
      <c r="A599" s="272"/>
      <c r="B599" s="272"/>
      <c r="C599" s="272"/>
      <c r="D599" s="272"/>
      <c r="E599" s="339"/>
      <c r="F599" s="339"/>
      <c r="G599" s="339"/>
    </row>
    <row r="600" spans="1:7" s="241" customFormat="1">
      <c r="A600" s="272"/>
      <c r="B600" s="272"/>
      <c r="C600" s="272"/>
      <c r="D600" s="272"/>
      <c r="E600" s="339"/>
      <c r="F600" s="339"/>
      <c r="G600" s="339"/>
    </row>
    <row r="601" spans="1:7" s="241" customFormat="1">
      <c r="A601" s="272"/>
      <c r="B601" s="272"/>
      <c r="C601" s="272"/>
      <c r="D601" s="272"/>
      <c r="E601" s="339"/>
      <c r="F601" s="339"/>
      <c r="G601" s="339"/>
    </row>
    <row r="602" spans="1:7" s="241" customFormat="1">
      <c r="A602" s="272"/>
      <c r="B602" s="272"/>
      <c r="C602" s="272"/>
      <c r="D602" s="272"/>
      <c r="E602" s="339"/>
      <c r="F602" s="339"/>
      <c r="G602" s="339"/>
    </row>
    <row r="603" spans="1:7" s="241" customFormat="1">
      <c r="A603" s="272"/>
      <c r="B603" s="272"/>
      <c r="C603" s="272"/>
      <c r="D603" s="272"/>
      <c r="E603" s="339"/>
      <c r="F603" s="339"/>
      <c r="G603" s="339"/>
    </row>
    <row r="604" spans="1:7" s="241" customFormat="1">
      <c r="A604" s="272"/>
      <c r="B604" s="272"/>
      <c r="C604" s="272"/>
      <c r="D604" s="272"/>
      <c r="E604" s="339"/>
      <c r="F604" s="339"/>
      <c r="G604" s="339"/>
    </row>
    <row r="605" spans="1:7" s="241" customFormat="1">
      <c r="A605" s="272"/>
      <c r="B605" s="272"/>
      <c r="C605" s="272"/>
      <c r="D605" s="272"/>
      <c r="E605" s="339"/>
      <c r="F605" s="339"/>
      <c r="G605" s="339"/>
    </row>
    <row r="606" spans="1:7" s="241" customFormat="1">
      <c r="A606" s="272"/>
      <c r="B606" s="272"/>
      <c r="C606" s="272"/>
      <c r="D606" s="272"/>
      <c r="E606" s="339"/>
      <c r="F606" s="339"/>
      <c r="G606" s="339"/>
    </row>
    <row r="607" spans="1:7" s="241" customFormat="1">
      <c r="A607" s="272"/>
      <c r="B607" s="272"/>
      <c r="C607" s="272"/>
      <c r="D607" s="272"/>
      <c r="E607" s="339"/>
      <c r="F607" s="339"/>
      <c r="G607" s="339"/>
    </row>
    <row r="608" spans="1:7" s="241" customFormat="1">
      <c r="A608" s="272"/>
      <c r="B608" s="272"/>
      <c r="C608" s="272"/>
      <c r="D608" s="272"/>
      <c r="E608" s="339"/>
      <c r="F608" s="339"/>
      <c r="G608" s="339"/>
    </row>
    <row r="609" spans="1:7" s="241" customFormat="1">
      <c r="A609" s="272"/>
      <c r="B609" s="272"/>
      <c r="C609" s="272"/>
      <c r="D609" s="272"/>
      <c r="E609" s="339"/>
      <c r="F609" s="339"/>
      <c r="G609" s="339"/>
    </row>
    <row r="610" spans="1:7" s="241" customFormat="1">
      <c r="A610" s="272"/>
      <c r="B610" s="272"/>
      <c r="C610" s="272"/>
      <c r="D610" s="272"/>
      <c r="E610" s="339"/>
      <c r="F610" s="339"/>
      <c r="G610" s="339"/>
    </row>
    <row r="611" spans="1:7" s="241" customFormat="1">
      <c r="A611" s="272"/>
      <c r="B611" s="272"/>
      <c r="C611" s="272"/>
      <c r="D611" s="272"/>
      <c r="E611" s="339"/>
      <c r="F611" s="339"/>
      <c r="G611" s="339"/>
    </row>
    <row r="612" spans="1:7" s="241" customFormat="1">
      <c r="A612" s="272"/>
      <c r="B612" s="272"/>
      <c r="C612" s="272"/>
      <c r="D612" s="272"/>
      <c r="E612" s="339"/>
      <c r="F612" s="339"/>
      <c r="G612" s="339"/>
    </row>
    <row r="613" spans="1:7" s="241" customFormat="1">
      <c r="A613" s="272"/>
      <c r="B613" s="272"/>
      <c r="C613" s="272"/>
      <c r="D613" s="272"/>
      <c r="E613" s="339"/>
      <c r="F613" s="339"/>
      <c r="G613" s="339"/>
    </row>
    <row r="614" spans="1:7" s="241" customFormat="1">
      <c r="A614" s="272"/>
      <c r="B614" s="272"/>
      <c r="C614" s="272"/>
      <c r="D614" s="272"/>
      <c r="E614" s="339"/>
      <c r="F614" s="339"/>
      <c r="G614" s="339"/>
    </row>
    <row r="615" spans="1:7" s="241" customFormat="1">
      <c r="A615" s="272"/>
      <c r="B615" s="272"/>
      <c r="C615" s="272"/>
      <c r="D615" s="272"/>
      <c r="E615" s="339"/>
      <c r="F615" s="339"/>
      <c r="G615" s="339"/>
    </row>
    <row r="616" spans="1:7" s="241" customFormat="1">
      <c r="A616" s="272"/>
      <c r="B616" s="272"/>
      <c r="C616" s="272"/>
      <c r="D616" s="272"/>
      <c r="E616" s="339"/>
      <c r="F616" s="339"/>
      <c r="G616" s="339"/>
    </row>
    <row r="617" spans="1:7" s="241" customFormat="1">
      <c r="A617" s="272"/>
      <c r="B617" s="272"/>
      <c r="C617" s="272"/>
      <c r="D617" s="272"/>
      <c r="E617" s="339"/>
      <c r="F617" s="339"/>
      <c r="G617" s="339"/>
    </row>
    <row r="618" spans="1:7" s="241" customFormat="1">
      <c r="A618" s="272"/>
      <c r="B618" s="272"/>
      <c r="C618" s="272"/>
      <c r="D618" s="272"/>
      <c r="E618" s="339"/>
      <c r="F618" s="339"/>
      <c r="G618" s="339"/>
    </row>
    <row r="619" spans="1:7" s="241" customFormat="1">
      <c r="A619" s="272"/>
      <c r="B619" s="272"/>
      <c r="C619" s="272"/>
      <c r="D619" s="272"/>
      <c r="E619" s="339"/>
      <c r="F619" s="339"/>
      <c r="G619" s="339"/>
    </row>
    <row r="620" spans="1:7" s="241" customFormat="1">
      <c r="A620" s="272"/>
      <c r="B620" s="272"/>
      <c r="C620" s="272"/>
      <c r="D620" s="272"/>
      <c r="E620" s="339"/>
      <c r="F620" s="339"/>
      <c r="G620" s="339"/>
    </row>
    <row r="621" spans="1:7" s="241" customFormat="1">
      <c r="A621" s="272"/>
      <c r="B621" s="272"/>
      <c r="C621" s="272"/>
      <c r="D621" s="272"/>
      <c r="E621" s="339"/>
      <c r="F621" s="339"/>
      <c r="G621" s="339"/>
    </row>
    <row r="622" spans="1:7" s="241" customFormat="1">
      <c r="A622" s="272"/>
      <c r="B622" s="272"/>
      <c r="C622" s="272"/>
      <c r="D622" s="272"/>
      <c r="E622" s="339"/>
      <c r="F622" s="339"/>
      <c r="G622" s="339"/>
    </row>
    <row r="623" spans="1:7" s="241" customFormat="1">
      <c r="A623" s="272"/>
      <c r="B623" s="272"/>
      <c r="C623" s="272"/>
      <c r="D623" s="272"/>
      <c r="E623" s="339"/>
      <c r="F623" s="339"/>
      <c r="G623" s="339"/>
    </row>
    <row r="624" spans="1:7" s="241" customFormat="1">
      <c r="A624" s="272"/>
      <c r="B624" s="272"/>
      <c r="C624" s="272"/>
      <c r="D624" s="272"/>
      <c r="E624" s="339"/>
      <c r="F624" s="339"/>
      <c r="G624" s="339"/>
    </row>
    <row r="625" spans="1:7" s="241" customFormat="1">
      <c r="A625" s="272"/>
      <c r="B625" s="272"/>
      <c r="C625" s="272"/>
      <c r="D625" s="272"/>
      <c r="E625" s="339"/>
      <c r="F625" s="339"/>
      <c r="G625" s="339"/>
    </row>
    <row r="626" spans="1:7" s="241" customFormat="1">
      <c r="A626" s="272"/>
      <c r="B626" s="272"/>
      <c r="C626" s="272"/>
      <c r="D626" s="272"/>
      <c r="E626" s="339"/>
      <c r="F626" s="339"/>
      <c r="G626" s="339"/>
    </row>
    <row r="627" spans="1:7" s="241" customFormat="1">
      <c r="A627" s="272"/>
      <c r="B627" s="272"/>
      <c r="C627" s="272"/>
      <c r="D627" s="272"/>
      <c r="E627" s="339"/>
      <c r="F627" s="339"/>
      <c r="G627" s="339"/>
    </row>
    <row r="628" spans="1:7" s="241" customFormat="1">
      <c r="A628" s="272"/>
      <c r="B628" s="272"/>
      <c r="C628" s="272"/>
      <c r="D628" s="272"/>
      <c r="E628" s="339"/>
      <c r="F628" s="339"/>
      <c r="G628" s="339"/>
    </row>
    <row r="629" spans="1:7" s="241" customFormat="1">
      <c r="A629" s="272"/>
      <c r="B629" s="272"/>
      <c r="C629" s="272"/>
      <c r="D629" s="272"/>
      <c r="E629" s="339"/>
      <c r="F629" s="339"/>
      <c r="G629" s="339"/>
    </row>
    <row r="630" spans="1:7" s="241" customFormat="1">
      <c r="A630" s="272"/>
      <c r="B630" s="272"/>
      <c r="C630" s="272"/>
      <c r="D630" s="272"/>
      <c r="E630" s="339"/>
      <c r="F630" s="339"/>
      <c r="G630" s="339"/>
    </row>
    <row r="631" spans="1:7" s="241" customFormat="1">
      <c r="A631" s="272"/>
      <c r="B631" s="272"/>
      <c r="C631" s="272"/>
      <c r="D631" s="272"/>
      <c r="E631" s="339"/>
      <c r="F631" s="339"/>
      <c r="G631" s="339"/>
    </row>
    <row r="632" spans="1:7" s="241" customFormat="1">
      <c r="A632" s="272"/>
      <c r="B632" s="272"/>
      <c r="C632" s="272"/>
      <c r="D632" s="272"/>
      <c r="E632" s="339"/>
      <c r="F632" s="339"/>
    </row>
    <row r="633" spans="1:7" s="241" customFormat="1">
      <c r="A633" s="272"/>
      <c r="B633" s="272"/>
      <c r="C633" s="272"/>
      <c r="D633" s="272"/>
      <c r="E633" s="339"/>
      <c r="F633" s="339"/>
    </row>
    <row r="634" spans="1:7" s="241" customFormat="1">
      <c r="A634" s="272"/>
      <c r="B634" s="272"/>
      <c r="C634" s="272"/>
      <c r="D634" s="272"/>
      <c r="E634" s="339"/>
      <c r="F634" s="339"/>
    </row>
    <row r="635" spans="1:7" s="241" customFormat="1">
      <c r="A635" s="272"/>
      <c r="B635" s="272"/>
      <c r="C635" s="272"/>
      <c r="D635" s="272"/>
      <c r="E635" s="339"/>
      <c r="F635" s="339"/>
    </row>
    <row r="636" spans="1:7" s="241" customFormat="1">
      <c r="A636" s="272"/>
      <c r="B636" s="272"/>
      <c r="C636" s="272"/>
      <c r="D636" s="272"/>
      <c r="E636" s="339"/>
      <c r="F636" s="339"/>
    </row>
    <row r="637" spans="1:7" s="241" customFormat="1">
      <c r="A637" s="272"/>
      <c r="B637" s="272"/>
      <c r="C637" s="272"/>
      <c r="D637" s="272"/>
      <c r="E637" s="339"/>
      <c r="F637" s="339"/>
    </row>
    <row r="638" spans="1:7" s="241" customFormat="1">
      <c r="A638" s="272"/>
      <c r="B638" s="272"/>
      <c r="C638" s="272"/>
      <c r="D638" s="272"/>
      <c r="E638" s="339"/>
      <c r="F638" s="339"/>
    </row>
    <row r="639" spans="1:7" s="241" customFormat="1">
      <c r="A639" s="272"/>
      <c r="B639" s="272"/>
      <c r="C639" s="272"/>
      <c r="D639" s="272"/>
      <c r="E639" s="339"/>
      <c r="F639" s="339"/>
    </row>
    <row r="640" spans="1:7" s="241" customFormat="1">
      <c r="A640" s="272"/>
      <c r="B640" s="272"/>
      <c r="C640" s="272"/>
      <c r="D640" s="272"/>
      <c r="E640" s="339"/>
      <c r="F640" s="339"/>
    </row>
    <row r="641" spans="1:6" s="241" customFormat="1">
      <c r="A641" s="272"/>
      <c r="B641" s="272"/>
      <c r="C641" s="272"/>
      <c r="D641" s="272"/>
      <c r="E641" s="339"/>
      <c r="F641" s="339"/>
    </row>
    <row r="642" spans="1:6" s="241" customFormat="1">
      <c r="A642" s="272"/>
      <c r="B642" s="272"/>
      <c r="C642" s="272"/>
      <c r="D642" s="272"/>
      <c r="E642" s="339"/>
      <c r="F642" s="339"/>
    </row>
    <row r="643" spans="1:6" s="241" customFormat="1">
      <c r="A643" s="272"/>
      <c r="B643" s="272"/>
      <c r="C643" s="272"/>
      <c r="D643" s="272"/>
      <c r="E643" s="339"/>
      <c r="F643" s="339"/>
    </row>
    <row r="644" spans="1:6" s="241" customFormat="1">
      <c r="A644" s="272"/>
      <c r="B644" s="272"/>
      <c r="C644" s="272"/>
      <c r="D644" s="272"/>
      <c r="E644" s="339"/>
      <c r="F644" s="339"/>
    </row>
    <row r="645" spans="1:6" s="241" customFormat="1">
      <c r="A645" s="272"/>
      <c r="B645" s="272"/>
      <c r="C645" s="272"/>
      <c r="D645" s="272"/>
      <c r="E645" s="339"/>
      <c r="F645" s="339"/>
    </row>
    <row r="646" spans="1:6" s="241" customFormat="1">
      <c r="A646" s="272"/>
      <c r="B646" s="272"/>
      <c r="C646" s="272"/>
      <c r="D646" s="272"/>
      <c r="E646" s="339"/>
      <c r="F646" s="339"/>
    </row>
    <row r="647" spans="1:6" s="241" customFormat="1">
      <c r="A647" s="272"/>
      <c r="B647" s="272"/>
      <c r="C647" s="272"/>
      <c r="D647" s="272"/>
      <c r="E647" s="339"/>
      <c r="F647" s="339"/>
    </row>
    <row r="648" spans="1:6" s="241" customFormat="1">
      <c r="A648" s="272"/>
      <c r="B648" s="272"/>
      <c r="C648" s="272"/>
      <c r="D648" s="272"/>
      <c r="E648" s="339"/>
      <c r="F648" s="339"/>
    </row>
    <row r="649" spans="1:6" s="241" customFormat="1">
      <c r="A649" s="272"/>
      <c r="B649" s="272"/>
      <c r="C649" s="272"/>
      <c r="D649" s="272"/>
      <c r="E649" s="339"/>
      <c r="F649" s="339"/>
    </row>
    <row r="650" spans="1:6" s="241" customFormat="1">
      <c r="A650" s="272"/>
      <c r="B650" s="272"/>
      <c r="C650" s="272"/>
      <c r="D650" s="272"/>
      <c r="E650" s="339"/>
      <c r="F650" s="339"/>
    </row>
    <row r="651" spans="1:6" s="241" customFormat="1">
      <c r="A651" s="272"/>
      <c r="B651" s="272"/>
      <c r="C651" s="272"/>
      <c r="D651" s="272"/>
      <c r="E651" s="339"/>
      <c r="F651" s="339"/>
    </row>
    <row r="652" spans="1:6" s="241" customFormat="1">
      <c r="A652" s="272"/>
      <c r="B652" s="272"/>
      <c r="C652" s="272"/>
      <c r="D652" s="272"/>
      <c r="E652" s="339"/>
      <c r="F652" s="339"/>
    </row>
    <row r="653" spans="1:6" s="241" customFormat="1">
      <c r="A653" s="272"/>
      <c r="B653" s="272"/>
      <c r="C653" s="272"/>
      <c r="D653" s="272"/>
      <c r="E653" s="339"/>
      <c r="F653" s="339"/>
    </row>
    <row r="654" spans="1:6" s="241" customFormat="1">
      <c r="A654" s="272"/>
      <c r="B654" s="272"/>
      <c r="C654" s="272"/>
      <c r="D654" s="272"/>
      <c r="E654" s="339"/>
      <c r="F654" s="339"/>
    </row>
    <row r="655" spans="1:6" s="241" customFormat="1">
      <c r="A655" s="272"/>
      <c r="B655" s="272"/>
      <c r="C655" s="272"/>
      <c r="D655" s="272"/>
      <c r="E655" s="339"/>
      <c r="F655" s="339"/>
    </row>
    <row r="656" spans="1:6" s="241" customFormat="1">
      <c r="A656" s="272"/>
      <c r="B656" s="272"/>
      <c r="C656" s="272"/>
      <c r="D656" s="272"/>
      <c r="E656" s="339"/>
      <c r="F656" s="339"/>
    </row>
    <row r="657" spans="1:6" s="241" customFormat="1">
      <c r="A657" s="272"/>
      <c r="B657" s="272"/>
      <c r="C657" s="272"/>
      <c r="D657" s="272"/>
      <c r="E657" s="339"/>
      <c r="F657" s="339"/>
    </row>
    <row r="658" spans="1:6" s="241" customFormat="1">
      <c r="A658" s="272"/>
      <c r="B658" s="272"/>
      <c r="C658" s="272"/>
      <c r="D658" s="272"/>
      <c r="E658" s="339"/>
      <c r="F658" s="339"/>
    </row>
    <row r="659" spans="1:6" s="241" customFormat="1">
      <c r="A659" s="272"/>
      <c r="B659" s="272"/>
      <c r="C659" s="272"/>
      <c r="D659" s="272"/>
    </row>
    <row r="660" spans="1:6" s="241" customFormat="1">
      <c r="A660" s="272"/>
      <c r="B660" s="272"/>
      <c r="C660" s="272"/>
      <c r="D660" s="272"/>
    </row>
    <row r="661" spans="1:6" s="241" customFormat="1">
      <c r="A661" s="272"/>
      <c r="B661" s="272"/>
      <c r="C661" s="272"/>
      <c r="D661" s="272"/>
    </row>
    <row r="662" spans="1:6" s="241" customFormat="1">
      <c r="A662" s="272"/>
      <c r="B662" s="272"/>
      <c r="C662" s="272"/>
      <c r="D662" s="272"/>
    </row>
    <row r="663" spans="1:6" s="241" customFormat="1">
      <c r="A663" s="272"/>
      <c r="B663" s="272"/>
      <c r="C663" s="272"/>
      <c r="D663" s="272"/>
    </row>
    <row r="664" spans="1:6" s="241" customFormat="1">
      <c r="A664" s="272"/>
      <c r="B664" s="272"/>
      <c r="C664" s="272"/>
      <c r="D664" s="272"/>
    </row>
    <row r="665" spans="1:6" s="241" customFormat="1">
      <c r="A665" s="272"/>
      <c r="B665" s="272"/>
      <c r="C665" s="272"/>
      <c r="D665" s="272"/>
    </row>
    <row r="666" spans="1:6" s="241" customFormat="1">
      <c r="A666" s="272"/>
      <c r="B666" s="272"/>
      <c r="C666" s="272"/>
      <c r="D666" s="272"/>
    </row>
    <row r="667" spans="1:6" s="241" customFormat="1">
      <c r="A667" s="272"/>
      <c r="B667" s="272"/>
      <c r="C667" s="272"/>
      <c r="D667" s="272"/>
    </row>
    <row r="668" spans="1:6" s="241" customFormat="1">
      <c r="A668" s="272"/>
      <c r="B668" s="272"/>
      <c r="C668" s="272"/>
      <c r="D668" s="272"/>
    </row>
    <row r="669" spans="1:6" s="241" customFormat="1">
      <c r="A669" s="272"/>
      <c r="B669" s="272"/>
      <c r="C669" s="272"/>
      <c r="D669" s="272"/>
    </row>
    <row r="670" spans="1:6" s="241" customFormat="1">
      <c r="A670" s="272"/>
      <c r="B670" s="272"/>
      <c r="C670" s="272"/>
      <c r="D670" s="272"/>
    </row>
    <row r="671" spans="1:6" s="241" customFormat="1">
      <c r="A671" s="272"/>
      <c r="B671" s="272"/>
      <c r="C671" s="272"/>
      <c r="D671" s="272"/>
    </row>
    <row r="672" spans="1:6" s="241" customFormat="1">
      <c r="A672" s="272"/>
      <c r="B672" s="272"/>
      <c r="C672" s="272"/>
      <c r="D672" s="272"/>
    </row>
    <row r="673" spans="1:4" s="241" customFormat="1">
      <c r="A673" s="272"/>
      <c r="B673" s="272"/>
      <c r="C673" s="272"/>
      <c r="D673" s="272"/>
    </row>
    <row r="674" spans="1:4" s="241" customFormat="1">
      <c r="A674" s="272"/>
      <c r="B674" s="272"/>
      <c r="C674" s="272"/>
      <c r="D674" s="272"/>
    </row>
    <row r="675" spans="1:4" s="241" customFormat="1">
      <c r="A675" s="272"/>
      <c r="B675" s="272"/>
      <c r="C675" s="272"/>
      <c r="D675" s="272"/>
    </row>
    <row r="676" spans="1:4" s="241" customFormat="1">
      <c r="A676" s="272"/>
      <c r="B676" s="272"/>
      <c r="C676" s="272"/>
      <c r="D676" s="272"/>
    </row>
    <row r="677" spans="1:4" s="241" customFormat="1">
      <c r="A677" s="272"/>
      <c r="B677" s="272"/>
      <c r="C677" s="272"/>
      <c r="D677" s="272"/>
    </row>
    <row r="678" spans="1:4" s="241" customFormat="1">
      <c r="A678" s="272"/>
      <c r="B678" s="272"/>
      <c r="C678" s="272"/>
      <c r="D678" s="272"/>
    </row>
    <row r="679" spans="1:4" s="241" customFormat="1">
      <c r="A679" s="272"/>
      <c r="B679" s="272"/>
      <c r="C679" s="272"/>
      <c r="D679" s="272"/>
    </row>
    <row r="680" spans="1:4" s="241" customFormat="1">
      <c r="A680" s="272"/>
      <c r="B680" s="272"/>
      <c r="C680" s="272"/>
      <c r="D680" s="272"/>
    </row>
    <row r="681" spans="1:4" s="241" customFormat="1">
      <c r="A681" s="272"/>
      <c r="B681" s="272"/>
      <c r="C681" s="272"/>
      <c r="D681" s="272"/>
    </row>
    <row r="682" spans="1:4" s="241" customFormat="1">
      <c r="A682" s="272"/>
      <c r="B682" s="272"/>
      <c r="C682" s="272"/>
      <c r="D682" s="272"/>
    </row>
    <row r="683" spans="1:4" s="241" customFormat="1">
      <c r="A683" s="272"/>
      <c r="B683" s="272"/>
      <c r="C683" s="272"/>
      <c r="D683" s="272"/>
    </row>
    <row r="684" spans="1:4" s="241" customFormat="1">
      <c r="A684" s="272"/>
      <c r="B684" s="272"/>
      <c r="C684" s="272"/>
      <c r="D684" s="272"/>
    </row>
    <row r="685" spans="1:4" s="241" customFormat="1">
      <c r="A685" s="272"/>
      <c r="B685" s="272"/>
      <c r="C685" s="272"/>
      <c r="D685" s="272"/>
    </row>
    <row r="686" spans="1:4" s="241" customFormat="1">
      <c r="A686" s="272"/>
      <c r="B686" s="272"/>
      <c r="C686" s="272"/>
      <c r="D686" s="272"/>
    </row>
    <row r="687" spans="1:4" s="241" customFormat="1">
      <c r="A687" s="272"/>
      <c r="B687" s="272"/>
      <c r="C687" s="272"/>
      <c r="D687" s="272"/>
    </row>
    <row r="688" spans="1:4" s="241" customFormat="1">
      <c r="A688" s="272"/>
      <c r="B688" s="272"/>
      <c r="C688" s="272"/>
      <c r="D688" s="272"/>
    </row>
    <row r="689" spans="1:4" s="241" customFormat="1">
      <c r="A689" s="272"/>
      <c r="B689" s="272"/>
      <c r="C689" s="272"/>
      <c r="D689" s="272"/>
    </row>
    <row r="690" spans="1:4" s="241" customFormat="1">
      <c r="A690" s="272"/>
      <c r="B690" s="272"/>
      <c r="C690" s="272"/>
      <c r="D690" s="272"/>
    </row>
    <row r="691" spans="1:4" s="241" customFormat="1">
      <c r="A691" s="272"/>
      <c r="B691" s="272"/>
      <c r="C691" s="272"/>
      <c r="D691" s="272"/>
    </row>
    <row r="692" spans="1:4" s="241" customFormat="1">
      <c r="A692" s="272"/>
      <c r="B692" s="272"/>
      <c r="C692" s="272"/>
      <c r="D692" s="272"/>
    </row>
    <row r="693" spans="1:4" s="241" customFormat="1">
      <c r="A693" s="272"/>
      <c r="B693" s="272"/>
      <c r="C693" s="272"/>
      <c r="D693" s="272"/>
    </row>
    <row r="694" spans="1:4" s="241" customFormat="1">
      <c r="A694" s="272"/>
      <c r="B694" s="272"/>
      <c r="C694" s="272"/>
      <c r="D694" s="272"/>
    </row>
    <row r="695" spans="1:4" s="241" customFormat="1">
      <c r="A695" s="272"/>
      <c r="B695" s="272"/>
      <c r="C695" s="272"/>
      <c r="D695" s="272"/>
    </row>
    <row r="696" spans="1:4" s="241" customFormat="1">
      <c r="A696" s="272"/>
      <c r="B696" s="272"/>
      <c r="C696" s="272"/>
      <c r="D696" s="272"/>
    </row>
    <row r="697" spans="1:4" s="241" customFormat="1">
      <c r="A697" s="272"/>
      <c r="B697" s="272"/>
      <c r="C697" s="272"/>
      <c r="D697" s="272"/>
    </row>
    <row r="698" spans="1:4" s="241" customFormat="1">
      <c r="A698" s="272"/>
      <c r="B698" s="272"/>
      <c r="C698" s="272"/>
      <c r="D698" s="272"/>
    </row>
    <row r="699" spans="1:4" s="241" customFormat="1">
      <c r="A699" s="272"/>
      <c r="B699" s="272"/>
      <c r="C699" s="272"/>
      <c r="D699" s="272"/>
    </row>
    <row r="700" spans="1:4" s="241" customFormat="1">
      <c r="A700" s="272"/>
      <c r="B700" s="272"/>
      <c r="C700" s="272"/>
      <c r="D700" s="272"/>
    </row>
    <row r="701" spans="1:4" s="241" customFormat="1">
      <c r="A701" s="272"/>
      <c r="B701" s="272"/>
      <c r="C701" s="272"/>
      <c r="D701" s="272"/>
    </row>
    <row r="702" spans="1:4" s="241" customFormat="1">
      <c r="A702" s="272"/>
      <c r="B702" s="272"/>
      <c r="C702" s="272"/>
      <c r="D702" s="272"/>
    </row>
    <row r="703" spans="1:4" s="241" customFormat="1">
      <c r="A703" s="272"/>
      <c r="B703" s="272"/>
      <c r="C703" s="272"/>
      <c r="D703" s="272"/>
    </row>
    <row r="704" spans="1:4" s="241" customFormat="1">
      <c r="A704" s="272"/>
      <c r="B704" s="272"/>
      <c r="C704" s="272"/>
      <c r="D704" s="272"/>
    </row>
    <row r="705" spans="1:4" s="241" customFormat="1">
      <c r="A705" s="272"/>
      <c r="B705" s="272"/>
      <c r="C705" s="272"/>
      <c r="D705" s="272"/>
    </row>
    <row r="706" spans="1:4" s="241" customFormat="1">
      <c r="A706" s="272"/>
      <c r="B706" s="272"/>
      <c r="C706" s="272"/>
      <c r="D706" s="272"/>
    </row>
    <row r="707" spans="1:4" s="241" customFormat="1">
      <c r="A707" s="272"/>
      <c r="B707" s="272"/>
      <c r="C707" s="272"/>
      <c r="D707" s="272"/>
    </row>
    <row r="708" spans="1:4" s="241" customFormat="1">
      <c r="A708" s="272"/>
      <c r="B708" s="272"/>
      <c r="C708" s="272"/>
      <c r="D708" s="272"/>
    </row>
    <row r="709" spans="1:4" s="241" customFormat="1">
      <c r="A709" s="272"/>
      <c r="B709" s="272"/>
      <c r="C709" s="272"/>
      <c r="D709" s="272"/>
    </row>
    <row r="710" spans="1:4" s="241" customFormat="1">
      <c r="A710" s="272"/>
      <c r="B710" s="272"/>
      <c r="C710" s="272"/>
      <c r="D710" s="272"/>
    </row>
    <row r="711" spans="1:4" s="241" customFormat="1">
      <c r="A711" s="272"/>
      <c r="B711" s="272"/>
      <c r="C711" s="272"/>
      <c r="D711" s="272"/>
    </row>
    <row r="712" spans="1:4" s="241" customFormat="1">
      <c r="A712" s="272"/>
      <c r="B712" s="272"/>
      <c r="C712" s="272"/>
      <c r="D712" s="272"/>
    </row>
    <row r="713" spans="1:4" s="241" customFormat="1">
      <c r="A713" s="272"/>
      <c r="B713" s="272"/>
      <c r="C713" s="272"/>
      <c r="D713" s="272"/>
    </row>
    <row r="714" spans="1:4" s="241" customFormat="1">
      <c r="A714" s="272"/>
      <c r="B714" s="272"/>
      <c r="C714" s="272"/>
      <c r="D714" s="272"/>
    </row>
    <row r="715" spans="1:4" s="241" customFormat="1">
      <c r="A715" s="272"/>
      <c r="B715" s="272"/>
      <c r="C715" s="272"/>
      <c r="D715" s="272"/>
    </row>
    <row r="716" spans="1:4" s="241" customFormat="1">
      <c r="A716" s="272"/>
      <c r="B716" s="272"/>
      <c r="C716" s="272"/>
      <c r="D716" s="272"/>
    </row>
    <row r="717" spans="1:4" s="241" customFormat="1">
      <c r="A717" s="272"/>
      <c r="B717" s="272"/>
      <c r="C717" s="272"/>
      <c r="D717" s="272"/>
    </row>
    <row r="718" spans="1:4" s="241" customFormat="1">
      <c r="A718" s="272"/>
      <c r="B718" s="272"/>
      <c r="C718" s="272"/>
      <c r="D718" s="272"/>
    </row>
    <row r="719" spans="1:4" s="241" customFormat="1">
      <c r="A719" s="272"/>
      <c r="B719" s="272"/>
      <c r="C719" s="272"/>
      <c r="D719" s="272"/>
    </row>
    <row r="720" spans="1:4" s="241" customFormat="1">
      <c r="A720" s="272"/>
      <c r="B720" s="272"/>
      <c r="C720" s="272"/>
      <c r="D720" s="272"/>
    </row>
    <row r="721" spans="1:4" s="241" customFormat="1">
      <c r="A721" s="272"/>
      <c r="B721" s="272"/>
      <c r="C721" s="272"/>
      <c r="D721" s="272"/>
    </row>
    <row r="722" spans="1:4" s="241" customFormat="1">
      <c r="A722" s="272"/>
      <c r="B722" s="272"/>
      <c r="C722" s="272"/>
      <c r="D722" s="272"/>
    </row>
    <row r="723" spans="1:4" s="241" customFormat="1">
      <c r="A723" s="272"/>
      <c r="B723" s="272"/>
      <c r="C723" s="272"/>
      <c r="D723" s="272"/>
    </row>
    <row r="724" spans="1:4" s="241" customFormat="1">
      <c r="A724" s="272"/>
      <c r="B724" s="272"/>
      <c r="C724" s="272"/>
      <c r="D724" s="272"/>
    </row>
    <row r="725" spans="1:4" s="241" customFormat="1">
      <c r="A725" s="272"/>
      <c r="B725" s="272"/>
      <c r="C725" s="272"/>
      <c r="D725" s="272"/>
    </row>
    <row r="726" spans="1:4" s="241" customFormat="1">
      <c r="A726" s="272"/>
      <c r="B726" s="272"/>
      <c r="C726" s="272"/>
      <c r="D726" s="272"/>
    </row>
    <row r="727" spans="1:4" s="241" customFormat="1">
      <c r="A727" s="272"/>
      <c r="B727" s="272"/>
      <c r="C727" s="272"/>
      <c r="D727" s="272"/>
    </row>
    <row r="728" spans="1:4" s="241" customFormat="1">
      <c r="A728" s="272"/>
      <c r="B728" s="272"/>
      <c r="C728" s="272"/>
      <c r="D728" s="272"/>
    </row>
    <row r="729" spans="1:4" s="241" customFormat="1">
      <c r="A729" s="272"/>
      <c r="B729" s="272"/>
      <c r="C729" s="272"/>
      <c r="D729" s="272"/>
    </row>
    <row r="730" spans="1:4" s="241" customFormat="1">
      <c r="A730" s="272"/>
      <c r="B730" s="272"/>
      <c r="C730" s="272"/>
      <c r="D730" s="272"/>
    </row>
    <row r="731" spans="1:4" s="241" customFormat="1">
      <c r="A731" s="272"/>
      <c r="B731" s="272"/>
      <c r="C731" s="272"/>
      <c r="D731" s="272"/>
    </row>
    <row r="732" spans="1:4" s="241" customFormat="1">
      <c r="A732" s="272"/>
      <c r="B732" s="272"/>
      <c r="C732" s="272"/>
      <c r="D732" s="272"/>
    </row>
    <row r="733" spans="1:4" s="241" customFormat="1">
      <c r="A733" s="272"/>
      <c r="B733" s="272"/>
      <c r="C733" s="272"/>
      <c r="D733" s="272"/>
    </row>
    <row r="734" spans="1:4" s="241" customFormat="1">
      <c r="A734" s="272"/>
      <c r="B734" s="272"/>
      <c r="C734" s="272"/>
      <c r="D734" s="272"/>
    </row>
    <row r="735" spans="1:4" s="241" customFormat="1">
      <c r="A735" s="272"/>
      <c r="B735" s="272"/>
      <c r="C735" s="272"/>
      <c r="D735" s="272"/>
    </row>
    <row r="736" spans="1:4" s="241" customFormat="1">
      <c r="A736" s="272"/>
      <c r="B736" s="272"/>
      <c r="C736" s="272"/>
      <c r="D736" s="272"/>
    </row>
    <row r="737" spans="1:4" s="241" customFormat="1">
      <c r="A737" s="272"/>
      <c r="B737" s="272"/>
      <c r="C737" s="272"/>
      <c r="D737" s="272"/>
    </row>
    <row r="738" spans="1:4" s="241" customFormat="1">
      <c r="A738" s="272"/>
      <c r="B738" s="272"/>
      <c r="C738" s="272"/>
      <c r="D738" s="272"/>
    </row>
    <row r="739" spans="1:4" s="241" customFormat="1">
      <c r="A739" s="272"/>
      <c r="B739" s="272"/>
      <c r="C739" s="272"/>
      <c r="D739" s="272"/>
    </row>
    <row r="740" spans="1:4" s="241" customFormat="1">
      <c r="A740" s="272"/>
      <c r="B740" s="272"/>
      <c r="C740" s="272"/>
      <c r="D740" s="272"/>
    </row>
    <row r="741" spans="1:4" s="241" customFormat="1">
      <c r="A741" s="272"/>
      <c r="B741" s="272"/>
      <c r="C741" s="272"/>
      <c r="D741" s="272"/>
    </row>
    <row r="742" spans="1:4" s="241" customFormat="1">
      <c r="A742" s="272"/>
      <c r="B742" s="272"/>
      <c r="C742" s="272"/>
      <c r="D742" s="272"/>
    </row>
    <row r="743" spans="1:4" s="241" customFormat="1">
      <c r="A743" s="272"/>
      <c r="B743" s="272"/>
      <c r="C743" s="272"/>
      <c r="D743" s="272"/>
    </row>
    <row r="744" spans="1:4" s="241" customFormat="1">
      <c r="A744" s="272"/>
      <c r="B744" s="272"/>
      <c r="C744" s="272"/>
      <c r="D744" s="272"/>
    </row>
    <row r="745" spans="1:4" s="241" customFormat="1">
      <c r="A745" s="272"/>
      <c r="B745" s="272"/>
      <c r="C745" s="272"/>
      <c r="D745" s="272"/>
    </row>
    <row r="746" spans="1:4" s="241" customFormat="1">
      <c r="A746" s="272"/>
      <c r="B746" s="272"/>
      <c r="C746" s="272"/>
      <c r="D746" s="272"/>
    </row>
    <row r="747" spans="1:4" s="241" customFormat="1">
      <c r="A747" s="272"/>
      <c r="B747" s="272"/>
      <c r="C747" s="272"/>
      <c r="D747" s="272"/>
    </row>
    <row r="748" spans="1:4" s="241" customFormat="1">
      <c r="A748" s="272"/>
      <c r="B748" s="272"/>
      <c r="C748" s="272"/>
      <c r="D748" s="272"/>
    </row>
    <row r="749" spans="1:4" s="241" customFormat="1">
      <c r="A749" s="272"/>
      <c r="B749" s="272"/>
      <c r="C749" s="272"/>
      <c r="D749" s="272"/>
    </row>
    <row r="750" spans="1:4" s="241" customFormat="1">
      <c r="A750" s="272"/>
      <c r="B750" s="272"/>
      <c r="C750" s="272"/>
      <c r="D750" s="272"/>
    </row>
    <row r="751" spans="1:4" s="241" customFormat="1">
      <c r="A751" s="272"/>
      <c r="B751" s="272"/>
      <c r="C751" s="272"/>
      <c r="D751" s="272"/>
    </row>
    <row r="752" spans="1:4" s="241" customFormat="1">
      <c r="A752" s="272"/>
      <c r="B752" s="272"/>
      <c r="C752" s="272"/>
      <c r="D752" s="272"/>
    </row>
    <row r="753" spans="1:4" s="241" customFormat="1">
      <c r="A753" s="272"/>
      <c r="B753" s="272"/>
      <c r="C753" s="272"/>
      <c r="D753" s="272"/>
    </row>
    <row r="754" spans="1:4" s="241" customFormat="1">
      <c r="A754" s="272"/>
      <c r="B754" s="272"/>
      <c r="C754" s="272"/>
      <c r="D754" s="272"/>
    </row>
    <row r="755" spans="1:4" s="241" customFormat="1">
      <c r="A755" s="272"/>
      <c r="B755" s="272"/>
      <c r="C755" s="272"/>
      <c r="D755" s="272"/>
    </row>
    <row r="756" spans="1:4" s="241" customFormat="1">
      <c r="A756" s="272"/>
      <c r="B756" s="272"/>
      <c r="C756" s="272"/>
      <c r="D756" s="272"/>
    </row>
    <row r="757" spans="1:4" s="241" customFormat="1">
      <c r="A757" s="272"/>
      <c r="B757" s="272"/>
      <c r="C757" s="272"/>
      <c r="D757" s="272"/>
    </row>
    <row r="758" spans="1:4" s="241" customFormat="1">
      <c r="A758" s="272"/>
      <c r="B758" s="272"/>
      <c r="C758" s="272"/>
      <c r="D758" s="272"/>
    </row>
    <row r="759" spans="1:4" s="241" customFormat="1">
      <c r="A759" s="272"/>
      <c r="B759" s="272"/>
      <c r="C759" s="272"/>
      <c r="D759" s="272"/>
    </row>
    <row r="760" spans="1:4" s="241" customFormat="1">
      <c r="A760" s="272"/>
      <c r="B760" s="272"/>
      <c r="C760" s="272"/>
      <c r="D760" s="272"/>
    </row>
    <row r="761" spans="1:4" s="241" customFormat="1">
      <c r="A761" s="272"/>
      <c r="B761" s="272"/>
      <c r="C761" s="272"/>
      <c r="D761" s="272"/>
    </row>
    <row r="762" spans="1:4" s="241" customFormat="1">
      <c r="A762" s="272"/>
      <c r="B762" s="272"/>
      <c r="C762" s="272"/>
      <c r="D762" s="272"/>
    </row>
    <row r="763" spans="1:4" s="241" customFormat="1">
      <c r="A763" s="272"/>
      <c r="B763" s="272"/>
      <c r="C763" s="272"/>
      <c r="D763" s="272"/>
    </row>
    <row r="764" spans="1:4" s="241" customFormat="1">
      <c r="A764" s="272"/>
      <c r="B764" s="272"/>
      <c r="C764" s="272"/>
      <c r="D764" s="272"/>
    </row>
    <row r="765" spans="1:4" s="241" customFormat="1">
      <c r="A765" s="272"/>
      <c r="B765" s="272"/>
      <c r="C765" s="272"/>
      <c r="D765" s="272"/>
    </row>
    <row r="766" spans="1:4" s="241" customFormat="1">
      <c r="A766" s="272"/>
      <c r="B766" s="272"/>
      <c r="C766" s="272"/>
      <c r="D766" s="272"/>
    </row>
    <row r="767" spans="1:4" s="241" customFormat="1">
      <c r="A767" s="272"/>
      <c r="B767" s="272"/>
      <c r="C767" s="272"/>
      <c r="D767" s="272"/>
    </row>
    <row r="768" spans="1:4" s="241" customFormat="1">
      <c r="A768" s="272"/>
      <c r="B768" s="272"/>
      <c r="C768" s="272"/>
      <c r="D768" s="272"/>
    </row>
    <row r="769" spans="1:4" s="241" customFormat="1">
      <c r="A769" s="272"/>
      <c r="B769" s="272"/>
      <c r="C769" s="272"/>
      <c r="D769" s="272"/>
    </row>
    <row r="770" spans="1:4" s="241" customFormat="1">
      <c r="A770" s="272"/>
      <c r="B770" s="272"/>
      <c r="C770" s="272"/>
      <c r="D770" s="272"/>
    </row>
    <row r="771" spans="1:4" s="241" customFormat="1">
      <c r="A771" s="272"/>
      <c r="B771" s="272"/>
      <c r="C771" s="272"/>
      <c r="D771" s="272"/>
    </row>
    <row r="772" spans="1:4" s="241" customFormat="1">
      <c r="A772" s="272"/>
      <c r="B772" s="272"/>
      <c r="C772" s="272"/>
      <c r="D772" s="272"/>
    </row>
    <row r="773" spans="1:4" s="241" customFormat="1">
      <c r="A773" s="272"/>
      <c r="B773" s="272"/>
      <c r="C773" s="272"/>
      <c r="D773" s="272"/>
    </row>
    <row r="774" spans="1:4" s="241" customFormat="1">
      <c r="A774" s="272"/>
      <c r="B774" s="272"/>
      <c r="C774" s="272"/>
      <c r="D774" s="272"/>
    </row>
    <row r="775" spans="1:4" s="241" customFormat="1">
      <c r="A775" s="272"/>
      <c r="B775" s="272"/>
      <c r="C775" s="272"/>
      <c r="D775" s="272"/>
    </row>
    <row r="776" spans="1:4" s="241" customFormat="1">
      <c r="A776" s="272"/>
      <c r="B776" s="272"/>
      <c r="C776" s="272"/>
      <c r="D776" s="272"/>
    </row>
    <row r="777" spans="1:4" s="241" customFormat="1">
      <c r="A777" s="272"/>
      <c r="B777" s="272"/>
      <c r="C777" s="272"/>
      <c r="D777" s="272"/>
    </row>
    <row r="778" spans="1:4" s="241" customFormat="1">
      <c r="A778" s="272"/>
      <c r="B778" s="272"/>
      <c r="C778" s="272"/>
      <c r="D778" s="272"/>
    </row>
    <row r="779" spans="1:4" s="241" customFormat="1">
      <c r="A779" s="272"/>
      <c r="B779" s="272"/>
      <c r="C779" s="272"/>
      <c r="D779" s="272"/>
    </row>
    <row r="780" spans="1:4" s="241" customFormat="1">
      <c r="A780" s="272"/>
      <c r="B780" s="272"/>
      <c r="C780" s="272"/>
      <c r="D780" s="272"/>
    </row>
    <row r="781" spans="1:4" s="241" customFormat="1">
      <c r="A781" s="272"/>
      <c r="B781" s="272"/>
      <c r="C781" s="272"/>
      <c r="D781" s="272"/>
    </row>
    <row r="782" spans="1:4" s="241" customFormat="1">
      <c r="A782" s="272"/>
      <c r="B782" s="272"/>
      <c r="C782" s="272"/>
      <c r="D782" s="272"/>
    </row>
    <row r="783" spans="1:4" s="241" customFormat="1">
      <c r="A783" s="272"/>
      <c r="B783" s="272"/>
      <c r="C783" s="272"/>
      <c r="D783" s="272"/>
    </row>
    <row r="784" spans="1:4" s="241" customFormat="1">
      <c r="A784" s="272"/>
      <c r="B784" s="272"/>
      <c r="C784" s="272"/>
      <c r="D784" s="272"/>
    </row>
    <row r="785" spans="1:4" s="241" customFormat="1">
      <c r="A785" s="272"/>
      <c r="B785" s="272"/>
      <c r="C785" s="272"/>
      <c r="D785" s="272"/>
    </row>
    <row r="786" spans="1:4" s="241" customFormat="1">
      <c r="A786" s="272"/>
      <c r="B786" s="272"/>
      <c r="C786" s="272"/>
      <c r="D786" s="272"/>
    </row>
    <row r="787" spans="1:4" s="241" customFormat="1">
      <c r="A787" s="272"/>
      <c r="B787" s="272"/>
      <c r="C787" s="272"/>
      <c r="D787" s="272"/>
    </row>
    <row r="788" spans="1:4" s="241" customFormat="1">
      <c r="A788" s="272"/>
      <c r="B788" s="272"/>
      <c r="C788" s="272"/>
      <c r="D788" s="272"/>
    </row>
    <row r="789" spans="1:4" s="241" customFormat="1">
      <c r="A789" s="272"/>
      <c r="B789" s="272"/>
      <c r="C789" s="272"/>
      <c r="D789" s="272"/>
    </row>
    <row r="790" spans="1:4" s="241" customFormat="1">
      <c r="A790" s="272"/>
      <c r="B790" s="272"/>
      <c r="C790" s="272"/>
      <c r="D790" s="272"/>
    </row>
    <row r="791" spans="1:4" s="241" customFormat="1">
      <c r="A791" s="272"/>
      <c r="B791" s="272"/>
      <c r="C791" s="272"/>
      <c r="D791" s="272"/>
    </row>
    <row r="792" spans="1:4" s="241" customFormat="1">
      <c r="A792" s="272"/>
      <c r="B792" s="272"/>
      <c r="C792" s="272"/>
      <c r="D792" s="272"/>
    </row>
    <row r="793" spans="1:4" s="241" customFormat="1">
      <c r="A793" s="272"/>
      <c r="B793" s="272"/>
      <c r="C793" s="272"/>
      <c r="D793" s="272"/>
    </row>
    <row r="794" spans="1:4" s="241" customFormat="1">
      <c r="A794" s="272"/>
      <c r="B794" s="272"/>
      <c r="C794" s="272"/>
      <c r="D794" s="272"/>
    </row>
    <row r="795" spans="1:4" s="241" customFormat="1">
      <c r="A795" s="272"/>
      <c r="B795" s="272"/>
      <c r="C795" s="272"/>
      <c r="D795" s="272"/>
    </row>
    <row r="796" spans="1:4" s="241" customFormat="1">
      <c r="A796" s="272"/>
      <c r="B796" s="272"/>
      <c r="C796" s="272"/>
      <c r="D796" s="272"/>
    </row>
    <row r="797" spans="1:4" s="241" customFormat="1">
      <c r="A797" s="272"/>
      <c r="B797" s="272"/>
      <c r="C797" s="272"/>
      <c r="D797" s="272"/>
    </row>
    <row r="798" spans="1:4" s="241" customFormat="1">
      <c r="A798" s="272"/>
      <c r="B798" s="272"/>
      <c r="C798" s="272"/>
      <c r="D798" s="272"/>
    </row>
    <row r="799" spans="1:4" s="241" customFormat="1">
      <c r="A799" s="272"/>
      <c r="B799" s="272"/>
      <c r="C799" s="272"/>
      <c r="D799" s="272"/>
    </row>
    <row r="800" spans="1:4" s="241" customFormat="1">
      <c r="A800" s="272"/>
      <c r="B800" s="272"/>
      <c r="C800" s="272"/>
      <c r="D800" s="272"/>
    </row>
    <row r="801" spans="1:4" s="241" customFormat="1">
      <c r="A801" s="272"/>
      <c r="B801" s="272"/>
      <c r="C801" s="272"/>
      <c r="D801" s="272"/>
    </row>
    <row r="802" spans="1:4" s="241" customFormat="1">
      <c r="A802" s="272"/>
      <c r="B802" s="272"/>
      <c r="C802" s="272"/>
      <c r="D802" s="272"/>
    </row>
    <row r="803" spans="1:4" s="241" customFormat="1">
      <c r="A803" s="272"/>
      <c r="B803" s="272"/>
      <c r="C803" s="272"/>
      <c r="D803" s="272"/>
    </row>
    <row r="804" spans="1:4" s="241" customFormat="1">
      <c r="A804" s="272"/>
      <c r="B804" s="272"/>
      <c r="C804" s="272"/>
      <c r="D804" s="272"/>
    </row>
    <row r="805" spans="1:4" s="241" customFormat="1">
      <c r="A805" s="272"/>
      <c r="B805" s="272"/>
      <c r="C805" s="272"/>
      <c r="D805" s="272"/>
    </row>
    <row r="806" spans="1:4" s="241" customFormat="1">
      <c r="A806" s="272"/>
      <c r="B806" s="272"/>
      <c r="C806" s="272"/>
      <c r="D806" s="272"/>
    </row>
    <row r="807" spans="1:4" s="241" customFormat="1">
      <c r="A807" s="272"/>
      <c r="B807" s="272"/>
      <c r="C807" s="272"/>
      <c r="D807" s="272"/>
    </row>
    <row r="808" spans="1:4" s="241" customFormat="1">
      <c r="A808" s="272"/>
      <c r="B808" s="272"/>
      <c r="C808" s="272"/>
      <c r="D808" s="272"/>
    </row>
    <row r="809" spans="1:4" s="241" customFormat="1">
      <c r="A809" s="272"/>
      <c r="B809" s="272"/>
      <c r="C809" s="272"/>
      <c r="D809" s="272"/>
    </row>
    <row r="810" spans="1:4" s="241" customFormat="1">
      <c r="A810" s="272"/>
      <c r="B810" s="272"/>
      <c r="C810" s="272"/>
      <c r="D810" s="272"/>
    </row>
    <row r="811" spans="1:4" s="241" customFormat="1">
      <c r="A811" s="272"/>
      <c r="B811" s="272"/>
      <c r="C811" s="272"/>
      <c r="D811" s="272"/>
    </row>
    <row r="812" spans="1:4" s="241" customFormat="1">
      <c r="A812" s="272"/>
      <c r="B812" s="272"/>
      <c r="C812" s="272"/>
      <c r="D812" s="272"/>
    </row>
    <row r="813" spans="1:4" s="241" customFormat="1">
      <c r="A813" s="272"/>
      <c r="B813" s="272"/>
      <c r="C813" s="272"/>
      <c r="D813" s="272"/>
    </row>
    <row r="814" spans="1:4" s="241" customFormat="1">
      <c r="A814" s="272"/>
      <c r="B814" s="272"/>
      <c r="C814" s="272"/>
      <c r="D814" s="272"/>
    </row>
  </sheetData>
  <sheetProtection sheet="1" objects="1" scenarios="1"/>
  <mergeCells count="7">
    <mergeCell ref="B288:D288"/>
    <mergeCell ref="A1:Q1"/>
    <mergeCell ref="A2:Q2"/>
    <mergeCell ref="A3:Q3"/>
    <mergeCell ref="B158:D158"/>
    <mergeCell ref="B214:D214"/>
    <mergeCell ref="C138:H140"/>
  </mergeCells>
  <conditionalFormatting sqref="B63 C62:C63">
    <cfRule type="cellIs" dxfId="3" priority="2" stopIfTrue="1" operator="equal">
      <formula>"tie to PF Core IS"</formula>
    </cfRule>
  </conditionalFormatting>
  <conditionalFormatting sqref="B194 C193:C194">
    <cfRule type="cellIs" dxfId="2" priority="1" stopIfTrue="1" operator="equal">
      <formula>"tie to PF Core IS"</formula>
    </cfRule>
  </conditionalFormatting>
  <pageMargins left="0.7" right="0.7" top="0.25" bottom="0.44" header="0.3" footer="0.3"/>
  <pageSetup scale="56" fitToHeight="2" orientation="landscape" r:id="rId1"/>
  <headerFooter>
    <oddFooter>&amp;LActivision Blizzard, Inc.&amp;R&amp;P of &amp; &amp;N</oddFooter>
  </headerFooter>
  <rowBreaks count="2" manualBreakCount="2">
    <brk id="61" max="16" man="1"/>
    <brk id="112" max="1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M643"/>
  <sheetViews>
    <sheetView showGridLines="0" zoomScaleNormal="100" zoomScaleSheetLayoutView="100" workbookViewId="0">
      <pane xSplit="4" ySplit="8" topLeftCell="E9" activePane="bottomRight" state="frozen"/>
      <selection pane="topRight" activeCell="E1" sqref="E1"/>
      <selection pane="bottomLeft" activeCell="A9" sqref="A9"/>
      <selection pane="bottomRight" sqref="A1:N1"/>
    </sheetView>
  </sheetViews>
  <sheetFormatPr defaultColWidth="8.7109375" defaultRowHeight="15"/>
  <cols>
    <col min="1" max="3" width="2.7109375" style="1" customWidth="1"/>
    <col min="4" max="4" width="56.7109375" style="1" customWidth="1"/>
    <col min="5" max="13" width="9.7109375" style="24" customWidth="1"/>
    <col min="14" max="14" width="1.42578125" style="14" customWidth="1"/>
    <col min="15" max="16384" width="8.7109375" style="14"/>
  </cols>
  <sheetData>
    <row r="1" spans="1:39" s="17" customFormat="1" ht="15" customHeight="1" collapsed="1">
      <c r="A1" s="747" t="s">
        <v>29</v>
      </c>
      <c r="B1" s="747"/>
      <c r="C1" s="747"/>
      <c r="D1" s="747"/>
      <c r="E1" s="747"/>
      <c r="F1" s="747"/>
      <c r="G1" s="747"/>
      <c r="H1" s="747"/>
      <c r="I1" s="747"/>
      <c r="J1" s="747"/>
      <c r="K1" s="747"/>
      <c r="L1" s="747"/>
      <c r="M1" s="747"/>
      <c r="N1" s="747"/>
    </row>
    <row r="2" spans="1:39" s="17" customFormat="1" ht="15" customHeight="1">
      <c r="A2" s="747" t="s">
        <v>307</v>
      </c>
      <c r="B2" s="747"/>
      <c r="C2" s="747"/>
      <c r="D2" s="747"/>
      <c r="E2" s="747"/>
      <c r="F2" s="747"/>
      <c r="G2" s="747"/>
      <c r="H2" s="747"/>
      <c r="I2" s="747"/>
      <c r="J2" s="747"/>
      <c r="K2" s="747"/>
      <c r="L2" s="747"/>
      <c r="M2" s="747"/>
      <c r="N2" s="747"/>
    </row>
    <row r="3" spans="1:39" s="17" customFormat="1" ht="15" customHeight="1">
      <c r="A3" s="747" t="s">
        <v>305</v>
      </c>
      <c r="B3" s="747"/>
      <c r="C3" s="747"/>
      <c r="D3" s="747"/>
      <c r="E3" s="747"/>
      <c r="F3" s="747"/>
      <c r="G3" s="747"/>
      <c r="H3" s="747"/>
      <c r="I3" s="747"/>
      <c r="J3" s="747"/>
      <c r="K3" s="747"/>
      <c r="L3" s="747"/>
      <c r="M3" s="747"/>
      <c r="N3" s="747"/>
      <c r="O3" s="16"/>
      <c r="S3" s="16"/>
    </row>
    <row r="4" spans="1:39" s="31" customFormat="1" ht="5.25" customHeight="1">
      <c r="A4" s="29"/>
      <c r="B4" s="30"/>
      <c r="C4" s="30"/>
      <c r="D4" s="30"/>
      <c r="E4" s="30"/>
      <c r="F4" s="30"/>
      <c r="G4" s="30"/>
      <c r="H4" s="30"/>
      <c r="I4" s="30"/>
      <c r="J4" s="30"/>
      <c r="K4" s="30"/>
      <c r="L4" s="30"/>
      <c r="M4" s="30"/>
      <c r="O4" s="94"/>
      <c r="S4" s="94"/>
    </row>
    <row r="5" spans="1:39">
      <c r="A5" s="10" t="s">
        <v>59</v>
      </c>
    </row>
    <row r="6" spans="1:39" customFormat="1" ht="12.75">
      <c r="A6" s="85"/>
      <c r="B6" s="85"/>
      <c r="C6" s="85"/>
      <c r="D6" s="85"/>
      <c r="E6" s="77" t="s">
        <v>3</v>
      </c>
      <c r="F6" s="77" t="s">
        <v>4</v>
      </c>
      <c r="G6" s="77" t="s">
        <v>5</v>
      </c>
      <c r="H6" s="77" t="s">
        <v>6</v>
      </c>
      <c r="I6" s="484" t="s">
        <v>3</v>
      </c>
      <c r="J6" s="496" t="s">
        <v>4</v>
      </c>
      <c r="K6" s="634" t="s">
        <v>5</v>
      </c>
      <c r="L6" s="682" t="s">
        <v>6</v>
      </c>
      <c r="M6" s="723" t="s">
        <v>3</v>
      </c>
    </row>
    <row r="7" spans="1:39" customFormat="1" ht="12.75">
      <c r="A7" s="77"/>
      <c r="B7" s="77"/>
      <c r="C7" s="77"/>
      <c r="D7" s="77"/>
      <c r="E7" s="77" t="s">
        <v>218</v>
      </c>
      <c r="F7" s="77" t="s">
        <v>218</v>
      </c>
      <c r="G7" s="77" t="s">
        <v>218</v>
      </c>
      <c r="H7" s="77" t="s">
        <v>218</v>
      </c>
      <c r="I7" s="484" t="s">
        <v>239</v>
      </c>
      <c r="J7" s="496" t="s">
        <v>239</v>
      </c>
      <c r="K7" s="634" t="s">
        <v>239</v>
      </c>
      <c r="L7" s="682" t="s">
        <v>239</v>
      </c>
      <c r="M7" s="723" t="s">
        <v>297</v>
      </c>
    </row>
    <row r="8" spans="1:39" customFormat="1" ht="12.75">
      <c r="E8" s="115" t="s">
        <v>81</v>
      </c>
      <c r="F8" s="115" t="s">
        <v>81</v>
      </c>
      <c r="G8" s="115" t="s">
        <v>81</v>
      </c>
      <c r="H8" s="115" t="s">
        <v>81</v>
      </c>
      <c r="I8" s="115" t="s">
        <v>81</v>
      </c>
      <c r="J8" s="115" t="s">
        <v>81</v>
      </c>
      <c r="K8" s="115" t="s">
        <v>81</v>
      </c>
      <c r="L8" s="115" t="s">
        <v>81</v>
      </c>
      <c r="M8" s="115" t="s">
        <v>81</v>
      </c>
      <c r="N8" s="116"/>
    </row>
    <row r="9" spans="1:39" ht="5.25" customHeight="1">
      <c r="E9" s="107"/>
      <c r="F9" s="107"/>
      <c r="G9" s="107"/>
      <c r="H9" s="107"/>
      <c r="I9" s="107"/>
      <c r="J9" s="107"/>
      <c r="K9" s="107"/>
      <c r="L9" s="107"/>
      <c r="M9" s="107"/>
    </row>
    <row r="10" spans="1:39" ht="12.75">
      <c r="A10" s="3"/>
      <c r="B10" s="430" t="s">
        <v>77</v>
      </c>
      <c r="C10" s="4"/>
      <c r="D10" s="3"/>
      <c r="E10" s="160">
        <f>SUM('QTD P&amp;L'!E9:H9)</f>
        <v>7257</v>
      </c>
      <c r="F10" s="160">
        <f>SUM('QTD P&amp;L'!F9:I9)</f>
        <v>7267</v>
      </c>
      <c r="G10" s="532">
        <f>SUM('QTD P&amp;L'!G9:J9)</f>
        <v>7161</v>
      </c>
      <c r="H10" s="532">
        <v>7500</v>
      </c>
      <c r="I10" s="532">
        <f>SUM('QTD P&amp;L'!I9:L9)</f>
        <v>7359</v>
      </c>
      <c r="J10" s="532">
        <f>SUM('QTD P&amp;L'!J9:M9)</f>
        <v>7114</v>
      </c>
      <c r="K10" s="532">
        <f>SUM('QTD P&amp;L'!K9:N9)</f>
        <v>6884</v>
      </c>
      <c r="L10" s="532">
        <v>6489</v>
      </c>
      <c r="M10" s="532">
        <f>SUM('QTD P&amp;L'!M9:P9)</f>
        <v>6452</v>
      </c>
      <c r="O10" s="134"/>
      <c r="P10" s="134"/>
      <c r="Q10" s="134"/>
      <c r="R10" s="134"/>
      <c r="Y10" s="134"/>
      <c r="Z10" s="134"/>
      <c r="AA10" s="134"/>
      <c r="AB10" s="134"/>
      <c r="AC10" s="134"/>
      <c r="AD10" s="134"/>
      <c r="AE10" s="134"/>
      <c r="AF10" s="134"/>
      <c r="AG10" s="134"/>
      <c r="AH10" s="134"/>
      <c r="AI10" s="134"/>
      <c r="AJ10" s="134"/>
      <c r="AK10" s="134"/>
      <c r="AL10" s="134"/>
      <c r="AM10" s="134"/>
    </row>
    <row r="11" spans="1:39" ht="12.75">
      <c r="A11" s="3"/>
      <c r="B11" s="430" t="s">
        <v>76</v>
      </c>
      <c r="C11" s="4"/>
      <c r="D11" s="3"/>
      <c r="E11" s="160"/>
      <c r="F11" s="160"/>
      <c r="G11" s="532"/>
      <c r="H11" s="532"/>
      <c r="I11" s="532"/>
      <c r="J11" s="532"/>
      <c r="K11" s="532"/>
      <c r="L11" s="532"/>
      <c r="M11" s="532"/>
      <c r="O11" s="134"/>
    </row>
    <row r="12" spans="1:39" ht="12.75">
      <c r="A12" s="3"/>
      <c r="B12" s="430"/>
      <c r="C12" s="430" t="s">
        <v>111</v>
      </c>
      <c r="D12" s="3"/>
      <c r="E12" s="160"/>
      <c r="F12" s="160"/>
      <c r="G12" s="532"/>
      <c r="H12" s="532"/>
      <c r="I12" s="532"/>
      <c r="J12" s="532"/>
      <c r="K12" s="532"/>
      <c r="L12" s="532"/>
      <c r="M12" s="532"/>
      <c r="O12" s="134"/>
      <c r="Q12" s="134"/>
      <c r="R12" s="134"/>
    </row>
    <row r="13" spans="1:39" ht="12.75">
      <c r="A13" s="5"/>
      <c r="B13" s="435"/>
      <c r="C13" s="431" t="s">
        <v>113</v>
      </c>
      <c r="D13" s="5"/>
      <c r="E13" s="161">
        <f>SUM('QTD P&amp;L'!E12:H12)</f>
        <v>751</v>
      </c>
      <c r="F13" s="161">
        <f>SUM('QTD P&amp;L'!F12:I12)</f>
        <v>747</v>
      </c>
      <c r="G13" s="533">
        <f>SUM('QTD P&amp;L'!G12:J12)</f>
        <v>725</v>
      </c>
      <c r="H13" s="533">
        <v>719</v>
      </c>
      <c r="I13" s="533">
        <f>SUM('QTD P&amp;L'!I12:L12)</f>
        <v>708</v>
      </c>
      <c r="J13" s="533">
        <f>SUM('QTD P&amp;L'!J12:M12)</f>
        <v>681</v>
      </c>
      <c r="K13" s="533">
        <f>SUM('QTD P&amp;L'!K12:N12)</f>
        <v>691</v>
      </c>
      <c r="L13" s="533">
        <v>656</v>
      </c>
      <c r="M13" s="533">
        <f>SUM('QTD P&amp;L'!M12:P12)</f>
        <v>623</v>
      </c>
      <c r="O13" s="134"/>
      <c r="Q13" s="134"/>
      <c r="R13" s="134"/>
      <c r="Y13" s="134"/>
      <c r="Z13" s="134"/>
      <c r="AA13" s="134"/>
      <c r="AB13" s="134"/>
      <c r="AC13" s="134"/>
      <c r="AD13" s="134"/>
      <c r="AE13" s="134"/>
      <c r="AF13" s="134"/>
      <c r="AG13" s="134"/>
      <c r="AH13" s="134"/>
      <c r="AI13" s="134"/>
      <c r="AJ13" s="134"/>
      <c r="AK13" s="134"/>
      <c r="AL13" s="134"/>
      <c r="AM13" s="134"/>
    </row>
    <row r="14" spans="1:39" ht="12.75">
      <c r="A14" s="5"/>
      <c r="B14" s="435"/>
      <c r="C14" s="431" t="s">
        <v>114</v>
      </c>
      <c r="D14" s="5"/>
      <c r="E14" s="161">
        <f>SUM('QTD P&amp;L'!E13:H13)</f>
        <v>359</v>
      </c>
      <c r="F14" s="161">
        <f>SUM('QTD P&amp;L'!F13:I13)</f>
        <v>333</v>
      </c>
      <c r="G14" s="533">
        <f>SUM('QTD P&amp;L'!G13:J13)</f>
        <v>316</v>
      </c>
      <c r="H14" s="533">
        <v>371</v>
      </c>
      <c r="I14" s="533">
        <f>SUM('QTD P&amp;L'!I13:L13)</f>
        <v>337</v>
      </c>
      <c r="J14" s="533">
        <f>SUM('QTD P&amp;L'!J13:M13)</f>
        <v>339</v>
      </c>
      <c r="K14" s="533">
        <f>SUM('QTD P&amp;L'!K13:N13)</f>
        <v>328</v>
      </c>
      <c r="L14" s="533">
        <v>240</v>
      </c>
      <c r="M14" s="533">
        <f>SUM('QTD P&amp;L'!M13:P13)</f>
        <v>211</v>
      </c>
      <c r="O14" s="134"/>
      <c r="Q14" s="134"/>
      <c r="R14" s="134"/>
      <c r="Y14" s="134"/>
      <c r="Z14" s="134"/>
      <c r="AA14" s="134"/>
      <c r="AB14" s="134"/>
      <c r="AC14" s="134"/>
      <c r="AD14" s="134"/>
      <c r="AE14" s="134"/>
      <c r="AF14" s="134"/>
      <c r="AG14" s="134"/>
      <c r="AH14" s="134"/>
      <c r="AI14" s="134"/>
      <c r="AJ14" s="134"/>
      <c r="AK14" s="134"/>
      <c r="AL14" s="134"/>
      <c r="AM14" s="134"/>
    </row>
    <row r="15" spans="1:39" ht="12.75">
      <c r="A15" s="5"/>
      <c r="B15" s="435"/>
      <c r="C15" s="430" t="s">
        <v>112</v>
      </c>
      <c r="D15" s="5"/>
      <c r="E15" s="161"/>
      <c r="F15" s="161"/>
      <c r="G15" s="533"/>
      <c r="H15" s="533"/>
      <c r="I15" s="533"/>
      <c r="J15" s="533"/>
      <c r="K15" s="533"/>
      <c r="L15" s="533"/>
      <c r="M15" s="533"/>
      <c r="O15" s="134"/>
      <c r="Q15" s="134"/>
      <c r="R15" s="134"/>
      <c r="Y15" s="134"/>
      <c r="Z15" s="134"/>
      <c r="AA15" s="134"/>
      <c r="AB15" s="134"/>
      <c r="AC15" s="134"/>
      <c r="AD15" s="134"/>
      <c r="AE15" s="134"/>
      <c r="AF15" s="134"/>
      <c r="AG15" s="134"/>
      <c r="AH15" s="134"/>
      <c r="AI15" s="134"/>
      <c r="AJ15" s="134"/>
      <c r="AK15" s="134"/>
      <c r="AL15" s="134"/>
      <c r="AM15" s="134"/>
    </row>
    <row r="16" spans="1:39" ht="12.75">
      <c r="A16" s="5"/>
      <c r="B16" s="435"/>
      <c r="C16" s="431" t="s">
        <v>115</v>
      </c>
      <c r="D16" s="5"/>
      <c r="E16" s="161">
        <f>SUM('QTD P&amp;L'!E15:H15)</f>
        <v>1023</v>
      </c>
      <c r="F16" s="161">
        <f>SUM('QTD P&amp;L'!F15:I15)</f>
        <v>1037</v>
      </c>
      <c r="G16" s="533">
        <f>SUM('QTD P&amp;L'!G15:J15)</f>
        <v>1045</v>
      </c>
      <c r="H16" s="533">
        <v>1028</v>
      </c>
      <c r="I16" s="533">
        <f>SUM('QTD P&amp;L'!I15:L15)</f>
        <v>997</v>
      </c>
      <c r="J16" s="533">
        <f>SUM('QTD P&amp;L'!J15:M15)</f>
        <v>977</v>
      </c>
      <c r="K16" s="533">
        <f>SUM('QTD P&amp;L'!K15:N15)</f>
        <v>966</v>
      </c>
      <c r="L16" s="533">
        <v>965</v>
      </c>
      <c r="M16" s="533">
        <f>SUM('QTD P&amp;L'!M15:P15)</f>
        <v>985</v>
      </c>
      <c r="O16" s="134"/>
      <c r="Q16" s="134"/>
      <c r="R16" s="134"/>
      <c r="Y16" s="134"/>
      <c r="Z16" s="134"/>
      <c r="AA16" s="134"/>
      <c r="AB16" s="134"/>
      <c r="AC16" s="134"/>
      <c r="AD16" s="134"/>
      <c r="AE16" s="134"/>
      <c r="AF16" s="134"/>
      <c r="AG16" s="134"/>
      <c r="AH16" s="134"/>
      <c r="AI16" s="134"/>
      <c r="AJ16" s="134"/>
      <c r="AK16" s="134"/>
      <c r="AL16" s="134"/>
      <c r="AM16" s="134"/>
    </row>
    <row r="17" spans="1:39" ht="12.75">
      <c r="A17" s="5"/>
      <c r="B17" s="435"/>
      <c r="C17" s="431" t="s">
        <v>114</v>
      </c>
      <c r="D17" s="5"/>
      <c r="E17" s="161">
        <f>SUM('QTD P&amp;L'!E16:H16)</f>
        <v>445</v>
      </c>
      <c r="F17" s="161">
        <f>SUM('QTD P&amp;L'!F16:I16)</f>
        <v>410</v>
      </c>
      <c r="G17" s="533">
        <f>SUM('QTD P&amp;L'!G16:J16)</f>
        <v>402</v>
      </c>
      <c r="H17" s="533">
        <v>399</v>
      </c>
      <c r="I17" s="533">
        <f>SUM('QTD P&amp;L'!I16:L16)</f>
        <v>376</v>
      </c>
      <c r="J17" s="533">
        <f>SUM('QTD P&amp;L'!J16:M16)</f>
        <v>344</v>
      </c>
      <c r="K17" s="533">
        <f>SUM('QTD P&amp;L'!K16:N16)</f>
        <v>285</v>
      </c>
      <c r="L17" s="533">
        <v>233</v>
      </c>
      <c r="M17" s="533">
        <f>SUM('QTD P&amp;L'!M16:P16)</f>
        <v>217</v>
      </c>
      <c r="O17" s="134"/>
      <c r="Q17" s="134"/>
      <c r="R17" s="134"/>
      <c r="Y17" s="134"/>
      <c r="Z17" s="134"/>
      <c r="AA17" s="134"/>
      <c r="AB17" s="134"/>
      <c r="AC17" s="134"/>
      <c r="AD17" s="134"/>
      <c r="AE17" s="134"/>
      <c r="AF17" s="134"/>
      <c r="AG17" s="134"/>
      <c r="AH17" s="134"/>
      <c r="AI17" s="134"/>
      <c r="AJ17" s="134"/>
      <c r="AK17" s="134"/>
      <c r="AL17" s="134"/>
      <c r="AM17" s="134"/>
    </row>
    <row r="18" spans="1:39" ht="12.75">
      <c r="A18" s="5"/>
      <c r="B18" s="5"/>
      <c r="C18" s="1" t="s">
        <v>30</v>
      </c>
      <c r="D18" s="5"/>
      <c r="E18" s="180">
        <f>SUM('QTD P&amp;L'!E17:H17)</f>
        <v>1102</v>
      </c>
      <c r="F18" s="180">
        <f>SUM('QTD P&amp;L'!F17:I17)</f>
        <v>1105</v>
      </c>
      <c r="G18" s="534">
        <f>SUM('QTD P&amp;L'!G17:J17)</f>
        <v>1095</v>
      </c>
      <c r="H18" s="534">
        <v>1101</v>
      </c>
      <c r="I18" s="534">
        <f>SUM('QTD P&amp;L'!I17:L17)</f>
        <v>1092</v>
      </c>
      <c r="J18" s="534">
        <f>SUM('QTD P&amp;L'!J17:M17)</f>
        <v>1081</v>
      </c>
      <c r="K18" s="534">
        <f>SUM('QTD P&amp;L'!K17:N17)</f>
        <v>1028</v>
      </c>
      <c r="L18" s="534">
        <v>998</v>
      </c>
      <c r="M18" s="534">
        <f>SUM('QTD P&amp;L'!M17:P17)</f>
        <v>988</v>
      </c>
      <c r="O18" s="134"/>
      <c r="P18" s="180"/>
      <c r="Q18" s="180"/>
      <c r="R18" s="180"/>
      <c r="S18" s="180"/>
      <c r="T18" s="180"/>
      <c r="U18" s="180"/>
      <c r="V18" s="180"/>
      <c r="W18" s="180"/>
      <c r="Y18" s="134"/>
      <c r="Z18" s="134"/>
      <c r="AA18" s="134"/>
      <c r="AB18" s="134"/>
      <c r="AC18" s="134"/>
      <c r="AD18" s="134"/>
      <c r="AE18" s="134"/>
      <c r="AF18" s="134"/>
      <c r="AG18" s="134"/>
      <c r="AH18" s="134"/>
      <c r="AI18" s="134"/>
      <c r="AJ18" s="134"/>
      <c r="AK18" s="134"/>
      <c r="AL18" s="134"/>
      <c r="AM18" s="134"/>
    </row>
    <row r="19" spans="1:39" ht="12.75">
      <c r="A19" s="5"/>
      <c r="B19" s="5"/>
      <c r="C19" s="1" t="s">
        <v>31</v>
      </c>
      <c r="D19" s="5"/>
      <c r="E19" s="180">
        <f>SUM('QTD P&amp;L'!E18:H18)</f>
        <v>1383</v>
      </c>
      <c r="F19" s="180">
        <f>SUM('QTD P&amp;L'!F18:I18)</f>
        <v>1301</v>
      </c>
      <c r="G19" s="534">
        <f>SUM('QTD P&amp;L'!G18:J18)</f>
        <v>1219</v>
      </c>
      <c r="H19" s="534">
        <v>1062</v>
      </c>
      <c r="I19" s="534">
        <f>SUM('QTD P&amp;L'!I18:L18)</f>
        <v>1017</v>
      </c>
      <c r="J19" s="534">
        <f>SUM('QTD P&amp;L'!J18:M18)</f>
        <v>982</v>
      </c>
      <c r="K19" s="534">
        <f>SUM('QTD P&amp;L'!K18:N18)</f>
        <v>901</v>
      </c>
      <c r="L19" s="534">
        <v>926</v>
      </c>
      <c r="M19" s="534">
        <f>SUM('QTD P&amp;L'!M18:P18)</f>
        <v>962</v>
      </c>
      <c r="O19" s="134"/>
      <c r="P19" s="180"/>
      <c r="Q19" s="180"/>
      <c r="R19" s="180"/>
      <c r="S19" s="180"/>
      <c r="T19" s="180"/>
      <c r="U19" s="180"/>
      <c r="V19" s="180"/>
      <c r="W19" s="180"/>
      <c r="Y19" s="134"/>
      <c r="Z19" s="134"/>
      <c r="AA19" s="134"/>
      <c r="AB19" s="134"/>
      <c r="AC19" s="134"/>
      <c r="AD19" s="134"/>
      <c r="AE19" s="134"/>
      <c r="AF19" s="134"/>
      <c r="AG19" s="134"/>
      <c r="AH19" s="134"/>
      <c r="AI19" s="134"/>
      <c r="AJ19" s="134"/>
      <c r="AK19" s="134"/>
      <c r="AL19" s="134"/>
      <c r="AM19" s="134"/>
    </row>
    <row r="20" spans="1:39" ht="12.75">
      <c r="A20" s="5"/>
      <c r="B20" s="5"/>
      <c r="C20" s="1" t="s">
        <v>32</v>
      </c>
      <c r="D20" s="5"/>
      <c r="E20" s="180">
        <f>SUM('QTD P&amp;L'!E19:H19)</f>
        <v>782</v>
      </c>
      <c r="F20" s="180">
        <f>SUM('QTD P&amp;L'!F19:I19)</f>
        <v>827</v>
      </c>
      <c r="G20" s="534">
        <f>SUM('QTD P&amp;L'!G19:J19)</f>
        <v>844</v>
      </c>
      <c r="H20" s="534">
        <v>822</v>
      </c>
      <c r="I20" s="534">
        <f>SUM('QTD P&amp;L'!I19:L19)</f>
        <v>802</v>
      </c>
      <c r="J20" s="534">
        <f>SUM('QTD P&amp;L'!J19:M19)</f>
        <v>756</v>
      </c>
      <c r="K20" s="534">
        <f>SUM('QTD P&amp;L'!K19:N19)</f>
        <v>725</v>
      </c>
      <c r="L20" s="534">
        <v>732</v>
      </c>
      <c r="M20" s="534">
        <f>SUM('QTD P&amp;L'!M19:P19)</f>
        <v>719</v>
      </c>
      <c r="O20" s="134"/>
      <c r="P20" s="180"/>
      <c r="Q20" s="180"/>
      <c r="R20" s="180"/>
      <c r="S20" s="180"/>
      <c r="T20" s="180"/>
      <c r="U20" s="180"/>
      <c r="V20" s="180"/>
      <c r="W20" s="180"/>
      <c r="Y20" s="134"/>
      <c r="Z20" s="134"/>
      <c r="AA20" s="134"/>
      <c r="AB20" s="134"/>
      <c r="AC20" s="134"/>
      <c r="AD20" s="134"/>
      <c r="AE20" s="134"/>
      <c r="AF20" s="134"/>
      <c r="AG20" s="134"/>
      <c r="AH20" s="134"/>
      <c r="AI20" s="134"/>
      <c r="AJ20" s="134"/>
      <c r="AK20" s="134"/>
      <c r="AL20" s="134"/>
      <c r="AM20" s="134"/>
    </row>
    <row r="21" spans="1:39">
      <c r="A21" s="5"/>
      <c r="B21" s="5"/>
      <c r="C21" s="1" t="s">
        <v>248</v>
      </c>
      <c r="D21" s="5"/>
      <c r="E21" s="182">
        <f>SUM('QTD P&amp;L'!E20:H20)</f>
        <v>0</v>
      </c>
      <c r="F21" s="182">
        <f>SUM('QTD P&amp;L'!F20:I20)</f>
        <v>0</v>
      </c>
      <c r="G21" s="535">
        <f>SUM('QTD P&amp;L'!G20:J20)</f>
        <v>0</v>
      </c>
      <c r="H21" s="535">
        <v>10</v>
      </c>
      <c r="I21" s="535">
        <f>SUM('QTD P&amp;L'!I20:L20)</f>
        <v>67</v>
      </c>
      <c r="J21" s="535">
        <f>SUM('QTD P&amp;L'!J20:M20)</f>
        <v>89</v>
      </c>
      <c r="K21" s="535">
        <f>SUM('QTD P&amp;L'!K20:N20)</f>
        <v>113</v>
      </c>
      <c r="L21" s="535">
        <v>132</v>
      </c>
      <c r="M21" s="535">
        <f>SUM('QTD P&amp;L'!M20:P20)</f>
        <v>98</v>
      </c>
      <c r="O21" s="134"/>
      <c r="P21" s="180"/>
      <c r="Q21" s="180"/>
      <c r="R21" s="180"/>
      <c r="S21" s="180"/>
      <c r="T21" s="180"/>
      <c r="U21" s="180"/>
      <c r="V21" s="180"/>
      <c r="W21" s="180"/>
      <c r="Y21" s="134"/>
      <c r="Z21" s="134"/>
      <c r="AA21" s="134"/>
      <c r="AB21" s="134"/>
      <c r="AC21" s="134"/>
      <c r="AD21" s="134"/>
      <c r="AE21" s="134"/>
      <c r="AF21" s="134"/>
      <c r="AG21" s="134"/>
      <c r="AH21" s="134"/>
      <c r="AI21" s="134"/>
      <c r="AJ21" s="134"/>
      <c r="AK21" s="134"/>
      <c r="AL21" s="134"/>
      <c r="AM21" s="134"/>
    </row>
    <row r="22" spans="1:39">
      <c r="A22" s="5"/>
      <c r="B22" s="5"/>
      <c r="C22" s="5"/>
      <c r="D22" s="5" t="s">
        <v>75</v>
      </c>
      <c r="E22" s="182">
        <f t="shared" ref="E22:I22" si="0">SUM(E13:E21)</f>
        <v>5845</v>
      </c>
      <c r="F22" s="182">
        <f t="shared" si="0"/>
        <v>5760</v>
      </c>
      <c r="G22" s="535">
        <f t="shared" si="0"/>
        <v>5646</v>
      </c>
      <c r="H22" s="535">
        <f t="shared" si="0"/>
        <v>5512</v>
      </c>
      <c r="I22" s="535">
        <f t="shared" si="0"/>
        <v>5396</v>
      </c>
      <c r="J22" s="535">
        <f t="shared" ref="J22:K22" si="1">SUM(J13:J21)</f>
        <v>5249</v>
      </c>
      <c r="K22" s="535">
        <f t="shared" si="1"/>
        <v>5037</v>
      </c>
      <c r="L22" s="535">
        <f t="shared" ref="L22:M22" si="2">SUM(L13:L21)</f>
        <v>4882</v>
      </c>
      <c r="M22" s="535">
        <f t="shared" si="2"/>
        <v>4803</v>
      </c>
      <c r="O22" s="134"/>
      <c r="P22" s="182"/>
      <c r="Q22" s="182"/>
      <c r="R22" s="182"/>
      <c r="S22" s="182"/>
      <c r="T22" s="182"/>
      <c r="U22" s="182"/>
      <c r="V22" s="182"/>
      <c r="W22" s="182"/>
      <c r="Y22" s="134"/>
      <c r="Z22" s="134"/>
      <c r="AA22" s="134"/>
      <c r="AB22" s="134"/>
      <c r="AC22" s="134"/>
      <c r="AD22" s="134"/>
      <c r="AE22" s="134"/>
      <c r="AF22" s="134"/>
      <c r="AG22" s="134"/>
      <c r="AH22" s="134"/>
      <c r="AI22" s="134"/>
      <c r="AJ22" s="134"/>
      <c r="AK22" s="134"/>
      <c r="AL22" s="134"/>
      <c r="AM22" s="134"/>
    </row>
    <row r="23" spans="1:39" ht="12.75">
      <c r="A23" s="6"/>
      <c r="B23" s="13" t="s">
        <v>1</v>
      </c>
      <c r="C23" s="432"/>
      <c r="D23" s="6"/>
      <c r="E23" s="181">
        <f t="shared" ref="E23:J23" si="3">+E10-E22</f>
        <v>1412</v>
      </c>
      <c r="F23" s="181">
        <f t="shared" si="3"/>
        <v>1507</v>
      </c>
      <c r="G23" s="536">
        <f t="shared" si="3"/>
        <v>1515</v>
      </c>
      <c r="H23" s="536">
        <f t="shared" si="3"/>
        <v>1988</v>
      </c>
      <c r="I23" s="536">
        <f t="shared" si="3"/>
        <v>1963</v>
      </c>
      <c r="J23" s="536">
        <f t="shared" si="3"/>
        <v>1865</v>
      </c>
      <c r="K23" s="536">
        <f t="shared" ref="K23:L23" si="4">+K10-K22</f>
        <v>1847</v>
      </c>
      <c r="L23" s="536">
        <f t="shared" si="4"/>
        <v>1607</v>
      </c>
      <c r="M23" s="536">
        <f t="shared" ref="M23" si="5">+M10-M22</f>
        <v>1649</v>
      </c>
      <c r="O23" s="134"/>
      <c r="P23" s="181"/>
      <c r="Q23" s="181"/>
      <c r="R23" s="181"/>
      <c r="S23" s="181"/>
      <c r="T23" s="181"/>
      <c r="U23" s="181"/>
      <c r="V23" s="181"/>
      <c r="W23" s="181"/>
      <c r="Y23" s="134"/>
      <c r="Z23" s="134"/>
      <c r="AA23" s="134"/>
      <c r="AB23" s="134"/>
      <c r="AC23" s="134"/>
      <c r="AD23" s="134"/>
      <c r="AE23" s="134"/>
      <c r="AF23" s="134"/>
      <c r="AG23" s="134"/>
      <c r="AH23" s="134"/>
      <c r="AI23" s="134"/>
      <c r="AJ23" s="134"/>
      <c r="AK23" s="134"/>
      <c r="AL23" s="134"/>
      <c r="AM23" s="134"/>
    </row>
    <row r="24" spans="1:39">
      <c r="A24" s="7"/>
      <c r="B24" s="132" t="s">
        <v>102</v>
      </c>
      <c r="C24" s="7"/>
      <c r="D24" s="7"/>
      <c r="E24" s="180">
        <f>SUM('QTD P&amp;L'!E23:H23)</f>
        <v>135</v>
      </c>
      <c r="F24" s="180">
        <f>SUM('QTD P&amp;L'!F23:I23)</f>
        <v>127</v>
      </c>
      <c r="G24" s="534">
        <f>SUM('QTD P&amp;L'!G23:J23)</f>
        <v>103</v>
      </c>
      <c r="H24" s="534">
        <v>71</v>
      </c>
      <c r="I24" s="534">
        <f>SUM('QTD P&amp;L'!I23:L23)</f>
        <v>46</v>
      </c>
      <c r="J24" s="534">
        <f>SUM('QTD P&amp;L'!J23:M23)</f>
        <v>-14</v>
      </c>
      <c r="K24" s="534">
        <f>SUM('QTD P&amp;L'!K23:N23)</f>
        <v>-29</v>
      </c>
      <c r="L24" s="534">
        <v>-26</v>
      </c>
      <c r="M24" s="534">
        <f>SUM('QTD P&amp;L'!M23:P23)</f>
        <v>-21</v>
      </c>
      <c r="O24" s="134"/>
      <c r="P24" s="182"/>
      <c r="Q24" s="182"/>
      <c r="R24" s="182"/>
      <c r="S24" s="182"/>
      <c r="T24" s="182"/>
      <c r="U24" s="182"/>
      <c r="V24" s="182"/>
      <c r="W24" s="182"/>
      <c r="Y24" s="134"/>
      <c r="Z24" s="134"/>
      <c r="AA24" s="134"/>
      <c r="AB24" s="134"/>
      <c r="AC24" s="134"/>
      <c r="AD24" s="134"/>
      <c r="AE24" s="134"/>
      <c r="AF24" s="134"/>
      <c r="AG24" s="134"/>
      <c r="AH24" s="134"/>
      <c r="AI24" s="134"/>
      <c r="AJ24" s="134"/>
      <c r="AK24" s="134"/>
      <c r="AL24" s="134"/>
      <c r="AM24" s="134"/>
    </row>
    <row r="25" spans="1:39">
      <c r="A25" s="7"/>
      <c r="B25" s="132" t="s">
        <v>147</v>
      </c>
      <c r="C25" s="7"/>
      <c r="D25" s="7"/>
      <c r="E25" s="182">
        <f>SUM('QTD P&amp;L'!E24:H24)</f>
        <v>12</v>
      </c>
      <c r="F25" s="182">
        <f>SUM('QTD P&amp;L'!F24:I24)</f>
        <v>0</v>
      </c>
      <c r="G25" s="535">
        <f>SUM('QTD P&amp;L'!G24:J24)</f>
        <v>40</v>
      </c>
      <c r="H25" s="535">
        <v>40</v>
      </c>
      <c r="I25" s="535">
        <f>SUM('QTD P&amp;L'!I24:L24)</f>
        <v>40</v>
      </c>
      <c r="J25" s="535">
        <f>SUM('QTD P&amp;L'!J24:M24)</f>
        <v>40</v>
      </c>
      <c r="K25" s="535">
        <f>SUM('QTD P&amp;L'!K24:N24)</f>
        <v>0</v>
      </c>
      <c r="L25" s="535">
        <f>SUM('QTD P&amp;L'!L24:O24)</f>
        <v>0</v>
      </c>
      <c r="M25" s="535">
        <f>SUM('QTD P&amp;L'!M24:P24)</f>
        <v>0</v>
      </c>
      <c r="O25" s="134"/>
      <c r="P25" s="182"/>
      <c r="Q25" s="182"/>
      <c r="R25" s="182"/>
      <c r="S25" s="182"/>
      <c r="T25" s="182"/>
      <c r="U25" s="182"/>
      <c r="V25" s="182"/>
      <c r="W25" s="182"/>
      <c r="Y25" s="134"/>
      <c r="Z25" s="134"/>
      <c r="AA25" s="134"/>
      <c r="AB25" s="134"/>
      <c r="AC25" s="134"/>
      <c r="AD25" s="134"/>
      <c r="AE25" s="134"/>
      <c r="AF25" s="134"/>
      <c r="AG25" s="134"/>
      <c r="AH25" s="134"/>
      <c r="AI25" s="134"/>
      <c r="AJ25" s="134"/>
      <c r="AK25" s="134"/>
      <c r="AL25" s="134"/>
      <c r="AM25" s="134"/>
    </row>
    <row r="26" spans="1:39" ht="12.75">
      <c r="A26" s="7"/>
      <c r="B26" s="11" t="s">
        <v>97</v>
      </c>
      <c r="C26" s="434"/>
      <c r="D26" s="7"/>
      <c r="E26" s="180">
        <f t="shared" ref="E26:F26" si="6">E23-E24-E25</f>
        <v>1265</v>
      </c>
      <c r="F26" s="180">
        <f t="shared" si="6"/>
        <v>1380</v>
      </c>
      <c r="G26" s="534">
        <f t="shared" ref="G26:H26" si="7">G23-G24-G25</f>
        <v>1372</v>
      </c>
      <c r="H26" s="534">
        <f t="shared" si="7"/>
        <v>1877</v>
      </c>
      <c r="I26" s="534">
        <f t="shared" ref="I26:J26" si="8">I23-I24-I25</f>
        <v>1877</v>
      </c>
      <c r="J26" s="534">
        <f t="shared" si="8"/>
        <v>1839</v>
      </c>
      <c r="K26" s="534">
        <f t="shared" ref="K26:L26" si="9">K23-K24-K25</f>
        <v>1876</v>
      </c>
      <c r="L26" s="534">
        <f t="shared" si="9"/>
        <v>1633</v>
      </c>
      <c r="M26" s="534">
        <f t="shared" ref="M26" si="10">M23-M24-M25</f>
        <v>1670</v>
      </c>
      <c r="O26" s="134"/>
      <c r="P26" s="180"/>
      <c r="Q26" s="180"/>
      <c r="R26" s="180"/>
      <c r="S26" s="180"/>
      <c r="T26" s="180"/>
      <c r="U26" s="180"/>
      <c r="V26" s="180"/>
      <c r="W26" s="180"/>
      <c r="Y26" s="134"/>
      <c r="Z26" s="134"/>
      <c r="AA26" s="134"/>
      <c r="AB26" s="134"/>
      <c r="AC26" s="134"/>
      <c r="AD26" s="134"/>
      <c r="AE26" s="134"/>
      <c r="AF26" s="134"/>
      <c r="AG26" s="134"/>
      <c r="AH26" s="134"/>
      <c r="AI26" s="134"/>
      <c r="AJ26" s="134"/>
      <c r="AK26" s="134"/>
      <c r="AL26" s="134"/>
      <c r="AM26" s="134"/>
    </row>
    <row r="27" spans="1:39">
      <c r="A27" s="7"/>
      <c r="B27" s="435" t="s">
        <v>98</v>
      </c>
      <c r="C27" s="434"/>
      <c r="D27" s="7"/>
      <c r="E27" s="81">
        <f>SUM('QTD P&amp;L'!E26:H26)</f>
        <v>918</v>
      </c>
      <c r="F27" s="81">
        <f>SUM('QTD P&amp;L'!F26:I26)</f>
        <v>874</v>
      </c>
      <c r="G27" s="506">
        <f>SUM('QTD P&amp;L'!G26:J26)</f>
        <v>794</v>
      </c>
      <c r="H27" s="506">
        <f>64-35</f>
        <v>29</v>
      </c>
      <c r="I27" s="506">
        <f>SUM('QTD P&amp;L'!I26:L26)</f>
        <v>83</v>
      </c>
      <c r="J27" s="506">
        <f>SUM('QTD P&amp;L'!J26:M26)</f>
        <v>119</v>
      </c>
      <c r="K27" s="506">
        <f>SUM('QTD P&amp;L'!K26:N26)</f>
        <v>212</v>
      </c>
      <c r="L27" s="506">
        <v>130</v>
      </c>
      <c r="M27" s="506">
        <f>SUM('QTD P&amp;L'!M26:P26)</f>
        <v>108</v>
      </c>
      <c r="O27" s="134"/>
      <c r="P27" s="81"/>
      <c r="Q27" s="81"/>
      <c r="R27" s="81"/>
      <c r="S27" s="81"/>
      <c r="T27" s="81"/>
      <c r="U27" s="81"/>
      <c r="V27" s="81"/>
      <c r="W27" s="81"/>
      <c r="Y27" s="134"/>
      <c r="Z27" s="134"/>
      <c r="AA27" s="134"/>
      <c r="AB27" s="134"/>
      <c r="AC27" s="134"/>
      <c r="AD27" s="134"/>
      <c r="AE27" s="134"/>
      <c r="AF27" s="134"/>
      <c r="AG27" s="134"/>
      <c r="AH27" s="134"/>
      <c r="AI27" s="134"/>
      <c r="AJ27" s="134"/>
      <c r="AK27" s="134"/>
      <c r="AL27" s="134"/>
      <c r="AM27" s="134"/>
    </row>
    <row r="28" spans="1:39">
      <c r="A28" s="4"/>
      <c r="B28" s="13" t="s">
        <v>2</v>
      </c>
      <c r="C28" s="4"/>
      <c r="D28" s="4"/>
      <c r="E28" s="83">
        <f t="shared" ref="E28:J28" si="11">E26-E27</f>
        <v>347</v>
      </c>
      <c r="F28" s="83">
        <f t="shared" si="11"/>
        <v>506</v>
      </c>
      <c r="G28" s="508">
        <f t="shared" si="11"/>
        <v>578</v>
      </c>
      <c r="H28" s="508">
        <f t="shared" si="11"/>
        <v>1848</v>
      </c>
      <c r="I28" s="508">
        <f t="shared" si="11"/>
        <v>1794</v>
      </c>
      <c r="J28" s="508">
        <f t="shared" si="11"/>
        <v>1720</v>
      </c>
      <c r="K28" s="508">
        <f t="shared" ref="K28:L28" si="12">K26-K27</f>
        <v>1664</v>
      </c>
      <c r="L28" s="508">
        <f t="shared" si="12"/>
        <v>1503</v>
      </c>
      <c r="M28" s="508">
        <f t="shared" ref="M28" si="13">M26-M27</f>
        <v>1562</v>
      </c>
      <c r="O28" s="134"/>
      <c r="P28" s="83"/>
      <c r="Q28" s="83"/>
      <c r="R28" s="83"/>
      <c r="S28" s="83"/>
      <c r="T28" s="83"/>
      <c r="U28" s="83"/>
      <c r="V28" s="83"/>
      <c r="W28" s="83"/>
      <c r="Y28" s="134"/>
      <c r="Z28" s="134"/>
      <c r="AA28" s="134"/>
      <c r="AB28" s="134"/>
      <c r="AC28" s="134"/>
      <c r="AD28" s="134"/>
      <c r="AE28" s="134"/>
      <c r="AF28" s="134"/>
      <c r="AG28" s="134"/>
      <c r="AH28" s="134"/>
      <c r="AI28" s="134"/>
      <c r="AJ28" s="134"/>
      <c r="AK28" s="134"/>
      <c r="AL28" s="134"/>
      <c r="AM28" s="134"/>
    </row>
    <row r="29" spans="1:39" ht="9.75" customHeight="1">
      <c r="A29" s="4"/>
      <c r="B29" s="13"/>
      <c r="C29" s="4"/>
      <c r="D29" s="4"/>
      <c r="E29" s="83"/>
      <c r="F29" s="83"/>
      <c r="G29" s="508"/>
      <c r="H29" s="508"/>
      <c r="I29" s="508"/>
      <c r="J29" s="508"/>
      <c r="K29" s="508"/>
      <c r="L29" s="508"/>
      <c r="M29" s="508"/>
      <c r="O29" s="134"/>
      <c r="P29" s="83"/>
      <c r="Q29" s="83"/>
      <c r="R29" s="83"/>
      <c r="S29" s="83"/>
      <c r="T29" s="83"/>
      <c r="U29" s="83"/>
      <c r="V29" s="83"/>
      <c r="W29" s="83"/>
    </row>
    <row r="30" spans="1:39" s="27" customFormat="1" ht="12.75">
      <c r="A30" s="32"/>
      <c r="B30" s="33" t="s">
        <v>23</v>
      </c>
      <c r="C30" s="33"/>
      <c r="D30" s="33"/>
      <c r="E30" s="183"/>
      <c r="F30" s="183"/>
      <c r="G30" s="511"/>
      <c r="H30" s="511"/>
      <c r="I30" s="511"/>
      <c r="J30" s="511"/>
      <c r="K30" s="511"/>
      <c r="L30" s="511"/>
      <c r="M30" s="511"/>
      <c r="O30" s="134"/>
      <c r="P30" s="183"/>
      <c r="Q30" s="183"/>
      <c r="R30" s="183"/>
      <c r="S30" s="183"/>
      <c r="T30" s="183"/>
      <c r="U30" s="183"/>
      <c r="V30" s="183"/>
      <c r="W30" s="183"/>
    </row>
    <row r="31" spans="1:39" s="27" customFormat="1" ht="12.75">
      <c r="A31" s="32"/>
      <c r="B31" s="33"/>
      <c r="C31" s="33" t="s">
        <v>25</v>
      </c>
      <c r="D31" s="33"/>
      <c r="E31" s="184">
        <f>SUM('QTD P&amp;L'!E30:H30)</f>
        <v>0.46000000000000008</v>
      </c>
      <c r="F31" s="184">
        <f>SUM('QTD P&amp;L'!F30:I30)</f>
        <v>0.67</v>
      </c>
      <c r="G31" s="537">
        <f>SUM('QTD P&amp;L'!G30:J30)</f>
        <v>0.76</v>
      </c>
      <c r="H31" s="537">
        <v>2.4300000000000002</v>
      </c>
      <c r="I31" s="537">
        <f>SUM('QTD P&amp;L'!I30:L30)</f>
        <v>2.35</v>
      </c>
      <c r="J31" s="537">
        <f>SUM('QTD P&amp;L'!J30:M30)</f>
        <v>2.25</v>
      </c>
      <c r="K31" s="537">
        <f>SUM('QTD P&amp;L'!K30:N30)</f>
        <v>2.1799999999999997</v>
      </c>
      <c r="L31" s="537">
        <v>1.96</v>
      </c>
      <c r="M31" s="537">
        <f>SUM('QTD P&amp;L'!M30:P30)</f>
        <v>2.04</v>
      </c>
      <c r="O31" s="135"/>
      <c r="P31" s="184"/>
      <c r="Q31" s="184"/>
      <c r="R31" s="184"/>
      <c r="S31" s="184"/>
      <c r="T31" s="184"/>
      <c r="U31" s="184"/>
      <c r="V31" s="184"/>
      <c r="W31" s="184"/>
      <c r="Y31" s="135"/>
      <c r="Z31" s="135"/>
      <c r="AA31" s="135"/>
      <c r="AB31" s="135"/>
      <c r="AC31" s="135"/>
      <c r="AD31" s="135"/>
      <c r="AE31" s="135"/>
      <c r="AF31" s="135"/>
      <c r="AG31" s="135"/>
      <c r="AH31" s="135"/>
      <c r="AI31" s="135"/>
      <c r="AJ31" s="135"/>
      <c r="AK31" s="135"/>
      <c r="AL31" s="135"/>
      <c r="AM31" s="135"/>
    </row>
    <row r="32" spans="1:39" s="27" customFormat="1" ht="12.75">
      <c r="A32" s="32"/>
      <c r="B32" s="33"/>
      <c r="C32" s="33" t="s">
        <v>26</v>
      </c>
      <c r="D32" s="33"/>
      <c r="E32" s="184">
        <f>SUM('QTD P&amp;L'!E31:H31)</f>
        <v>0.45000000000000007</v>
      </c>
      <c r="F32" s="184">
        <f>SUM('QTD P&amp;L'!F31:I31)</f>
        <v>0.65</v>
      </c>
      <c r="G32" s="537">
        <f>SUM('QTD P&amp;L'!G31:J31)</f>
        <v>0.74</v>
      </c>
      <c r="H32" s="537">
        <v>2.4</v>
      </c>
      <c r="I32" s="537">
        <f>SUM('QTD P&amp;L'!I31:L31)</f>
        <v>2.33</v>
      </c>
      <c r="J32" s="537">
        <f>SUM('QTD P&amp;L'!J31:M31)</f>
        <v>2.2400000000000002</v>
      </c>
      <c r="K32" s="537">
        <f>SUM('QTD P&amp;L'!K31:N31)</f>
        <v>2.16</v>
      </c>
      <c r="L32" s="537">
        <v>1.95</v>
      </c>
      <c r="M32" s="537">
        <f>SUM('QTD P&amp;L'!M31:P31)</f>
        <v>2.02</v>
      </c>
      <c r="O32" s="135"/>
      <c r="P32" s="184"/>
      <c r="Q32" s="184"/>
      <c r="R32" s="184"/>
      <c r="S32" s="184"/>
      <c r="T32" s="184"/>
      <c r="U32" s="184"/>
      <c r="V32" s="184"/>
      <c r="W32" s="184"/>
      <c r="Y32" s="135"/>
      <c r="Z32" s="135"/>
      <c r="AA32" s="135"/>
      <c r="AB32" s="135"/>
      <c r="AC32" s="135"/>
      <c r="AD32" s="135"/>
      <c r="AE32" s="135"/>
      <c r="AF32" s="135"/>
      <c r="AG32" s="135"/>
      <c r="AH32" s="135"/>
      <c r="AI32" s="135"/>
      <c r="AJ32" s="135"/>
      <c r="AK32" s="135"/>
      <c r="AL32" s="135"/>
      <c r="AM32" s="135"/>
    </row>
    <row r="33" spans="1:39" s="27" customFormat="1" ht="4.1500000000000004" customHeight="1">
      <c r="A33" s="32"/>
      <c r="B33" s="33"/>
      <c r="C33" s="33"/>
      <c r="D33" s="33"/>
      <c r="E33" s="95"/>
      <c r="F33" s="95"/>
      <c r="G33" s="538"/>
      <c r="H33" s="538"/>
      <c r="I33" s="538"/>
      <c r="J33" s="538"/>
      <c r="K33" s="538"/>
      <c r="L33" s="538"/>
      <c r="M33" s="538"/>
      <c r="O33" s="134"/>
      <c r="Q33" s="134"/>
      <c r="R33" s="134"/>
      <c r="Y33" s="134"/>
      <c r="Z33" s="134"/>
      <c r="AA33" s="134"/>
      <c r="AB33" s="134"/>
      <c r="AC33" s="134"/>
      <c r="AD33" s="134"/>
      <c r="AE33" s="134"/>
      <c r="AF33" s="134"/>
      <c r="AG33" s="134"/>
      <c r="AH33" s="134"/>
      <c r="AI33" s="134"/>
      <c r="AJ33" s="134"/>
      <c r="AK33" s="134"/>
      <c r="AL33" s="134"/>
      <c r="AM33" s="134"/>
    </row>
    <row r="34" spans="1:39" s="27" customFormat="1">
      <c r="A34" s="32"/>
      <c r="B34" s="35" t="s">
        <v>24</v>
      </c>
      <c r="C34" s="32"/>
      <c r="D34" s="33"/>
      <c r="E34" s="95"/>
      <c r="F34" s="95"/>
      <c r="G34" s="538"/>
      <c r="H34" s="538"/>
      <c r="I34" s="538"/>
      <c r="J34" s="538"/>
      <c r="K34" s="538"/>
      <c r="L34" s="538"/>
      <c r="M34" s="538"/>
      <c r="O34" s="134"/>
      <c r="Q34" s="134"/>
      <c r="R34" s="134"/>
      <c r="Y34" s="134"/>
      <c r="Z34" s="134"/>
      <c r="AA34" s="134"/>
      <c r="AB34" s="134"/>
      <c r="AC34" s="134"/>
      <c r="AD34" s="134"/>
      <c r="AE34" s="134"/>
      <c r="AF34" s="134"/>
      <c r="AG34" s="134"/>
      <c r="AH34" s="134"/>
      <c r="AI34" s="134"/>
      <c r="AJ34" s="134"/>
      <c r="AK34" s="134"/>
      <c r="AL34" s="134"/>
      <c r="AM34" s="134"/>
    </row>
    <row r="35" spans="1:39" s="27" customFormat="1" ht="12.75">
      <c r="A35" s="32"/>
      <c r="B35" s="33"/>
      <c r="C35" s="35" t="s">
        <v>25</v>
      </c>
      <c r="D35" s="33"/>
      <c r="E35" s="185">
        <f>AVERAGE('QTD P&amp;L'!E34:H34)</f>
        <v>756.25</v>
      </c>
      <c r="F35" s="185">
        <f>AVERAGE('QTD P&amp;L'!F34:I34)</f>
        <v>758</v>
      </c>
      <c r="G35" s="539">
        <f>AVERAGE('QTD P&amp;L'!G34:J34)</f>
        <v>760</v>
      </c>
      <c r="H35" s="539">
        <v>762</v>
      </c>
      <c r="I35" s="539">
        <f>AVERAGE('QTD P&amp;L'!I34:L34)</f>
        <v>762.75</v>
      </c>
      <c r="J35" s="539">
        <f>AVERAGE('QTD P&amp;L'!J34:M34)</f>
        <v>764</v>
      </c>
      <c r="K35" s="539">
        <f>AVERAGE('QTD P&amp;L'!K34:N34)</f>
        <v>765</v>
      </c>
      <c r="L35" s="539">
        <v>767</v>
      </c>
      <c r="M35" s="539">
        <f>AVERAGE('QTD P&amp;L'!M34:P34)</f>
        <v>767.5</v>
      </c>
      <c r="O35" s="134"/>
      <c r="P35" s="185"/>
      <c r="Q35" s="185"/>
      <c r="R35" s="185"/>
      <c r="S35" s="185"/>
      <c r="T35" s="185"/>
      <c r="U35" s="185"/>
      <c r="V35" s="185"/>
      <c r="W35" s="185"/>
      <c r="Y35" s="134"/>
      <c r="Z35" s="134"/>
      <c r="AA35" s="134"/>
      <c r="AB35" s="134"/>
      <c r="AC35" s="134"/>
      <c r="AD35" s="134"/>
      <c r="AE35" s="134"/>
      <c r="AF35" s="134"/>
      <c r="AG35" s="134"/>
      <c r="AH35" s="134"/>
      <c r="AI35" s="134"/>
      <c r="AJ35" s="134"/>
      <c r="AK35" s="134"/>
      <c r="AL35" s="134"/>
      <c r="AM35" s="134"/>
    </row>
    <row r="36" spans="1:39" s="27" customFormat="1" ht="12.75">
      <c r="A36" s="32"/>
      <c r="B36" s="33"/>
      <c r="C36" s="35" t="s">
        <v>26</v>
      </c>
      <c r="D36" s="33"/>
      <c r="E36" s="185">
        <f>AVERAGE('QTD P&amp;L'!E35:H35)</f>
        <v>767.25</v>
      </c>
      <c r="F36" s="185">
        <f>AVERAGE('QTD P&amp;L'!F35:I35)</f>
        <v>768.75</v>
      </c>
      <c r="G36" s="539">
        <f>AVERAGE('QTD P&amp;L'!G35:J35)</f>
        <v>770</v>
      </c>
      <c r="H36" s="539">
        <v>771</v>
      </c>
      <c r="I36" s="539">
        <f>AVERAGE('QTD P&amp;L'!I35:L35)</f>
        <v>770.5</v>
      </c>
      <c r="J36" s="539">
        <f>AVERAGE('QTD P&amp;L'!J35:M35)</f>
        <v>770.5</v>
      </c>
      <c r="K36" s="539">
        <f>AVERAGE('QTD P&amp;L'!K35:N35)</f>
        <v>770.5</v>
      </c>
      <c r="L36" s="539">
        <v>771</v>
      </c>
      <c r="M36" s="539">
        <f>AVERAGE('QTD P&amp;L'!M35:P35)</f>
        <v>772</v>
      </c>
      <c r="O36" s="134"/>
      <c r="P36" s="185"/>
      <c r="Q36" s="185"/>
      <c r="R36" s="185"/>
      <c r="S36" s="185"/>
      <c r="T36" s="185"/>
      <c r="U36" s="185"/>
      <c r="V36" s="185"/>
      <c r="W36" s="185"/>
      <c r="Y36" s="134"/>
      <c r="Z36" s="134"/>
      <c r="AA36" s="134"/>
      <c r="AB36" s="134"/>
      <c r="AC36" s="134"/>
      <c r="AD36" s="134"/>
      <c r="AE36" s="134"/>
      <c r="AF36" s="134"/>
      <c r="AG36" s="134"/>
      <c r="AH36" s="134"/>
      <c r="AI36" s="134"/>
      <c r="AJ36" s="134"/>
      <c r="AK36" s="134"/>
      <c r="AL36" s="134"/>
      <c r="AM36" s="134"/>
    </row>
    <row r="37" spans="1:39" s="27" customFormat="1" ht="12.75">
      <c r="A37" s="32"/>
      <c r="B37" s="33"/>
      <c r="C37" s="35"/>
      <c r="D37" s="33"/>
      <c r="E37" s="96"/>
      <c r="F37" s="96"/>
      <c r="G37" s="540"/>
      <c r="H37" s="540"/>
      <c r="I37" s="540"/>
      <c r="J37" s="540"/>
      <c r="K37" s="540"/>
      <c r="L37" s="540"/>
      <c r="M37" s="540"/>
      <c r="O37" s="134"/>
      <c r="P37" s="178"/>
      <c r="Q37" s="178"/>
      <c r="R37" s="178"/>
      <c r="S37" s="178"/>
      <c r="T37" s="178"/>
      <c r="U37" s="178"/>
      <c r="V37" s="178"/>
      <c r="W37" s="178"/>
    </row>
    <row r="38" spans="1:39" ht="12.75">
      <c r="A38" s="10" t="s">
        <v>28</v>
      </c>
      <c r="B38" s="15"/>
      <c r="D38" s="15"/>
      <c r="E38" s="97"/>
      <c r="F38" s="97"/>
      <c r="G38" s="541"/>
      <c r="H38" s="541"/>
      <c r="I38" s="541"/>
      <c r="J38" s="541"/>
      <c r="K38" s="541"/>
      <c r="L38" s="541"/>
      <c r="M38" s="541"/>
      <c r="O38" s="134"/>
      <c r="P38" s="178"/>
      <c r="Q38" s="178"/>
      <c r="R38" s="178"/>
      <c r="S38" s="178"/>
      <c r="T38" s="178"/>
      <c r="U38" s="178"/>
      <c r="V38" s="178"/>
      <c r="W38" s="178"/>
    </row>
    <row r="39" spans="1:39" ht="12.75">
      <c r="A39" s="18"/>
      <c r="B39" s="15"/>
      <c r="D39" s="15"/>
      <c r="E39" s="9" t="str">
        <f t="shared" ref="E39:L39" si="14">E6</f>
        <v>Q1</v>
      </c>
      <c r="F39" s="9" t="str">
        <f t="shared" si="14"/>
        <v>Q2</v>
      </c>
      <c r="G39" s="542" t="str">
        <f t="shared" si="14"/>
        <v>Q3</v>
      </c>
      <c r="H39" s="542" t="str">
        <f t="shared" si="14"/>
        <v>Q4</v>
      </c>
      <c r="I39" s="542" t="str">
        <f t="shared" si="14"/>
        <v>Q1</v>
      </c>
      <c r="J39" s="542" t="str">
        <f t="shared" si="14"/>
        <v>Q2</v>
      </c>
      <c r="K39" s="542" t="str">
        <f t="shared" si="14"/>
        <v>Q3</v>
      </c>
      <c r="L39" s="542" t="str">
        <f t="shared" si="14"/>
        <v>Q4</v>
      </c>
      <c r="M39" s="542" t="str">
        <f t="shared" ref="M39" si="15">M6</f>
        <v>Q1</v>
      </c>
      <c r="O39" s="134"/>
      <c r="P39" s="178"/>
      <c r="Q39" s="178"/>
      <c r="R39" s="178"/>
      <c r="S39" s="178"/>
      <c r="T39" s="178"/>
      <c r="U39" s="178"/>
      <c r="V39" s="178"/>
      <c r="W39" s="178"/>
    </row>
    <row r="40" spans="1:39" ht="12.75">
      <c r="A40" s="18"/>
      <c r="B40" s="15"/>
      <c r="D40" s="15"/>
      <c r="E40" s="9" t="str">
        <f t="shared" ref="E40:L40" si="16">E7</f>
        <v>CY18</v>
      </c>
      <c r="F40" s="9" t="str">
        <f t="shared" si="16"/>
        <v>CY18</v>
      </c>
      <c r="G40" s="542" t="str">
        <f t="shared" si="16"/>
        <v>CY18</v>
      </c>
      <c r="H40" s="542" t="str">
        <f t="shared" si="16"/>
        <v>CY18</v>
      </c>
      <c r="I40" s="542" t="str">
        <f t="shared" si="16"/>
        <v>CY19</v>
      </c>
      <c r="J40" s="542" t="str">
        <f t="shared" si="16"/>
        <v>CY19</v>
      </c>
      <c r="K40" s="542" t="str">
        <f t="shared" si="16"/>
        <v>CY19</v>
      </c>
      <c r="L40" s="542" t="str">
        <f t="shared" si="16"/>
        <v>CY19</v>
      </c>
      <c r="M40" s="542" t="str">
        <f t="shared" ref="M40" si="17">M7</f>
        <v>CY20</v>
      </c>
      <c r="O40" s="134"/>
      <c r="P40" s="178"/>
      <c r="Q40" s="178"/>
      <c r="R40" s="178"/>
      <c r="S40" s="178"/>
      <c r="T40" s="178"/>
      <c r="U40" s="178"/>
      <c r="V40" s="178"/>
      <c r="W40" s="178"/>
    </row>
    <row r="41" spans="1:39" ht="12.75">
      <c r="A41" s="18"/>
      <c r="B41" s="15"/>
      <c r="D41" s="15"/>
      <c r="E41" s="25" t="s">
        <v>81</v>
      </c>
      <c r="F41" s="25" t="s">
        <v>81</v>
      </c>
      <c r="G41" s="543" t="s">
        <v>81</v>
      </c>
      <c r="H41" s="543" t="s">
        <v>81</v>
      </c>
      <c r="I41" s="543" t="s">
        <v>81</v>
      </c>
      <c r="J41" s="543" t="s">
        <v>81</v>
      </c>
      <c r="K41" s="543" t="s">
        <v>81</v>
      </c>
      <c r="L41" s="543" t="s">
        <v>81</v>
      </c>
      <c r="M41" s="543" t="s">
        <v>81</v>
      </c>
      <c r="O41" s="134"/>
      <c r="P41" s="178"/>
      <c r="Q41" s="178"/>
      <c r="R41" s="178"/>
      <c r="S41" s="178"/>
      <c r="T41" s="178"/>
      <c r="U41" s="178"/>
      <c r="V41" s="178"/>
      <c r="W41" s="178"/>
    </row>
    <row r="42" spans="1:39" ht="12.75">
      <c r="A42" s="18"/>
      <c r="B42" s="15"/>
      <c r="D42" s="15"/>
      <c r="E42" s="19"/>
      <c r="F42" s="19"/>
      <c r="G42" s="544"/>
      <c r="H42" s="544"/>
      <c r="I42" s="544"/>
      <c r="J42" s="544"/>
      <c r="K42" s="544"/>
      <c r="L42" s="544"/>
      <c r="M42" s="544"/>
      <c r="O42" s="134"/>
      <c r="P42" s="178"/>
      <c r="Q42" s="178"/>
      <c r="R42" s="178"/>
      <c r="S42" s="178"/>
      <c r="T42" s="178"/>
      <c r="U42" s="178"/>
      <c r="V42" s="178"/>
      <c r="W42" s="178"/>
    </row>
    <row r="43" spans="1:39" ht="12.75">
      <c r="A43" s="18"/>
      <c r="B43" s="430" t="s">
        <v>76</v>
      </c>
      <c r="D43" s="15"/>
      <c r="E43" s="19"/>
      <c r="F43" s="19"/>
      <c r="G43" s="544"/>
      <c r="H43" s="544"/>
      <c r="I43" s="544"/>
      <c r="J43" s="544"/>
      <c r="K43" s="544"/>
      <c r="L43" s="544"/>
      <c r="M43" s="544"/>
      <c r="O43" s="134"/>
      <c r="P43" s="178"/>
      <c r="Q43" s="178"/>
      <c r="R43" s="178"/>
      <c r="S43" s="178"/>
      <c r="T43" s="178"/>
      <c r="U43" s="178"/>
      <c r="V43" s="178"/>
      <c r="W43" s="178"/>
    </row>
    <row r="44" spans="1:39" ht="12.75">
      <c r="A44" s="18"/>
      <c r="B44" s="430"/>
      <c r="C44" s="430" t="s">
        <v>111</v>
      </c>
      <c r="D44" s="3"/>
      <c r="E44" s="19"/>
      <c r="F44" s="19"/>
      <c r="G44" s="544"/>
      <c r="H44" s="544"/>
      <c r="I44" s="544"/>
      <c r="J44" s="544"/>
      <c r="K44" s="544"/>
      <c r="L44" s="544"/>
      <c r="M44" s="544"/>
      <c r="O44" s="134"/>
      <c r="P44" s="178"/>
      <c r="Q44" s="134"/>
      <c r="R44" s="134"/>
    </row>
    <row r="45" spans="1:39" ht="12.75">
      <c r="A45" s="5"/>
      <c r="B45" s="14"/>
      <c r="C45" s="431" t="s">
        <v>113</v>
      </c>
      <c r="D45" s="5"/>
      <c r="E45" s="21">
        <f t="shared" ref="E45:L45" si="18">E13/E$10</f>
        <v>0.10348628910017914</v>
      </c>
      <c r="F45" s="21">
        <f t="shared" si="18"/>
        <v>0.10279344984175037</v>
      </c>
      <c r="G45" s="545">
        <f t="shared" si="18"/>
        <v>0.10124284317832705</v>
      </c>
      <c r="H45" s="545">
        <f t="shared" si="18"/>
        <v>9.5866666666666669E-2</v>
      </c>
      <c r="I45" s="545">
        <f t="shared" si="18"/>
        <v>9.6208724011414601E-2</v>
      </c>
      <c r="J45" s="545">
        <f t="shared" si="18"/>
        <v>9.5726736013494518E-2</v>
      </c>
      <c r="K45" s="545">
        <f t="shared" si="18"/>
        <v>0.10037768739105171</v>
      </c>
      <c r="L45" s="545">
        <f t="shared" si="18"/>
        <v>0.10109415934658653</v>
      </c>
      <c r="M45" s="545">
        <f t="shared" ref="M45" si="19">M13/M$10</f>
        <v>9.655920644761315E-2</v>
      </c>
      <c r="O45" s="134"/>
      <c r="P45" s="178"/>
      <c r="Q45" s="134"/>
      <c r="R45" s="134"/>
      <c r="Y45" s="134"/>
      <c r="Z45" s="134"/>
      <c r="AA45" s="134"/>
      <c r="AB45" s="134"/>
      <c r="AC45" s="134"/>
      <c r="AD45" s="134"/>
      <c r="AE45" s="134"/>
      <c r="AF45" s="134"/>
    </row>
    <row r="46" spans="1:39" ht="12.75">
      <c r="A46" s="5"/>
      <c r="B46" s="14"/>
      <c r="C46" s="431" t="s">
        <v>114</v>
      </c>
      <c r="D46" s="5"/>
      <c r="E46" s="21">
        <f t="shared" ref="E46:L46" si="20">E14/E$10</f>
        <v>4.9469477745624914E-2</v>
      </c>
      <c r="F46" s="21">
        <f t="shared" si="20"/>
        <v>4.58235860740333E-2</v>
      </c>
      <c r="G46" s="545">
        <f t="shared" si="20"/>
        <v>4.4127915095657035E-2</v>
      </c>
      <c r="H46" s="545">
        <f t="shared" si="20"/>
        <v>4.9466666666666666E-2</v>
      </c>
      <c r="I46" s="545">
        <f t="shared" si="20"/>
        <v>4.5794265525207233E-2</v>
      </c>
      <c r="J46" s="545">
        <f t="shared" si="20"/>
        <v>4.7652516165307843E-2</v>
      </c>
      <c r="K46" s="545">
        <f t="shared" si="20"/>
        <v>4.764671702498547E-2</v>
      </c>
      <c r="L46" s="545">
        <f t="shared" si="20"/>
        <v>3.6985668053629218E-2</v>
      </c>
      <c r="M46" s="545">
        <f t="shared" ref="M46" si="21">M14/M$10</f>
        <v>3.2703037817730936E-2</v>
      </c>
      <c r="O46" s="134"/>
      <c r="Q46" s="134"/>
      <c r="R46" s="134"/>
      <c r="Y46" s="167"/>
      <c r="Z46" s="167"/>
      <c r="AA46" s="167"/>
      <c r="AB46" s="167"/>
      <c r="AC46" s="167"/>
      <c r="AD46" s="167"/>
      <c r="AE46" s="167"/>
      <c r="AF46" s="167"/>
    </row>
    <row r="47" spans="1:39" ht="12.75">
      <c r="A47" s="5"/>
      <c r="B47" s="14"/>
      <c r="C47" s="430" t="s">
        <v>112</v>
      </c>
      <c r="D47" s="5"/>
      <c r="E47" s="21"/>
      <c r="F47" s="21"/>
      <c r="G47" s="545"/>
      <c r="H47" s="545"/>
      <c r="I47" s="545"/>
      <c r="J47" s="545"/>
      <c r="K47" s="545"/>
      <c r="L47" s="545"/>
      <c r="M47" s="545"/>
      <c r="O47" s="134"/>
      <c r="Q47" s="134"/>
      <c r="R47" s="134"/>
      <c r="Y47" s="167"/>
      <c r="Z47" s="167"/>
      <c r="AA47" s="167"/>
      <c r="AB47" s="167"/>
      <c r="AC47" s="167"/>
      <c r="AD47" s="167"/>
      <c r="AE47" s="167"/>
      <c r="AF47" s="167"/>
    </row>
    <row r="48" spans="1:39" ht="12.75">
      <c r="A48" s="5"/>
      <c r="B48" s="14"/>
      <c r="C48" s="431" t="s">
        <v>115</v>
      </c>
      <c r="D48" s="5"/>
      <c r="E48" s="21">
        <f t="shared" ref="E48:L48" si="22">E16/E$10</f>
        <v>0.14096734187680859</v>
      </c>
      <c r="F48" s="21">
        <f t="shared" si="22"/>
        <v>0.14269987615247007</v>
      </c>
      <c r="G48" s="545">
        <f t="shared" si="22"/>
        <v>0.14592933947772657</v>
      </c>
      <c r="H48" s="545">
        <f t="shared" si="22"/>
        <v>0.13706666666666667</v>
      </c>
      <c r="I48" s="545">
        <f t="shared" si="22"/>
        <v>0.13548036417991574</v>
      </c>
      <c r="J48" s="545">
        <f t="shared" si="22"/>
        <v>0.1373348327242058</v>
      </c>
      <c r="K48" s="545">
        <f t="shared" si="22"/>
        <v>0.14032539221382917</v>
      </c>
      <c r="L48" s="545">
        <f t="shared" si="22"/>
        <v>0.14871320696563414</v>
      </c>
      <c r="M48" s="545">
        <f t="shared" ref="M48" si="23">M16/M$10</f>
        <v>0.15266584004959702</v>
      </c>
      <c r="O48" s="134"/>
      <c r="Q48" s="134"/>
      <c r="R48" s="134"/>
      <c r="Y48" s="167"/>
      <c r="Z48" s="167"/>
      <c r="AA48" s="167"/>
      <c r="AB48" s="167"/>
      <c r="AC48" s="167"/>
      <c r="AD48" s="167"/>
      <c r="AE48" s="167"/>
      <c r="AF48" s="167"/>
    </row>
    <row r="49" spans="1:32" ht="12.75">
      <c r="A49" s="5"/>
      <c r="B49" s="14"/>
      <c r="C49" s="431" t="s">
        <v>114</v>
      </c>
      <c r="D49" s="5"/>
      <c r="E49" s="21">
        <f t="shared" ref="E49:L49" si="24">E17/E$10</f>
        <v>6.1320104726470995E-2</v>
      </c>
      <c r="F49" s="21">
        <f t="shared" si="24"/>
        <v>5.6419430301362324E-2</v>
      </c>
      <c r="G49" s="545">
        <f t="shared" si="24"/>
        <v>5.6137410976120655E-2</v>
      </c>
      <c r="H49" s="545">
        <f t="shared" si="24"/>
        <v>5.3199999999999997E-2</v>
      </c>
      <c r="I49" s="545">
        <f t="shared" si="24"/>
        <v>5.1093898627530915E-2</v>
      </c>
      <c r="J49" s="545">
        <f t="shared" si="24"/>
        <v>4.8355355636772561E-2</v>
      </c>
      <c r="K49" s="545">
        <f t="shared" si="24"/>
        <v>4.1400348634514819E-2</v>
      </c>
      <c r="L49" s="545">
        <f t="shared" si="24"/>
        <v>3.5906919402065036E-2</v>
      </c>
      <c r="M49" s="545">
        <f t="shared" ref="M49" si="25">M17/M$10</f>
        <v>3.3632982021078735E-2</v>
      </c>
      <c r="O49" s="134"/>
      <c r="Q49" s="134"/>
      <c r="R49" s="134"/>
      <c r="Y49" s="167"/>
      <c r="Z49" s="167"/>
      <c r="AA49" s="167"/>
      <c r="AB49" s="167"/>
      <c r="AC49" s="167"/>
      <c r="AD49" s="167"/>
      <c r="AE49" s="167"/>
      <c r="AF49" s="167"/>
    </row>
    <row r="50" spans="1:32" ht="12.75">
      <c r="A50" s="5"/>
      <c r="B50" s="5"/>
      <c r="C50" s="1" t="s">
        <v>30</v>
      </c>
      <c r="D50" s="5"/>
      <c r="E50" s="21">
        <f t="shared" ref="E50:L50" si="26">E18/E$10</f>
        <v>0.15185338294060907</v>
      </c>
      <c r="F50" s="21">
        <f t="shared" si="26"/>
        <v>0.15205724508050089</v>
      </c>
      <c r="G50" s="545">
        <f t="shared" si="26"/>
        <v>0.15291160452450775</v>
      </c>
      <c r="H50" s="545">
        <f t="shared" si="26"/>
        <v>0.14680000000000001</v>
      </c>
      <c r="I50" s="545">
        <f t="shared" si="26"/>
        <v>0.14838972686506319</v>
      </c>
      <c r="J50" s="545">
        <f t="shared" si="26"/>
        <v>0.15195389373067192</v>
      </c>
      <c r="K50" s="545">
        <f t="shared" si="26"/>
        <v>0.14933178384660081</v>
      </c>
      <c r="L50" s="545">
        <f t="shared" si="26"/>
        <v>0.15379873632300817</v>
      </c>
      <c r="M50" s="545">
        <f t="shared" ref="M50" si="27">M18/M$10</f>
        <v>0.15313081215127092</v>
      </c>
      <c r="O50" s="134"/>
      <c r="P50" s="21"/>
      <c r="Q50" s="21"/>
      <c r="R50" s="21"/>
      <c r="S50" s="21"/>
      <c r="T50" s="21"/>
      <c r="U50" s="21"/>
      <c r="V50" s="21"/>
      <c r="W50" s="21"/>
      <c r="Y50" s="167"/>
      <c r="Z50" s="167"/>
      <c r="AA50" s="167"/>
      <c r="AB50" s="167"/>
      <c r="AC50" s="167"/>
      <c r="AD50" s="167"/>
      <c r="AE50" s="167"/>
      <c r="AF50" s="167"/>
    </row>
    <row r="51" spans="1:32" ht="12.75">
      <c r="A51" s="5"/>
      <c r="B51" s="5"/>
      <c r="C51" s="1" t="s">
        <v>31</v>
      </c>
      <c r="D51" s="5"/>
      <c r="E51" s="21">
        <f t="shared" ref="E51:L51" si="28">E19/E$10</f>
        <v>0.19057461761058289</v>
      </c>
      <c r="F51" s="21">
        <f t="shared" si="28"/>
        <v>0.17902848493188386</v>
      </c>
      <c r="G51" s="545">
        <f t="shared" si="28"/>
        <v>0.17022762184052506</v>
      </c>
      <c r="H51" s="545">
        <f t="shared" si="28"/>
        <v>0.1416</v>
      </c>
      <c r="I51" s="545">
        <f t="shared" si="28"/>
        <v>0.13819812474520995</v>
      </c>
      <c r="J51" s="545">
        <f t="shared" si="28"/>
        <v>0.13803767219567051</v>
      </c>
      <c r="K51" s="545">
        <f t="shared" si="28"/>
        <v>0.13088320743753631</v>
      </c>
      <c r="L51" s="545">
        <f t="shared" si="28"/>
        <v>0.14270303590691941</v>
      </c>
      <c r="M51" s="545">
        <f t="shared" ref="M51" si="29">M19/M$10</f>
        <v>0.14910105393676379</v>
      </c>
      <c r="O51" s="134"/>
      <c r="P51" s="21"/>
      <c r="Q51" s="21"/>
      <c r="R51" s="21"/>
      <c r="S51" s="21"/>
      <c r="T51" s="21"/>
      <c r="U51" s="21"/>
      <c r="V51" s="21"/>
      <c r="W51" s="21"/>
      <c r="Y51" s="167"/>
      <c r="Z51" s="167"/>
      <c r="AA51" s="167"/>
      <c r="AB51" s="167"/>
      <c r="AC51" s="167"/>
      <c r="AD51" s="167"/>
      <c r="AE51" s="167"/>
      <c r="AF51" s="167"/>
    </row>
    <row r="52" spans="1:32" ht="12.75">
      <c r="A52" s="5"/>
      <c r="B52" s="5"/>
      <c r="C52" s="1" t="s">
        <v>32</v>
      </c>
      <c r="D52" s="5"/>
      <c r="E52" s="21">
        <f t="shared" ref="E52:L52" si="30">E20/E$10</f>
        <v>0.10775802673280969</v>
      </c>
      <c r="F52" s="21">
        <f t="shared" si="30"/>
        <v>0.11380211916884547</v>
      </c>
      <c r="G52" s="545">
        <f t="shared" si="30"/>
        <v>0.11786063398966624</v>
      </c>
      <c r="H52" s="545">
        <f t="shared" si="30"/>
        <v>0.1096</v>
      </c>
      <c r="I52" s="545">
        <f t="shared" si="30"/>
        <v>0.10898219866829732</v>
      </c>
      <c r="J52" s="545">
        <f t="shared" si="30"/>
        <v>0.10626932808546528</v>
      </c>
      <c r="K52" s="545">
        <f t="shared" si="30"/>
        <v>0.10531667635095875</v>
      </c>
      <c r="L52" s="545">
        <f t="shared" si="30"/>
        <v>0.11280628756356911</v>
      </c>
      <c r="M52" s="545">
        <f t="shared" ref="M52" si="31">M20/M$10</f>
        <v>0.11143831370117793</v>
      </c>
      <c r="N52" s="225"/>
      <c r="O52" s="134"/>
      <c r="P52" s="21"/>
      <c r="Q52" s="21"/>
      <c r="R52" s="21"/>
      <c r="S52" s="21"/>
      <c r="T52" s="21"/>
      <c r="U52" s="21"/>
      <c r="V52" s="21"/>
      <c r="W52" s="21"/>
      <c r="Y52" s="167"/>
      <c r="Z52" s="167"/>
      <c r="AA52" s="167"/>
      <c r="AB52" s="167"/>
      <c r="AC52" s="167"/>
      <c r="AD52" s="167"/>
      <c r="AE52" s="167"/>
      <c r="AF52" s="167"/>
    </row>
    <row r="53" spans="1:32">
      <c r="A53" s="5"/>
      <c r="B53" s="5"/>
      <c r="C53" s="1" t="s">
        <v>248</v>
      </c>
      <c r="D53" s="5"/>
      <c r="E53" s="22">
        <f t="shared" ref="E53:L53" si="32">E21/E$10</f>
        <v>0</v>
      </c>
      <c r="F53" s="22">
        <f t="shared" si="32"/>
        <v>0</v>
      </c>
      <c r="G53" s="546">
        <f t="shared" si="32"/>
        <v>0</v>
      </c>
      <c r="H53" s="546">
        <f t="shared" si="32"/>
        <v>1.3333333333333333E-3</v>
      </c>
      <c r="I53" s="546">
        <f t="shared" si="32"/>
        <v>9.1044978937355626E-3</v>
      </c>
      <c r="J53" s="546">
        <f t="shared" si="32"/>
        <v>1.2510542592071971E-2</v>
      </c>
      <c r="K53" s="546">
        <f t="shared" si="32"/>
        <v>1.6414875072632191E-2</v>
      </c>
      <c r="L53" s="546">
        <f t="shared" si="32"/>
        <v>2.034211742949607E-2</v>
      </c>
      <c r="M53" s="546">
        <f t="shared" ref="M53" si="33">M21/M$10</f>
        <v>1.5189088654680719E-2</v>
      </c>
      <c r="O53" s="134"/>
      <c r="P53" s="21"/>
      <c r="Q53" s="21"/>
      <c r="R53" s="21"/>
      <c r="S53" s="21"/>
      <c r="T53" s="21"/>
      <c r="U53" s="21"/>
      <c r="V53" s="21"/>
      <c r="W53" s="21"/>
      <c r="Y53" s="167"/>
      <c r="Z53" s="167"/>
      <c r="AA53" s="167"/>
      <c r="AB53" s="167"/>
      <c r="AC53" s="167"/>
      <c r="AD53" s="167"/>
      <c r="AE53" s="167"/>
      <c r="AF53" s="167"/>
    </row>
    <row r="54" spans="1:32">
      <c r="A54" s="5"/>
      <c r="B54" s="5"/>
      <c r="C54" s="5"/>
      <c r="D54" s="5" t="s">
        <v>75</v>
      </c>
      <c r="E54" s="22">
        <f t="shared" ref="E54:L54" si="34">E22/E$10</f>
        <v>0.80542924073308531</v>
      </c>
      <c r="F54" s="22">
        <f t="shared" si="34"/>
        <v>0.79262419155084629</v>
      </c>
      <c r="G54" s="546">
        <f t="shared" si="34"/>
        <v>0.78843736908253037</v>
      </c>
      <c r="H54" s="546">
        <f t="shared" si="34"/>
        <v>0.73493333333333333</v>
      </c>
      <c r="I54" s="546">
        <f t="shared" si="34"/>
        <v>0.73325180051637451</v>
      </c>
      <c r="J54" s="546">
        <f t="shared" si="34"/>
        <v>0.73784087714366042</v>
      </c>
      <c r="K54" s="546">
        <f t="shared" si="34"/>
        <v>0.73169668797210929</v>
      </c>
      <c r="L54" s="546">
        <f t="shared" si="34"/>
        <v>0.75235013099090764</v>
      </c>
      <c r="M54" s="546">
        <f t="shared" ref="M54" si="35">M22/M$10</f>
        <v>0.74442033477991321</v>
      </c>
      <c r="O54" s="134"/>
      <c r="P54" s="22"/>
      <c r="Q54" s="22"/>
      <c r="R54" s="22"/>
      <c r="S54" s="22"/>
      <c r="T54" s="22"/>
      <c r="U54" s="22"/>
      <c r="V54" s="22"/>
      <c r="W54" s="22"/>
      <c r="Y54" s="167"/>
      <c r="Z54" s="167"/>
      <c r="AA54" s="167"/>
      <c r="AB54" s="167"/>
      <c r="AC54" s="167"/>
      <c r="AD54" s="167"/>
      <c r="AE54" s="167"/>
      <c r="AF54" s="167"/>
    </row>
    <row r="55" spans="1:32" ht="12.75">
      <c r="A55" s="6"/>
      <c r="B55" s="13" t="s">
        <v>1</v>
      </c>
      <c r="C55" s="432"/>
      <c r="D55" s="6"/>
      <c r="E55" s="20">
        <f t="shared" ref="E55:L55" si="36">E23/E$10</f>
        <v>0.19457075926691469</v>
      </c>
      <c r="F55" s="20">
        <f t="shared" si="36"/>
        <v>0.20737580844915371</v>
      </c>
      <c r="G55" s="547">
        <f t="shared" si="36"/>
        <v>0.21156263091746963</v>
      </c>
      <c r="H55" s="547">
        <f t="shared" si="36"/>
        <v>0.26506666666666667</v>
      </c>
      <c r="I55" s="547">
        <f t="shared" si="36"/>
        <v>0.26674819948362549</v>
      </c>
      <c r="J55" s="547">
        <f t="shared" si="36"/>
        <v>0.26215912285633963</v>
      </c>
      <c r="K55" s="547">
        <f t="shared" si="36"/>
        <v>0.26830331202789076</v>
      </c>
      <c r="L55" s="547">
        <f t="shared" si="36"/>
        <v>0.2476498690090923</v>
      </c>
      <c r="M55" s="547">
        <f t="shared" ref="M55" si="37">M23/M$10</f>
        <v>0.25557966522008679</v>
      </c>
      <c r="O55" s="134"/>
      <c r="P55" s="20"/>
      <c r="Q55" s="20"/>
      <c r="R55" s="20"/>
      <c r="S55" s="20"/>
      <c r="T55" s="20"/>
      <c r="U55" s="20"/>
      <c r="V55" s="20"/>
      <c r="W55" s="20"/>
      <c r="Y55" s="167"/>
      <c r="Z55" s="167"/>
      <c r="AA55" s="167"/>
      <c r="AB55" s="167"/>
      <c r="AC55" s="167"/>
      <c r="AD55" s="167"/>
      <c r="AE55" s="167"/>
      <c r="AF55" s="167"/>
    </row>
    <row r="56" spans="1:32">
      <c r="A56" s="7"/>
      <c r="B56" s="132" t="s">
        <v>102</v>
      </c>
      <c r="C56" s="7"/>
      <c r="D56" s="7"/>
      <c r="E56" s="21">
        <f t="shared" ref="E56:L56" si="38">E24/E$10</f>
        <v>1.8602728400165358E-2</v>
      </c>
      <c r="F56" s="21">
        <f t="shared" si="38"/>
        <v>1.7476262556763451E-2</v>
      </c>
      <c r="G56" s="545">
        <f t="shared" si="38"/>
        <v>1.4383465996369223E-2</v>
      </c>
      <c r="H56" s="545">
        <f t="shared" si="38"/>
        <v>9.4666666666666666E-3</v>
      </c>
      <c r="I56" s="545">
        <f t="shared" si="38"/>
        <v>6.2508493001766545E-3</v>
      </c>
      <c r="J56" s="545">
        <f t="shared" si="38"/>
        <v>-1.9679505201012091E-3</v>
      </c>
      <c r="K56" s="545">
        <f t="shared" si="38"/>
        <v>-4.21266705403835E-3</v>
      </c>
      <c r="L56" s="545">
        <f t="shared" si="38"/>
        <v>-4.0067807058098322E-3</v>
      </c>
      <c r="M56" s="545">
        <f t="shared" ref="M56" si="39">M24/M$10</f>
        <v>-3.2548047117172971E-3</v>
      </c>
      <c r="O56" s="134"/>
      <c r="P56" s="22"/>
      <c r="Q56" s="22"/>
      <c r="R56" s="22"/>
      <c r="S56" s="22"/>
      <c r="T56" s="22"/>
      <c r="U56" s="22"/>
      <c r="V56" s="22"/>
      <c r="W56" s="22"/>
      <c r="Y56" s="167"/>
      <c r="Z56" s="167"/>
      <c r="AA56" s="167"/>
      <c r="AB56" s="167"/>
      <c r="AC56" s="167"/>
      <c r="AD56" s="167"/>
      <c r="AE56" s="167"/>
      <c r="AF56" s="167"/>
    </row>
    <row r="57" spans="1:32">
      <c r="A57" s="7"/>
      <c r="B57" s="132" t="s">
        <v>147</v>
      </c>
      <c r="C57" s="7"/>
      <c r="D57" s="7"/>
      <c r="E57" s="22">
        <f t="shared" ref="E57:L57" si="40">E25/E$10</f>
        <v>1.6535758577924762E-3</v>
      </c>
      <c r="F57" s="22">
        <f t="shared" si="40"/>
        <v>0</v>
      </c>
      <c r="G57" s="546">
        <f t="shared" si="40"/>
        <v>5.5858120374249406E-3</v>
      </c>
      <c r="H57" s="546">
        <f t="shared" si="40"/>
        <v>5.3333333333333332E-3</v>
      </c>
      <c r="I57" s="546">
        <f t="shared" si="40"/>
        <v>5.4355211305883956E-3</v>
      </c>
      <c r="J57" s="546">
        <f t="shared" si="40"/>
        <v>5.6227157717177395E-3</v>
      </c>
      <c r="K57" s="546">
        <f t="shared" si="40"/>
        <v>0</v>
      </c>
      <c r="L57" s="546">
        <f t="shared" si="40"/>
        <v>0</v>
      </c>
      <c r="M57" s="546">
        <f t="shared" ref="M57" si="41">M25/M$10</f>
        <v>0</v>
      </c>
      <c r="O57" s="134"/>
      <c r="P57" s="22"/>
      <c r="Q57" s="22"/>
      <c r="R57" s="22"/>
      <c r="S57" s="22"/>
      <c r="T57" s="22"/>
      <c r="U57" s="22"/>
      <c r="V57" s="22"/>
      <c r="W57" s="22"/>
      <c r="Y57" s="167"/>
      <c r="Z57" s="167"/>
      <c r="AA57" s="167"/>
      <c r="AB57" s="167"/>
      <c r="AC57" s="167"/>
      <c r="AD57" s="167"/>
      <c r="AE57" s="167"/>
      <c r="AF57" s="167"/>
    </row>
    <row r="58" spans="1:32" ht="12.75">
      <c r="A58" s="7"/>
      <c r="B58" s="11" t="s">
        <v>97</v>
      </c>
      <c r="C58" s="434"/>
      <c r="D58" s="7"/>
      <c r="E58" s="21">
        <f t="shared" ref="E58:L58" si="42">E26/E$10</f>
        <v>0.17431445500895687</v>
      </c>
      <c r="F58" s="21">
        <f t="shared" si="42"/>
        <v>0.18989954589239025</v>
      </c>
      <c r="G58" s="545">
        <f t="shared" si="42"/>
        <v>0.19159335288367546</v>
      </c>
      <c r="H58" s="545">
        <f t="shared" si="42"/>
        <v>0.25026666666666669</v>
      </c>
      <c r="I58" s="545">
        <f t="shared" si="42"/>
        <v>0.25506182905286046</v>
      </c>
      <c r="J58" s="545">
        <f t="shared" si="42"/>
        <v>0.25850435760472307</v>
      </c>
      <c r="K58" s="545">
        <f t="shared" si="42"/>
        <v>0.27251597908192909</v>
      </c>
      <c r="L58" s="545">
        <f t="shared" si="42"/>
        <v>0.25165664971490215</v>
      </c>
      <c r="M58" s="545">
        <f t="shared" ref="M58" si="43">M26/M$10</f>
        <v>0.25883446993180409</v>
      </c>
      <c r="O58" s="134"/>
      <c r="P58" s="21"/>
      <c r="Q58" s="21"/>
      <c r="R58" s="21"/>
      <c r="S58" s="21"/>
      <c r="T58" s="21"/>
      <c r="U58" s="21"/>
      <c r="V58" s="21"/>
      <c r="W58" s="21"/>
      <c r="Y58" s="167"/>
      <c r="Z58" s="167"/>
      <c r="AA58" s="167"/>
      <c r="AB58" s="167"/>
      <c r="AC58" s="167"/>
      <c r="AD58" s="167"/>
      <c r="AE58" s="167"/>
      <c r="AF58" s="167"/>
    </row>
    <row r="59" spans="1:32">
      <c r="A59" s="7"/>
      <c r="B59" s="435" t="s">
        <v>98</v>
      </c>
      <c r="C59" s="434"/>
      <c r="D59" s="7"/>
      <c r="E59" s="22">
        <f t="shared" ref="E59:L59" si="44">E27/E$10</f>
        <v>0.12649855312112443</v>
      </c>
      <c r="F59" s="22">
        <f t="shared" si="44"/>
        <v>0.12026971239851383</v>
      </c>
      <c r="G59" s="546">
        <f t="shared" si="44"/>
        <v>0.11087836894288507</v>
      </c>
      <c r="H59" s="546">
        <f t="shared" si="44"/>
        <v>3.8666666666666667E-3</v>
      </c>
      <c r="I59" s="546">
        <f t="shared" si="44"/>
        <v>1.127870634597092E-2</v>
      </c>
      <c r="J59" s="546">
        <f t="shared" si="44"/>
        <v>1.6727579420860277E-2</v>
      </c>
      <c r="K59" s="546">
        <f t="shared" si="44"/>
        <v>3.0796048808832074E-2</v>
      </c>
      <c r="L59" s="546">
        <f t="shared" si="44"/>
        <v>2.0033903529049161E-2</v>
      </c>
      <c r="M59" s="546">
        <f t="shared" ref="M59" si="45">M27/M$10</f>
        <v>1.6738995660260384E-2</v>
      </c>
      <c r="O59" s="134"/>
      <c r="P59" s="22"/>
      <c r="Q59" s="22"/>
      <c r="R59" s="22"/>
      <c r="S59" s="22"/>
      <c r="T59" s="22"/>
      <c r="U59" s="22"/>
      <c r="V59" s="22"/>
      <c r="W59" s="22"/>
      <c r="Y59" s="167"/>
      <c r="Z59" s="167"/>
      <c r="AA59" s="167"/>
      <c r="AB59" s="167"/>
      <c r="AC59" s="167"/>
      <c r="AD59" s="167"/>
      <c r="AE59" s="167"/>
      <c r="AF59" s="167"/>
    </row>
    <row r="60" spans="1:32">
      <c r="A60" s="4"/>
      <c r="B60" s="13" t="s">
        <v>2</v>
      </c>
      <c r="C60" s="4"/>
      <c r="D60" s="4"/>
      <c r="E60" s="23">
        <f t="shared" ref="E60:L60" si="46">E28/E$10</f>
        <v>4.781590188783244E-2</v>
      </c>
      <c r="F60" s="23">
        <f t="shared" si="46"/>
        <v>6.9629833493876428E-2</v>
      </c>
      <c r="G60" s="529">
        <f t="shared" si="46"/>
        <v>8.0714983940790394E-2</v>
      </c>
      <c r="H60" s="529">
        <f t="shared" si="46"/>
        <v>0.24640000000000001</v>
      </c>
      <c r="I60" s="529">
        <f t="shared" si="46"/>
        <v>0.24378312270688951</v>
      </c>
      <c r="J60" s="529">
        <f t="shared" si="46"/>
        <v>0.24177677818386281</v>
      </c>
      <c r="K60" s="529">
        <f t="shared" si="46"/>
        <v>0.24171993027309704</v>
      </c>
      <c r="L60" s="529">
        <f t="shared" si="46"/>
        <v>0.23162274618585299</v>
      </c>
      <c r="M60" s="529">
        <f t="shared" ref="M60" si="47">M28/M$10</f>
        <v>0.24209547427154371</v>
      </c>
      <c r="O60" s="134"/>
      <c r="P60" s="23"/>
      <c r="Q60" s="23"/>
      <c r="R60" s="23"/>
      <c r="S60" s="23"/>
      <c r="T60" s="23"/>
      <c r="U60" s="23"/>
      <c r="V60" s="23"/>
      <c r="W60" s="23"/>
      <c r="Y60" s="167"/>
      <c r="Z60" s="167"/>
      <c r="AA60" s="167"/>
      <c r="AB60" s="167"/>
      <c r="AC60" s="167"/>
      <c r="AD60" s="167"/>
      <c r="AE60" s="167"/>
      <c r="AF60" s="167"/>
    </row>
    <row r="61" spans="1:32">
      <c r="A61" s="4"/>
      <c r="B61" s="13"/>
      <c r="C61" s="4"/>
      <c r="D61" s="4"/>
      <c r="E61" s="23"/>
      <c r="F61" s="23"/>
      <c r="G61" s="529"/>
      <c r="H61" s="529"/>
      <c r="I61" s="529"/>
      <c r="J61" s="529"/>
      <c r="K61" s="529"/>
      <c r="L61" s="529"/>
      <c r="M61" s="529"/>
      <c r="O61" s="134"/>
      <c r="Q61" s="134"/>
      <c r="R61" s="134"/>
      <c r="Y61" s="167"/>
      <c r="Z61" s="167"/>
      <c r="AA61" s="167"/>
      <c r="AB61" s="167"/>
      <c r="AC61" s="167"/>
      <c r="AD61" s="167"/>
      <c r="AE61" s="167"/>
      <c r="AF61" s="167"/>
    </row>
    <row r="62" spans="1:32" ht="15.75">
      <c r="A62" s="14"/>
      <c r="B62" s="1" t="s">
        <v>82</v>
      </c>
      <c r="C62" s="4"/>
      <c r="D62" s="4"/>
      <c r="E62" s="23"/>
      <c r="F62" s="23"/>
      <c r="G62" s="529"/>
      <c r="H62" s="529"/>
      <c r="I62" s="529"/>
      <c r="J62" s="529"/>
      <c r="K62" s="529"/>
      <c r="L62" s="529"/>
      <c r="M62" s="529"/>
      <c r="O62" s="134"/>
      <c r="P62" s="168"/>
      <c r="Q62" s="168"/>
      <c r="R62" s="168"/>
      <c r="S62" s="168"/>
      <c r="T62" s="168"/>
      <c r="U62" s="168"/>
      <c r="V62" s="168"/>
      <c r="W62" s="168"/>
      <c r="Y62" s="167"/>
      <c r="Z62" s="167"/>
      <c r="AA62" s="167"/>
      <c r="AB62" s="167"/>
      <c r="AC62" s="167"/>
      <c r="AD62" s="167"/>
      <c r="AE62" s="167"/>
      <c r="AF62" s="167"/>
    </row>
    <row r="63" spans="1:32">
      <c r="A63" s="14"/>
      <c r="C63" s="4"/>
      <c r="D63" s="4"/>
      <c r="E63" s="23"/>
      <c r="F63" s="23"/>
      <c r="G63" s="529"/>
      <c r="H63" s="529"/>
      <c r="I63" s="529"/>
      <c r="J63" s="529"/>
      <c r="K63" s="529"/>
      <c r="L63" s="529"/>
      <c r="M63" s="529"/>
      <c r="O63" s="134"/>
      <c r="P63" s="168"/>
      <c r="Q63" s="168"/>
      <c r="R63" s="168"/>
      <c r="S63" s="168"/>
      <c r="T63" s="168"/>
      <c r="U63" s="168"/>
      <c r="V63" s="168"/>
      <c r="W63" s="168"/>
      <c r="Y63" s="134"/>
    </row>
    <row r="64" spans="1:32">
      <c r="A64" s="10" t="s">
        <v>274</v>
      </c>
      <c r="B64" s="12"/>
      <c r="C64" s="445"/>
      <c r="D64" s="12"/>
      <c r="G64" s="548"/>
      <c r="H64" s="548"/>
      <c r="I64" s="548"/>
      <c r="J64" s="548"/>
      <c r="K64" s="548"/>
      <c r="L64" s="548"/>
      <c r="M64" s="548"/>
      <c r="O64" s="134"/>
      <c r="P64" s="168"/>
      <c r="Q64" s="168"/>
      <c r="R64" s="168"/>
      <c r="S64" s="168"/>
      <c r="T64" s="168"/>
      <c r="U64" s="168"/>
      <c r="V64" s="168"/>
      <c r="W64" s="168"/>
      <c r="Y64" s="134"/>
    </row>
    <row r="65" spans="1:23">
      <c r="A65" s="10"/>
      <c r="B65" s="12"/>
      <c r="C65" s="445"/>
      <c r="D65" s="12"/>
      <c r="G65" s="548"/>
      <c r="H65" s="548"/>
      <c r="I65" s="548"/>
      <c r="J65" s="548"/>
      <c r="K65" s="548"/>
      <c r="L65" s="548"/>
      <c r="M65" s="548"/>
      <c r="O65" s="134"/>
      <c r="P65" s="168"/>
      <c r="Q65" s="168"/>
      <c r="R65" s="168"/>
      <c r="S65" s="168"/>
      <c r="T65" s="168"/>
      <c r="U65" s="168"/>
      <c r="V65" s="168"/>
      <c r="W65" s="168"/>
    </row>
    <row r="66" spans="1:23" ht="14.25" customHeight="1">
      <c r="A66" s="12"/>
      <c r="B66" s="445"/>
      <c r="C66" s="445"/>
      <c r="D66" s="12"/>
      <c r="E66" s="9" t="str">
        <f t="shared" ref="E66:L66" si="48">E6</f>
        <v>Q1</v>
      </c>
      <c r="F66" s="9" t="str">
        <f t="shared" si="48"/>
        <v>Q2</v>
      </c>
      <c r="G66" s="542" t="str">
        <f t="shared" si="48"/>
        <v>Q3</v>
      </c>
      <c r="H66" s="542" t="str">
        <f t="shared" si="48"/>
        <v>Q4</v>
      </c>
      <c r="I66" s="542" t="str">
        <f t="shared" si="48"/>
        <v>Q1</v>
      </c>
      <c r="J66" s="542" t="str">
        <f t="shared" si="48"/>
        <v>Q2</v>
      </c>
      <c r="K66" s="542" t="str">
        <f t="shared" si="48"/>
        <v>Q3</v>
      </c>
      <c r="L66" s="542" t="str">
        <f t="shared" si="48"/>
        <v>Q4</v>
      </c>
      <c r="M66" s="542" t="str">
        <f t="shared" ref="M66" si="49">M6</f>
        <v>Q1</v>
      </c>
      <c r="O66" s="134"/>
      <c r="P66" s="168"/>
      <c r="Q66" s="168"/>
      <c r="R66" s="168"/>
      <c r="S66" s="168"/>
      <c r="T66" s="168"/>
      <c r="U66" s="168"/>
      <c r="V66" s="168"/>
      <c r="W66" s="168"/>
    </row>
    <row r="67" spans="1:23" ht="14.25" customHeight="1">
      <c r="A67" s="12"/>
      <c r="B67" s="445"/>
      <c r="C67" s="445"/>
      <c r="D67" s="12"/>
      <c r="E67" s="9" t="str">
        <f t="shared" ref="E67:L67" si="50">E7</f>
        <v>CY18</v>
      </c>
      <c r="F67" s="9" t="str">
        <f t="shared" si="50"/>
        <v>CY18</v>
      </c>
      <c r="G67" s="542" t="str">
        <f t="shared" si="50"/>
        <v>CY18</v>
      </c>
      <c r="H67" s="542" t="str">
        <f t="shared" si="50"/>
        <v>CY18</v>
      </c>
      <c r="I67" s="542" t="str">
        <f t="shared" si="50"/>
        <v>CY19</v>
      </c>
      <c r="J67" s="542" t="str">
        <f t="shared" si="50"/>
        <v>CY19</v>
      </c>
      <c r="K67" s="542" t="str">
        <f t="shared" si="50"/>
        <v>CY19</v>
      </c>
      <c r="L67" s="542" t="str">
        <f t="shared" si="50"/>
        <v>CY19</v>
      </c>
      <c r="M67" s="542" t="str">
        <f t="shared" ref="M67" si="51">M7</f>
        <v>CY20</v>
      </c>
      <c r="O67" s="134"/>
      <c r="P67" s="168"/>
      <c r="Q67" s="168"/>
      <c r="R67" s="168"/>
      <c r="S67" s="168"/>
      <c r="T67" s="168"/>
      <c r="U67" s="168"/>
      <c r="V67" s="168"/>
      <c r="W67" s="168"/>
    </row>
    <row r="68" spans="1:23" ht="12.75">
      <c r="A68" s="12"/>
      <c r="B68" s="447"/>
      <c r="C68" s="447"/>
      <c r="D68" s="12"/>
      <c r="E68" s="25" t="str">
        <f t="shared" ref="E68:L68" si="52">E8</f>
        <v>TTM</v>
      </c>
      <c r="F68" s="25" t="str">
        <f t="shared" si="52"/>
        <v>TTM</v>
      </c>
      <c r="G68" s="543" t="str">
        <f t="shared" si="52"/>
        <v>TTM</v>
      </c>
      <c r="H68" s="543" t="str">
        <f t="shared" si="52"/>
        <v>TTM</v>
      </c>
      <c r="I68" s="543" t="str">
        <f t="shared" si="52"/>
        <v>TTM</v>
      </c>
      <c r="J68" s="543" t="str">
        <f t="shared" si="52"/>
        <v>TTM</v>
      </c>
      <c r="K68" s="543" t="str">
        <f t="shared" si="52"/>
        <v>TTM</v>
      </c>
      <c r="L68" s="543" t="str">
        <f t="shared" si="52"/>
        <v>TTM</v>
      </c>
      <c r="M68" s="543" t="str">
        <f t="shared" ref="M68" si="53">M8</f>
        <v>TTM</v>
      </c>
      <c r="O68" s="134"/>
      <c r="P68" s="168"/>
      <c r="Q68" s="168"/>
      <c r="R68" s="168"/>
      <c r="S68" s="168"/>
      <c r="T68" s="168"/>
      <c r="U68" s="168"/>
      <c r="V68" s="168"/>
      <c r="W68" s="168"/>
    </row>
    <row r="69" spans="1:23" ht="7.5" customHeight="1">
      <c r="A69" s="11"/>
      <c r="B69" s="11"/>
      <c r="C69" s="11"/>
      <c r="D69" s="11"/>
      <c r="E69" s="107"/>
      <c r="F69" s="107"/>
      <c r="G69" s="549"/>
      <c r="H69" s="549"/>
      <c r="I69" s="549"/>
      <c r="J69" s="549"/>
      <c r="K69" s="549"/>
      <c r="L69" s="549"/>
      <c r="M69" s="549"/>
      <c r="O69" s="134"/>
      <c r="P69" s="168"/>
      <c r="Q69" s="168"/>
      <c r="R69" s="168"/>
      <c r="S69" s="168"/>
      <c r="T69" s="168"/>
      <c r="U69" s="168"/>
      <c r="V69" s="168"/>
      <c r="W69" s="168"/>
    </row>
    <row r="70" spans="1:23" ht="12.75">
      <c r="A70" s="3"/>
      <c r="B70" s="430" t="s">
        <v>77</v>
      </c>
      <c r="C70" s="4"/>
      <c r="D70" s="3"/>
      <c r="E70" s="160">
        <f>SUM('QTD P&amp;L'!E66:H66)</f>
        <v>7257</v>
      </c>
      <c r="F70" s="160">
        <f>SUM('QTD P&amp;L'!F66:I66)</f>
        <v>7267</v>
      </c>
      <c r="G70" s="532">
        <f>SUM('QTD P&amp;L'!G66:J66)</f>
        <v>7161</v>
      </c>
      <c r="H70" s="532">
        <v>7500</v>
      </c>
      <c r="I70" s="532">
        <f>SUM('QTD P&amp;L'!I66:L66)</f>
        <v>7359</v>
      </c>
      <c r="J70" s="532">
        <f>SUM('QTD P&amp;L'!J66:M66)</f>
        <v>7114</v>
      </c>
      <c r="K70" s="532">
        <f>SUM('QTD P&amp;L'!K66:N66)</f>
        <v>6884</v>
      </c>
      <c r="L70" s="532">
        <v>6489</v>
      </c>
      <c r="M70" s="532">
        <f>SUM('QTD P&amp;L'!M66:P66)</f>
        <v>6452</v>
      </c>
      <c r="O70" s="134"/>
      <c r="P70" s="168"/>
      <c r="Q70" s="168"/>
      <c r="R70" s="168"/>
      <c r="S70" s="168"/>
      <c r="T70" s="168"/>
      <c r="U70" s="168"/>
      <c r="V70" s="168"/>
      <c r="W70" s="168"/>
    </row>
    <row r="71" spans="1:23" ht="12.75">
      <c r="A71" s="3"/>
      <c r="B71" s="430" t="s">
        <v>76</v>
      </c>
      <c r="C71" s="4"/>
      <c r="D71" s="3"/>
      <c r="E71" s="160"/>
      <c r="F71" s="160"/>
      <c r="G71" s="532"/>
      <c r="H71" s="532"/>
      <c r="I71" s="532"/>
      <c r="J71" s="532"/>
      <c r="K71" s="532"/>
      <c r="L71" s="532"/>
      <c r="M71" s="532"/>
      <c r="O71" s="134"/>
      <c r="P71" s="168"/>
      <c r="Q71" s="160"/>
      <c r="R71" s="134"/>
    </row>
    <row r="72" spans="1:23" ht="12.75">
      <c r="A72" s="3"/>
      <c r="B72" s="430"/>
      <c r="C72" s="449" t="s">
        <v>111</v>
      </c>
      <c r="D72" s="124"/>
      <c r="E72" s="160"/>
      <c r="F72" s="160"/>
      <c r="G72" s="532"/>
      <c r="H72" s="532"/>
      <c r="I72" s="532"/>
      <c r="J72" s="532"/>
      <c r="K72" s="532"/>
      <c r="L72" s="532"/>
      <c r="M72" s="532"/>
      <c r="O72" s="134"/>
      <c r="Q72" s="160"/>
      <c r="R72" s="134"/>
    </row>
    <row r="73" spans="1:23" ht="12.75">
      <c r="A73" s="5"/>
      <c r="B73" s="435"/>
      <c r="C73" s="450" t="s">
        <v>113</v>
      </c>
      <c r="D73" s="433"/>
      <c r="E73" s="161">
        <f>SUM('QTD P&amp;L'!E69:H69)</f>
        <v>751</v>
      </c>
      <c r="F73" s="161">
        <f>SUM('QTD P&amp;L'!F69:I69)</f>
        <v>747</v>
      </c>
      <c r="G73" s="533">
        <f>SUM('QTD P&amp;L'!G69:J69)</f>
        <v>725</v>
      </c>
      <c r="H73" s="533">
        <v>719</v>
      </c>
      <c r="I73" s="533">
        <f>SUM('QTD P&amp;L'!I69:L69)</f>
        <v>708</v>
      </c>
      <c r="J73" s="533">
        <f>SUM('QTD P&amp;L'!J69:M69)</f>
        <v>681</v>
      </c>
      <c r="K73" s="533">
        <f>SUM('QTD P&amp;L'!K69:N69)</f>
        <v>687</v>
      </c>
      <c r="L73" s="533">
        <v>651</v>
      </c>
      <c r="M73" s="533">
        <f>SUM('QTD P&amp;L'!M69:P69)</f>
        <v>618</v>
      </c>
      <c r="O73" s="134"/>
      <c r="Q73" s="160"/>
      <c r="R73" s="134"/>
    </row>
    <row r="74" spans="1:23" ht="12.75">
      <c r="A74" s="5"/>
      <c r="B74" s="435"/>
      <c r="C74" s="450" t="s">
        <v>114</v>
      </c>
      <c r="D74" s="433"/>
      <c r="E74" s="161">
        <f>SUM('QTD P&amp;L'!E70:H70)</f>
        <v>346</v>
      </c>
      <c r="F74" s="161">
        <f>SUM('QTD P&amp;L'!F70:I70)</f>
        <v>321</v>
      </c>
      <c r="G74" s="533">
        <f>SUM('QTD P&amp;L'!G70:J70)</f>
        <v>304</v>
      </c>
      <c r="H74" s="533">
        <v>358</v>
      </c>
      <c r="I74" s="533">
        <f>SUM('QTD P&amp;L'!I70:L70)</f>
        <v>317</v>
      </c>
      <c r="J74" s="533">
        <f>SUM('QTD P&amp;L'!J70:M70)</f>
        <v>317</v>
      </c>
      <c r="K74" s="533">
        <f>SUM('QTD P&amp;L'!K70:N70)</f>
        <v>306</v>
      </c>
      <c r="L74" s="533">
        <v>221</v>
      </c>
      <c r="M74" s="533">
        <f>SUM('QTD P&amp;L'!M70:P70)</f>
        <v>197</v>
      </c>
      <c r="O74" s="134"/>
      <c r="Q74" s="160"/>
      <c r="R74" s="134"/>
    </row>
    <row r="75" spans="1:23" ht="12.75">
      <c r="A75" s="5"/>
      <c r="B75" s="435"/>
      <c r="C75" s="449" t="s">
        <v>112</v>
      </c>
      <c r="D75" s="433"/>
      <c r="E75" s="161"/>
      <c r="F75" s="161"/>
      <c r="G75" s="533"/>
      <c r="H75" s="533"/>
      <c r="I75" s="533"/>
      <c r="J75" s="533"/>
      <c r="K75" s="533"/>
      <c r="L75" s="533"/>
      <c r="M75" s="533"/>
      <c r="O75" s="134"/>
      <c r="Q75" s="160"/>
      <c r="R75" s="134"/>
    </row>
    <row r="76" spans="1:23" ht="12.75">
      <c r="A76" s="5"/>
      <c r="B76" s="435"/>
      <c r="C76" s="450" t="s">
        <v>115</v>
      </c>
      <c r="D76" s="433"/>
      <c r="E76" s="161">
        <f>SUM('QTD P&amp;L'!E72:H72)</f>
        <v>1013</v>
      </c>
      <c r="F76" s="161">
        <f>SUM('QTD P&amp;L'!F72:I72)</f>
        <v>1027</v>
      </c>
      <c r="G76" s="533">
        <f>SUM('QTD P&amp;L'!G72:J72)</f>
        <v>1035</v>
      </c>
      <c r="H76" s="533">
        <v>1026</v>
      </c>
      <c r="I76" s="533">
        <f>SUM('QTD P&amp;L'!I72:L72)</f>
        <v>997</v>
      </c>
      <c r="J76" s="533">
        <f>SUM('QTD P&amp;L'!J72:M72)</f>
        <v>977</v>
      </c>
      <c r="K76" s="533">
        <f>SUM('QTD P&amp;L'!K72:N72)</f>
        <v>966</v>
      </c>
      <c r="L76" s="533">
        <v>959</v>
      </c>
      <c r="M76" s="533">
        <f>SUM('QTD P&amp;L'!M72:P72)</f>
        <v>980</v>
      </c>
      <c r="O76" s="134"/>
      <c r="Q76" s="160"/>
      <c r="R76" s="134"/>
    </row>
    <row r="77" spans="1:23" ht="12.75">
      <c r="A77" s="5"/>
      <c r="B77" s="435"/>
      <c r="C77" s="450" t="s">
        <v>114</v>
      </c>
      <c r="D77" s="433"/>
      <c r="E77" s="161">
        <f>SUM('QTD P&amp;L'!E73:H73)</f>
        <v>42</v>
      </c>
      <c r="F77" s="161">
        <f>SUM('QTD P&amp;L'!F73:I73)</f>
        <v>46</v>
      </c>
      <c r="G77" s="533">
        <f>SUM('QTD P&amp;L'!G73:J73)</f>
        <v>64</v>
      </c>
      <c r="H77" s="533">
        <v>78</v>
      </c>
      <c r="I77" s="533">
        <f>SUM('QTD P&amp;L'!I73:L73)</f>
        <v>75</v>
      </c>
      <c r="J77" s="533">
        <f>SUM('QTD P&amp;L'!J73:M73)</f>
        <v>72</v>
      </c>
      <c r="K77" s="533">
        <f>SUM('QTD P&amp;L'!K73:N73)</f>
        <v>49</v>
      </c>
      <c r="L77" s="533">
        <v>36</v>
      </c>
      <c r="M77" s="533">
        <f>SUM('QTD P&amp;L'!M73:P73)</f>
        <v>43</v>
      </c>
      <c r="O77" s="134"/>
      <c r="Q77" s="160"/>
      <c r="R77" s="134"/>
    </row>
    <row r="78" spans="1:23" ht="12.75">
      <c r="A78" s="5"/>
      <c r="B78" s="5"/>
      <c r="C78" s="1" t="s">
        <v>30</v>
      </c>
      <c r="D78" s="5"/>
      <c r="E78" s="180">
        <f>SUM('QTD P&amp;L'!E74:H74)</f>
        <v>1036</v>
      </c>
      <c r="F78" s="180">
        <f>SUM('QTD P&amp;L'!F74:I74)</f>
        <v>1035</v>
      </c>
      <c r="G78" s="534">
        <f>SUM('QTD P&amp;L'!G74:J74)</f>
        <v>1023</v>
      </c>
      <c r="H78" s="534">
        <v>1040</v>
      </c>
      <c r="I78" s="534">
        <f>SUM('QTD P&amp;L'!I74:L74)</f>
        <v>1025</v>
      </c>
      <c r="J78" s="534">
        <f>SUM('QTD P&amp;L'!J74:M74)</f>
        <v>1016</v>
      </c>
      <c r="K78" s="534">
        <f>SUM('QTD P&amp;L'!K74:N74)</f>
        <v>973</v>
      </c>
      <c r="L78" s="534">
        <v>942</v>
      </c>
      <c r="M78" s="534">
        <f>SUM('QTD P&amp;L'!M74:P74)</f>
        <v>944</v>
      </c>
      <c r="O78" s="134"/>
      <c r="Q78" s="160"/>
      <c r="R78" s="134"/>
    </row>
    <row r="79" spans="1:23" ht="12.75">
      <c r="A79" s="5"/>
      <c r="B79" s="5"/>
      <c r="C79" s="1" t="s">
        <v>31</v>
      </c>
      <c r="D79" s="5"/>
      <c r="E79" s="180">
        <f>SUM('QTD P&amp;L'!E75:H75)</f>
        <v>1078</v>
      </c>
      <c r="F79" s="180">
        <f>SUM('QTD P&amp;L'!F75:I75)</f>
        <v>1073</v>
      </c>
      <c r="G79" s="534">
        <f>SUM('QTD P&amp;L'!G75:J75)</f>
        <v>1067</v>
      </c>
      <c r="H79" s="534">
        <v>1003</v>
      </c>
      <c r="I79" s="534">
        <f>SUM('QTD P&amp;L'!I75:L75)</f>
        <v>1003</v>
      </c>
      <c r="J79" s="534">
        <f>SUM('QTD P&amp;L'!J75:M75)</f>
        <v>970</v>
      </c>
      <c r="K79" s="534">
        <f>SUM('QTD P&amp;L'!K75:N75)</f>
        <v>890</v>
      </c>
      <c r="L79" s="534">
        <v>911</v>
      </c>
      <c r="M79" s="534">
        <f>SUM('QTD P&amp;L'!M75:P75)</f>
        <v>943</v>
      </c>
      <c r="O79" s="134"/>
      <c r="Q79" s="160"/>
      <c r="R79" s="134"/>
    </row>
    <row r="80" spans="1:23">
      <c r="A80" s="5"/>
      <c r="B80" s="5"/>
      <c r="C80" s="1" t="s">
        <v>32</v>
      </c>
      <c r="D80" s="5"/>
      <c r="E80" s="182">
        <f>SUM('QTD P&amp;L'!E76:H76)</f>
        <v>644</v>
      </c>
      <c r="F80" s="182">
        <f>SUM('QTD P&amp;L'!F76:I76)</f>
        <v>679</v>
      </c>
      <c r="G80" s="535">
        <f>SUM('QTD P&amp;L'!G76:J76)</f>
        <v>694</v>
      </c>
      <c r="H80" s="535">
        <v>699</v>
      </c>
      <c r="I80" s="535">
        <f>SUM('QTD P&amp;L'!I76:L76)</f>
        <v>681</v>
      </c>
      <c r="J80" s="535">
        <f>SUM('QTD P&amp;L'!J76:M76)</f>
        <v>653</v>
      </c>
      <c r="K80" s="535">
        <f>SUM('QTD P&amp;L'!K76:N76)</f>
        <v>636</v>
      </c>
      <c r="L80" s="535">
        <v>639</v>
      </c>
      <c r="M80" s="535">
        <f>SUM('QTD P&amp;L'!M76:P76)</f>
        <v>630</v>
      </c>
      <c r="O80" s="134"/>
      <c r="Q80" s="160"/>
      <c r="R80" s="134"/>
    </row>
    <row r="81" spans="1:18">
      <c r="A81" s="5"/>
      <c r="B81" s="5"/>
      <c r="C81" s="5"/>
      <c r="D81" s="5" t="s">
        <v>75</v>
      </c>
      <c r="E81" s="182">
        <f t="shared" ref="E81:F81" si="54">SUM(E73:E80)</f>
        <v>4910</v>
      </c>
      <c r="F81" s="182">
        <f t="shared" si="54"/>
        <v>4928</v>
      </c>
      <c r="G81" s="535">
        <f t="shared" ref="G81:H81" si="55">SUM(G73:G80)</f>
        <v>4912</v>
      </c>
      <c r="H81" s="535">
        <f t="shared" si="55"/>
        <v>4923</v>
      </c>
      <c r="I81" s="535">
        <f t="shared" ref="I81:J81" si="56">SUM(I73:I80)</f>
        <v>4806</v>
      </c>
      <c r="J81" s="535">
        <f t="shared" si="56"/>
        <v>4686</v>
      </c>
      <c r="K81" s="535">
        <f t="shared" ref="K81:L81" si="57">SUM(K73:K80)</f>
        <v>4507</v>
      </c>
      <c r="L81" s="535">
        <f t="shared" si="57"/>
        <v>4359</v>
      </c>
      <c r="M81" s="535">
        <f t="shared" ref="M81" si="58">SUM(M73:M80)</f>
        <v>4355</v>
      </c>
      <c r="O81" s="134"/>
      <c r="Q81" s="160"/>
      <c r="R81" s="134"/>
    </row>
    <row r="82" spans="1:18" ht="12.75">
      <c r="A82" s="6"/>
      <c r="B82" s="13" t="s">
        <v>1</v>
      </c>
      <c r="C82" s="432"/>
      <c r="D82" s="6"/>
      <c r="E82" s="181">
        <f t="shared" ref="E82:F82" si="59">E70-E81</f>
        <v>2347</v>
      </c>
      <c r="F82" s="181">
        <f t="shared" si="59"/>
        <v>2339</v>
      </c>
      <c r="G82" s="536">
        <f t="shared" ref="G82:H82" si="60">G70-G81</f>
        <v>2249</v>
      </c>
      <c r="H82" s="536">
        <f t="shared" si="60"/>
        <v>2577</v>
      </c>
      <c r="I82" s="536">
        <f t="shared" ref="I82:J82" si="61">I70-I81</f>
        <v>2553</v>
      </c>
      <c r="J82" s="536">
        <f t="shared" si="61"/>
        <v>2428</v>
      </c>
      <c r="K82" s="536">
        <f t="shared" ref="K82:L82" si="62">K70-K81</f>
        <v>2377</v>
      </c>
      <c r="L82" s="536">
        <f t="shared" si="62"/>
        <v>2130</v>
      </c>
      <c r="M82" s="536">
        <f t="shared" ref="M82" si="63">M70-M81</f>
        <v>2097</v>
      </c>
      <c r="O82" s="134"/>
      <c r="Q82" s="160"/>
      <c r="R82" s="134"/>
    </row>
    <row r="83" spans="1:18" ht="12.75">
      <c r="A83" s="7"/>
      <c r="B83" s="132" t="s">
        <v>102</v>
      </c>
      <c r="C83" s="7"/>
      <c r="D83" s="7"/>
      <c r="E83" s="180">
        <f>SUM('QTD P&amp;L'!E79:H79)</f>
        <v>131</v>
      </c>
      <c r="F83" s="180">
        <f>SUM('QTD P&amp;L'!F79:I79)</f>
        <v>123</v>
      </c>
      <c r="G83" s="534">
        <f>SUM('QTD P&amp;L'!G79:J79)</f>
        <v>100</v>
      </c>
      <c r="H83" s="534">
        <v>69</v>
      </c>
      <c r="I83" s="534">
        <f>SUM('QTD P&amp;L'!I79:L79)</f>
        <v>45</v>
      </c>
      <c r="J83" s="534">
        <f>SUM('QTD P&amp;L'!J79:M79)</f>
        <v>-14</v>
      </c>
      <c r="K83" s="534">
        <f>SUM('QTD P&amp;L'!K79:N79)</f>
        <v>-30</v>
      </c>
      <c r="L83" s="534">
        <v>-28</v>
      </c>
      <c r="M83" s="534">
        <f>SUM('QTD P&amp;L'!M79:P79)</f>
        <v>-22</v>
      </c>
      <c r="O83" s="134"/>
      <c r="Q83" s="160"/>
      <c r="R83" s="134"/>
    </row>
    <row r="84" spans="1:18">
      <c r="A84" s="7"/>
      <c r="B84" s="132" t="s">
        <v>147</v>
      </c>
      <c r="C84" s="7"/>
      <c r="D84" s="7"/>
      <c r="E84" s="182">
        <f>SUM('QTD P&amp;L'!E80:H80)</f>
        <v>0</v>
      </c>
      <c r="F84" s="182">
        <f>SUM('QTD P&amp;L'!F80:I80)</f>
        <v>0</v>
      </c>
      <c r="G84" s="535">
        <f>SUM('QTD P&amp;L'!G80:J80)</f>
        <v>0</v>
      </c>
      <c r="H84" s="535">
        <f>SUM('QTD P&amp;L'!H80:K80)</f>
        <v>0</v>
      </c>
      <c r="I84" s="535">
        <f>SUM('QTD P&amp;L'!I80:L80)</f>
        <v>0</v>
      </c>
      <c r="J84" s="535">
        <f>SUM('QTD P&amp;L'!J80:M80)</f>
        <v>0</v>
      </c>
      <c r="K84" s="535">
        <f>SUM('QTD P&amp;L'!K80:N80)</f>
        <v>0</v>
      </c>
      <c r="L84" s="535">
        <f>SUM('QTD P&amp;L'!L80:O80)</f>
        <v>0</v>
      </c>
      <c r="M84" s="535">
        <f>SUM('QTD P&amp;L'!M80:P80)</f>
        <v>0</v>
      </c>
      <c r="O84" s="134"/>
      <c r="Q84" s="160"/>
      <c r="R84" s="134"/>
    </row>
    <row r="85" spans="1:18" ht="12.75">
      <c r="A85" s="7"/>
      <c r="B85" s="11" t="s">
        <v>97</v>
      </c>
      <c r="C85" s="434"/>
      <c r="D85" s="7"/>
      <c r="E85" s="180">
        <f t="shared" ref="E85" si="64">E82-E83-E84</f>
        <v>2216</v>
      </c>
      <c r="F85" s="180">
        <f t="shared" ref="F85:G85" si="65">F82-F83-F84</f>
        <v>2216</v>
      </c>
      <c r="G85" s="534">
        <f t="shared" si="65"/>
        <v>2149</v>
      </c>
      <c r="H85" s="534">
        <f t="shared" ref="H85:I85" si="66">H82-H83-H84</f>
        <v>2508</v>
      </c>
      <c r="I85" s="534">
        <f t="shared" si="66"/>
        <v>2508</v>
      </c>
      <c r="J85" s="534">
        <f t="shared" ref="J85:K85" si="67">J82-J83-J84</f>
        <v>2442</v>
      </c>
      <c r="K85" s="534">
        <f t="shared" si="67"/>
        <v>2407</v>
      </c>
      <c r="L85" s="534">
        <f t="shared" ref="L85:M85" si="68">L82-L83-L84</f>
        <v>2158</v>
      </c>
      <c r="M85" s="534">
        <f t="shared" si="68"/>
        <v>2119</v>
      </c>
      <c r="O85" s="134"/>
      <c r="Q85" s="160"/>
      <c r="R85" s="134"/>
    </row>
    <row r="86" spans="1:18">
      <c r="A86" s="7"/>
      <c r="B86" s="435" t="s">
        <v>98</v>
      </c>
      <c r="C86" s="434"/>
      <c r="D86" s="7"/>
      <c r="E86" s="182">
        <f>SUM('QTD P&amp;L'!E82:H82)</f>
        <v>461</v>
      </c>
      <c r="F86" s="182">
        <f>SUM('QTD P&amp;L'!F82:I82)</f>
        <v>405</v>
      </c>
      <c r="G86" s="535">
        <f>SUM('QTD P&amp;L'!G82:J82)</f>
        <v>371</v>
      </c>
      <c r="H86" s="535">
        <v>409</v>
      </c>
      <c r="I86" s="535">
        <f>SUM('QTD P&amp;L'!I82:L82)</f>
        <v>410</v>
      </c>
      <c r="J86" s="535">
        <f>SUM('QTD P&amp;L'!J82:M82)</f>
        <v>409</v>
      </c>
      <c r="K86" s="535">
        <f>SUM('QTD P&amp;L'!K82:N82)</f>
        <v>404</v>
      </c>
      <c r="L86" s="535">
        <v>375</v>
      </c>
      <c r="M86" s="535">
        <f>SUM('QTD P&amp;L'!M82:P82)</f>
        <v>347</v>
      </c>
      <c r="O86" s="134"/>
      <c r="Q86" s="160"/>
      <c r="R86" s="134"/>
    </row>
    <row r="87" spans="1:18">
      <c r="A87" s="4"/>
      <c r="B87" s="13" t="s">
        <v>2</v>
      </c>
      <c r="C87" s="4"/>
      <c r="D87" s="4"/>
      <c r="E87" s="8">
        <f t="shared" ref="E87:F87" si="69">E85-E86</f>
        <v>1755</v>
      </c>
      <c r="F87" s="8">
        <f t="shared" si="69"/>
        <v>1811</v>
      </c>
      <c r="G87" s="550">
        <f t="shared" ref="G87:H87" si="70">G85-G86</f>
        <v>1778</v>
      </c>
      <c r="H87" s="550">
        <f t="shared" si="70"/>
        <v>2099</v>
      </c>
      <c r="I87" s="550">
        <f t="shared" ref="I87:J87" si="71">I85-I86</f>
        <v>2098</v>
      </c>
      <c r="J87" s="550">
        <f t="shared" si="71"/>
        <v>2033</v>
      </c>
      <c r="K87" s="550">
        <f t="shared" ref="K87:L87" si="72">K85-K86</f>
        <v>2003</v>
      </c>
      <c r="L87" s="550">
        <f t="shared" si="72"/>
        <v>1783</v>
      </c>
      <c r="M87" s="550">
        <f t="shared" ref="M87" si="73">M85-M86</f>
        <v>1772</v>
      </c>
      <c r="O87" s="134"/>
      <c r="Q87" s="160"/>
      <c r="R87" s="134"/>
    </row>
    <row r="88" spans="1:18" ht="9.75" customHeight="1">
      <c r="A88" s="4"/>
      <c r="B88" s="13"/>
      <c r="C88" s="4"/>
      <c r="D88" s="4"/>
      <c r="E88" s="8"/>
      <c r="F88" s="8"/>
      <c r="G88" s="550"/>
      <c r="H88" s="550"/>
      <c r="I88" s="550"/>
      <c r="J88" s="550"/>
      <c r="K88" s="550"/>
      <c r="L88" s="550"/>
      <c r="M88" s="550"/>
      <c r="O88" s="135"/>
      <c r="Q88" s="160"/>
      <c r="R88" s="134"/>
    </row>
    <row r="89" spans="1:18" s="27" customFormat="1" ht="12.75">
      <c r="A89" s="32"/>
      <c r="B89" s="33" t="s">
        <v>273</v>
      </c>
      <c r="C89" s="33"/>
      <c r="D89" s="33"/>
      <c r="E89" s="162"/>
      <c r="F89" s="162"/>
      <c r="G89" s="551"/>
      <c r="H89" s="551"/>
      <c r="I89" s="551"/>
      <c r="J89" s="551"/>
      <c r="K89" s="551"/>
      <c r="L89" s="551"/>
      <c r="M89" s="551"/>
      <c r="O89" s="134"/>
      <c r="Q89" s="160"/>
      <c r="R89" s="134"/>
    </row>
    <row r="90" spans="1:18" s="27" customFormat="1" ht="12.75">
      <c r="A90" s="32"/>
      <c r="B90" s="33"/>
      <c r="C90" s="33" t="s">
        <v>25</v>
      </c>
      <c r="D90" s="33"/>
      <c r="E90" s="34">
        <f>SUM('QTD P&amp;L'!E86:H86)</f>
        <v>2.3200000000000003</v>
      </c>
      <c r="F90" s="34">
        <f>SUM('QTD P&amp;L'!F86:I86)</f>
        <v>2.39</v>
      </c>
      <c r="G90" s="552">
        <f>SUM('QTD P&amp;L'!G86:J86)</f>
        <v>2.35</v>
      </c>
      <c r="H90" s="552">
        <v>2.76</v>
      </c>
      <c r="I90" s="552">
        <f>SUM('QTD P&amp;L'!I86:L86)</f>
        <v>2.75</v>
      </c>
      <c r="J90" s="552">
        <f>SUM('QTD P&amp;L'!J86:M86)</f>
        <v>2.66</v>
      </c>
      <c r="K90" s="552">
        <f>SUM('QTD P&amp;L'!K86:N86)</f>
        <v>2.6100000000000003</v>
      </c>
      <c r="L90" s="552">
        <v>2.33</v>
      </c>
      <c r="M90" s="552">
        <f>SUM('QTD P&amp;L'!M86:P86)</f>
        <v>2.2999999999999998</v>
      </c>
      <c r="O90" s="134"/>
      <c r="Q90" s="160"/>
      <c r="R90" s="134"/>
    </row>
    <row r="91" spans="1:18" s="27" customFormat="1" ht="12.75">
      <c r="A91" s="32"/>
      <c r="B91" s="33"/>
      <c r="C91" s="33" t="s">
        <v>26</v>
      </c>
      <c r="D91" s="33"/>
      <c r="E91" s="34">
        <f>SUM('QTD P&amp;L'!E87:H87)</f>
        <v>2.29</v>
      </c>
      <c r="F91" s="34">
        <f>SUM('QTD P&amp;L'!F87:I87)</f>
        <v>2.36</v>
      </c>
      <c r="G91" s="552">
        <f>SUM('QTD P&amp;L'!G87:J87)</f>
        <v>2.31</v>
      </c>
      <c r="H91" s="552">
        <v>2.72</v>
      </c>
      <c r="I91" s="552">
        <f>SUM('QTD P&amp;L'!I87:L87)</f>
        <v>2.7199999999999998</v>
      </c>
      <c r="J91" s="552">
        <f>SUM('QTD P&amp;L'!J87:M87)</f>
        <v>2.63</v>
      </c>
      <c r="K91" s="552">
        <f>SUM('QTD P&amp;L'!K87:N87)</f>
        <v>2.59</v>
      </c>
      <c r="L91" s="552">
        <v>2.31</v>
      </c>
      <c r="M91" s="552">
        <f>SUM('QTD P&amp;L'!M87:P87)</f>
        <v>2.29</v>
      </c>
      <c r="O91" s="135"/>
      <c r="Q91" s="160"/>
      <c r="R91" s="134"/>
    </row>
    <row r="92" spans="1:18" s="27" customFormat="1" ht="3" customHeight="1">
      <c r="A92" s="32"/>
      <c r="B92" s="33"/>
      <c r="C92" s="35"/>
      <c r="D92" s="33"/>
      <c r="E92" s="96"/>
      <c r="F92" s="96"/>
      <c r="G92" s="540"/>
      <c r="H92" s="540"/>
      <c r="I92" s="540"/>
      <c r="J92" s="540"/>
      <c r="K92" s="540"/>
      <c r="L92" s="540"/>
      <c r="M92" s="540"/>
      <c r="O92" s="134"/>
      <c r="Q92" s="160"/>
      <c r="R92" s="134"/>
    </row>
    <row r="93" spans="1:18" s="27" customFormat="1" ht="12.75">
      <c r="A93" s="32"/>
      <c r="B93" s="33"/>
      <c r="C93" s="35"/>
      <c r="D93" s="33"/>
      <c r="E93" s="96"/>
      <c r="F93" s="96"/>
      <c r="G93" s="540"/>
      <c r="H93" s="540"/>
      <c r="I93" s="540"/>
      <c r="J93" s="540"/>
      <c r="K93" s="540"/>
      <c r="L93" s="540"/>
      <c r="M93" s="540"/>
      <c r="O93" s="134"/>
      <c r="Q93" s="160"/>
      <c r="R93" s="134"/>
    </row>
    <row r="94" spans="1:18" ht="12.75">
      <c r="A94" s="10" t="s">
        <v>272</v>
      </c>
      <c r="B94" s="15"/>
      <c r="D94" s="15"/>
      <c r="E94" s="97"/>
      <c r="F94" s="97"/>
      <c r="G94" s="541"/>
      <c r="H94" s="541"/>
      <c r="I94" s="541"/>
      <c r="J94" s="541"/>
      <c r="K94" s="541"/>
      <c r="L94" s="541"/>
      <c r="M94" s="541"/>
      <c r="O94" s="134"/>
      <c r="Q94" s="160"/>
      <c r="R94" s="134"/>
    </row>
    <row r="95" spans="1:18" ht="12.75">
      <c r="A95" s="18"/>
      <c r="B95" s="15"/>
      <c r="D95" s="15"/>
      <c r="E95" s="9" t="str">
        <f t="shared" ref="E95:L95" si="74">E66</f>
        <v>Q1</v>
      </c>
      <c r="F95" s="9" t="str">
        <f t="shared" si="74"/>
        <v>Q2</v>
      </c>
      <c r="G95" s="542" t="str">
        <f t="shared" si="74"/>
        <v>Q3</v>
      </c>
      <c r="H95" s="542" t="str">
        <f t="shared" si="74"/>
        <v>Q4</v>
      </c>
      <c r="I95" s="542" t="str">
        <f t="shared" si="74"/>
        <v>Q1</v>
      </c>
      <c r="J95" s="542" t="str">
        <f t="shared" si="74"/>
        <v>Q2</v>
      </c>
      <c r="K95" s="542" t="str">
        <f t="shared" si="74"/>
        <v>Q3</v>
      </c>
      <c r="L95" s="542" t="str">
        <f t="shared" si="74"/>
        <v>Q4</v>
      </c>
      <c r="M95" s="542" t="str">
        <f t="shared" ref="M95" si="75">M66</f>
        <v>Q1</v>
      </c>
      <c r="O95" s="134"/>
      <c r="Q95" s="160"/>
      <c r="R95" s="134"/>
    </row>
    <row r="96" spans="1:18" ht="12.75">
      <c r="A96" s="9"/>
      <c r="B96" s="9"/>
      <c r="C96" s="9"/>
      <c r="D96" s="9"/>
      <c r="E96" s="9" t="str">
        <f t="shared" ref="E96:L96" si="76">E67</f>
        <v>CY18</v>
      </c>
      <c r="F96" s="9" t="str">
        <f t="shared" si="76"/>
        <v>CY18</v>
      </c>
      <c r="G96" s="542" t="str">
        <f t="shared" si="76"/>
        <v>CY18</v>
      </c>
      <c r="H96" s="542" t="str">
        <f t="shared" si="76"/>
        <v>CY18</v>
      </c>
      <c r="I96" s="542" t="str">
        <f t="shared" si="76"/>
        <v>CY19</v>
      </c>
      <c r="J96" s="542" t="str">
        <f t="shared" si="76"/>
        <v>CY19</v>
      </c>
      <c r="K96" s="542" t="str">
        <f t="shared" si="76"/>
        <v>CY19</v>
      </c>
      <c r="L96" s="542" t="str">
        <f t="shared" si="76"/>
        <v>CY19</v>
      </c>
      <c r="M96" s="542" t="str">
        <f t="shared" ref="M96" si="77">M67</f>
        <v>CY20</v>
      </c>
      <c r="O96" s="134"/>
      <c r="Q96" s="160"/>
      <c r="R96" s="134"/>
    </row>
    <row r="97" spans="1:18" ht="12.75">
      <c r="A97" s="18"/>
      <c r="B97" s="15"/>
      <c r="D97" s="15"/>
      <c r="E97" s="25" t="str">
        <f t="shared" ref="E97:L97" si="78">E68</f>
        <v>TTM</v>
      </c>
      <c r="F97" s="25" t="str">
        <f t="shared" si="78"/>
        <v>TTM</v>
      </c>
      <c r="G97" s="543" t="str">
        <f t="shared" si="78"/>
        <v>TTM</v>
      </c>
      <c r="H97" s="543" t="str">
        <f t="shared" si="78"/>
        <v>TTM</v>
      </c>
      <c r="I97" s="543" t="str">
        <f t="shared" si="78"/>
        <v>TTM</v>
      </c>
      <c r="J97" s="543" t="str">
        <f t="shared" si="78"/>
        <v>TTM</v>
      </c>
      <c r="K97" s="543" t="str">
        <f t="shared" si="78"/>
        <v>TTM</v>
      </c>
      <c r="L97" s="543" t="str">
        <f t="shared" si="78"/>
        <v>TTM</v>
      </c>
      <c r="M97" s="543" t="str">
        <f t="shared" ref="M97" si="79">M68</f>
        <v>TTM</v>
      </c>
      <c r="O97" s="134"/>
      <c r="Q97" s="160"/>
      <c r="R97" s="134"/>
    </row>
    <row r="98" spans="1:18" ht="12.75">
      <c r="A98" s="18"/>
      <c r="B98" s="99"/>
      <c r="C98" s="85"/>
      <c r="D98" s="99"/>
      <c r="E98" s="1"/>
      <c r="F98" s="1"/>
      <c r="G98" s="553"/>
      <c r="H98" s="553"/>
      <c r="I98" s="553"/>
      <c r="J98" s="553"/>
      <c r="K98" s="553"/>
      <c r="L98" s="553"/>
      <c r="M98" s="553"/>
      <c r="O98" s="134"/>
      <c r="Q98" s="160"/>
      <c r="R98" s="134"/>
    </row>
    <row r="99" spans="1:18" ht="12.75">
      <c r="A99" s="18"/>
      <c r="B99" s="449" t="s">
        <v>76</v>
      </c>
      <c r="C99" s="85"/>
      <c r="D99" s="99"/>
      <c r="E99" s="1"/>
      <c r="F99" s="1"/>
      <c r="G99" s="553"/>
      <c r="H99" s="553"/>
      <c r="I99" s="553"/>
      <c r="J99" s="553"/>
      <c r="K99" s="553"/>
      <c r="L99" s="553"/>
      <c r="M99" s="553"/>
      <c r="O99" s="134"/>
      <c r="Q99" s="160"/>
      <c r="R99" s="134"/>
    </row>
    <row r="100" spans="1:18" ht="12.75">
      <c r="A100" s="18"/>
      <c r="B100" s="449"/>
      <c r="C100" s="449" t="s">
        <v>111</v>
      </c>
      <c r="D100" s="124"/>
      <c r="E100" s="1"/>
      <c r="F100" s="1"/>
      <c r="G100" s="553"/>
      <c r="H100" s="553"/>
      <c r="I100" s="553"/>
      <c r="J100" s="553"/>
      <c r="K100" s="553"/>
      <c r="L100" s="553"/>
      <c r="M100" s="553"/>
      <c r="O100" s="134"/>
      <c r="Q100" s="160"/>
      <c r="R100" s="134"/>
    </row>
    <row r="101" spans="1:18" ht="12.75">
      <c r="A101" s="5"/>
      <c r="B101" s="132"/>
      <c r="C101" s="450" t="s">
        <v>113</v>
      </c>
      <c r="D101" s="433"/>
      <c r="E101" s="21">
        <f t="shared" ref="E101:L101" si="80">E73/E$70</f>
        <v>0.10348628910017914</v>
      </c>
      <c r="F101" s="21">
        <f t="shared" si="80"/>
        <v>0.10279344984175037</v>
      </c>
      <c r="G101" s="545">
        <f t="shared" si="80"/>
        <v>0.10124284317832705</v>
      </c>
      <c r="H101" s="545">
        <f t="shared" si="80"/>
        <v>9.5866666666666669E-2</v>
      </c>
      <c r="I101" s="545">
        <f t="shared" si="80"/>
        <v>9.6208724011414601E-2</v>
      </c>
      <c r="J101" s="545">
        <f t="shared" si="80"/>
        <v>9.5726736013494518E-2</v>
      </c>
      <c r="K101" s="545">
        <f t="shared" si="80"/>
        <v>9.9796629866356776E-2</v>
      </c>
      <c r="L101" s="545">
        <f t="shared" si="80"/>
        <v>0.10032362459546926</v>
      </c>
      <c r="M101" s="545">
        <f t="shared" ref="M101" si="81">M73/M$70</f>
        <v>9.5784252944823317E-2</v>
      </c>
      <c r="O101" s="134"/>
      <c r="Q101" s="160"/>
      <c r="R101" s="134"/>
    </row>
    <row r="102" spans="1:18" ht="12.75">
      <c r="A102" s="5"/>
      <c r="B102" s="132"/>
      <c r="C102" s="450" t="s">
        <v>114</v>
      </c>
      <c r="D102" s="433"/>
      <c r="E102" s="21">
        <f t="shared" ref="E102:L102" si="82">E74/E$70</f>
        <v>4.7678103899683064E-2</v>
      </c>
      <c r="F102" s="21">
        <f t="shared" si="82"/>
        <v>4.4172285674969038E-2</v>
      </c>
      <c r="G102" s="545">
        <f t="shared" si="82"/>
        <v>4.2452171484429549E-2</v>
      </c>
      <c r="H102" s="545">
        <f t="shared" si="82"/>
        <v>4.7733333333333336E-2</v>
      </c>
      <c r="I102" s="545">
        <f t="shared" si="82"/>
        <v>4.3076504959913033E-2</v>
      </c>
      <c r="J102" s="545">
        <f t="shared" si="82"/>
        <v>4.4560022490863084E-2</v>
      </c>
      <c r="K102" s="545">
        <f t="shared" si="82"/>
        <v>4.4450900639163279E-2</v>
      </c>
      <c r="L102" s="545">
        <f t="shared" si="82"/>
        <v>3.4057635999383572E-2</v>
      </c>
      <c r="M102" s="545">
        <f t="shared" ref="M102" si="83">M74/M$70</f>
        <v>3.0533168009919405E-2</v>
      </c>
      <c r="O102" s="134"/>
      <c r="Q102" s="160"/>
      <c r="R102" s="134"/>
    </row>
    <row r="103" spans="1:18" ht="12.75">
      <c r="A103" s="5"/>
      <c r="B103" s="132"/>
      <c r="C103" s="449" t="s">
        <v>112</v>
      </c>
      <c r="D103" s="433"/>
      <c r="E103" s="21"/>
      <c r="F103" s="21"/>
      <c r="G103" s="545"/>
      <c r="H103" s="545"/>
      <c r="I103" s="545"/>
      <c r="J103" s="545"/>
      <c r="K103" s="545"/>
      <c r="L103" s="545"/>
      <c r="M103" s="545"/>
      <c r="O103" s="134"/>
      <c r="Q103" s="160"/>
      <c r="R103" s="134"/>
    </row>
    <row r="104" spans="1:18" ht="12.75">
      <c r="A104" s="5"/>
      <c r="B104" s="132"/>
      <c r="C104" s="450" t="s">
        <v>115</v>
      </c>
      <c r="D104" s="433"/>
      <c r="E104" s="21">
        <f t="shared" ref="E104:L104" si="84">E76/E$70</f>
        <v>0.13958936199531488</v>
      </c>
      <c r="F104" s="21">
        <f t="shared" si="84"/>
        <v>0.14132379248658319</v>
      </c>
      <c r="G104" s="545">
        <f t="shared" si="84"/>
        <v>0.14453288646837034</v>
      </c>
      <c r="H104" s="545">
        <f t="shared" si="84"/>
        <v>0.1368</v>
      </c>
      <c r="I104" s="545">
        <f t="shared" si="84"/>
        <v>0.13548036417991574</v>
      </c>
      <c r="J104" s="545">
        <f t="shared" si="84"/>
        <v>0.1373348327242058</v>
      </c>
      <c r="K104" s="545">
        <f t="shared" si="84"/>
        <v>0.14032539221382917</v>
      </c>
      <c r="L104" s="545">
        <f t="shared" si="84"/>
        <v>0.14778856526429343</v>
      </c>
      <c r="M104" s="545">
        <f t="shared" ref="M104" si="85">M76/M$70</f>
        <v>0.15189088654680719</v>
      </c>
      <c r="O104" s="134"/>
      <c r="Q104" s="160"/>
      <c r="R104" s="134"/>
    </row>
    <row r="105" spans="1:18" ht="12.75">
      <c r="A105" s="5"/>
      <c r="B105" s="132"/>
      <c r="C105" s="450" t="s">
        <v>114</v>
      </c>
      <c r="D105" s="433"/>
      <c r="E105" s="21">
        <f t="shared" ref="E105:L105" si="86">E77/E$70</f>
        <v>5.7875155022736671E-3</v>
      </c>
      <c r="F105" s="21">
        <f t="shared" si="86"/>
        <v>6.3299848630796749E-3</v>
      </c>
      <c r="G105" s="545">
        <f t="shared" si="86"/>
        <v>8.937299259879905E-3</v>
      </c>
      <c r="H105" s="545">
        <f t="shared" si="86"/>
        <v>1.04E-2</v>
      </c>
      <c r="I105" s="545">
        <f t="shared" si="86"/>
        <v>1.0191602119853241E-2</v>
      </c>
      <c r="J105" s="545">
        <f t="shared" si="86"/>
        <v>1.0120888389091932E-2</v>
      </c>
      <c r="K105" s="545">
        <f t="shared" si="86"/>
        <v>7.1179546775130735E-3</v>
      </c>
      <c r="L105" s="545">
        <f t="shared" si="86"/>
        <v>5.5478502080443829E-3</v>
      </c>
      <c r="M105" s="545">
        <f t="shared" ref="M105" si="87">M77/M$70</f>
        <v>6.6646001239925607E-3</v>
      </c>
      <c r="O105" s="134"/>
      <c r="Q105" s="160"/>
      <c r="R105" s="134"/>
    </row>
    <row r="106" spans="1:18" ht="12.75">
      <c r="A106" s="5"/>
      <c r="B106" s="433"/>
      <c r="C106" s="85" t="s">
        <v>30</v>
      </c>
      <c r="D106" s="433"/>
      <c r="E106" s="21">
        <f t="shared" ref="E106:L106" si="88">E78/E$70</f>
        <v>0.14275871572275045</v>
      </c>
      <c r="F106" s="21">
        <f t="shared" si="88"/>
        <v>0.14242465941929269</v>
      </c>
      <c r="G106" s="545">
        <f t="shared" si="88"/>
        <v>0.14285714285714285</v>
      </c>
      <c r="H106" s="545">
        <f t="shared" si="88"/>
        <v>0.13866666666666666</v>
      </c>
      <c r="I106" s="545">
        <f t="shared" si="88"/>
        <v>0.13928522897132761</v>
      </c>
      <c r="J106" s="545">
        <f t="shared" si="88"/>
        <v>0.14281698060163059</v>
      </c>
      <c r="K106" s="545">
        <f t="shared" si="88"/>
        <v>0.14134224288204533</v>
      </c>
      <c r="L106" s="545">
        <f t="shared" si="88"/>
        <v>0.14516874711049468</v>
      </c>
      <c r="M106" s="545">
        <f t="shared" ref="M106" si="89">M78/M$70</f>
        <v>0.14631122132672039</v>
      </c>
      <c r="O106" s="134"/>
      <c r="Q106" s="160"/>
      <c r="R106" s="134"/>
    </row>
    <row r="107" spans="1:18" ht="12.75">
      <c r="A107" s="5"/>
      <c r="B107" s="433"/>
      <c r="C107" s="85" t="s">
        <v>31</v>
      </c>
      <c r="D107" s="433"/>
      <c r="E107" s="21">
        <f t="shared" ref="E107:L107" si="90">E79/E$70</f>
        <v>0.14854623122502411</v>
      </c>
      <c r="F107" s="21">
        <f t="shared" si="90"/>
        <v>0.14765377734966287</v>
      </c>
      <c r="G107" s="545">
        <f t="shared" si="90"/>
        <v>0.14900153609831029</v>
      </c>
      <c r="H107" s="545">
        <f t="shared" si="90"/>
        <v>0.13373333333333334</v>
      </c>
      <c r="I107" s="545">
        <f t="shared" si="90"/>
        <v>0.13629569234950401</v>
      </c>
      <c r="J107" s="545">
        <f t="shared" si="90"/>
        <v>0.13635085746415518</v>
      </c>
      <c r="K107" s="545">
        <f t="shared" si="90"/>
        <v>0.12928529924462523</v>
      </c>
      <c r="L107" s="545">
        <f t="shared" si="90"/>
        <v>0.14039143165356757</v>
      </c>
      <c r="M107" s="545">
        <f t="shared" ref="M107" si="91">M79/M$70</f>
        <v>0.14615623062616243</v>
      </c>
      <c r="O107" s="134"/>
      <c r="Q107" s="160"/>
      <c r="R107" s="134"/>
    </row>
    <row r="108" spans="1:18">
      <c r="A108" s="5"/>
      <c r="B108" s="5"/>
      <c r="C108" s="1" t="s">
        <v>32</v>
      </c>
      <c r="D108" s="5"/>
      <c r="E108" s="22">
        <f t="shared" ref="E108:L108" si="92">E80/E$70</f>
        <v>8.874190436819622E-2</v>
      </c>
      <c r="F108" s="22">
        <f t="shared" si="92"/>
        <v>9.3436080913719549E-2</v>
      </c>
      <c r="G108" s="546">
        <f t="shared" si="92"/>
        <v>9.6913838849322725E-2</v>
      </c>
      <c r="H108" s="546">
        <f t="shared" si="92"/>
        <v>9.3200000000000005E-2</v>
      </c>
      <c r="I108" s="546">
        <f t="shared" si="92"/>
        <v>9.2539747248267426E-2</v>
      </c>
      <c r="J108" s="546">
        <f t="shared" si="92"/>
        <v>9.1790834973292101E-2</v>
      </c>
      <c r="K108" s="546">
        <f t="shared" si="92"/>
        <v>9.2388146426496218E-2</v>
      </c>
      <c r="L108" s="546">
        <f t="shared" si="92"/>
        <v>9.8474341192787793E-2</v>
      </c>
      <c r="M108" s="546">
        <f t="shared" ref="M108" si="93">M80/M$70</f>
        <v>9.7644141351518915E-2</v>
      </c>
      <c r="O108" s="134"/>
      <c r="Q108" s="160"/>
      <c r="R108" s="134"/>
    </row>
    <row r="109" spans="1:18">
      <c r="A109" s="5"/>
      <c r="B109" s="5"/>
      <c r="C109" s="5"/>
      <c r="D109" s="5" t="s">
        <v>0</v>
      </c>
      <c r="E109" s="22">
        <f t="shared" ref="E109:L109" si="94">E81/E$70</f>
        <v>0.67658812181342154</v>
      </c>
      <c r="F109" s="22">
        <f t="shared" si="94"/>
        <v>0.67813403054905741</v>
      </c>
      <c r="G109" s="546">
        <f t="shared" si="94"/>
        <v>0.68593771819578275</v>
      </c>
      <c r="H109" s="546">
        <f t="shared" si="94"/>
        <v>0.65639999999999998</v>
      </c>
      <c r="I109" s="546">
        <f t="shared" si="94"/>
        <v>0.65307786384019573</v>
      </c>
      <c r="J109" s="546">
        <f t="shared" si="94"/>
        <v>0.65870115265673324</v>
      </c>
      <c r="K109" s="546">
        <f t="shared" si="94"/>
        <v>0.65470656595002907</v>
      </c>
      <c r="L109" s="546">
        <f t="shared" si="94"/>
        <v>0.67175219602404068</v>
      </c>
      <c r="M109" s="546">
        <f t="shared" ref="M109" si="95">M81/M$70</f>
        <v>0.67498450092994422</v>
      </c>
      <c r="O109" s="134"/>
      <c r="Q109" s="160"/>
      <c r="R109" s="134"/>
    </row>
    <row r="110" spans="1:18" ht="12.75">
      <c r="A110" s="6"/>
      <c r="B110" s="13" t="s">
        <v>1</v>
      </c>
      <c r="C110" s="432"/>
      <c r="D110" s="6"/>
      <c r="E110" s="20">
        <f t="shared" ref="E110:L110" si="96">E82/E$70</f>
        <v>0.32341187818657846</v>
      </c>
      <c r="F110" s="20">
        <f t="shared" si="96"/>
        <v>0.32186596945094259</v>
      </c>
      <c r="G110" s="547">
        <f t="shared" si="96"/>
        <v>0.3140622818042173</v>
      </c>
      <c r="H110" s="547">
        <f t="shared" si="96"/>
        <v>0.34360000000000002</v>
      </c>
      <c r="I110" s="547">
        <f t="shared" si="96"/>
        <v>0.34692213615980433</v>
      </c>
      <c r="J110" s="547">
        <f t="shared" si="96"/>
        <v>0.34129884734326682</v>
      </c>
      <c r="K110" s="547">
        <f t="shared" si="96"/>
        <v>0.34529343404997093</v>
      </c>
      <c r="L110" s="547">
        <f t="shared" si="96"/>
        <v>0.32824780397595932</v>
      </c>
      <c r="M110" s="547">
        <f t="shared" ref="M110" si="97">M82/M$70</f>
        <v>0.32501549907005578</v>
      </c>
      <c r="O110" s="134"/>
      <c r="Q110" s="160"/>
      <c r="R110" s="134"/>
    </row>
    <row r="111" spans="1:18" ht="12.75">
      <c r="A111" s="7"/>
      <c r="B111" s="132" t="s">
        <v>102</v>
      </c>
      <c r="C111" s="7"/>
      <c r="D111" s="7"/>
      <c r="E111" s="21">
        <f t="shared" ref="E111:L111" si="98">E83/E$70</f>
        <v>1.8051536447567865E-2</v>
      </c>
      <c r="F111" s="21">
        <f t="shared" si="98"/>
        <v>1.6925829090408698E-2</v>
      </c>
      <c r="G111" s="545">
        <f t="shared" si="98"/>
        <v>1.3964530093562352E-2</v>
      </c>
      <c r="H111" s="545">
        <f t="shared" si="98"/>
        <v>9.1999999999999998E-3</v>
      </c>
      <c r="I111" s="545">
        <f t="shared" si="98"/>
        <v>6.1149612719119447E-3</v>
      </c>
      <c r="J111" s="545">
        <f t="shared" si="98"/>
        <v>-1.9679505201012091E-3</v>
      </c>
      <c r="K111" s="545">
        <f t="shared" si="98"/>
        <v>-4.3579314352120858E-3</v>
      </c>
      <c r="L111" s="545">
        <f t="shared" si="98"/>
        <v>-4.3149946062567418E-3</v>
      </c>
      <c r="M111" s="545">
        <f t="shared" ref="M111" si="99">M83/M$70</f>
        <v>-3.4097954122752636E-3</v>
      </c>
      <c r="N111" s="225"/>
      <c r="O111" s="134"/>
      <c r="Q111" s="160"/>
      <c r="R111" s="134"/>
    </row>
    <row r="112" spans="1:18">
      <c r="A112" s="7"/>
      <c r="B112" s="132" t="s">
        <v>147</v>
      </c>
      <c r="C112" s="7"/>
      <c r="D112" s="7"/>
      <c r="E112" s="22">
        <f t="shared" ref="E112:L112" si="100">E84/E$70</f>
        <v>0</v>
      </c>
      <c r="F112" s="22">
        <f t="shared" si="100"/>
        <v>0</v>
      </c>
      <c r="G112" s="546">
        <f t="shared" si="100"/>
        <v>0</v>
      </c>
      <c r="H112" s="546">
        <f t="shared" si="100"/>
        <v>0</v>
      </c>
      <c r="I112" s="546">
        <f t="shared" si="100"/>
        <v>0</v>
      </c>
      <c r="J112" s="546">
        <f t="shared" si="100"/>
        <v>0</v>
      </c>
      <c r="K112" s="546">
        <f t="shared" si="100"/>
        <v>0</v>
      </c>
      <c r="L112" s="546">
        <f t="shared" si="100"/>
        <v>0</v>
      </c>
      <c r="M112" s="546">
        <f t="shared" ref="M112" si="101">M84/M$70</f>
        <v>0</v>
      </c>
      <c r="O112" s="134"/>
      <c r="Q112" s="160"/>
      <c r="R112" s="134"/>
    </row>
    <row r="113" spans="1:34" ht="12.75">
      <c r="A113" s="7"/>
      <c r="B113" s="11" t="s">
        <v>97</v>
      </c>
      <c r="C113" s="434"/>
      <c r="D113" s="7"/>
      <c r="E113" s="21">
        <f t="shared" ref="E113:L113" si="102">E85/E$70</f>
        <v>0.30536034173901061</v>
      </c>
      <c r="F113" s="21">
        <f t="shared" si="102"/>
        <v>0.30494014036053391</v>
      </c>
      <c r="G113" s="545">
        <f t="shared" si="102"/>
        <v>0.30009775171065495</v>
      </c>
      <c r="H113" s="545">
        <f t="shared" si="102"/>
        <v>0.33439999999999998</v>
      </c>
      <c r="I113" s="545">
        <f t="shared" si="102"/>
        <v>0.34080717488789236</v>
      </c>
      <c r="J113" s="545">
        <f t="shared" si="102"/>
        <v>0.343266797863368</v>
      </c>
      <c r="K113" s="545">
        <f t="shared" si="102"/>
        <v>0.34965136548518305</v>
      </c>
      <c r="L113" s="545">
        <f t="shared" si="102"/>
        <v>0.33256279858221605</v>
      </c>
      <c r="M113" s="545">
        <f t="shared" ref="M113" si="103">M85/M$70</f>
        <v>0.32842529448233104</v>
      </c>
      <c r="O113" s="134"/>
      <c r="Q113" s="160"/>
      <c r="R113" s="134"/>
    </row>
    <row r="114" spans="1:34">
      <c r="A114" s="7"/>
      <c r="B114" s="435" t="s">
        <v>98</v>
      </c>
      <c r="C114" s="434"/>
      <c r="D114" s="7"/>
      <c r="E114" s="22">
        <f t="shared" ref="E114:L114" si="104">E86/E$70</f>
        <v>6.3524872536860968E-2</v>
      </c>
      <c r="F114" s="22">
        <f t="shared" si="104"/>
        <v>5.573138846841888E-2</v>
      </c>
      <c r="G114" s="546">
        <f t="shared" si="104"/>
        <v>5.1808406647116327E-2</v>
      </c>
      <c r="H114" s="546">
        <f t="shared" si="104"/>
        <v>5.4533333333333336E-2</v>
      </c>
      <c r="I114" s="546">
        <f t="shared" si="104"/>
        <v>5.5714091588531051E-2</v>
      </c>
      <c r="J114" s="546">
        <f t="shared" si="104"/>
        <v>5.7492268765813891E-2</v>
      </c>
      <c r="K114" s="546">
        <f t="shared" si="104"/>
        <v>5.8686809994189425E-2</v>
      </c>
      <c r="L114" s="546">
        <f t="shared" si="104"/>
        <v>5.7790106333795652E-2</v>
      </c>
      <c r="M114" s="546">
        <f t="shared" ref="M114" si="105">M86/M$70</f>
        <v>5.3781773093614385E-2</v>
      </c>
      <c r="O114" s="134"/>
      <c r="Q114" s="160"/>
      <c r="R114" s="134"/>
    </row>
    <row r="115" spans="1:34">
      <c r="A115" s="4"/>
      <c r="B115" s="13" t="s">
        <v>2</v>
      </c>
      <c r="C115" s="4"/>
      <c r="D115" s="4"/>
      <c r="E115" s="23">
        <f t="shared" ref="E115:L115" si="106">E87/E$70</f>
        <v>0.24183546920214966</v>
      </c>
      <c r="F115" s="23">
        <f t="shared" si="106"/>
        <v>0.24920875189211503</v>
      </c>
      <c r="G115" s="529">
        <f t="shared" si="106"/>
        <v>0.24828934506353861</v>
      </c>
      <c r="H115" s="529">
        <f t="shared" si="106"/>
        <v>0.27986666666666665</v>
      </c>
      <c r="I115" s="529">
        <f t="shared" si="106"/>
        <v>0.28509308329936134</v>
      </c>
      <c r="J115" s="529">
        <f t="shared" si="106"/>
        <v>0.28577452909755413</v>
      </c>
      <c r="K115" s="529">
        <f t="shared" si="106"/>
        <v>0.29096455549099359</v>
      </c>
      <c r="L115" s="529">
        <f t="shared" si="106"/>
        <v>0.27477269224842038</v>
      </c>
      <c r="M115" s="529">
        <f t="shared" ref="M115" si="107">M87/M$70</f>
        <v>0.27464352138871667</v>
      </c>
      <c r="O115" s="134"/>
      <c r="Q115" s="160"/>
      <c r="R115" s="134"/>
    </row>
    <row r="116" spans="1:34">
      <c r="G116" s="548"/>
      <c r="H116" s="548"/>
      <c r="I116" s="548"/>
      <c r="J116" s="548"/>
      <c r="K116" s="548"/>
      <c r="L116" s="548"/>
      <c r="M116" s="548"/>
      <c r="O116" s="134"/>
      <c r="Q116" s="160"/>
      <c r="R116" s="134"/>
    </row>
    <row r="117" spans="1:34">
      <c r="A117" s="14"/>
      <c r="B117" s="1" t="s">
        <v>82</v>
      </c>
      <c r="G117" s="548"/>
      <c r="H117" s="548"/>
      <c r="I117" s="548"/>
      <c r="J117" s="548"/>
      <c r="K117" s="548"/>
      <c r="L117" s="548"/>
      <c r="M117" s="548"/>
      <c r="O117" s="134"/>
      <c r="Q117" s="160"/>
      <c r="R117" s="134"/>
    </row>
    <row r="118" spans="1:34">
      <c r="G118" s="548"/>
      <c r="H118" s="548"/>
      <c r="I118" s="548"/>
      <c r="J118" s="548"/>
      <c r="K118" s="548"/>
      <c r="L118" s="548"/>
      <c r="M118" s="548"/>
      <c r="O118" s="134"/>
      <c r="Q118" s="160"/>
      <c r="R118" s="134"/>
    </row>
    <row r="119" spans="1:34">
      <c r="A119" s="10" t="s">
        <v>122</v>
      </c>
      <c r="B119" s="12"/>
      <c r="C119" s="445"/>
      <c r="D119" s="12"/>
      <c r="G119" s="548"/>
      <c r="H119" s="548"/>
      <c r="I119" s="548"/>
      <c r="J119" s="548"/>
      <c r="K119" s="548"/>
      <c r="L119" s="548"/>
      <c r="M119" s="548"/>
      <c r="Q119" s="160"/>
      <c r="R119" s="134"/>
    </row>
    <row r="120" spans="1:34">
      <c r="A120" s="10"/>
      <c r="B120" s="12"/>
      <c r="C120" s="445"/>
      <c r="D120" s="12"/>
      <c r="G120" s="548"/>
      <c r="H120" s="548"/>
      <c r="I120" s="548"/>
      <c r="J120" s="548"/>
      <c r="K120" s="548"/>
      <c r="L120" s="548"/>
      <c r="M120" s="548"/>
      <c r="Q120" s="160"/>
      <c r="R120" s="134"/>
    </row>
    <row r="121" spans="1:34" ht="12.75">
      <c r="A121" s="12"/>
      <c r="B121" s="445"/>
      <c r="C121" s="445"/>
      <c r="D121" s="12"/>
      <c r="E121" s="9" t="str">
        <f t="shared" ref="E121:L121" si="108">E66</f>
        <v>Q1</v>
      </c>
      <c r="F121" s="9" t="str">
        <f t="shared" si="108"/>
        <v>Q2</v>
      </c>
      <c r="G121" s="542" t="str">
        <f t="shared" si="108"/>
        <v>Q3</v>
      </c>
      <c r="H121" s="542" t="str">
        <f t="shared" si="108"/>
        <v>Q4</v>
      </c>
      <c r="I121" s="542" t="str">
        <f t="shared" si="108"/>
        <v>Q1</v>
      </c>
      <c r="J121" s="542" t="str">
        <f t="shared" si="108"/>
        <v>Q2</v>
      </c>
      <c r="K121" s="542" t="str">
        <f t="shared" si="108"/>
        <v>Q3</v>
      </c>
      <c r="L121" s="542" t="str">
        <f t="shared" si="108"/>
        <v>Q4</v>
      </c>
      <c r="M121" s="542" t="str">
        <f t="shared" ref="M121" si="109">M66</f>
        <v>Q1</v>
      </c>
      <c r="Q121" s="160"/>
      <c r="R121" s="134"/>
    </row>
    <row r="122" spans="1:34" ht="12.75">
      <c r="A122" s="12"/>
      <c r="B122" s="445"/>
      <c r="C122" s="445"/>
      <c r="D122" s="455"/>
      <c r="E122" s="9" t="str">
        <f t="shared" ref="E122:L122" si="110">E67</f>
        <v>CY18</v>
      </c>
      <c r="F122" s="9" t="str">
        <f t="shared" si="110"/>
        <v>CY18</v>
      </c>
      <c r="G122" s="542" t="str">
        <f t="shared" si="110"/>
        <v>CY18</v>
      </c>
      <c r="H122" s="542" t="str">
        <f t="shared" si="110"/>
        <v>CY18</v>
      </c>
      <c r="I122" s="542" t="str">
        <f t="shared" si="110"/>
        <v>CY19</v>
      </c>
      <c r="J122" s="542" t="str">
        <f t="shared" si="110"/>
        <v>CY19</v>
      </c>
      <c r="K122" s="542" t="str">
        <f t="shared" si="110"/>
        <v>CY19</v>
      </c>
      <c r="L122" s="542" t="str">
        <f t="shared" si="110"/>
        <v>CY19</v>
      </c>
      <c r="M122" s="542" t="str">
        <f t="shared" ref="M122" si="111">M67</f>
        <v>CY20</v>
      </c>
      <c r="Q122" s="160"/>
      <c r="R122" s="134"/>
    </row>
    <row r="123" spans="1:34" ht="12.75">
      <c r="A123" s="12"/>
      <c r="B123" s="456"/>
      <c r="C123" s="456"/>
      <c r="D123" s="455"/>
      <c r="E123" s="25" t="str">
        <f t="shared" ref="E123:L123" si="112">E68</f>
        <v>TTM</v>
      </c>
      <c r="F123" s="25" t="str">
        <f t="shared" si="112"/>
        <v>TTM</v>
      </c>
      <c r="G123" s="543" t="str">
        <f t="shared" si="112"/>
        <v>TTM</v>
      </c>
      <c r="H123" s="543" t="str">
        <f t="shared" si="112"/>
        <v>TTM</v>
      </c>
      <c r="I123" s="543" t="str">
        <f t="shared" si="112"/>
        <v>TTM</v>
      </c>
      <c r="J123" s="543" t="str">
        <f t="shared" si="112"/>
        <v>TTM</v>
      </c>
      <c r="K123" s="543" t="str">
        <f t="shared" si="112"/>
        <v>TTM</v>
      </c>
      <c r="L123" s="543" t="str">
        <f t="shared" si="112"/>
        <v>TTM</v>
      </c>
      <c r="M123" s="543" t="str">
        <f t="shared" ref="M123" si="113">M68</f>
        <v>TTM</v>
      </c>
      <c r="Q123" s="160"/>
      <c r="R123" s="134"/>
    </row>
    <row r="124" spans="1:34">
      <c r="A124" s="11"/>
      <c r="B124" s="457"/>
      <c r="C124" s="457"/>
      <c r="D124" s="457"/>
      <c r="E124" s="107"/>
      <c r="F124" s="107"/>
      <c r="G124" s="549"/>
      <c r="H124" s="549"/>
      <c r="I124" s="549"/>
      <c r="J124" s="549"/>
      <c r="K124" s="549"/>
      <c r="L124" s="549"/>
      <c r="M124" s="549"/>
      <c r="Q124" s="160"/>
      <c r="R124" s="134"/>
    </row>
    <row r="125" spans="1:34" ht="12.75">
      <c r="A125" s="3"/>
      <c r="B125" s="449" t="s">
        <v>77</v>
      </c>
      <c r="C125" s="124"/>
      <c r="D125" s="124"/>
      <c r="E125" s="160">
        <f>SUM('QTD P&amp;L'!E116:H116)</f>
        <v>87</v>
      </c>
      <c r="F125" s="160">
        <f>SUM('QTD P&amp;L'!F116:I116)</f>
        <v>44</v>
      </c>
      <c r="G125" s="532">
        <f>SUM('QTD P&amp;L'!G116:J116)</f>
        <v>-94</v>
      </c>
      <c r="H125" s="532">
        <v>-238</v>
      </c>
      <c r="I125" s="532">
        <f>SUM('QTD P&amp;L'!I116:L116)</f>
        <v>-223</v>
      </c>
      <c r="J125" s="532">
        <f>SUM('QTD P&amp;L'!J116:M116)</f>
        <v>-156</v>
      </c>
      <c r="K125" s="532">
        <f>SUM('QTD P&amp;L'!K116:N116)</f>
        <v>-370</v>
      </c>
      <c r="L125" s="532">
        <v>-101</v>
      </c>
      <c r="M125" s="532">
        <f>SUM('QTD P&amp;L'!M116:P116)</f>
        <v>199</v>
      </c>
      <c r="P125" s="134"/>
      <c r="Q125" s="134"/>
      <c r="R125" s="134"/>
      <c r="S125" s="134"/>
      <c r="T125" s="134"/>
      <c r="U125" s="134"/>
      <c r="V125" s="134"/>
      <c r="W125" s="134"/>
      <c r="X125" s="134"/>
      <c r="Z125" s="135"/>
      <c r="AA125" s="135"/>
      <c r="AB125" s="135"/>
      <c r="AC125" s="135"/>
      <c r="AD125" s="135"/>
      <c r="AE125" s="135"/>
      <c r="AF125" s="135"/>
      <c r="AG125" s="135"/>
      <c r="AH125" s="135"/>
    </row>
    <row r="126" spans="1:34" ht="12.75">
      <c r="A126" s="3"/>
      <c r="B126" s="449" t="s">
        <v>76</v>
      </c>
      <c r="C126" s="124"/>
      <c r="D126" s="124"/>
      <c r="E126" s="160"/>
      <c r="F126" s="160"/>
      <c r="G126" s="532"/>
      <c r="H126" s="532"/>
      <c r="I126" s="532"/>
      <c r="J126" s="532"/>
      <c r="K126" s="532"/>
      <c r="L126" s="532"/>
      <c r="M126" s="532"/>
      <c r="P126" s="134"/>
      <c r="Q126" s="134"/>
      <c r="R126" s="134"/>
      <c r="S126" s="134"/>
      <c r="T126" s="134"/>
      <c r="U126" s="134"/>
      <c r="V126" s="134"/>
      <c r="W126" s="134"/>
      <c r="X126" s="134"/>
      <c r="Z126" s="135"/>
      <c r="AA126" s="135"/>
      <c r="AB126" s="135"/>
      <c r="AC126" s="135"/>
      <c r="AD126" s="135"/>
      <c r="AE126" s="135"/>
      <c r="AF126" s="135"/>
      <c r="AG126" s="135"/>
      <c r="AH126" s="135"/>
    </row>
    <row r="127" spans="1:34" ht="12.75">
      <c r="A127" s="3"/>
      <c r="B127" s="449"/>
      <c r="C127" s="449" t="s">
        <v>111</v>
      </c>
      <c r="D127" s="124"/>
      <c r="E127" s="160"/>
      <c r="F127" s="160"/>
      <c r="G127" s="532"/>
      <c r="H127" s="532"/>
      <c r="I127" s="532"/>
      <c r="J127" s="532"/>
      <c r="K127" s="532"/>
      <c r="L127" s="532"/>
      <c r="M127" s="532"/>
      <c r="P127" s="134"/>
      <c r="Q127" s="134"/>
      <c r="R127" s="134"/>
      <c r="S127" s="134"/>
      <c r="T127" s="134"/>
      <c r="U127" s="134"/>
      <c r="V127" s="134"/>
      <c r="W127" s="134"/>
      <c r="X127" s="134"/>
      <c r="Z127" s="135"/>
      <c r="AA127" s="135"/>
      <c r="AB127" s="135"/>
      <c r="AC127" s="135"/>
      <c r="AD127" s="135"/>
      <c r="AE127" s="135"/>
      <c r="AF127" s="135"/>
      <c r="AG127" s="135"/>
      <c r="AH127" s="135"/>
    </row>
    <row r="128" spans="1:34" ht="12.75">
      <c r="A128" s="5"/>
      <c r="B128" s="132"/>
      <c r="C128" s="450" t="s">
        <v>113</v>
      </c>
      <c r="D128" s="433"/>
      <c r="E128" s="180">
        <f>SUM('QTD P&amp;L'!E119:H119)</f>
        <v>6</v>
      </c>
      <c r="F128" s="180">
        <f>SUM('QTD P&amp;L'!F119:I119)</f>
        <v>6</v>
      </c>
      <c r="G128" s="534">
        <f>SUM('QTD P&amp;L'!G119:J119)</f>
        <v>-27</v>
      </c>
      <c r="H128" s="534">
        <v>-48</v>
      </c>
      <c r="I128" s="534">
        <f>SUM('QTD P&amp;L'!I119:L119)</f>
        <v>-26</v>
      </c>
      <c r="J128" s="534">
        <f>SUM('QTD P&amp;L'!J119:M119)</f>
        <v>-2</v>
      </c>
      <c r="K128" s="534">
        <f>SUM('QTD P&amp;L'!K119:N119)</f>
        <v>-6</v>
      </c>
      <c r="L128" s="534">
        <v>-23</v>
      </c>
      <c r="M128" s="534">
        <f>SUM('QTD P&amp;L'!M119:P119)</f>
        <v>-7</v>
      </c>
      <c r="P128" s="134"/>
      <c r="Q128" s="134"/>
      <c r="R128" s="134"/>
      <c r="S128" s="134"/>
      <c r="T128" s="134"/>
      <c r="U128" s="134"/>
      <c r="V128" s="134"/>
      <c r="W128" s="134"/>
      <c r="X128" s="134"/>
      <c r="Z128" s="135"/>
      <c r="AA128" s="135"/>
      <c r="AB128" s="135"/>
      <c r="AC128" s="135"/>
      <c r="AD128" s="135"/>
      <c r="AE128" s="135"/>
      <c r="AF128" s="135"/>
      <c r="AG128" s="135"/>
      <c r="AH128" s="135"/>
    </row>
    <row r="129" spans="1:34" ht="12.75">
      <c r="A129" s="5"/>
      <c r="B129" s="132"/>
      <c r="C129" s="450" t="s">
        <v>114</v>
      </c>
      <c r="D129" s="433"/>
      <c r="E129" s="180">
        <f>SUM('QTD P&amp;L'!E120:H120)</f>
        <v>-16</v>
      </c>
      <c r="F129" s="180">
        <f>SUM('QTD P&amp;L'!F120:I120)</f>
        <v>6</v>
      </c>
      <c r="G129" s="534">
        <f>SUM('QTD P&amp;L'!G120:J120)</f>
        <v>-51</v>
      </c>
      <c r="H129" s="534">
        <v>-76</v>
      </c>
      <c r="I129" s="534">
        <f>SUM('QTD P&amp;L'!I120:L120)</f>
        <v>-23</v>
      </c>
      <c r="J129" s="534">
        <f>SUM('QTD P&amp;L'!J120:M120)</f>
        <v>-11</v>
      </c>
      <c r="K129" s="534">
        <f>SUM('QTD P&amp;L'!K120:N120)</f>
        <v>-80</v>
      </c>
      <c r="L129" s="534">
        <v>-25</v>
      </c>
      <c r="M129" s="534">
        <f>SUM('QTD P&amp;L'!M120:P120)</f>
        <v>-11</v>
      </c>
      <c r="P129" s="134"/>
      <c r="Q129" s="134"/>
      <c r="R129" s="134"/>
      <c r="S129" s="134"/>
      <c r="T129" s="134"/>
      <c r="U129" s="134"/>
      <c r="V129" s="134"/>
      <c r="W129" s="134"/>
      <c r="X129" s="134"/>
      <c r="Z129" s="135"/>
      <c r="AA129" s="135"/>
      <c r="AB129" s="135"/>
      <c r="AC129" s="135"/>
      <c r="AD129" s="135"/>
      <c r="AE129" s="135"/>
      <c r="AF129" s="135"/>
      <c r="AG129" s="135"/>
      <c r="AH129" s="135"/>
    </row>
    <row r="130" spans="1:34" ht="12.75">
      <c r="A130" s="5"/>
      <c r="B130" s="132"/>
      <c r="C130" s="449" t="s">
        <v>112</v>
      </c>
      <c r="D130" s="433"/>
      <c r="E130" s="161"/>
      <c r="F130" s="161"/>
      <c r="G130" s="533"/>
      <c r="H130" s="533"/>
      <c r="I130" s="533"/>
      <c r="J130" s="533"/>
      <c r="K130" s="533"/>
      <c r="L130" s="533"/>
      <c r="M130" s="533"/>
      <c r="P130" s="134"/>
      <c r="Q130" s="134"/>
      <c r="R130" s="134"/>
      <c r="S130" s="134"/>
      <c r="T130" s="134"/>
      <c r="U130" s="134"/>
      <c r="V130" s="134"/>
      <c r="W130" s="134"/>
      <c r="X130" s="134"/>
      <c r="Z130" s="135"/>
      <c r="AA130" s="135"/>
      <c r="AB130" s="135"/>
      <c r="AC130" s="135"/>
      <c r="AD130" s="135"/>
      <c r="AE130" s="135"/>
      <c r="AF130" s="135"/>
      <c r="AG130" s="135"/>
      <c r="AH130" s="135"/>
    </row>
    <row r="131" spans="1:34" ht="12.75">
      <c r="A131" s="5"/>
      <c r="B131" s="132"/>
      <c r="C131" s="450" t="s">
        <v>115</v>
      </c>
      <c r="D131" s="433"/>
      <c r="E131" s="180">
        <f>SUM('QTD P&amp;L'!E122:H122)</f>
        <v>-1</v>
      </c>
      <c r="F131" s="180">
        <f>SUM('QTD P&amp;L'!F122:I122)</f>
        <v>-3</v>
      </c>
      <c r="G131" s="534">
        <f>SUM('QTD P&amp;L'!G122:J122)</f>
        <v>-1</v>
      </c>
      <c r="H131" s="534">
        <v>-2</v>
      </c>
      <c r="I131" s="534">
        <f>SUM('QTD P&amp;L'!I122:L122)</f>
        <v>-3</v>
      </c>
      <c r="J131" s="534">
        <f>SUM('QTD P&amp;L'!J122:M122)</f>
        <v>-1</v>
      </c>
      <c r="K131" s="534">
        <f>SUM('QTD P&amp;L'!K122:N122)</f>
        <v>-7</v>
      </c>
      <c r="L131" s="534">
        <v>-2</v>
      </c>
      <c r="M131" s="534">
        <f>SUM('QTD P&amp;L'!M122:P122)</f>
        <v>-1</v>
      </c>
      <c r="P131" s="134"/>
      <c r="Q131" s="134"/>
      <c r="R131" s="134"/>
      <c r="S131" s="134"/>
      <c r="T131" s="134"/>
      <c r="U131" s="134"/>
      <c r="V131" s="134"/>
      <c r="W131" s="134"/>
      <c r="X131" s="134"/>
      <c r="Z131" s="135"/>
      <c r="AA131" s="135"/>
      <c r="AB131" s="135"/>
      <c r="AC131" s="135"/>
      <c r="AD131" s="135"/>
      <c r="AE131" s="135"/>
      <c r="AF131" s="135"/>
      <c r="AG131" s="135"/>
      <c r="AH131" s="135"/>
    </row>
    <row r="132" spans="1:34" ht="12.75">
      <c r="A132" s="5"/>
      <c r="B132" s="132"/>
      <c r="C132" s="450" t="s">
        <v>114</v>
      </c>
      <c r="D132" s="433"/>
      <c r="E132" s="180">
        <f>SUM('QTD P&amp;L'!E123:H123)</f>
        <v>3</v>
      </c>
      <c r="F132" s="180">
        <f>SUM('QTD P&amp;L'!F123:I123)</f>
        <v>17</v>
      </c>
      <c r="G132" s="534">
        <f>SUM('QTD P&amp;L'!G123:J123)</f>
        <v>10</v>
      </c>
      <c r="H132" s="534">
        <v>-12</v>
      </c>
      <c r="I132" s="534">
        <f>SUM('QTD P&amp;L'!I123:L123)</f>
        <v>-5</v>
      </c>
      <c r="J132" s="534">
        <f>SUM('QTD P&amp;L'!J123:M123)</f>
        <v>-23</v>
      </c>
      <c r="K132" s="534">
        <f>SUM('QTD P&amp;L'!K123:N123)</f>
        <v>-16</v>
      </c>
      <c r="L132" s="534">
        <v>1</v>
      </c>
      <c r="M132" s="534">
        <f>SUM('QTD P&amp;L'!M123:P123)</f>
        <v>0</v>
      </c>
      <c r="P132" s="134"/>
      <c r="Q132" s="134"/>
      <c r="R132" s="134"/>
      <c r="S132" s="134"/>
      <c r="T132" s="134"/>
      <c r="U132" s="134"/>
      <c r="V132" s="134"/>
      <c r="W132" s="134"/>
      <c r="X132" s="134"/>
      <c r="Z132" s="135"/>
      <c r="AA132" s="135"/>
      <c r="AB132" s="135"/>
      <c r="AC132" s="135"/>
      <c r="AD132" s="135"/>
      <c r="AE132" s="135"/>
      <c r="AF132" s="135"/>
      <c r="AG132" s="135"/>
      <c r="AH132" s="135"/>
    </row>
    <row r="133" spans="1:34" ht="12.75">
      <c r="A133" s="5"/>
      <c r="B133" s="433"/>
      <c r="C133" s="85" t="s">
        <v>30</v>
      </c>
      <c r="D133" s="433"/>
      <c r="E133" s="180">
        <f>SUM('QTD P&amp;L'!E124:H124)</f>
        <v>0</v>
      </c>
      <c r="F133" s="180">
        <f>SUM('QTD P&amp;L'!F124:I124)</f>
        <v>0</v>
      </c>
      <c r="G133" s="534">
        <f>SUM('QTD P&amp;L'!G124:J124)</f>
        <v>0</v>
      </c>
      <c r="H133" s="534">
        <f>SUM('QTD P&amp;L'!H124:K124)</f>
        <v>0</v>
      </c>
      <c r="I133" s="534">
        <f>SUM('QTD P&amp;L'!I124:L124)</f>
        <v>0</v>
      </c>
      <c r="J133" s="534">
        <f>SUM('QTD P&amp;L'!J124:M124)</f>
        <v>0</v>
      </c>
      <c r="K133" s="534">
        <f>SUM('QTD P&amp;L'!K124:N124)</f>
        <v>0</v>
      </c>
      <c r="L133" s="534">
        <f>SUM('QTD P&amp;L'!L124:O124)</f>
        <v>0</v>
      </c>
      <c r="M133" s="534">
        <f>SUM('QTD P&amp;L'!M124:P124)</f>
        <v>0</v>
      </c>
      <c r="P133" s="134"/>
      <c r="Q133" s="134"/>
      <c r="R133" s="134"/>
      <c r="S133" s="134"/>
      <c r="T133" s="134"/>
      <c r="U133" s="134"/>
      <c r="V133" s="134"/>
      <c r="W133" s="134"/>
      <c r="X133" s="134"/>
      <c r="Z133" s="135"/>
      <c r="AA133" s="135"/>
      <c r="AB133" s="135"/>
      <c r="AC133" s="135"/>
      <c r="AD133" s="135"/>
      <c r="AE133" s="135"/>
      <c r="AF133" s="135"/>
      <c r="AG133" s="135"/>
      <c r="AH133" s="135"/>
    </row>
    <row r="134" spans="1:34" ht="12.75">
      <c r="A134" s="5"/>
      <c r="B134" s="433"/>
      <c r="C134" s="85" t="s">
        <v>31</v>
      </c>
      <c r="D134" s="433"/>
      <c r="E134" s="180">
        <f>SUM('QTD P&amp;L'!E125:H125)</f>
        <v>0</v>
      </c>
      <c r="F134" s="180">
        <f>SUM('QTD P&amp;L'!F125:I125)</f>
        <v>0</v>
      </c>
      <c r="G134" s="534">
        <f>SUM('QTD P&amp;L'!G125:J125)</f>
        <v>0</v>
      </c>
      <c r="H134" s="534">
        <f>SUM('QTD P&amp;L'!H125:K125)</f>
        <v>0</v>
      </c>
      <c r="I134" s="534">
        <f>SUM('QTD P&amp;L'!I125:L125)</f>
        <v>0</v>
      </c>
      <c r="J134" s="534">
        <f>SUM('QTD P&amp;L'!J125:M125)</f>
        <v>0</v>
      </c>
      <c r="K134" s="534">
        <f>SUM('QTD P&amp;L'!K125:N125)</f>
        <v>0</v>
      </c>
      <c r="L134" s="534">
        <f>SUM('QTD P&amp;L'!L125:O125)</f>
        <v>0</v>
      </c>
      <c r="M134" s="534">
        <f>SUM('QTD P&amp;L'!M125:P125)</f>
        <v>0</v>
      </c>
      <c r="P134" s="134"/>
      <c r="Q134" s="134"/>
      <c r="R134" s="134"/>
      <c r="S134" s="134"/>
      <c r="T134" s="134"/>
      <c r="U134" s="134"/>
      <c r="V134" s="134"/>
      <c r="W134" s="134"/>
      <c r="X134" s="134"/>
      <c r="Z134" s="135"/>
      <c r="AA134" s="135"/>
      <c r="AB134" s="135"/>
      <c r="AC134" s="135"/>
      <c r="AD134" s="135"/>
      <c r="AE134" s="135"/>
      <c r="AF134" s="135"/>
      <c r="AG134" s="135"/>
      <c r="AH134" s="135"/>
    </row>
    <row r="135" spans="1:34">
      <c r="A135" s="5"/>
      <c r="B135" s="433"/>
      <c r="C135" s="85" t="s">
        <v>32</v>
      </c>
      <c r="D135" s="433"/>
      <c r="E135" s="182">
        <f>SUM('QTD P&amp;L'!E126:H126)</f>
        <v>0</v>
      </c>
      <c r="F135" s="182">
        <f>SUM('QTD P&amp;L'!F126:I126)</f>
        <v>0</v>
      </c>
      <c r="G135" s="535">
        <f>SUM('QTD P&amp;L'!G126:J126)</f>
        <v>0</v>
      </c>
      <c r="H135" s="535">
        <f>SUM('QTD P&amp;L'!H126:K126)</f>
        <v>0</v>
      </c>
      <c r="I135" s="535">
        <f>SUM('QTD P&amp;L'!I126:L126)</f>
        <v>0</v>
      </c>
      <c r="J135" s="535">
        <f>SUM('QTD P&amp;L'!J126:M126)</f>
        <v>0</v>
      </c>
      <c r="K135" s="535">
        <f>SUM('QTD P&amp;L'!K126:N126)</f>
        <v>0</v>
      </c>
      <c r="L135" s="535">
        <f>SUM('QTD P&amp;L'!L126:O126)</f>
        <v>0</v>
      </c>
      <c r="M135" s="535">
        <f>SUM('QTD P&amp;L'!M126:P126)</f>
        <v>0</v>
      </c>
      <c r="P135" s="134"/>
      <c r="Q135" s="134"/>
      <c r="R135" s="134"/>
      <c r="S135" s="134"/>
      <c r="T135" s="134"/>
      <c r="U135" s="134"/>
      <c r="V135" s="134"/>
      <c r="W135" s="134"/>
      <c r="X135" s="134"/>
      <c r="Z135" s="135"/>
      <c r="AA135" s="135"/>
      <c r="AB135" s="135"/>
      <c r="AC135" s="135"/>
      <c r="AD135" s="135"/>
      <c r="AE135" s="135"/>
      <c r="AF135" s="135"/>
      <c r="AG135" s="135"/>
      <c r="AH135" s="135"/>
    </row>
    <row r="136" spans="1:34">
      <c r="A136" s="5"/>
      <c r="B136" s="433"/>
      <c r="C136" s="433"/>
      <c r="D136" s="433" t="s">
        <v>75</v>
      </c>
      <c r="E136" s="182">
        <f t="shared" ref="E136:I136" si="114">SUM(E128:E135)</f>
        <v>-8</v>
      </c>
      <c r="F136" s="182">
        <f t="shared" si="114"/>
        <v>26</v>
      </c>
      <c r="G136" s="535">
        <f t="shared" si="114"/>
        <v>-69</v>
      </c>
      <c r="H136" s="535">
        <f t="shared" si="114"/>
        <v>-138</v>
      </c>
      <c r="I136" s="535">
        <f t="shared" si="114"/>
        <v>-57</v>
      </c>
      <c r="J136" s="535">
        <f t="shared" ref="J136:K136" si="115">SUM(J128:J135)</f>
        <v>-37</v>
      </c>
      <c r="K136" s="535">
        <f t="shared" si="115"/>
        <v>-109</v>
      </c>
      <c r="L136" s="535">
        <f t="shared" ref="L136:M136" si="116">SUM(L128:L135)</f>
        <v>-49</v>
      </c>
      <c r="M136" s="535">
        <f t="shared" si="116"/>
        <v>-19</v>
      </c>
      <c r="P136" s="134"/>
      <c r="Q136" s="134"/>
      <c r="R136" s="134"/>
      <c r="S136" s="134"/>
      <c r="T136" s="134"/>
      <c r="U136" s="134"/>
      <c r="V136" s="134"/>
      <c r="W136" s="134"/>
      <c r="X136" s="134"/>
      <c r="Z136" s="135"/>
      <c r="AA136" s="135"/>
      <c r="AB136" s="135"/>
      <c r="AC136" s="135"/>
      <c r="AD136" s="135"/>
      <c r="AE136" s="135"/>
      <c r="AF136" s="135"/>
      <c r="AG136" s="135"/>
      <c r="AH136" s="135"/>
    </row>
    <row r="137" spans="1:34" ht="12.75">
      <c r="A137" s="6"/>
      <c r="B137" s="458" t="s">
        <v>1</v>
      </c>
      <c r="C137" s="459"/>
      <c r="D137" s="460"/>
      <c r="E137" s="181">
        <f t="shared" ref="E137:I137" si="117">E125-E136</f>
        <v>95</v>
      </c>
      <c r="F137" s="181">
        <f t="shared" si="117"/>
        <v>18</v>
      </c>
      <c r="G137" s="536">
        <f t="shared" si="117"/>
        <v>-25</v>
      </c>
      <c r="H137" s="536">
        <f t="shared" si="117"/>
        <v>-100</v>
      </c>
      <c r="I137" s="536">
        <f t="shared" si="117"/>
        <v>-166</v>
      </c>
      <c r="J137" s="536">
        <f t="shared" ref="J137:K137" si="118">J125-J136</f>
        <v>-119</v>
      </c>
      <c r="K137" s="536">
        <f t="shared" si="118"/>
        <v>-261</v>
      </c>
      <c r="L137" s="536">
        <f t="shared" ref="L137:M137" si="119">L125-L136</f>
        <v>-52</v>
      </c>
      <c r="M137" s="536">
        <f t="shared" si="119"/>
        <v>218</v>
      </c>
      <c r="P137" s="134"/>
      <c r="Q137" s="134"/>
      <c r="R137" s="134"/>
      <c r="S137" s="134"/>
      <c r="T137" s="134"/>
      <c r="U137" s="134"/>
      <c r="V137" s="134"/>
      <c r="W137" s="134"/>
      <c r="X137" s="134"/>
      <c r="Z137" s="135"/>
      <c r="AA137" s="135"/>
      <c r="AB137" s="135"/>
      <c r="AC137" s="135"/>
      <c r="AD137" s="135"/>
      <c r="AE137" s="135"/>
      <c r="AF137" s="135"/>
      <c r="AG137" s="135"/>
      <c r="AH137" s="135"/>
    </row>
    <row r="138" spans="1:34" ht="12.75">
      <c r="A138" s="7"/>
      <c r="B138" s="132" t="s">
        <v>102</v>
      </c>
      <c r="C138" s="7"/>
      <c r="D138" s="7"/>
      <c r="E138" s="180">
        <f>SUM('QTD P&amp;L'!E129:H129)</f>
        <v>0</v>
      </c>
      <c r="F138" s="180">
        <f>SUM('QTD P&amp;L'!F129:I129)</f>
        <v>0</v>
      </c>
      <c r="G138" s="534">
        <f>SUM('QTD P&amp;L'!G129:J129)</f>
        <v>0</v>
      </c>
      <c r="H138" s="534">
        <v>0</v>
      </c>
      <c r="I138" s="534">
        <f>SUM('QTD P&amp;L'!I129:L129)</f>
        <v>0</v>
      </c>
      <c r="J138" s="534">
        <f>SUM('QTD P&amp;L'!J129:M129)</f>
        <v>0</v>
      </c>
      <c r="K138" s="534">
        <f>SUM('QTD P&amp;L'!K129:N129)</f>
        <v>0</v>
      </c>
      <c r="L138" s="534">
        <f>SUM('QTD P&amp;L'!L129:O129)</f>
        <v>0</v>
      </c>
      <c r="M138" s="534">
        <f>SUM('QTD P&amp;L'!M129:P129)</f>
        <v>0</v>
      </c>
      <c r="P138" s="134"/>
      <c r="Q138" s="134"/>
      <c r="R138" s="134"/>
      <c r="S138" s="134"/>
      <c r="T138" s="134"/>
      <c r="U138" s="134"/>
      <c r="V138" s="134"/>
      <c r="W138" s="134"/>
      <c r="X138" s="134"/>
      <c r="Z138" s="135"/>
      <c r="AA138" s="135"/>
      <c r="AB138" s="135"/>
      <c r="AC138" s="135"/>
      <c r="AD138" s="135"/>
      <c r="AE138" s="135"/>
      <c r="AF138" s="135"/>
      <c r="AG138" s="135"/>
      <c r="AH138" s="135"/>
    </row>
    <row r="139" spans="1:34">
      <c r="A139" s="7"/>
      <c r="B139" s="132" t="s">
        <v>147</v>
      </c>
      <c r="C139" s="7"/>
      <c r="D139" s="7"/>
      <c r="E139" s="81">
        <v>0</v>
      </c>
      <c r="F139" s="81">
        <v>0</v>
      </c>
      <c r="G139" s="506">
        <v>0</v>
      </c>
      <c r="H139" s="506">
        <v>0</v>
      </c>
      <c r="I139" s="506">
        <v>0</v>
      </c>
      <c r="J139" s="506">
        <v>0</v>
      </c>
      <c r="K139" s="506">
        <v>0</v>
      </c>
      <c r="L139" s="506">
        <v>0</v>
      </c>
      <c r="M139" s="506">
        <v>0</v>
      </c>
      <c r="P139" s="134"/>
      <c r="Q139" s="134"/>
      <c r="R139" s="134"/>
      <c r="S139" s="134"/>
      <c r="T139" s="134"/>
      <c r="U139" s="134"/>
      <c r="V139" s="134"/>
      <c r="W139" s="134"/>
      <c r="X139" s="134"/>
      <c r="Z139" s="135"/>
      <c r="AA139" s="135"/>
      <c r="AB139" s="135"/>
      <c r="AC139" s="135"/>
      <c r="AD139" s="135"/>
      <c r="AE139" s="135"/>
      <c r="AF139" s="135"/>
      <c r="AG139" s="135"/>
      <c r="AH139" s="135"/>
    </row>
    <row r="140" spans="1:34" ht="12.75">
      <c r="A140" s="7"/>
      <c r="B140" s="11" t="s">
        <v>97</v>
      </c>
      <c r="C140" s="434"/>
      <c r="D140" s="7"/>
      <c r="E140" s="180">
        <f>SUM('QTD P&amp;L'!E131:H131)</f>
        <v>95</v>
      </c>
      <c r="F140" s="180">
        <f>SUM('QTD P&amp;L'!F131:I131)</f>
        <v>18</v>
      </c>
      <c r="G140" s="534">
        <f>SUM('QTD P&amp;L'!G131:J131)</f>
        <v>-25</v>
      </c>
      <c r="H140" s="534">
        <f>SUM(H137:H139)</f>
        <v>-100</v>
      </c>
      <c r="I140" s="534">
        <f>SUM('QTD P&amp;L'!I131:L131)</f>
        <v>-166</v>
      </c>
      <c r="J140" s="534">
        <f>SUM('QTD P&amp;L'!J131:M131)</f>
        <v>-119</v>
      </c>
      <c r="K140" s="534">
        <f>SUM('QTD P&amp;L'!K131:N131)</f>
        <v>-261</v>
      </c>
      <c r="L140" s="534">
        <f>SUM(L137:L139)</f>
        <v>-52</v>
      </c>
      <c r="M140" s="534">
        <f>SUM('QTD P&amp;L'!M131:P131)</f>
        <v>218</v>
      </c>
      <c r="P140" s="134"/>
      <c r="Q140" s="134"/>
      <c r="R140" s="134"/>
      <c r="S140" s="134"/>
      <c r="T140" s="134"/>
      <c r="U140" s="134"/>
      <c r="V140" s="134"/>
      <c r="W140" s="134"/>
      <c r="X140" s="134"/>
      <c r="Z140" s="135"/>
      <c r="AA140" s="135"/>
      <c r="AB140" s="135"/>
      <c r="AC140" s="135"/>
      <c r="AD140" s="135"/>
      <c r="AE140" s="135"/>
      <c r="AF140" s="135"/>
      <c r="AG140" s="135"/>
      <c r="AH140" s="135"/>
    </row>
    <row r="141" spans="1:34">
      <c r="A141" s="7"/>
      <c r="B141" s="435" t="s">
        <v>98</v>
      </c>
      <c r="C141" s="434"/>
      <c r="D141" s="7"/>
      <c r="E141" s="182">
        <f>SUM('QTD P&amp;L'!E132:H132)</f>
        <v>43</v>
      </c>
      <c r="F141" s="182">
        <f>SUM('QTD P&amp;L'!F132:I132)</f>
        <v>39</v>
      </c>
      <c r="G141" s="535">
        <f>SUM('QTD P&amp;L'!G132:J132)</f>
        <v>22</v>
      </c>
      <c r="H141" s="535">
        <v>-4</v>
      </c>
      <c r="I141" s="535">
        <f>SUM('QTD P&amp;L'!I132:L132)</f>
        <v>-18</v>
      </c>
      <c r="J141" s="535">
        <f>SUM('QTD P&amp;L'!J132:M132)</f>
        <v>-15</v>
      </c>
      <c r="K141" s="535">
        <f>SUM('QTD P&amp;L'!K132:N132)</f>
        <v>-35</v>
      </c>
      <c r="L141" s="535">
        <v>-5</v>
      </c>
      <c r="M141" s="535">
        <f>SUM('QTD P&amp;L'!M132:P132)</f>
        <v>46</v>
      </c>
      <c r="P141" s="134"/>
      <c r="Q141" s="134"/>
      <c r="R141" s="134"/>
      <c r="S141" s="134"/>
      <c r="T141" s="134"/>
      <c r="U141" s="134"/>
      <c r="V141" s="134"/>
      <c r="W141" s="134"/>
      <c r="X141" s="134"/>
      <c r="Z141" s="135"/>
      <c r="AA141" s="135"/>
      <c r="AB141" s="135"/>
      <c r="AC141" s="135"/>
      <c r="AD141" s="135"/>
      <c r="AE141" s="135"/>
      <c r="AF141" s="135"/>
      <c r="AG141" s="135"/>
      <c r="AH141" s="135"/>
    </row>
    <row r="142" spans="1:34">
      <c r="A142" s="4"/>
      <c r="B142" s="13" t="s">
        <v>2</v>
      </c>
      <c r="C142" s="4"/>
      <c r="D142" s="4"/>
      <c r="E142" s="8">
        <f t="shared" ref="E142:I142" si="120">E140-E141</f>
        <v>52</v>
      </c>
      <c r="F142" s="8">
        <f t="shared" si="120"/>
        <v>-21</v>
      </c>
      <c r="G142" s="550">
        <f t="shared" si="120"/>
        <v>-47</v>
      </c>
      <c r="H142" s="550">
        <f t="shared" si="120"/>
        <v>-96</v>
      </c>
      <c r="I142" s="550">
        <f t="shared" si="120"/>
        <v>-148</v>
      </c>
      <c r="J142" s="550">
        <f t="shared" ref="J142:K142" si="121">J140-J141</f>
        <v>-104</v>
      </c>
      <c r="K142" s="550">
        <f t="shared" si="121"/>
        <v>-226</v>
      </c>
      <c r="L142" s="550">
        <f t="shared" ref="L142:M142" si="122">L140-L141</f>
        <v>-47</v>
      </c>
      <c r="M142" s="550">
        <f t="shared" si="122"/>
        <v>172</v>
      </c>
      <c r="P142" s="134"/>
      <c r="Q142" s="134"/>
      <c r="R142" s="134"/>
      <c r="S142" s="134"/>
      <c r="T142" s="134"/>
      <c r="U142" s="134"/>
      <c r="V142" s="134"/>
      <c r="W142" s="134"/>
      <c r="X142" s="134"/>
      <c r="Z142" s="135"/>
      <c r="AA142" s="135"/>
      <c r="AB142" s="135"/>
      <c r="AC142" s="135"/>
      <c r="AD142" s="135"/>
      <c r="AE142" s="135"/>
      <c r="AF142" s="135"/>
      <c r="AG142" s="135"/>
      <c r="AH142" s="135"/>
    </row>
    <row r="143" spans="1:34">
      <c r="G143" s="548"/>
      <c r="H143" s="548"/>
      <c r="I143" s="548"/>
      <c r="J143" s="548"/>
      <c r="K143" s="548"/>
      <c r="L143" s="548"/>
      <c r="M143" s="548"/>
      <c r="Q143" s="134"/>
      <c r="R143" s="134"/>
      <c r="Z143" s="135"/>
      <c r="AA143" s="135"/>
      <c r="AB143" s="135"/>
      <c r="AC143" s="135"/>
      <c r="AD143" s="135"/>
      <c r="AE143" s="135"/>
      <c r="AF143" s="135"/>
      <c r="AG143" s="135"/>
      <c r="AH143" s="135"/>
    </row>
    <row r="144" spans="1:34" ht="12.75">
      <c r="B144" s="461"/>
      <c r="C144" s="461" t="s">
        <v>25</v>
      </c>
      <c r="E144" s="163">
        <f>SUM('QTD P&amp;L'!E135:H135)</f>
        <v>7.0000000000000062E-2</v>
      </c>
      <c r="F144" s="163">
        <f>SUM('QTD P&amp;L'!F135:I135)</f>
        <v>-2.9999999999999888E-2</v>
      </c>
      <c r="G144" s="554">
        <f>SUM('QTD P&amp;L'!G135:J135)</f>
        <v>-7.999999999999996E-2</v>
      </c>
      <c r="H144" s="554">
        <v>-0.13</v>
      </c>
      <c r="I144" s="554">
        <f>SUM('QTD P&amp;L'!I135:L135)</f>
        <v>-0.19999999999999996</v>
      </c>
      <c r="J144" s="554">
        <f>SUM('QTD P&amp;L'!J135:M135)</f>
        <v>-0.13999999999999999</v>
      </c>
      <c r="K144" s="554">
        <f>SUM('QTD P&amp;L'!K135:N135)</f>
        <v>-0.28999999999999992</v>
      </c>
      <c r="L144" s="554">
        <v>-7.0000000000000007E-2</v>
      </c>
      <c r="M144" s="554">
        <f>SUM('QTD P&amp;L'!M135:P135)</f>
        <v>0.22000000000000003</v>
      </c>
      <c r="P144" s="135"/>
      <c r="Q144" s="134"/>
      <c r="R144" s="134"/>
      <c r="S144" s="135"/>
      <c r="T144" s="135"/>
      <c r="U144" s="135"/>
      <c r="V144" s="135"/>
      <c r="W144" s="135"/>
      <c r="X144" s="135"/>
      <c r="Z144" s="135"/>
      <c r="AA144" s="135"/>
      <c r="AB144" s="135"/>
      <c r="AC144" s="135"/>
      <c r="AD144" s="135"/>
      <c r="AE144" s="135"/>
      <c r="AF144" s="135"/>
      <c r="AG144" s="135"/>
      <c r="AH144" s="135"/>
    </row>
    <row r="145" spans="1:34" ht="12.75">
      <c r="B145" s="461"/>
      <c r="C145" s="461" t="s">
        <v>26</v>
      </c>
      <c r="E145" s="163">
        <f>SUM('QTD P&amp;L'!E136:H136)</f>
        <v>0.06</v>
      </c>
      <c r="F145" s="163">
        <f>SUM('QTD P&amp;L'!F136:I136)</f>
        <v>-2.9999999999999943E-2</v>
      </c>
      <c r="G145" s="554">
        <f>SUM('QTD P&amp;L'!G136:J136)</f>
        <v>-0.06</v>
      </c>
      <c r="H145" s="554">
        <v>-0.12</v>
      </c>
      <c r="I145" s="554">
        <f>SUM('QTD P&amp;L'!I136:L136)</f>
        <v>-0.18999999999999995</v>
      </c>
      <c r="J145" s="554">
        <f>SUM('QTD P&amp;L'!J136:M136)</f>
        <v>-0.12999999999999998</v>
      </c>
      <c r="K145" s="554">
        <f>SUM('QTD P&amp;L'!K136:N136)</f>
        <v>-0.28999999999999992</v>
      </c>
      <c r="L145" s="554">
        <v>-0.06</v>
      </c>
      <c r="M145" s="554">
        <f>SUM('QTD P&amp;L'!M136:P136)</f>
        <v>0.22000000000000003</v>
      </c>
      <c r="P145" s="135"/>
      <c r="Q145" s="134"/>
      <c r="R145" s="134"/>
      <c r="S145" s="135"/>
      <c r="T145" s="135"/>
      <c r="U145" s="135"/>
      <c r="V145" s="135"/>
      <c r="W145" s="135"/>
      <c r="X145" s="135"/>
      <c r="Z145" s="135"/>
      <c r="AA145" s="135"/>
      <c r="AB145" s="135"/>
      <c r="AC145" s="135"/>
      <c r="AD145" s="135"/>
      <c r="AE145" s="135"/>
      <c r="AF145" s="135"/>
      <c r="AG145" s="135"/>
      <c r="AH145" s="135"/>
    </row>
    <row r="146" spans="1:34" s="241" customFormat="1">
      <c r="A146" s="272"/>
      <c r="B146" s="272"/>
      <c r="C146" s="272"/>
      <c r="D146" s="272"/>
      <c r="E146" s="392"/>
      <c r="F146" s="392"/>
      <c r="G146" s="392"/>
      <c r="H146" s="392"/>
      <c r="I146" s="392"/>
      <c r="J146" s="392"/>
      <c r="K146" s="392"/>
      <c r="L146" s="391"/>
      <c r="M146" s="392"/>
    </row>
    <row r="147" spans="1:34" s="241" customFormat="1">
      <c r="A147" s="272"/>
      <c r="B147" s="272"/>
      <c r="C147" s="272"/>
      <c r="D147" s="272"/>
      <c r="E147" s="391"/>
      <c r="F147" s="391"/>
      <c r="G147" s="391"/>
      <c r="H147" s="391"/>
      <c r="I147" s="391"/>
      <c r="J147" s="391"/>
      <c r="K147" s="391"/>
      <c r="L147" s="391"/>
      <c r="M147" s="391"/>
    </row>
    <row r="148" spans="1:34" s="241" customFormat="1">
      <c r="A148" s="272"/>
      <c r="B148" s="272"/>
      <c r="C148" s="272"/>
      <c r="D148" s="272"/>
      <c r="E148" s="391"/>
      <c r="F148" s="391"/>
      <c r="G148" s="391"/>
      <c r="H148" s="391"/>
      <c r="I148" s="391"/>
      <c r="J148" s="391"/>
      <c r="K148" s="391"/>
      <c r="L148" s="391"/>
      <c r="M148" s="391"/>
    </row>
    <row r="149" spans="1:34" s="241" customFormat="1">
      <c r="A149" s="272"/>
      <c r="B149" s="272"/>
      <c r="C149" s="272"/>
      <c r="D149" s="272"/>
      <c r="E149" s="271"/>
      <c r="F149" s="271"/>
      <c r="G149" s="271"/>
      <c r="H149" s="271"/>
      <c r="I149" s="271"/>
      <c r="J149" s="271"/>
      <c r="K149" s="271"/>
      <c r="L149" s="271"/>
      <c r="M149" s="271"/>
    </row>
    <row r="150" spans="1:34" s="241" customFormat="1">
      <c r="A150" s="272"/>
      <c r="B150" s="272"/>
      <c r="C150" s="272"/>
      <c r="D150" s="272"/>
      <c r="E150" s="271"/>
      <c r="F150" s="271"/>
      <c r="G150" s="271"/>
      <c r="H150" s="271"/>
      <c r="I150" s="271"/>
      <c r="J150" s="271"/>
      <c r="K150" s="271"/>
      <c r="L150" s="271"/>
      <c r="M150" s="271"/>
    </row>
    <row r="151" spans="1:34" s="241" customFormat="1">
      <c r="A151" s="272"/>
      <c r="B151" s="272"/>
      <c r="C151" s="272"/>
      <c r="D151" s="272"/>
      <c r="E151" s="271"/>
      <c r="F151" s="271"/>
      <c r="G151" s="271"/>
      <c r="H151" s="271"/>
      <c r="I151" s="271"/>
      <c r="J151" s="271"/>
      <c r="K151" s="271"/>
      <c r="L151" s="271"/>
      <c r="M151" s="271"/>
    </row>
    <row r="152" spans="1:34" s="241" customFormat="1">
      <c r="A152" s="272"/>
      <c r="B152" s="272"/>
      <c r="C152" s="272"/>
      <c r="D152" s="272"/>
      <c r="E152" s="271"/>
      <c r="F152" s="271"/>
      <c r="G152" s="271"/>
      <c r="H152" s="271"/>
      <c r="I152" s="271"/>
      <c r="J152" s="271"/>
      <c r="K152" s="271"/>
      <c r="L152" s="271"/>
      <c r="M152" s="271"/>
    </row>
    <row r="153" spans="1:34" s="241" customFormat="1">
      <c r="A153" s="272"/>
      <c r="B153" s="272"/>
      <c r="C153" s="272"/>
      <c r="D153" s="272"/>
      <c r="E153" s="271"/>
      <c r="F153" s="271"/>
      <c r="G153" s="271"/>
      <c r="H153" s="271"/>
      <c r="I153" s="271"/>
      <c r="J153" s="271"/>
      <c r="K153" s="271"/>
      <c r="L153" s="393"/>
      <c r="M153" s="271"/>
    </row>
    <row r="154" spans="1:34" s="241" customFormat="1">
      <c r="A154" s="272"/>
      <c r="B154" s="272"/>
      <c r="C154" s="272"/>
      <c r="D154" s="272"/>
      <c r="E154" s="271"/>
      <c r="F154" s="271"/>
      <c r="G154" s="271"/>
      <c r="H154" s="271"/>
      <c r="I154" s="271"/>
      <c r="J154" s="271"/>
      <c r="K154" s="271"/>
      <c r="L154" s="393"/>
      <c r="M154" s="271"/>
    </row>
    <row r="155" spans="1:34" s="241" customFormat="1">
      <c r="A155" s="272"/>
      <c r="B155" s="272"/>
      <c r="C155" s="272"/>
      <c r="D155" s="272"/>
      <c r="E155" s="393"/>
      <c r="F155" s="393"/>
      <c r="G155" s="393"/>
      <c r="H155" s="393"/>
      <c r="I155" s="393"/>
      <c r="J155" s="393"/>
      <c r="K155" s="393"/>
      <c r="L155" s="393"/>
      <c r="M155" s="393"/>
    </row>
    <row r="156" spans="1:34" s="241" customFormat="1">
      <c r="A156" s="272"/>
      <c r="B156" s="272"/>
      <c r="C156" s="272"/>
      <c r="D156" s="272"/>
      <c r="E156" s="393"/>
      <c r="F156" s="393"/>
      <c r="G156" s="393"/>
      <c r="H156" s="393"/>
      <c r="I156" s="393"/>
      <c r="J156" s="393"/>
      <c r="K156" s="393"/>
      <c r="L156" s="393"/>
      <c r="M156" s="393"/>
    </row>
    <row r="157" spans="1:34" s="241" customFormat="1">
      <c r="A157" s="272"/>
      <c r="B157" s="272"/>
      <c r="C157" s="272"/>
      <c r="D157" s="272"/>
      <c r="E157" s="393"/>
      <c r="F157" s="393"/>
      <c r="G157" s="393"/>
      <c r="H157" s="393"/>
      <c r="I157" s="393"/>
      <c r="J157" s="393"/>
      <c r="K157" s="393"/>
      <c r="L157" s="393"/>
      <c r="M157" s="393"/>
    </row>
    <row r="158" spans="1:34" s="241" customFormat="1">
      <c r="A158" s="272"/>
      <c r="B158" s="272"/>
      <c r="C158" s="272"/>
      <c r="D158" s="272"/>
      <c r="E158" s="393"/>
      <c r="F158" s="393"/>
      <c r="G158" s="393"/>
      <c r="H158" s="393"/>
      <c r="I158" s="393"/>
      <c r="J158" s="393"/>
      <c r="K158" s="393"/>
      <c r="L158" s="393"/>
      <c r="M158" s="393"/>
    </row>
    <row r="159" spans="1:34" s="241" customFormat="1">
      <c r="A159" s="272"/>
      <c r="B159" s="272"/>
      <c r="C159" s="272"/>
      <c r="D159" s="272"/>
      <c r="E159" s="393"/>
      <c r="F159" s="393"/>
      <c r="G159" s="393"/>
      <c r="H159" s="393"/>
      <c r="I159" s="393"/>
      <c r="J159" s="393"/>
      <c r="K159" s="393"/>
      <c r="L159" s="393"/>
      <c r="M159" s="393"/>
    </row>
    <row r="160" spans="1:34" s="241" customFormat="1">
      <c r="A160" s="272"/>
      <c r="B160" s="272"/>
      <c r="C160" s="272"/>
      <c r="D160" s="272"/>
      <c r="E160" s="393"/>
      <c r="F160" s="393"/>
      <c r="G160" s="393"/>
      <c r="H160" s="393"/>
      <c r="I160" s="393"/>
      <c r="J160" s="393"/>
      <c r="K160" s="393"/>
      <c r="L160" s="393"/>
      <c r="M160" s="393"/>
    </row>
    <row r="161" spans="1:13" s="241" customFormat="1">
      <c r="A161" s="272"/>
      <c r="B161" s="272"/>
      <c r="C161" s="272"/>
      <c r="D161" s="272"/>
      <c r="E161" s="393"/>
      <c r="F161" s="393"/>
      <c r="G161" s="393"/>
      <c r="H161" s="393"/>
      <c r="I161" s="393"/>
      <c r="J161" s="393"/>
      <c r="K161" s="393"/>
      <c r="L161" s="393"/>
      <c r="M161" s="393"/>
    </row>
    <row r="162" spans="1:13" s="241" customFormat="1">
      <c r="A162" s="272"/>
      <c r="B162" s="272"/>
      <c r="C162" s="272"/>
      <c r="D162" s="272"/>
      <c r="E162" s="393"/>
      <c r="F162" s="393"/>
      <c r="G162" s="393"/>
      <c r="H162" s="393"/>
      <c r="I162" s="393"/>
      <c r="J162" s="393"/>
      <c r="K162" s="393"/>
      <c r="L162" s="393"/>
      <c r="M162" s="393"/>
    </row>
    <row r="163" spans="1:13" s="241" customFormat="1">
      <c r="A163" s="272"/>
      <c r="B163" s="272"/>
      <c r="C163" s="272"/>
      <c r="D163" s="272"/>
      <c r="E163" s="393"/>
      <c r="F163" s="393"/>
      <c r="G163" s="393"/>
      <c r="H163" s="393"/>
      <c r="I163" s="393"/>
      <c r="J163" s="393"/>
      <c r="K163" s="393"/>
      <c r="L163" s="393"/>
      <c r="M163" s="393"/>
    </row>
    <row r="164" spans="1:13" s="241" customFormat="1">
      <c r="A164" s="272"/>
      <c r="B164" s="272"/>
      <c r="C164" s="272"/>
      <c r="D164" s="272"/>
      <c r="E164" s="393"/>
      <c r="F164" s="393"/>
      <c r="G164" s="393"/>
      <c r="H164" s="393"/>
      <c r="I164" s="393"/>
      <c r="J164" s="393"/>
      <c r="K164" s="393"/>
      <c r="L164" s="393"/>
      <c r="M164" s="393"/>
    </row>
    <row r="165" spans="1:13" s="241" customFormat="1">
      <c r="A165" s="272"/>
      <c r="B165" s="272"/>
      <c r="C165" s="272"/>
      <c r="D165" s="272"/>
      <c r="E165" s="393"/>
      <c r="F165" s="393"/>
      <c r="G165" s="393"/>
      <c r="H165" s="393"/>
      <c r="I165" s="393"/>
      <c r="J165" s="393"/>
      <c r="K165" s="393"/>
      <c r="L165" s="393"/>
      <c r="M165" s="393"/>
    </row>
    <row r="166" spans="1:13" s="241" customFormat="1">
      <c r="A166" s="272"/>
      <c r="B166" s="272"/>
      <c r="C166" s="272"/>
      <c r="D166" s="272"/>
      <c r="E166" s="393"/>
      <c r="F166" s="393"/>
      <c r="G166" s="393"/>
      <c r="H166" s="393"/>
      <c r="I166" s="393"/>
      <c r="J166" s="393"/>
      <c r="K166" s="393"/>
      <c r="L166" s="393"/>
      <c r="M166" s="393"/>
    </row>
    <row r="167" spans="1:13" s="241" customFormat="1">
      <c r="A167" s="272"/>
      <c r="B167" s="272"/>
      <c r="C167" s="272"/>
      <c r="D167" s="272"/>
      <c r="E167" s="393"/>
      <c r="F167" s="393"/>
      <c r="G167" s="393"/>
      <c r="H167" s="393"/>
      <c r="I167" s="393"/>
      <c r="J167" s="393"/>
      <c r="K167" s="393"/>
      <c r="L167" s="393"/>
      <c r="M167" s="393"/>
    </row>
    <row r="168" spans="1:13" s="241" customFormat="1">
      <c r="A168" s="272"/>
      <c r="B168" s="272"/>
      <c r="C168" s="272"/>
      <c r="D168" s="272"/>
      <c r="E168" s="393"/>
      <c r="F168" s="393"/>
      <c r="G168" s="393"/>
      <c r="H168" s="393"/>
      <c r="I168" s="393"/>
      <c r="J168" s="393"/>
      <c r="K168" s="393"/>
      <c r="L168" s="393"/>
      <c r="M168" s="393"/>
    </row>
    <row r="169" spans="1:13" s="241" customFormat="1">
      <c r="A169" s="272"/>
      <c r="B169" s="272"/>
      <c r="C169" s="272"/>
      <c r="D169" s="272"/>
      <c r="E169" s="393"/>
      <c r="F169" s="393"/>
      <c r="G169" s="393"/>
      <c r="H169" s="393"/>
      <c r="I169" s="393"/>
      <c r="J169" s="393"/>
      <c r="K169" s="393"/>
      <c r="L169" s="393"/>
      <c r="M169" s="393"/>
    </row>
    <row r="170" spans="1:13" s="241" customFormat="1">
      <c r="A170" s="272"/>
      <c r="B170" s="272"/>
      <c r="C170" s="272"/>
      <c r="D170" s="272"/>
      <c r="E170" s="393"/>
      <c r="F170" s="393"/>
      <c r="G170" s="393"/>
      <c r="H170" s="393"/>
      <c r="I170" s="393"/>
      <c r="J170" s="393"/>
      <c r="K170" s="393"/>
      <c r="L170" s="393"/>
      <c r="M170" s="393"/>
    </row>
    <row r="171" spans="1:13" s="241" customFormat="1">
      <c r="A171" s="272"/>
      <c r="B171" s="272"/>
      <c r="C171" s="272"/>
      <c r="D171" s="272"/>
      <c r="E171" s="393"/>
      <c r="F171" s="393"/>
      <c r="G171" s="393"/>
      <c r="H171" s="393"/>
      <c r="I171" s="393"/>
      <c r="J171" s="393"/>
      <c r="K171" s="393"/>
      <c r="L171" s="271"/>
      <c r="M171" s="393"/>
    </row>
    <row r="172" spans="1:13" s="241" customFormat="1">
      <c r="A172" s="272"/>
      <c r="B172" s="272"/>
      <c r="C172" s="272"/>
      <c r="D172" s="272"/>
      <c r="E172" s="393"/>
      <c r="F172" s="393"/>
      <c r="G172" s="393"/>
      <c r="H172" s="393"/>
      <c r="I172" s="393"/>
      <c r="J172" s="393"/>
      <c r="K172" s="393"/>
      <c r="L172" s="271"/>
      <c r="M172" s="393"/>
    </row>
    <row r="173" spans="1:13" s="241" customFormat="1">
      <c r="A173" s="272"/>
      <c r="B173" s="272"/>
      <c r="C173" s="272"/>
      <c r="D173" s="272"/>
      <c r="E173" s="393"/>
      <c r="F173" s="393"/>
      <c r="G173" s="393"/>
      <c r="H173" s="393"/>
      <c r="I173" s="393"/>
      <c r="J173" s="393"/>
      <c r="K173" s="393"/>
      <c r="L173" s="271"/>
      <c r="M173" s="393"/>
    </row>
    <row r="174" spans="1:13" s="241" customFormat="1">
      <c r="A174" s="272"/>
      <c r="B174" s="272"/>
      <c r="C174" s="272"/>
      <c r="D174" s="272"/>
      <c r="E174" s="271"/>
      <c r="F174" s="271"/>
      <c r="G174" s="271"/>
      <c r="H174" s="271"/>
      <c r="I174" s="271"/>
      <c r="J174" s="271"/>
      <c r="K174" s="271"/>
      <c r="L174" s="271"/>
      <c r="M174" s="271"/>
    </row>
    <row r="175" spans="1:13" s="241" customFormat="1">
      <c r="A175" s="272"/>
      <c r="B175" s="272"/>
      <c r="C175" s="272"/>
      <c r="D175" s="272"/>
      <c r="E175" s="271"/>
      <c r="F175" s="271"/>
      <c r="G175" s="271"/>
      <c r="H175" s="271"/>
      <c r="I175" s="271"/>
      <c r="J175" s="271"/>
      <c r="K175" s="271"/>
      <c r="L175" s="271"/>
      <c r="M175" s="271"/>
    </row>
    <row r="176" spans="1:13" s="241" customFormat="1">
      <c r="A176" s="272"/>
      <c r="B176" s="272"/>
      <c r="C176" s="272"/>
      <c r="D176" s="272"/>
      <c r="E176" s="271"/>
      <c r="F176" s="271"/>
      <c r="G176" s="271"/>
      <c r="H176" s="271"/>
      <c r="I176" s="271"/>
      <c r="J176" s="271"/>
      <c r="K176" s="271"/>
      <c r="L176" s="271"/>
      <c r="M176" s="271"/>
    </row>
    <row r="177" spans="1:13" s="241" customFormat="1">
      <c r="A177" s="272"/>
      <c r="B177" s="272"/>
      <c r="C177" s="272"/>
      <c r="D177" s="272"/>
      <c r="E177" s="271"/>
      <c r="F177" s="271"/>
      <c r="G177" s="271"/>
      <c r="H177" s="271"/>
      <c r="I177" s="271"/>
      <c r="J177" s="271"/>
      <c r="K177" s="271"/>
      <c r="L177" s="390"/>
      <c r="M177" s="271"/>
    </row>
    <row r="178" spans="1:13" s="241" customFormat="1">
      <c r="A178" s="272"/>
      <c r="B178" s="272"/>
      <c r="C178" s="272"/>
      <c r="D178" s="272"/>
      <c r="E178" s="271"/>
      <c r="F178" s="271"/>
      <c r="G178" s="271"/>
      <c r="H178" s="271"/>
      <c r="I178" s="271"/>
      <c r="J178" s="271"/>
      <c r="K178" s="271"/>
      <c r="L178" s="390"/>
      <c r="M178" s="271"/>
    </row>
    <row r="179" spans="1:13" s="241" customFormat="1">
      <c r="A179" s="272"/>
      <c r="B179" s="272"/>
      <c r="C179" s="272"/>
      <c r="D179" s="272"/>
      <c r="E179" s="271"/>
      <c r="F179" s="271"/>
      <c r="G179" s="271"/>
      <c r="H179" s="271"/>
      <c r="I179" s="271"/>
      <c r="J179" s="271"/>
      <c r="K179" s="271"/>
      <c r="L179" s="390"/>
      <c r="M179" s="271"/>
    </row>
    <row r="180" spans="1:13" s="241" customFormat="1">
      <c r="A180" s="272"/>
      <c r="B180" s="272"/>
      <c r="C180" s="272"/>
      <c r="D180" s="272"/>
      <c r="E180" s="390"/>
      <c r="F180" s="390"/>
      <c r="G180" s="390"/>
      <c r="H180" s="390"/>
      <c r="I180" s="390"/>
      <c r="J180" s="390"/>
      <c r="K180" s="390"/>
      <c r="L180" s="394"/>
      <c r="M180" s="390"/>
    </row>
    <row r="181" spans="1:13" s="241" customFormat="1">
      <c r="A181" s="272"/>
      <c r="B181" s="272"/>
      <c r="C181" s="272"/>
      <c r="D181" s="272"/>
      <c r="E181" s="390"/>
      <c r="F181" s="390"/>
      <c r="G181" s="390"/>
      <c r="H181" s="390"/>
      <c r="I181" s="390"/>
      <c r="J181" s="390"/>
      <c r="K181" s="390"/>
      <c r="L181" s="394"/>
      <c r="M181" s="390"/>
    </row>
    <row r="182" spans="1:13" s="241" customFormat="1">
      <c r="A182" s="272"/>
      <c r="B182" s="272"/>
      <c r="C182" s="272"/>
      <c r="D182" s="272"/>
      <c r="E182" s="390"/>
      <c r="F182" s="390"/>
      <c r="G182" s="390"/>
      <c r="H182" s="390"/>
      <c r="I182" s="390"/>
      <c r="J182" s="390"/>
      <c r="K182" s="390"/>
      <c r="L182" s="394"/>
      <c r="M182" s="390"/>
    </row>
    <row r="183" spans="1:13" s="241" customFormat="1">
      <c r="A183" s="272"/>
      <c r="B183" s="272"/>
      <c r="C183" s="272"/>
      <c r="D183" s="272"/>
      <c r="E183" s="394"/>
      <c r="F183" s="394"/>
      <c r="G183" s="394"/>
      <c r="H183" s="394"/>
      <c r="I183" s="394"/>
      <c r="J183" s="394"/>
      <c r="K183" s="394"/>
      <c r="L183" s="394"/>
      <c r="M183" s="394"/>
    </row>
    <row r="184" spans="1:13" s="241" customFormat="1">
      <c r="A184" s="272"/>
      <c r="B184" s="272"/>
      <c r="C184" s="272"/>
      <c r="D184" s="272"/>
      <c r="E184" s="394"/>
      <c r="F184" s="394"/>
      <c r="G184" s="394"/>
      <c r="H184" s="394"/>
      <c r="I184" s="394"/>
      <c r="J184" s="394"/>
      <c r="K184" s="394"/>
      <c r="L184" s="394"/>
      <c r="M184" s="394"/>
    </row>
    <row r="185" spans="1:13" s="241" customFormat="1">
      <c r="A185" s="272"/>
      <c r="B185" s="272"/>
      <c r="C185" s="272"/>
      <c r="D185" s="272"/>
      <c r="E185" s="394"/>
      <c r="F185" s="394"/>
      <c r="G185" s="394"/>
      <c r="H185" s="394"/>
      <c r="I185" s="394"/>
      <c r="J185" s="394"/>
      <c r="K185" s="394"/>
      <c r="L185" s="394"/>
      <c r="M185" s="394"/>
    </row>
    <row r="186" spans="1:13" s="241" customFormat="1">
      <c r="A186" s="272"/>
      <c r="B186" s="272"/>
      <c r="C186" s="272"/>
      <c r="D186" s="272"/>
      <c r="E186" s="394"/>
      <c r="F186" s="394"/>
      <c r="G186" s="394"/>
      <c r="H186" s="394"/>
      <c r="I186" s="394"/>
      <c r="J186" s="394"/>
      <c r="K186" s="394"/>
      <c r="L186" s="394"/>
      <c r="M186" s="394"/>
    </row>
    <row r="187" spans="1:13" s="241" customFormat="1">
      <c r="A187" s="272"/>
      <c r="B187" s="272"/>
      <c r="C187" s="272"/>
      <c r="D187" s="272"/>
      <c r="E187" s="394"/>
      <c r="F187" s="394"/>
      <c r="G187" s="394"/>
      <c r="H187" s="394"/>
      <c r="I187" s="394"/>
      <c r="J187" s="394"/>
      <c r="K187" s="394"/>
      <c r="L187" s="394"/>
      <c r="M187" s="394"/>
    </row>
    <row r="188" spans="1:13" s="241" customFormat="1">
      <c r="A188" s="272"/>
      <c r="B188" s="272"/>
      <c r="C188" s="272"/>
      <c r="D188" s="272"/>
      <c r="E188" s="394"/>
      <c r="F188" s="394"/>
      <c r="G188" s="394"/>
      <c r="H188" s="394"/>
      <c r="I188" s="394"/>
      <c r="J188" s="394"/>
      <c r="K188" s="394"/>
      <c r="L188" s="394"/>
      <c r="M188" s="394"/>
    </row>
    <row r="189" spans="1:13" s="241" customFormat="1">
      <c r="A189" s="272"/>
      <c r="B189" s="272"/>
      <c r="C189" s="272"/>
      <c r="D189" s="272"/>
      <c r="E189" s="394"/>
      <c r="F189" s="394"/>
      <c r="G189" s="394"/>
      <c r="H189" s="394"/>
      <c r="I189" s="394"/>
      <c r="J189" s="394"/>
      <c r="K189" s="394"/>
      <c r="L189" s="394"/>
      <c r="M189" s="394"/>
    </row>
    <row r="190" spans="1:13" s="241" customFormat="1">
      <c r="A190" s="272"/>
      <c r="B190" s="272"/>
      <c r="C190" s="272"/>
      <c r="D190" s="272"/>
      <c r="E190" s="394"/>
      <c r="F190" s="394"/>
      <c r="G190" s="394"/>
      <c r="H190" s="394"/>
      <c r="I190" s="394"/>
      <c r="J190" s="394"/>
      <c r="K190" s="394"/>
      <c r="L190" s="394"/>
      <c r="M190" s="394"/>
    </row>
    <row r="191" spans="1:13" s="241" customFormat="1">
      <c r="A191" s="272"/>
      <c r="B191" s="272"/>
      <c r="C191" s="272"/>
      <c r="D191" s="272"/>
      <c r="E191" s="394"/>
      <c r="F191" s="394"/>
      <c r="G191" s="394"/>
      <c r="H191" s="394"/>
      <c r="I191" s="394"/>
      <c r="J191" s="394"/>
      <c r="K191" s="394"/>
      <c r="L191" s="394"/>
      <c r="M191" s="394"/>
    </row>
    <row r="192" spans="1:13" s="241" customFormat="1">
      <c r="A192" s="272"/>
      <c r="B192" s="272"/>
      <c r="C192" s="272"/>
      <c r="D192" s="272"/>
      <c r="E192" s="394"/>
      <c r="F192" s="394"/>
      <c r="G192" s="394"/>
      <c r="H192" s="394"/>
      <c r="I192" s="394"/>
      <c r="J192" s="394"/>
      <c r="K192" s="394"/>
      <c r="L192" s="394"/>
      <c r="M192" s="394"/>
    </row>
    <row r="193" spans="1:13" s="241" customFormat="1">
      <c r="A193" s="272"/>
      <c r="B193" s="272"/>
      <c r="C193" s="272"/>
      <c r="D193" s="272"/>
      <c r="E193" s="394"/>
      <c r="F193" s="394"/>
      <c r="G193" s="394"/>
      <c r="H193" s="394"/>
      <c r="I193" s="394"/>
      <c r="J193" s="394"/>
      <c r="K193" s="394"/>
      <c r="L193" s="394"/>
      <c r="M193" s="394"/>
    </row>
    <row r="194" spans="1:13" s="241" customFormat="1">
      <c r="A194" s="272"/>
      <c r="B194" s="272"/>
      <c r="C194" s="272"/>
      <c r="D194" s="272"/>
      <c r="E194" s="394"/>
      <c r="F194" s="394"/>
      <c r="G194" s="394"/>
      <c r="H194" s="394"/>
      <c r="I194" s="394"/>
      <c r="J194" s="394"/>
      <c r="K194" s="394"/>
      <c r="L194" s="390"/>
      <c r="M194" s="394"/>
    </row>
    <row r="195" spans="1:13" s="241" customFormat="1">
      <c r="A195" s="272"/>
      <c r="B195" s="272"/>
      <c r="C195" s="272"/>
      <c r="D195" s="272"/>
      <c r="E195" s="394"/>
      <c r="F195" s="394"/>
      <c r="G195" s="394"/>
      <c r="H195" s="394"/>
      <c r="I195" s="394"/>
      <c r="J195" s="394"/>
      <c r="K195" s="394"/>
      <c r="L195" s="395"/>
      <c r="M195" s="394"/>
    </row>
    <row r="196" spans="1:13" s="241" customFormat="1">
      <c r="A196" s="272"/>
      <c r="B196" s="272"/>
      <c r="C196" s="272"/>
      <c r="D196" s="272"/>
      <c r="E196" s="394"/>
      <c r="F196" s="394"/>
      <c r="G196" s="394"/>
      <c r="H196" s="394"/>
      <c r="I196" s="394"/>
      <c r="J196" s="394"/>
      <c r="K196" s="394"/>
      <c r="L196" s="390"/>
      <c r="M196" s="394"/>
    </row>
    <row r="197" spans="1:13" s="241" customFormat="1">
      <c r="A197" s="272"/>
      <c r="B197" s="272"/>
      <c r="C197" s="272"/>
      <c r="D197" s="272"/>
      <c r="E197" s="390"/>
      <c r="F197" s="390"/>
      <c r="G197" s="390"/>
      <c r="H197" s="390"/>
      <c r="I197" s="390"/>
      <c r="J197" s="390"/>
      <c r="K197" s="390"/>
      <c r="L197" s="396"/>
      <c r="M197" s="390"/>
    </row>
    <row r="198" spans="1:13" s="241" customFormat="1">
      <c r="A198" s="272"/>
      <c r="B198" s="272"/>
      <c r="C198" s="272"/>
      <c r="D198" s="272"/>
      <c r="E198" s="395"/>
      <c r="F198" s="395"/>
      <c r="G198" s="395"/>
      <c r="H198" s="395"/>
      <c r="I198" s="395"/>
      <c r="J198" s="395"/>
      <c r="K198" s="395"/>
      <c r="L198" s="396"/>
      <c r="M198" s="395"/>
    </row>
    <row r="199" spans="1:13" s="241" customFormat="1">
      <c r="A199" s="272"/>
      <c r="B199" s="272"/>
      <c r="C199" s="272"/>
      <c r="D199" s="272"/>
      <c r="E199" s="390"/>
      <c r="F199" s="390"/>
      <c r="G199" s="390"/>
      <c r="H199" s="390"/>
      <c r="I199" s="390"/>
      <c r="J199" s="390"/>
      <c r="K199" s="390"/>
      <c r="L199" s="396"/>
      <c r="M199" s="390"/>
    </row>
    <row r="200" spans="1:13" s="241" customFormat="1">
      <c r="A200" s="272"/>
      <c r="B200" s="272"/>
      <c r="C200" s="272"/>
      <c r="D200" s="272"/>
      <c r="E200" s="396"/>
      <c r="F200" s="396"/>
      <c r="G200" s="396"/>
      <c r="H200" s="396"/>
      <c r="I200" s="396"/>
      <c r="J200" s="396"/>
      <c r="K200" s="396"/>
      <c r="L200" s="271"/>
      <c r="M200" s="396"/>
    </row>
    <row r="201" spans="1:13" s="241" customFormat="1">
      <c r="A201" s="272"/>
      <c r="B201" s="272"/>
      <c r="C201" s="272"/>
      <c r="D201" s="272"/>
      <c r="E201" s="396"/>
      <c r="F201" s="396"/>
      <c r="G201" s="396"/>
      <c r="H201" s="396"/>
      <c r="I201" s="396"/>
      <c r="J201" s="396"/>
      <c r="K201" s="396"/>
      <c r="L201" s="271"/>
      <c r="M201" s="396"/>
    </row>
    <row r="202" spans="1:13" s="241" customFormat="1">
      <c r="A202" s="272"/>
      <c r="B202" s="272"/>
      <c r="C202" s="272"/>
      <c r="D202" s="272"/>
      <c r="E202" s="396"/>
      <c r="F202" s="396"/>
      <c r="G202" s="396"/>
      <c r="H202" s="396"/>
      <c r="I202" s="396"/>
      <c r="J202" s="396"/>
      <c r="K202" s="396"/>
      <c r="L202" s="271"/>
      <c r="M202" s="396"/>
    </row>
    <row r="203" spans="1:13" s="241" customFormat="1">
      <c r="A203" s="272"/>
      <c r="B203" s="272"/>
      <c r="C203" s="272"/>
      <c r="D203" s="272"/>
      <c r="E203" s="271"/>
      <c r="F203" s="271"/>
      <c r="G203" s="271"/>
      <c r="H203" s="271"/>
      <c r="I203" s="271"/>
      <c r="J203" s="271"/>
      <c r="K203" s="271"/>
      <c r="L203" s="271"/>
      <c r="M203" s="271"/>
    </row>
    <row r="204" spans="1:13" s="241" customFormat="1">
      <c r="A204" s="272"/>
      <c r="B204" s="272"/>
      <c r="C204" s="272"/>
      <c r="D204" s="272"/>
      <c r="E204" s="271"/>
      <c r="F204" s="271"/>
      <c r="G204" s="271"/>
      <c r="H204" s="271"/>
      <c r="I204" s="271"/>
      <c r="J204" s="271"/>
      <c r="K204" s="271"/>
      <c r="L204" s="271"/>
      <c r="M204" s="271"/>
    </row>
    <row r="205" spans="1:13" s="241" customFormat="1">
      <c r="A205" s="272"/>
      <c r="B205" s="272"/>
      <c r="C205" s="272"/>
      <c r="D205" s="272"/>
      <c r="E205" s="271"/>
      <c r="F205" s="271"/>
      <c r="G205" s="271"/>
      <c r="H205" s="271"/>
      <c r="I205" s="271"/>
      <c r="J205" s="271"/>
      <c r="K205" s="271"/>
      <c r="L205" s="271"/>
      <c r="M205" s="271"/>
    </row>
    <row r="206" spans="1:13" s="241" customFormat="1">
      <c r="A206" s="272"/>
      <c r="B206" s="272"/>
      <c r="C206" s="272"/>
      <c r="D206" s="272"/>
      <c r="E206" s="271"/>
      <c r="F206" s="271"/>
      <c r="G206" s="271"/>
      <c r="H206" s="271"/>
      <c r="I206" s="271"/>
      <c r="J206" s="271"/>
      <c r="K206" s="271"/>
      <c r="L206" s="271"/>
      <c r="M206" s="271"/>
    </row>
    <row r="207" spans="1:13" s="241" customFormat="1">
      <c r="A207" s="272"/>
      <c r="B207" s="272"/>
      <c r="C207" s="272"/>
      <c r="D207" s="272"/>
      <c r="E207" s="271"/>
      <c r="F207" s="271"/>
      <c r="G207" s="271"/>
      <c r="H207" s="271"/>
      <c r="I207" s="271"/>
      <c r="J207" s="271"/>
      <c r="K207" s="271"/>
      <c r="L207" s="271"/>
      <c r="M207" s="271"/>
    </row>
    <row r="208" spans="1:13" s="241" customFormat="1">
      <c r="A208" s="272"/>
      <c r="B208" s="272"/>
      <c r="C208" s="272"/>
      <c r="D208" s="272"/>
      <c r="E208" s="271"/>
      <c r="F208" s="271"/>
      <c r="G208" s="271"/>
      <c r="H208" s="271"/>
      <c r="I208" s="271"/>
      <c r="J208" s="271"/>
      <c r="K208" s="271"/>
      <c r="L208" s="271"/>
      <c r="M208" s="271"/>
    </row>
    <row r="209" spans="1:13" s="241" customFormat="1">
      <c r="A209" s="272"/>
      <c r="B209" s="272"/>
      <c r="C209" s="272"/>
      <c r="D209" s="272"/>
      <c r="E209" s="271"/>
      <c r="F209" s="271"/>
      <c r="G209" s="271"/>
      <c r="H209" s="271"/>
      <c r="I209" s="271"/>
      <c r="J209" s="271"/>
      <c r="K209" s="271"/>
      <c r="L209" s="393"/>
      <c r="M209" s="271"/>
    </row>
    <row r="210" spans="1:13" s="241" customFormat="1">
      <c r="A210" s="272"/>
      <c r="B210" s="272"/>
      <c r="C210" s="272"/>
      <c r="D210" s="272"/>
      <c r="E210" s="271"/>
      <c r="F210" s="271"/>
      <c r="G210" s="271"/>
      <c r="H210" s="271"/>
      <c r="I210" s="271"/>
      <c r="J210" s="271"/>
      <c r="K210" s="271"/>
      <c r="L210" s="393"/>
      <c r="M210" s="271"/>
    </row>
    <row r="211" spans="1:13" s="241" customFormat="1">
      <c r="A211" s="272"/>
      <c r="B211" s="272"/>
      <c r="C211" s="272"/>
      <c r="D211" s="272"/>
      <c r="E211" s="271"/>
      <c r="F211" s="271"/>
      <c r="G211" s="271"/>
      <c r="H211" s="271"/>
      <c r="I211" s="271"/>
      <c r="J211" s="271"/>
      <c r="K211" s="271"/>
      <c r="L211" s="393"/>
      <c r="M211" s="271"/>
    </row>
    <row r="212" spans="1:13" s="241" customFormat="1">
      <c r="A212" s="272"/>
      <c r="B212" s="272"/>
      <c r="C212" s="272"/>
      <c r="D212" s="272"/>
      <c r="E212" s="393"/>
      <c r="F212" s="393"/>
      <c r="G212" s="393"/>
      <c r="H212" s="393"/>
      <c r="I212" s="393"/>
      <c r="J212" s="393"/>
      <c r="K212" s="393"/>
      <c r="L212" s="393"/>
      <c r="M212" s="393"/>
    </row>
    <row r="213" spans="1:13" s="241" customFormat="1">
      <c r="A213" s="272"/>
      <c r="B213" s="272"/>
      <c r="C213" s="272"/>
      <c r="D213" s="272"/>
      <c r="E213" s="393"/>
      <c r="F213" s="393"/>
      <c r="G213" s="393"/>
      <c r="H213" s="393"/>
      <c r="I213" s="393"/>
      <c r="J213" s="393"/>
      <c r="K213" s="393"/>
      <c r="L213" s="393"/>
      <c r="M213" s="393"/>
    </row>
    <row r="214" spans="1:13" s="241" customFormat="1">
      <c r="A214" s="272"/>
      <c r="B214" s="272"/>
      <c r="C214" s="272"/>
      <c r="D214" s="272"/>
      <c r="E214" s="393"/>
      <c r="F214" s="393"/>
      <c r="G214" s="393"/>
      <c r="H214" s="393"/>
      <c r="I214" s="393"/>
      <c r="J214" s="393"/>
      <c r="K214" s="393"/>
      <c r="L214" s="393"/>
      <c r="M214" s="393"/>
    </row>
    <row r="215" spans="1:13" s="241" customFormat="1">
      <c r="A215" s="272"/>
      <c r="B215" s="272"/>
      <c r="C215" s="272"/>
      <c r="D215" s="272"/>
      <c r="E215" s="393"/>
      <c r="F215" s="393"/>
      <c r="G215" s="393"/>
      <c r="H215" s="393"/>
      <c r="I215" s="393"/>
      <c r="J215" s="393"/>
      <c r="K215" s="393"/>
      <c r="L215" s="393"/>
      <c r="M215" s="393"/>
    </row>
    <row r="216" spans="1:13" s="241" customFormat="1">
      <c r="A216" s="272"/>
      <c r="B216" s="272"/>
      <c r="C216" s="272"/>
      <c r="D216" s="272"/>
      <c r="E216" s="393"/>
      <c r="F216" s="393"/>
      <c r="G216" s="393"/>
      <c r="H216" s="393"/>
      <c r="I216" s="393"/>
      <c r="J216" s="393"/>
      <c r="K216" s="393"/>
      <c r="L216" s="393"/>
      <c r="M216" s="393"/>
    </row>
    <row r="217" spans="1:13" s="241" customFormat="1">
      <c r="A217" s="272"/>
      <c r="B217" s="272"/>
      <c r="C217" s="272"/>
      <c r="D217" s="272"/>
      <c r="E217" s="393"/>
      <c r="F217" s="393"/>
      <c r="G217" s="393"/>
      <c r="H217" s="393"/>
      <c r="I217" s="393"/>
      <c r="J217" s="393"/>
      <c r="K217" s="393"/>
      <c r="L217" s="393"/>
      <c r="M217" s="393"/>
    </row>
    <row r="218" spans="1:13" s="241" customFormat="1">
      <c r="A218" s="272"/>
      <c r="B218" s="272"/>
      <c r="C218" s="272"/>
      <c r="D218" s="272"/>
      <c r="E218" s="393"/>
      <c r="F218" s="393"/>
      <c r="G218" s="393"/>
      <c r="H218" s="393"/>
      <c r="I218" s="393"/>
      <c r="J218" s="393"/>
      <c r="K218" s="393"/>
      <c r="L218" s="393"/>
      <c r="M218" s="393"/>
    </row>
    <row r="219" spans="1:13" s="241" customFormat="1">
      <c r="A219" s="272"/>
      <c r="B219" s="272"/>
      <c r="C219" s="272"/>
      <c r="D219" s="272"/>
      <c r="E219" s="393"/>
      <c r="F219" s="393"/>
      <c r="G219" s="393"/>
      <c r="H219" s="393"/>
      <c r="I219" s="393"/>
      <c r="J219" s="393"/>
      <c r="K219" s="393"/>
      <c r="L219" s="393"/>
      <c r="M219" s="393"/>
    </row>
    <row r="220" spans="1:13" s="241" customFormat="1">
      <c r="A220" s="272"/>
      <c r="B220" s="272"/>
      <c r="C220" s="272"/>
      <c r="D220" s="272"/>
      <c r="E220" s="393"/>
      <c r="F220" s="393"/>
      <c r="G220" s="393"/>
      <c r="H220" s="393"/>
      <c r="I220" s="393"/>
      <c r="J220" s="393"/>
      <c r="K220" s="393"/>
      <c r="L220" s="393"/>
      <c r="M220" s="393"/>
    </row>
    <row r="221" spans="1:13" s="241" customFormat="1">
      <c r="A221" s="272"/>
      <c r="B221" s="272"/>
      <c r="C221" s="272"/>
      <c r="D221" s="272"/>
      <c r="E221" s="393"/>
      <c r="F221" s="393"/>
      <c r="G221" s="393"/>
      <c r="H221" s="393"/>
      <c r="I221" s="393"/>
      <c r="J221" s="393"/>
      <c r="K221" s="393"/>
      <c r="L221" s="393"/>
      <c r="M221" s="393"/>
    </row>
    <row r="222" spans="1:13" s="241" customFormat="1">
      <c r="A222" s="272"/>
      <c r="B222" s="272"/>
      <c r="C222" s="272"/>
      <c r="D222" s="272"/>
      <c r="E222" s="393"/>
      <c r="F222" s="393"/>
      <c r="G222" s="393"/>
      <c r="H222" s="393"/>
      <c r="I222" s="393"/>
      <c r="J222" s="393"/>
      <c r="K222" s="393"/>
      <c r="L222" s="393"/>
      <c r="M222" s="393"/>
    </row>
    <row r="223" spans="1:13" s="241" customFormat="1">
      <c r="A223" s="272"/>
      <c r="B223" s="272"/>
      <c r="C223" s="272"/>
      <c r="D223" s="272"/>
      <c r="E223" s="393"/>
      <c r="F223" s="393"/>
      <c r="G223" s="393"/>
      <c r="H223" s="393"/>
      <c r="I223" s="393"/>
      <c r="J223" s="393"/>
      <c r="K223" s="393"/>
      <c r="L223" s="393"/>
      <c r="M223" s="393"/>
    </row>
    <row r="224" spans="1:13" s="241" customFormat="1">
      <c r="A224" s="272"/>
      <c r="B224" s="272"/>
      <c r="C224" s="272"/>
      <c r="D224" s="272"/>
      <c r="E224" s="393"/>
      <c r="F224" s="393"/>
      <c r="G224" s="393"/>
      <c r="H224" s="393"/>
      <c r="I224" s="393"/>
      <c r="J224" s="393"/>
      <c r="K224" s="393"/>
      <c r="L224" s="271"/>
      <c r="M224" s="393"/>
    </row>
    <row r="225" spans="1:13" s="241" customFormat="1">
      <c r="A225" s="272"/>
      <c r="B225" s="272"/>
      <c r="C225" s="272"/>
      <c r="D225" s="272"/>
      <c r="E225" s="393"/>
      <c r="F225" s="393"/>
      <c r="G225" s="393"/>
      <c r="H225" s="393"/>
      <c r="I225" s="393"/>
      <c r="J225" s="393"/>
      <c r="K225" s="393"/>
      <c r="L225" s="271"/>
      <c r="M225" s="393"/>
    </row>
    <row r="226" spans="1:13" s="241" customFormat="1">
      <c r="A226" s="272"/>
      <c r="B226" s="272"/>
      <c r="C226" s="272"/>
      <c r="D226" s="272"/>
      <c r="E226" s="393"/>
      <c r="F226" s="393"/>
      <c r="G226" s="393"/>
      <c r="H226" s="393"/>
      <c r="I226" s="393"/>
      <c r="J226" s="393"/>
      <c r="K226" s="393"/>
      <c r="L226" s="271"/>
      <c r="M226" s="393"/>
    </row>
    <row r="227" spans="1:13" s="241" customFormat="1">
      <c r="A227" s="272"/>
      <c r="B227" s="272"/>
      <c r="C227" s="272"/>
      <c r="D227" s="272"/>
      <c r="E227" s="271"/>
      <c r="F227" s="271"/>
      <c r="G227" s="271"/>
      <c r="H227" s="271"/>
      <c r="I227" s="271"/>
      <c r="J227" s="271"/>
      <c r="K227" s="271"/>
      <c r="L227" s="271"/>
      <c r="M227" s="271"/>
    </row>
    <row r="228" spans="1:13" s="241" customFormat="1">
      <c r="A228" s="272"/>
      <c r="B228" s="272"/>
      <c r="C228" s="272"/>
      <c r="D228" s="272"/>
      <c r="E228" s="271"/>
      <c r="F228" s="271"/>
      <c r="G228" s="271"/>
      <c r="H228" s="271"/>
      <c r="I228" s="271"/>
      <c r="J228" s="271"/>
      <c r="K228" s="271"/>
      <c r="L228" s="271"/>
      <c r="M228" s="271"/>
    </row>
    <row r="229" spans="1:13" s="241" customFormat="1">
      <c r="A229" s="272"/>
      <c r="B229" s="272"/>
      <c r="C229" s="272"/>
      <c r="D229" s="272"/>
      <c r="E229" s="271"/>
      <c r="F229" s="271"/>
      <c r="G229" s="271"/>
      <c r="H229" s="271"/>
      <c r="I229" s="271"/>
      <c r="J229" s="271"/>
      <c r="K229" s="271"/>
      <c r="L229" s="271"/>
      <c r="M229" s="271"/>
    </row>
    <row r="230" spans="1:13" s="241" customFormat="1">
      <c r="A230" s="272"/>
      <c r="B230" s="272"/>
      <c r="C230" s="272"/>
      <c r="D230" s="272"/>
      <c r="E230" s="271"/>
      <c r="F230" s="271"/>
      <c r="G230" s="271"/>
      <c r="H230" s="271"/>
      <c r="I230" s="271"/>
      <c r="J230" s="271"/>
      <c r="K230" s="271"/>
      <c r="L230" s="271"/>
      <c r="M230" s="271"/>
    </row>
    <row r="231" spans="1:13" s="241" customFormat="1">
      <c r="A231" s="272"/>
      <c r="B231" s="272"/>
      <c r="C231" s="272"/>
      <c r="D231" s="272"/>
      <c r="E231" s="271"/>
      <c r="F231" s="271"/>
      <c r="G231" s="271"/>
      <c r="H231" s="271"/>
      <c r="I231" s="271"/>
      <c r="J231" s="271"/>
      <c r="K231" s="271"/>
      <c r="L231" s="271"/>
      <c r="M231" s="271"/>
    </row>
    <row r="232" spans="1:13" s="241" customFormat="1">
      <c r="A232" s="272"/>
      <c r="B232" s="272"/>
      <c r="C232" s="272"/>
      <c r="D232" s="272"/>
      <c r="E232" s="271"/>
      <c r="F232" s="271"/>
      <c r="G232" s="271"/>
      <c r="H232" s="271"/>
      <c r="I232" s="271"/>
      <c r="J232" s="271"/>
      <c r="K232" s="271"/>
      <c r="L232" s="271"/>
      <c r="M232" s="271"/>
    </row>
    <row r="233" spans="1:13" s="241" customFormat="1">
      <c r="A233" s="272"/>
      <c r="B233" s="272"/>
      <c r="C233" s="272"/>
      <c r="D233" s="272"/>
      <c r="E233" s="271"/>
      <c r="F233" s="271"/>
      <c r="G233" s="271"/>
      <c r="H233" s="271"/>
      <c r="I233" s="271"/>
      <c r="J233" s="271"/>
      <c r="K233" s="271"/>
      <c r="L233" s="390"/>
      <c r="M233" s="271"/>
    </row>
    <row r="234" spans="1:13" s="241" customFormat="1">
      <c r="A234" s="272"/>
      <c r="B234" s="272"/>
      <c r="C234" s="272"/>
      <c r="D234" s="272"/>
      <c r="E234" s="271"/>
      <c r="F234" s="271"/>
      <c r="G234" s="271"/>
      <c r="H234" s="271"/>
      <c r="I234" s="271"/>
      <c r="J234" s="271"/>
      <c r="K234" s="271"/>
      <c r="L234" s="390"/>
      <c r="M234" s="271"/>
    </row>
    <row r="235" spans="1:13" s="241" customFormat="1">
      <c r="A235" s="272"/>
      <c r="B235" s="272"/>
      <c r="C235" s="272"/>
      <c r="D235" s="272"/>
      <c r="E235" s="271"/>
      <c r="F235" s="271"/>
      <c r="G235" s="271"/>
      <c r="H235" s="271"/>
      <c r="I235" s="271"/>
      <c r="J235" s="271"/>
      <c r="K235" s="271"/>
      <c r="L235" s="390"/>
      <c r="M235" s="271"/>
    </row>
    <row r="236" spans="1:13" s="241" customFormat="1">
      <c r="A236" s="272"/>
      <c r="B236" s="272"/>
      <c r="C236" s="272"/>
      <c r="D236" s="272"/>
      <c r="E236" s="390"/>
      <c r="F236" s="390"/>
      <c r="G236" s="390"/>
      <c r="H236" s="390"/>
      <c r="I236" s="390"/>
      <c r="J236" s="390"/>
      <c r="K236" s="390"/>
      <c r="L236" s="394"/>
      <c r="M236" s="390"/>
    </row>
    <row r="237" spans="1:13" s="241" customFormat="1">
      <c r="A237" s="272"/>
      <c r="B237" s="272"/>
      <c r="C237" s="272"/>
      <c r="D237" s="272"/>
      <c r="E237" s="390"/>
      <c r="F237" s="390"/>
      <c r="G237" s="390"/>
      <c r="H237" s="390"/>
      <c r="I237" s="390"/>
      <c r="J237" s="390"/>
      <c r="K237" s="390"/>
      <c r="L237" s="394"/>
      <c r="M237" s="390"/>
    </row>
    <row r="238" spans="1:13" s="241" customFormat="1">
      <c r="A238" s="272"/>
      <c r="B238" s="272"/>
      <c r="C238" s="272"/>
      <c r="D238" s="272"/>
      <c r="E238" s="390"/>
      <c r="F238" s="390"/>
      <c r="G238" s="390"/>
      <c r="H238" s="390"/>
      <c r="I238" s="390"/>
      <c r="J238" s="390"/>
      <c r="K238" s="390"/>
      <c r="L238" s="394"/>
      <c r="M238" s="390"/>
    </row>
    <row r="239" spans="1:13" s="241" customFormat="1">
      <c r="A239" s="272"/>
      <c r="B239" s="272"/>
      <c r="C239" s="272"/>
      <c r="D239" s="272"/>
      <c r="E239" s="394"/>
      <c r="F239" s="394"/>
      <c r="G239" s="394"/>
      <c r="H239" s="394"/>
      <c r="I239" s="394"/>
      <c r="J239" s="394"/>
      <c r="K239" s="394"/>
      <c r="L239" s="394"/>
      <c r="M239" s="394"/>
    </row>
    <row r="240" spans="1:13" s="241" customFormat="1">
      <c r="A240" s="272"/>
      <c r="B240" s="272"/>
      <c r="C240" s="272"/>
      <c r="D240" s="272"/>
      <c r="E240" s="394"/>
      <c r="F240" s="394"/>
      <c r="G240" s="394"/>
      <c r="H240" s="394"/>
      <c r="I240" s="394"/>
      <c r="J240" s="394"/>
      <c r="K240" s="394"/>
      <c r="L240" s="394"/>
      <c r="M240" s="394"/>
    </row>
    <row r="241" spans="1:13" s="241" customFormat="1">
      <c r="A241" s="272"/>
      <c r="B241" s="272"/>
      <c r="C241" s="272"/>
      <c r="D241" s="272"/>
      <c r="E241" s="394"/>
      <c r="F241" s="394"/>
      <c r="G241" s="394"/>
      <c r="H241" s="394"/>
      <c r="I241" s="394"/>
      <c r="J241" s="394"/>
      <c r="K241" s="394"/>
      <c r="L241" s="394"/>
      <c r="M241" s="394"/>
    </row>
    <row r="242" spans="1:13" s="241" customFormat="1">
      <c r="A242" s="272"/>
      <c r="B242" s="272"/>
      <c r="C242" s="272"/>
      <c r="D242" s="272"/>
      <c r="E242" s="394"/>
      <c r="F242" s="394"/>
      <c r="G242" s="394"/>
      <c r="H242" s="394"/>
      <c r="I242" s="394"/>
      <c r="J242" s="394"/>
      <c r="K242" s="394"/>
      <c r="L242" s="394"/>
      <c r="M242" s="394"/>
    </row>
    <row r="243" spans="1:13" s="241" customFormat="1">
      <c r="A243" s="272"/>
      <c r="B243" s="272"/>
      <c r="C243" s="272"/>
      <c r="D243" s="272"/>
      <c r="E243" s="394"/>
      <c r="F243" s="394"/>
      <c r="G243" s="394"/>
      <c r="H243" s="394"/>
      <c r="I243" s="394"/>
      <c r="J243" s="394"/>
      <c r="K243" s="394"/>
      <c r="L243" s="394"/>
      <c r="M243" s="394"/>
    </row>
    <row r="244" spans="1:13" s="241" customFormat="1">
      <c r="A244" s="272"/>
      <c r="B244" s="272"/>
      <c r="C244" s="272"/>
      <c r="D244" s="272"/>
      <c r="E244" s="394"/>
      <c r="F244" s="394"/>
      <c r="G244" s="394"/>
      <c r="H244" s="394"/>
      <c r="I244" s="394"/>
      <c r="J244" s="394"/>
      <c r="K244" s="394"/>
      <c r="L244" s="394"/>
      <c r="M244" s="394"/>
    </row>
    <row r="245" spans="1:13" s="241" customFormat="1">
      <c r="A245" s="272"/>
      <c r="B245" s="272"/>
      <c r="C245" s="272"/>
      <c r="D245" s="272"/>
      <c r="E245" s="394"/>
      <c r="F245" s="394"/>
      <c r="G245" s="394"/>
      <c r="H245" s="394"/>
      <c r="I245" s="394"/>
      <c r="J245" s="394"/>
      <c r="K245" s="394"/>
      <c r="L245" s="394"/>
      <c r="M245" s="394"/>
    </row>
    <row r="246" spans="1:13" s="241" customFormat="1">
      <c r="A246" s="272"/>
      <c r="B246" s="272"/>
      <c r="C246" s="272"/>
      <c r="D246" s="272"/>
      <c r="E246" s="394"/>
      <c r="F246" s="394"/>
      <c r="G246" s="394"/>
      <c r="H246" s="394"/>
      <c r="I246" s="394"/>
      <c r="J246" s="394"/>
      <c r="K246" s="394"/>
      <c r="L246" s="394"/>
      <c r="M246" s="394"/>
    </row>
    <row r="247" spans="1:13" s="241" customFormat="1">
      <c r="A247" s="272"/>
      <c r="B247" s="272"/>
      <c r="C247" s="272"/>
      <c r="D247" s="272"/>
      <c r="E247" s="394"/>
      <c r="F247" s="394"/>
      <c r="G247" s="394"/>
      <c r="H247" s="394"/>
      <c r="I247" s="394"/>
      <c r="J247" s="394"/>
      <c r="K247" s="394"/>
      <c r="L247" s="394"/>
      <c r="M247" s="394"/>
    </row>
    <row r="248" spans="1:13" s="241" customFormat="1">
      <c r="A248" s="272"/>
      <c r="B248" s="272"/>
      <c r="C248" s="272"/>
      <c r="D248" s="272"/>
      <c r="E248" s="394"/>
      <c r="F248" s="394"/>
      <c r="G248" s="394"/>
      <c r="H248" s="394"/>
      <c r="I248" s="394"/>
      <c r="J248" s="394"/>
      <c r="K248" s="394"/>
      <c r="L248" s="394"/>
      <c r="M248" s="394"/>
    </row>
    <row r="249" spans="1:13" s="241" customFormat="1">
      <c r="A249" s="272"/>
      <c r="B249" s="272"/>
      <c r="C249" s="272"/>
      <c r="D249" s="272"/>
      <c r="E249" s="394"/>
      <c r="F249" s="394"/>
      <c r="G249" s="394"/>
      <c r="H249" s="394"/>
      <c r="I249" s="394"/>
      <c r="J249" s="394"/>
      <c r="K249" s="394"/>
      <c r="L249" s="394"/>
      <c r="M249" s="394"/>
    </row>
    <row r="250" spans="1:13" s="241" customFormat="1">
      <c r="A250" s="272"/>
      <c r="B250" s="272"/>
      <c r="C250" s="272"/>
      <c r="D250" s="272"/>
      <c r="E250" s="394"/>
      <c r="F250" s="394"/>
      <c r="G250" s="394"/>
      <c r="H250" s="394"/>
      <c r="I250" s="394"/>
      <c r="J250" s="394"/>
      <c r="K250" s="394"/>
      <c r="L250" s="390"/>
      <c r="M250" s="394"/>
    </row>
    <row r="251" spans="1:13" s="241" customFormat="1">
      <c r="A251" s="272"/>
      <c r="B251" s="272"/>
      <c r="C251" s="272"/>
      <c r="D251" s="272"/>
      <c r="E251" s="394"/>
      <c r="F251" s="394"/>
      <c r="G251" s="394"/>
      <c r="H251" s="394"/>
      <c r="I251" s="394"/>
      <c r="J251" s="394"/>
      <c r="K251" s="394"/>
      <c r="L251" s="271"/>
      <c r="M251" s="394"/>
    </row>
    <row r="252" spans="1:13" s="241" customFormat="1">
      <c r="A252" s="272"/>
      <c r="B252" s="272"/>
      <c r="C252" s="272"/>
      <c r="D252" s="272"/>
      <c r="E252" s="394"/>
      <c r="F252" s="394"/>
      <c r="G252" s="394"/>
      <c r="H252" s="394"/>
      <c r="I252" s="394"/>
      <c r="J252" s="394"/>
      <c r="K252" s="394"/>
      <c r="L252" s="396"/>
      <c r="M252" s="394"/>
    </row>
    <row r="253" spans="1:13" s="241" customFormat="1">
      <c r="A253" s="272"/>
      <c r="B253" s="272"/>
      <c r="C253" s="272"/>
      <c r="D253" s="272"/>
      <c r="E253" s="390"/>
      <c r="F253" s="390"/>
      <c r="G253" s="390"/>
      <c r="H253" s="390"/>
      <c r="I253" s="390"/>
      <c r="J253" s="390"/>
      <c r="K253" s="390"/>
      <c r="L253" s="396"/>
      <c r="M253" s="390"/>
    </row>
    <row r="254" spans="1:13" s="241" customFormat="1">
      <c r="A254" s="272"/>
      <c r="B254" s="272"/>
      <c r="C254" s="272"/>
      <c r="D254" s="272"/>
      <c r="E254" s="271"/>
      <c r="F254" s="271"/>
      <c r="G254" s="271"/>
      <c r="H254" s="271"/>
      <c r="I254" s="271"/>
      <c r="J254" s="271"/>
      <c r="K254" s="271"/>
      <c r="L254" s="271"/>
      <c r="M254" s="271"/>
    </row>
    <row r="255" spans="1:13" s="241" customFormat="1">
      <c r="A255" s="272"/>
      <c r="B255" s="272"/>
      <c r="C255" s="272"/>
      <c r="D255" s="272"/>
      <c r="E255" s="396"/>
      <c r="F255" s="396"/>
      <c r="G255" s="396"/>
      <c r="H255" s="396"/>
      <c r="I255" s="396"/>
      <c r="J255" s="396"/>
      <c r="K255" s="396"/>
      <c r="L255" s="271"/>
      <c r="M255" s="396"/>
    </row>
    <row r="256" spans="1:13" s="241" customFormat="1">
      <c r="A256" s="272"/>
      <c r="B256" s="272"/>
      <c r="C256" s="272"/>
      <c r="D256" s="272"/>
      <c r="E256" s="714"/>
      <c r="F256" s="714"/>
      <c r="G256" s="714"/>
      <c r="H256" s="396"/>
      <c r="I256" s="714"/>
      <c r="J256" s="714"/>
      <c r="K256" s="714"/>
      <c r="L256" s="483"/>
      <c r="M256" s="714"/>
    </row>
    <row r="257" spans="1:13" s="241" customFormat="1">
      <c r="A257" s="272"/>
      <c r="B257" s="272"/>
      <c r="C257" s="272"/>
      <c r="D257" s="272"/>
      <c r="E257" s="389"/>
      <c r="F257" s="389"/>
      <c r="G257" s="389"/>
      <c r="H257" s="389"/>
      <c r="I257" s="389"/>
      <c r="J257" s="389"/>
      <c r="K257" s="389"/>
      <c r="L257" s="483"/>
      <c r="M257" s="389"/>
    </row>
    <row r="258" spans="1:13" s="241" customFormat="1">
      <c r="A258" s="272"/>
      <c r="B258" s="272"/>
      <c r="C258" s="272"/>
      <c r="D258" s="272"/>
      <c r="E258" s="389"/>
      <c r="F258" s="389"/>
      <c r="G258" s="389"/>
      <c r="H258" s="389"/>
      <c r="I258" s="389"/>
      <c r="J258" s="389"/>
      <c r="K258" s="389"/>
      <c r="L258" s="483"/>
      <c r="M258" s="389"/>
    </row>
    <row r="259" spans="1:13" s="241" customFormat="1">
      <c r="A259" s="272"/>
      <c r="B259" s="272"/>
      <c r="C259" s="272"/>
      <c r="D259" s="272"/>
      <c r="E259" s="389"/>
      <c r="F259" s="389"/>
      <c r="G259" s="389"/>
      <c r="H259" s="389"/>
      <c r="I259" s="389"/>
      <c r="J259" s="389"/>
      <c r="K259" s="389"/>
      <c r="L259" s="483"/>
      <c r="M259" s="389"/>
    </row>
    <row r="260" spans="1:13" s="241" customFormat="1">
      <c r="A260" s="272"/>
      <c r="B260" s="272"/>
      <c r="C260" s="272"/>
      <c r="D260" s="272"/>
      <c r="E260" s="389"/>
      <c r="F260" s="389"/>
      <c r="G260" s="389"/>
      <c r="H260" s="389"/>
      <c r="I260" s="389"/>
      <c r="J260" s="389"/>
      <c r="K260" s="389"/>
      <c r="L260" s="483"/>
      <c r="M260" s="389"/>
    </row>
    <row r="261" spans="1:13" s="241" customFormat="1">
      <c r="A261" s="272"/>
      <c r="B261" s="272"/>
      <c r="C261" s="272"/>
      <c r="D261" s="272"/>
      <c r="E261" s="389"/>
      <c r="F261" s="389"/>
      <c r="G261" s="389"/>
      <c r="H261" s="389"/>
      <c r="I261" s="389"/>
      <c r="J261" s="389"/>
      <c r="K261" s="389"/>
      <c r="L261" s="483"/>
      <c r="M261" s="389"/>
    </row>
    <row r="262" spans="1:13" s="241" customFormat="1">
      <c r="A262" s="272"/>
      <c r="B262" s="272"/>
      <c r="C262" s="272"/>
      <c r="D262" s="272"/>
      <c r="E262" s="389"/>
      <c r="F262" s="389"/>
      <c r="G262" s="389"/>
      <c r="H262" s="389"/>
      <c r="I262" s="389"/>
      <c r="J262" s="389"/>
      <c r="K262" s="389"/>
      <c r="L262" s="483"/>
      <c r="M262" s="389"/>
    </row>
    <row r="263" spans="1:13" s="241" customFormat="1">
      <c r="A263" s="272"/>
      <c r="B263" s="272"/>
      <c r="C263" s="272"/>
      <c r="D263" s="272"/>
      <c r="E263" s="389"/>
      <c r="F263" s="389"/>
      <c r="G263" s="389"/>
      <c r="H263" s="389"/>
      <c r="I263" s="389"/>
      <c r="J263" s="389"/>
      <c r="K263" s="389"/>
      <c r="L263" s="483"/>
      <c r="M263" s="389"/>
    </row>
    <row r="264" spans="1:13" s="241" customFormat="1">
      <c r="A264" s="272"/>
      <c r="B264" s="272"/>
      <c r="C264" s="272"/>
      <c r="D264" s="272"/>
      <c r="E264" s="389"/>
      <c r="F264" s="389"/>
      <c r="G264" s="389"/>
      <c r="H264" s="389"/>
      <c r="I264" s="389"/>
      <c r="J264" s="389"/>
      <c r="K264" s="389"/>
      <c r="L264" s="483"/>
      <c r="M264" s="389"/>
    </row>
    <row r="265" spans="1:13" s="241" customFormat="1">
      <c r="A265" s="272"/>
      <c r="B265" s="272"/>
      <c r="C265" s="272"/>
      <c r="D265" s="272"/>
      <c r="E265" s="483"/>
      <c r="F265" s="483"/>
      <c r="G265" s="483"/>
      <c r="H265" s="483"/>
      <c r="I265" s="483"/>
      <c r="J265" s="483"/>
      <c r="K265" s="483"/>
      <c r="L265" s="483"/>
      <c r="M265" s="483"/>
    </row>
    <row r="266" spans="1:13" s="241" customFormat="1">
      <c r="A266" s="272"/>
      <c r="B266" s="272"/>
      <c r="C266" s="272"/>
      <c r="D266" s="272"/>
      <c r="E266" s="483"/>
      <c r="F266" s="483"/>
      <c r="G266" s="483"/>
      <c r="H266" s="483"/>
      <c r="I266" s="483"/>
      <c r="J266" s="483"/>
      <c r="K266" s="483"/>
      <c r="L266" s="483"/>
      <c r="M266" s="483"/>
    </row>
    <row r="267" spans="1:13" s="241" customFormat="1">
      <c r="A267" s="272"/>
      <c r="B267" s="272"/>
      <c r="C267" s="272"/>
      <c r="D267" s="272"/>
      <c r="E267" s="483"/>
      <c r="F267" s="483"/>
      <c r="G267" s="483"/>
      <c r="H267" s="483"/>
      <c r="I267" s="483"/>
      <c r="J267" s="483"/>
      <c r="K267" s="483"/>
      <c r="L267" s="483"/>
      <c r="M267" s="483"/>
    </row>
    <row r="268" spans="1:13" s="241" customFormat="1">
      <c r="A268" s="272"/>
      <c r="B268" s="272"/>
      <c r="C268" s="272"/>
      <c r="D268" s="272"/>
      <c r="E268" s="715"/>
      <c r="F268" s="715"/>
      <c r="G268" s="715"/>
      <c r="H268" s="715"/>
      <c r="I268" s="715"/>
      <c r="J268" s="715"/>
      <c r="K268" s="715"/>
      <c r="L268" s="483"/>
      <c r="M268" s="715"/>
    </row>
    <row r="269" spans="1:13" s="241" customFormat="1">
      <c r="A269" s="272"/>
      <c r="B269" s="272"/>
      <c r="C269" s="272"/>
      <c r="D269" s="272"/>
      <c r="E269" s="715"/>
      <c r="F269" s="715"/>
      <c r="G269" s="715"/>
      <c r="H269" s="715"/>
      <c r="I269" s="715"/>
      <c r="J269" s="715"/>
      <c r="K269" s="715"/>
      <c r="L269" s="483"/>
      <c r="M269" s="715"/>
    </row>
    <row r="270" spans="1:13" s="241" customFormat="1">
      <c r="A270" s="272"/>
      <c r="B270" s="272"/>
      <c r="C270" s="272"/>
      <c r="D270" s="272"/>
      <c r="E270" s="715"/>
      <c r="F270" s="715"/>
      <c r="G270" s="715"/>
      <c r="H270" s="715"/>
      <c r="I270" s="715"/>
      <c r="J270" s="715"/>
      <c r="K270" s="715"/>
      <c r="L270" s="483"/>
      <c r="M270" s="715"/>
    </row>
    <row r="271" spans="1:13" s="241" customFormat="1">
      <c r="A271" s="272"/>
      <c r="B271" s="272"/>
      <c r="C271" s="272"/>
      <c r="D271" s="272"/>
      <c r="E271" s="715"/>
      <c r="F271" s="715"/>
      <c r="G271" s="715"/>
      <c r="H271" s="715"/>
      <c r="I271" s="715"/>
      <c r="J271" s="715"/>
      <c r="K271" s="715"/>
      <c r="L271" s="483"/>
      <c r="M271" s="715"/>
    </row>
    <row r="272" spans="1:13" s="241" customFormat="1">
      <c r="A272" s="272"/>
      <c r="B272" s="272"/>
      <c r="C272" s="272"/>
      <c r="D272" s="272"/>
      <c r="E272" s="715"/>
      <c r="F272" s="715"/>
      <c r="G272" s="715"/>
      <c r="H272" s="715"/>
      <c r="I272" s="715"/>
      <c r="J272" s="715"/>
      <c r="K272" s="715"/>
      <c r="L272" s="483"/>
      <c r="M272" s="715"/>
    </row>
    <row r="273" spans="1:13" s="241" customFormat="1">
      <c r="A273" s="272"/>
      <c r="B273" s="272"/>
      <c r="C273" s="272"/>
      <c r="D273" s="272"/>
      <c r="E273" s="715"/>
      <c r="F273" s="715"/>
      <c r="G273" s="715"/>
      <c r="H273" s="715"/>
      <c r="I273" s="715"/>
      <c r="J273" s="715"/>
      <c r="K273" s="715"/>
      <c r="L273" s="483"/>
      <c r="M273" s="715"/>
    </row>
    <row r="274" spans="1:13" s="241" customFormat="1">
      <c r="A274" s="272"/>
      <c r="B274" s="272"/>
      <c r="C274" s="272"/>
      <c r="D274" s="272"/>
      <c r="E274" s="715"/>
      <c r="F274" s="715"/>
      <c r="G274" s="715"/>
      <c r="H274" s="715"/>
      <c r="I274" s="715"/>
      <c r="J274" s="715"/>
      <c r="K274" s="715"/>
      <c r="L274" s="483"/>
      <c r="M274" s="715"/>
    </row>
    <row r="275" spans="1:13" s="241" customFormat="1">
      <c r="A275" s="272"/>
      <c r="B275" s="272"/>
      <c r="C275" s="272"/>
      <c r="D275" s="272"/>
      <c r="E275" s="715"/>
      <c r="F275" s="715"/>
      <c r="G275" s="715"/>
      <c r="H275" s="715"/>
      <c r="I275" s="715"/>
      <c r="J275" s="715"/>
      <c r="K275" s="715"/>
      <c r="L275" s="483"/>
      <c r="M275" s="715"/>
    </row>
    <row r="276" spans="1:13" s="241" customFormat="1">
      <c r="A276" s="272"/>
      <c r="B276" s="272"/>
      <c r="C276" s="272"/>
      <c r="D276" s="272"/>
      <c r="E276" s="715"/>
      <c r="F276" s="715"/>
      <c r="G276" s="715"/>
      <c r="H276" s="715"/>
      <c r="I276" s="715"/>
      <c r="J276" s="715"/>
      <c r="K276" s="715"/>
      <c r="L276" s="483"/>
      <c r="M276" s="715"/>
    </row>
    <row r="277" spans="1:13" s="241" customFormat="1">
      <c r="A277" s="272"/>
      <c r="B277" s="272"/>
      <c r="C277" s="272"/>
      <c r="D277" s="272"/>
      <c r="E277" s="715"/>
      <c r="F277" s="715"/>
      <c r="G277" s="715"/>
      <c r="H277" s="715"/>
      <c r="I277" s="715"/>
      <c r="J277" s="715"/>
      <c r="K277" s="715"/>
      <c r="L277" s="483"/>
      <c r="M277" s="715"/>
    </row>
    <row r="278" spans="1:13" s="241" customFormat="1">
      <c r="A278" s="272"/>
      <c r="B278" s="272"/>
      <c r="C278" s="272"/>
      <c r="D278" s="272"/>
      <c r="E278" s="715"/>
      <c r="F278" s="715"/>
      <c r="G278" s="715"/>
      <c r="H278" s="715"/>
      <c r="I278" s="715"/>
      <c r="J278" s="715"/>
      <c r="K278" s="715"/>
      <c r="L278" s="483"/>
      <c r="M278" s="715"/>
    </row>
    <row r="279" spans="1:13" s="241" customFormat="1">
      <c r="A279" s="272"/>
      <c r="B279" s="272"/>
      <c r="C279" s="272"/>
      <c r="D279" s="272"/>
      <c r="E279" s="715"/>
      <c r="F279" s="715"/>
      <c r="G279" s="715"/>
      <c r="H279" s="715"/>
      <c r="I279" s="715"/>
      <c r="J279" s="715"/>
      <c r="K279" s="715"/>
      <c r="L279" s="483"/>
      <c r="M279" s="715"/>
    </row>
    <row r="280" spans="1:13" s="241" customFormat="1">
      <c r="A280" s="272"/>
      <c r="B280" s="272"/>
      <c r="C280" s="272"/>
      <c r="D280" s="272"/>
      <c r="E280" s="715"/>
      <c r="F280" s="715"/>
      <c r="G280" s="715"/>
      <c r="H280" s="715"/>
      <c r="I280" s="715"/>
      <c r="J280" s="715"/>
      <c r="K280" s="715"/>
      <c r="L280" s="483"/>
      <c r="M280" s="715"/>
    </row>
    <row r="281" spans="1:13" s="241" customFormat="1">
      <c r="A281" s="272"/>
      <c r="B281" s="272"/>
      <c r="C281" s="272"/>
      <c r="D281" s="272"/>
      <c r="E281" s="715"/>
      <c r="F281" s="715"/>
      <c r="G281" s="715"/>
      <c r="H281" s="715"/>
      <c r="I281" s="715"/>
      <c r="J281" s="715"/>
      <c r="K281" s="715"/>
      <c r="L281" s="483"/>
      <c r="M281" s="715"/>
    </row>
    <row r="282" spans="1:13" s="241" customFormat="1">
      <c r="A282" s="272"/>
      <c r="B282" s="272"/>
      <c r="C282" s="272"/>
      <c r="D282" s="272"/>
      <c r="E282" s="483"/>
      <c r="F282" s="483"/>
      <c r="G282" s="483"/>
      <c r="H282" s="483"/>
      <c r="I282" s="483"/>
      <c r="J282" s="483"/>
      <c r="K282" s="483"/>
      <c r="L282" s="483"/>
      <c r="M282" s="483"/>
    </row>
    <row r="283" spans="1:13" s="241" customFormat="1">
      <c r="A283" s="272"/>
      <c r="B283" s="272"/>
      <c r="C283" s="272"/>
      <c r="D283" s="272"/>
      <c r="E283" s="716"/>
      <c r="F283" s="716"/>
      <c r="G283" s="716"/>
      <c r="H283" s="716"/>
      <c r="I283" s="716"/>
      <c r="J283" s="716"/>
      <c r="K283" s="716"/>
      <c r="L283" s="483"/>
      <c r="M283" s="716"/>
    </row>
    <row r="284" spans="1:13" s="241" customFormat="1">
      <c r="A284" s="272"/>
      <c r="B284" s="272"/>
      <c r="C284" s="272"/>
      <c r="D284" s="272"/>
      <c r="E284" s="389"/>
      <c r="F284" s="389"/>
      <c r="G284" s="389"/>
      <c r="H284" s="389"/>
      <c r="I284" s="389"/>
      <c r="J284" s="389"/>
      <c r="K284" s="389"/>
      <c r="L284" s="483"/>
      <c r="M284" s="389"/>
    </row>
    <row r="285" spans="1:13" s="241" customFormat="1">
      <c r="A285" s="272"/>
      <c r="B285" s="272"/>
      <c r="C285" s="272"/>
      <c r="D285" s="272"/>
      <c r="E285" s="714"/>
      <c r="F285" s="714"/>
      <c r="G285" s="714"/>
      <c r="H285" s="714"/>
      <c r="I285" s="714"/>
      <c r="J285" s="714"/>
      <c r="K285" s="714"/>
      <c r="L285" s="483"/>
      <c r="M285" s="714"/>
    </row>
    <row r="286" spans="1:13" s="241" customFormat="1">
      <c r="A286" s="272"/>
      <c r="B286" s="272"/>
      <c r="C286" s="272"/>
      <c r="D286" s="272"/>
      <c r="E286" s="714"/>
      <c r="F286" s="714"/>
      <c r="G286" s="714"/>
      <c r="H286" s="714"/>
      <c r="I286" s="714"/>
      <c r="J286" s="714"/>
      <c r="K286" s="714"/>
      <c r="L286" s="483"/>
      <c r="M286" s="714"/>
    </row>
    <row r="287" spans="1:13" s="241" customFormat="1">
      <c r="A287" s="272"/>
      <c r="B287" s="272"/>
      <c r="C287" s="272"/>
      <c r="D287" s="272"/>
      <c r="E287" s="714"/>
      <c r="F287" s="714"/>
      <c r="G287" s="714"/>
      <c r="H287" s="714"/>
      <c r="I287" s="714"/>
      <c r="J287" s="714"/>
      <c r="K287" s="714"/>
      <c r="L287" s="483"/>
      <c r="M287" s="714"/>
    </row>
    <row r="288" spans="1:13" s="241" customFormat="1">
      <c r="A288" s="272"/>
      <c r="B288" s="272"/>
      <c r="C288" s="272"/>
      <c r="D288" s="272"/>
      <c r="E288" s="389"/>
      <c r="F288" s="389"/>
      <c r="G288" s="389"/>
      <c r="H288" s="389"/>
      <c r="I288" s="389"/>
      <c r="J288" s="389"/>
      <c r="K288" s="389"/>
      <c r="L288" s="483"/>
      <c r="M288" s="389"/>
    </row>
    <row r="289" spans="1:13" s="241" customFormat="1">
      <c r="A289" s="272"/>
      <c r="B289" s="272"/>
      <c r="C289" s="272"/>
      <c r="D289" s="272"/>
      <c r="E289" s="389"/>
      <c r="F289" s="389"/>
      <c r="G289" s="389"/>
      <c r="H289" s="389"/>
      <c r="I289" s="389"/>
      <c r="J289" s="389"/>
      <c r="K289" s="389"/>
      <c r="L289" s="483"/>
      <c r="M289" s="389"/>
    </row>
    <row r="290" spans="1:13" s="241" customFormat="1">
      <c r="A290" s="272"/>
      <c r="B290" s="272"/>
      <c r="C290" s="272"/>
      <c r="D290" s="272"/>
      <c r="E290" s="389"/>
      <c r="F290" s="389"/>
      <c r="G290" s="389"/>
      <c r="H290" s="389"/>
      <c r="I290" s="389"/>
      <c r="J290" s="389"/>
      <c r="K290" s="389"/>
      <c r="L290" s="483"/>
      <c r="M290" s="389"/>
    </row>
    <row r="291" spans="1:13" s="241" customFormat="1">
      <c r="A291" s="272"/>
      <c r="B291" s="272"/>
      <c r="C291" s="272"/>
      <c r="D291" s="272"/>
      <c r="E291" s="389"/>
      <c r="F291" s="389"/>
      <c r="G291" s="389"/>
      <c r="H291" s="389"/>
      <c r="I291" s="389"/>
      <c r="J291" s="389"/>
      <c r="K291" s="389"/>
      <c r="L291" s="483"/>
      <c r="M291" s="389"/>
    </row>
    <row r="292" spans="1:13" s="241" customFormat="1">
      <c r="A292" s="272"/>
      <c r="B292" s="272"/>
      <c r="C292" s="272"/>
      <c r="D292" s="272"/>
      <c r="E292" s="389"/>
      <c r="F292" s="389"/>
      <c r="G292" s="389"/>
      <c r="H292" s="389"/>
      <c r="I292" s="389"/>
      <c r="J292" s="389"/>
      <c r="K292" s="389"/>
      <c r="L292" s="483"/>
      <c r="M292" s="389"/>
    </row>
    <row r="293" spans="1:13" s="241" customFormat="1">
      <c r="A293" s="272"/>
      <c r="B293" s="272"/>
      <c r="C293" s="272"/>
      <c r="D293" s="272"/>
      <c r="E293" s="389"/>
      <c r="F293" s="389"/>
      <c r="G293" s="389"/>
      <c r="H293" s="389"/>
      <c r="I293" s="389"/>
      <c r="J293" s="389"/>
      <c r="K293" s="389"/>
      <c r="L293" s="483"/>
      <c r="M293" s="389"/>
    </row>
    <row r="294" spans="1:13" s="241" customFormat="1">
      <c r="A294" s="272"/>
      <c r="B294" s="272"/>
      <c r="C294" s="272"/>
      <c r="D294" s="272"/>
      <c r="E294" s="389"/>
      <c r="F294" s="389"/>
      <c r="G294" s="389"/>
      <c r="H294" s="389"/>
      <c r="I294" s="389"/>
      <c r="J294" s="389"/>
      <c r="K294" s="389"/>
      <c r="L294" s="483"/>
      <c r="M294" s="389"/>
    </row>
    <row r="295" spans="1:13" s="241" customFormat="1">
      <c r="A295" s="272"/>
      <c r="B295" s="272"/>
      <c r="C295" s="272"/>
      <c r="D295" s="272"/>
      <c r="E295" s="389"/>
      <c r="F295" s="389"/>
      <c r="G295" s="389"/>
      <c r="H295" s="389"/>
      <c r="I295" s="389"/>
      <c r="J295" s="389"/>
      <c r="K295" s="389"/>
      <c r="L295" s="483"/>
      <c r="M295" s="389"/>
    </row>
    <row r="296" spans="1:13" s="241" customFormat="1">
      <c r="A296" s="272"/>
      <c r="B296" s="272"/>
      <c r="C296" s="272"/>
      <c r="D296" s="272"/>
      <c r="E296" s="389"/>
      <c r="F296" s="389"/>
      <c r="G296" s="389"/>
      <c r="H296" s="389"/>
      <c r="I296" s="389"/>
      <c r="J296" s="389"/>
      <c r="K296" s="389"/>
      <c r="L296" s="483"/>
      <c r="M296" s="389"/>
    </row>
    <row r="297" spans="1:13" s="241" customFormat="1">
      <c r="A297" s="272"/>
      <c r="B297" s="272"/>
      <c r="C297" s="272"/>
      <c r="D297" s="272"/>
      <c r="E297" s="389"/>
      <c r="F297" s="389"/>
      <c r="G297" s="389"/>
      <c r="H297" s="389"/>
      <c r="I297" s="389"/>
      <c r="J297" s="389"/>
      <c r="K297" s="389"/>
      <c r="L297" s="483"/>
      <c r="M297" s="389"/>
    </row>
    <row r="298" spans="1:13" s="241" customFormat="1">
      <c r="A298" s="272"/>
      <c r="B298" s="272"/>
      <c r="C298" s="272"/>
      <c r="D298" s="272"/>
      <c r="E298" s="717"/>
      <c r="F298" s="717"/>
      <c r="G298" s="717"/>
      <c r="H298" s="717"/>
      <c r="I298" s="717"/>
      <c r="J298" s="717"/>
      <c r="K298" s="717"/>
      <c r="L298" s="483"/>
      <c r="M298" s="717"/>
    </row>
    <row r="299" spans="1:13" s="241" customFormat="1">
      <c r="A299" s="272"/>
      <c r="B299" s="272"/>
      <c r="C299" s="272"/>
      <c r="D299" s="272"/>
      <c r="E299" s="717"/>
      <c r="F299" s="717"/>
      <c r="G299" s="717"/>
      <c r="H299" s="717"/>
      <c r="I299" s="717"/>
      <c r="J299" s="717"/>
      <c r="K299" s="717"/>
      <c r="L299" s="483"/>
      <c r="M299" s="717"/>
    </row>
    <row r="300" spans="1:13" s="241" customFormat="1">
      <c r="A300" s="272"/>
      <c r="B300" s="272"/>
      <c r="C300" s="272"/>
      <c r="D300" s="272"/>
      <c r="E300" s="717"/>
      <c r="F300" s="717"/>
      <c r="G300" s="717"/>
      <c r="H300" s="717"/>
      <c r="I300" s="717"/>
      <c r="J300" s="717"/>
      <c r="K300" s="717"/>
      <c r="L300" s="483"/>
      <c r="M300" s="717"/>
    </row>
    <row r="301" spans="1:13" s="241" customFormat="1">
      <c r="A301" s="272"/>
      <c r="B301" s="272"/>
      <c r="C301" s="272"/>
      <c r="D301" s="272"/>
      <c r="E301" s="717"/>
      <c r="F301" s="717"/>
      <c r="G301" s="717"/>
      <c r="H301" s="717"/>
      <c r="I301" s="717"/>
      <c r="J301" s="717"/>
      <c r="K301" s="717"/>
      <c r="L301" s="483"/>
      <c r="M301" s="717"/>
    </row>
    <row r="302" spans="1:13" s="241" customFormat="1">
      <c r="A302" s="272"/>
      <c r="B302" s="272"/>
      <c r="C302" s="272"/>
      <c r="D302" s="272"/>
      <c r="E302" s="717"/>
      <c r="F302" s="717"/>
      <c r="G302" s="717"/>
      <c r="H302" s="717"/>
      <c r="I302" s="717"/>
      <c r="J302" s="717"/>
      <c r="K302" s="717"/>
      <c r="L302" s="483"/>
      <c r="M302" s="717"/>
    </row>
    <row r="303" spans="1:13" s="241" customFormat="1">
      <c r="A303" s="272"/>
      <c r="B303" s="272"/>
      <c r="C303" s="272"/>
      <c r="D303" s="272"/>
      <c r="E303" s="717"/>
      <c r="F303" s="717"/>
      <c r="G303" s="717"/>
      <c r="H303" s="717"/>
      <c r="I303" s="717"/>
      <c r="J303" s="717"/>
      <c r="K303" s="717"/>
      <c r="L303" s="483"/>
      <c r="M303" s="717"/>
    </row>
    <row r="304" spans="1:13" s="241" customFormat="1">
      <c r="A304" s="272"/>
      <c r="B304" s="272"/>
      <c r="C304" s="272"/>
      <c r="D304" s="272"/>
      <c r="E304" s="717"/>
      <c r="F304" s="717"/>
      <c r="G304" s="717"/>
      <c r="H304" s="717"/>
      <c r="I304" s="717"/>
      <c r="J304" s="717"/>
      <c r="K304" s="717"/>
      <c r="L304" s="483"/>
      <c r="M304" s="717"/>
    </row>
    <row r="305" spans="1:13" s="241" customFormat="1">
      <c r="A305" s="272"/>
      <c r="B305" s="272"/>
      <c r="C305" s="272"/>
      <c r="D305" s="272"/>
      <c r="E305" s="717"/>
      <c r="F305" s="717"/>
      <c r="G305" s="717"/>
      <c r="H305" s="717"/>
      <c r="I305" s="717"/>
      <c r="J305" s="717"/>
      <c r="K305" s="717"/>
      <c r="L305" s="483"/>
      <c r="M305" s="717"/>
    </row>
    <row r="306" spans="1:13" s="241" customFormat="1">
      <c r="A306" s="272"/>
      <c r="B306" s="272"/>
      <c r="C306" s="272"/>
      <c r="D306" s="272"/>
      <c r="E306" s="717"/>
      <c r="F306" s="717"/>
      <c r="G306" s="717"/>
      <c r="H306" s="717"/>
      <c r="I306" s="717"/>
      <c r="J306" s="717"/>
      <c r="K306" s="717"/>
      <c r="L306" s="483"/>
      <c r="M306" s="717"/>
    </row>
    <row r="307" spans="1:13" s="241" customFormat="1">
      <c r="A307" s="272"/>
      <c r="B307" s="272"/>
      <c r="C307" s="272"/>
      <c r="D307" s="272"/>
      <c r="E307" s="717"/>
      <c r="F307" s="717"/>
      <c r="G307" s="717"/>
      <c r="H307" s="717"/>
      <c r="I307" s="717"/>
      <c r="J307" s="717"/>
      <c r="K307" s="717"/>
      <c r="L307" s="483"/>
      <c r="M307" s="717"/>
    </row>
    <row r="308" spans="1:13" s="241" customFormat="1">
      <c r="A308" s="272"/>
      <c r="B308" s="272"/>
      <c r="C308" s="272"/>
      <c r="D308" s="272"/>
      <c r="E308" s="717"/>
      <c r="F308" s="717"/>
      <c r="G308" s="717"/>
      <c r="H308" s="717"/>
      <c r="I308" s="717"/>
      <c r="J308" s="717"/>
      <c r="K308" s="717"/>
      <c r="L308" s="483"/>
      <c r="M308" s="717"/>
    </row>
    <row r="309" spans="1:13" s="241" customFormat="1">
      <c r="A309" s="272"/>
      <c r="B309" s="272"/>
      <c r="C309" s="272"/>
      <c r="D309" s="272"/>
      <c r="E309" s="717"/>
      <c r="F309" s="717"/>
      <c r="G309" s="717"/>
      <c r="H309" s="717"/>
      <c r="I309" s="717"/>
      <c r="J309" s="717"/>
      <c r="K309" s="717"/>
      <c r="L309" s="483"/>
      <c r="M309" s="717"/>
    </row>
    <row r="310" spans="1:13" s="241" customFormat="1">
      <c r="A310" s="272"/>
      <c r="B310" s="272"/>
      <c r="C310" s="272"/>
      <c r="D310" s="272"/>
      <c r="E310" s="717"/>
      <c r="F310" s="717"/>
      <c r="G310" s="717"/>
      <c r="H310" s="717"/>
      <c r="I310" s="717"/>
      <c r="J310" s="717"/>
      <c r="K310" s="717"/>
      <c r="L310" s="483"/>
      <c r="M310" s="717"/>
    </row>
    <row r="311" spans="1:13" s="241" customFormat="1">
      <c r="A311" s="272"/>
      <c r="B311" s="272"/>
      <c r="C311" s="272"/>
      <c r="D311" s="272"/>
      <c r="E311" s="717"/>
      <c r="F311" s="717"/>
      <c r="G311" s="717"/>
      <c r="H311" s="717"/>
      <c r="I311" s="717"/>
      <c r="J311" s="717"/>
      <c r="K311" s="717"/>
      <c r="L311" s="483"/>
      <c r="M311" s="717"/>
    </row>
    <row r="312" spans="1:13" s="241" customFormat="1">
      <c r="A312" s="272"/>
      <c r="B312" s="272"/>
      <c r="C312" s="272"/>
      <c r="D312" s="272"/>
      <c r="E312" s="717"/>
      <c r="F312" s="717"/>
      <c r="G312" s="717"/>
      <c r="H312" s="717"/>
      <c r="I312" s="717"/>
      <c r="J312" s="717"/>
      <c r="K312" s="717"/>
      <c r="L312" s="483"/>
      <c r="M312" s="717"/>
    </row>
    <row r="313" spans="1:13" s="241" customFormat="1">
      <c r="A313" s="272"/>
      <c r="B313" s="272"/>
      <c r="C313" s="272"/>
      <c r="D313" s="272"/>
      <c r="E313" s="483"/>
      <c r="F313" s="483"/>
      <c r="G313" s="483"/>
      <c r="H313" s="483"/>
      <c r="I313" s="483"/>
      <c r="J313" s="483"/>
      <c r="K313" s="483"/>
      <c r="L313" s="483"/>
      <c r="M313" s="483"/>
    </row>
    <row r="314" spans="1:13" s="241" customFormat="1">
      <c r="A314" s="272"/>
      <c r="B314" s="272"/>
      <c r="C314" s="272"/>
      <c r="D314" s="272"/>
      <c r="E314" s="483"/>
      <c r="F314" s="483"/>
      <c r="G314" s="483"/>
      <c r="H314" s="483"/>
      <c r="I314" s="483"/>
      <c r="J314" s="483"/>
      <c r="K314" s="483"/>
      <c r="L314" s="483"/>
      <c r="M314" s="483"/>
    </row>
    <row r="315" spans="1:13" s="241" customFormat="1">
      <c r="A315" s="272"/>
      <c r="B315" s="272"/>
      <c r="C315" s="272"/>
      <c r="D315" s="272"/>
      <c r="E315" s="483"/>
      <c r="F315" s="483"/>
      <c r="G315" s="483"/>
      <c r="H315" s="483"/>
      <c r="I315" s="483"/>
      <c r="J315" s="483"/>
      <c r="K315" s="483"/>
      <c r="L315" s="483"/>
      <c r="M315" s="483"/>
    </row>
    <row r="316" spans="1:13" s="241" customFormat="1">
      <c r="A316" s="272"/>
      <c r="B316" s="272"/>
      <c r="C316" s="272"/>
      <c r="D316" s="272"/>
      <c r="E316" s="483"/>
      <c r="F316" s="483"/>
      <c r="G316" s="483"/>
      <c r="H316" s="483"/>
      <c r="I316" s="483"/>
      <c r="J316" s="483"/>
      <c r="K316" s="483"/>
      <c r="L316" s="483"/>
      <c r="M316" s="483"/>
    </row>
    <row r="317" spans="1:13" s="241" customFormat="1">
      <c r="A317" s="272"/>
      <c r="B317" s="272"/>
      <c r="C317" s="272"/>
      <c r="D317" s="272"/>
      <c r="E317" s="483"/>
      <c r="F317" s="483"/>
      <c r="G317" s="483"/>
      <c r="H317" s="483"/>
      <c r="I317" s="483"/>
      <c r="J317" s="483"/>
      <c r="K317" s="483"/>
      <c r="L317" s="483"/>
      <c r="M317" s="483"/>
    </row>
    <row r="318" spans="1:13" s="241" customFormat="1">
      <c r="A318" s="272"/>
      <c r="B318" s="272"/>
      <c r="C318" s="272"/>
      <c r="D318" s="272"/>
      <c r="E318" s="483"/>
      <c r="F318" s="483"/>
      <c r="G318" s="483"/>
      <c r="H318" s="483"/>
      <c r="I318" s="483"/>
      <c r="J318" s="483"/>
      <c r="K318" s="483"/>
      <c r="L318" s="483"/>
      <c r="M318" s="483"/>
    </row>
    <row r="319" spans="1:13" s="241" customFormat="1">
      <c r="A319" s="272"/>
      <c r="B319" s="272"/>
      <c r="C319" s="272"/>
      <c r="D319" s="272"/>
      <c r="E319" s="483"/>
      <c r="F319" s="483"/>
      <c r="G319" s="483"/>
      <c r="H319" s="483"/>
      <c r="I319" s="483"/>
      <c r="J319" s="483"/>
      <c r="K319" s="483"/>
      <c r="L319" s="483"/>
      <c r="M319" s="483"/>
    </row>
    <row r="320" spans="1:13" s="241" customFormat="1">
      <c r="A320" s="272"/>
      <c r="B320" s="272"/>
      <c r="C320" s="272"/>
      <c r="D320" s="272"/>
      <c r="E320" s="483"/>
      <c r="F320" s="483"/>
      <c r="G320" s="483"/>
      <c r="H320" s="483"/>
      <c r="I320" s="483"/>
      <c r="J320" s="483"/>
      <c r="K320" s="483"/>
      <c r="L320" s="483"/>
      <c r="M320" s="483"/>
    </row>
    <row r="321" spans="1:13" s="241" customFormat="1">
      <c r="A321" s="272"/>
      <c r="B321" s="272"/>
      <c r="C321" s="272"/>
      <c r="D321" s="272"/>
      <c r="E321" s="483"/>
      <c r="F321" s="483"/>
      <c r="G321" s="483"/>
      <c r="H321" s="483"/>
      <c r="I321" s="483"/>
      <c r="J321" s="483"/>
      <c r="K321" s="483"/>
      <c r="L321" s="483"/>
      <c r="M321" s="483"/>
    </row>
    <row r="322" spans="1:13" s="241" customFormat="1">
      <c r="A322" s="272"/>
      <c r="B322" s="272"/>
      <c r="C322" s="272"/>
      <c r="D322" s="272"/>
      <c r="E322" s="483"/>
      <c r="F322" s="483"/>
      <c r="G322" s="483"/>
      <c r="H322" s="483"/>
      <c r="I322" s="483"/>
      <c r="J322" s="483"/>
      <c r="K322" s="483"/>
      <c r="L322" s="483"/>
      <c r="M322" s="483"/>
    </row>
    <row r="323" spans="1:13" s="241" customFormat="1">
      <c r="A323" s="272"/>
      <c r="B323" s="272"/>
      <c r="C323" s="272"/>
      <c r="D323" s="272"/>
      <c r="E323" s="483"/>
      <c r="F323" s="483"/>
      <c r="G323" s="483"/>
      <c r="H323" s="483"/>
      <c r="I323" s="483"/>
      <c r="J323" s="483"/>
      <c r="K323" s="483"/>
      <c r="L323" s="483"/>
      <c r="M323" s="483"/>
    </row>
    <row r="324" spans="1:13" s="241" customFormat="1">
      <c r="A324" s="272"/>
      <c r="B324" s="272"/>
      <c r="C324" s="272"/>
      <c r="D324" s="272"/>
      <c r="E324" s="483"/>
      <c r="F324" s="483"/>
      <c r="G324" s="483"/>
      <c r="H324" s="483"/>
      <c r="I324" s="483"/>
      <c r="J324" s="483"/>
      <c r="K324" s="483"/>
      <c r="L324" s="483"/>
      <c r="M324" s="483"/>
    </row>
    <row r="325" spans="1:13" s="241" customFormat="1">
      <c r="A325" s="272"/>
      <c r="B325" s="272"/>
      <c r="C325" s="272"/>
      <c r="D325" s="272"/>
      <c r="E325" s="483"/>
      <c r="F325" s="483"/>
      <c r="G325" s="483"/>
      <c r="H325" s="483"/>
      <c r="I325" s="483"/>
      <c r="J325" s="483"/>
      <c r="K325" s="483"/>
      <c r="L325" s="483"/>
      <c r="M325" s="483"/>
    </row>
    <row r="326" spans="1:13" s="241" customFormat="1">
      <c r="A326" s="272"/>
      <c r="B326" s="272"/>
      <c r="C326" s="272"/>
      <c r="D326" s="272"/>
      <c r="E326" s="483"/>
      <c r="F326" s="483"/>
      <c r="G326" s="483"/>
      <c r="H326" s="483"/>
      <c r="I326" s="483"/>
      <c r="J326" s="483"/>
      <c r="K326" s="483"/>
      <c r="L326" s="483"/>
      <c r="M326" s="483"/>
    </row>
    <row r="327" spans="1:13" s="241" customFormat="1">
      <c r="A327" s="272"/>
      <c r="B327" s="272"/>
      <c r="C327" s="272"/>
      <c r="D327" s="272"/>
      <c r="E327" s="483"/>
      <c r="F327" s="483"/>
      <c r="G327" s="483"/>
      <c r="H327" s="483"/>
      <c r="I327" s="483"/>
      <c r="J327" s="483"/>
      <c r="K327" s="483"/>
      <c r="L327" s="483"/>
      <c r="M327" s="483"/>
    </row>
    <row r="328" spans="1:13" s="241" customFormat="1">
      <c r="A328" s="272"/>
      <c r="B328" s="272"/>
      <c r="C328" s="272"/>
      <c r="D328" s="272"/>
      <c r="E328" s="483"/>
      <c r="F328" s="483"/>
      <c r="G328" s="483"/>
      <c r="H328" s="483"/>
      <c r="I328" s="483"/>
      <c r="J328" s="483"/>
      <c r="K328" s="483"/>
      <c r="L328" s="483"/>
      <c r="M328" s="483"/>
    </row>
    <row r="329" spans="1:13" s="241" customFormat="1">
      <c r="A329" s="272"/>
      <c r="B329" s="272"/>
      <c r="C329" s="272"/>
      <c r="D329" s="272"/>
      <c r="E329" s="483"/>
      <c r="F329" s="483"/>
      <c r="G329" s="483"/>
      <c r="H329" s="483"/>
      <c r="I329" s="483"/>
      <c r="J329" s="483"/>
      <c r="K329" s="483"/>
      <c r="L329" s="483"/>
      <c r="M329" s="483"/>
    </row>
    <row r="330" spans="1:13" s="241" customFormat="1">
      <c r="A330" s="272"/>
      <c r="B330" s="272"/>
      <c r="C330" s="272"/>
      <c r="D330" s="272"/>
      <c r="E330" s="483"/>
      <c r="F330" s="483"/>
      <c r="G330" s="483"/>
      <c r="H330" s="483"/>
      <c r="I330" s="483"/>
      <c r="J330" s="483"/>
      <c r="K330" s="483"/>
      <c r="L330" s="483"/>
      <c r="M330" s="483"/>
    </row>
    <row r="331" spans="1:13" s="241" customFormat="1">
      <c r="A331" s="272"/>
      <c r="B331" s="272"/>
      <c r="C331" s="272"/>
      <c r="D331" s="272"/>
      <c r="E331" s="483"/>
      <c r="F331" s="483"/>
      <c r="G331" s="483"/>
      <c r="H331" s="483"/>
      <c r="I331" s="483"/>
      <c r="J331" s="483"/>
      <c r="K331" s="483"/>
      <c r="L331" s="483"/>
      <c r="M331" s="483"/>
    </row>
    <row r="332" spans="1:13" s="241" customFormat="1">
      <c r="A332" s="272"/>
      <c r="B332" s="272"/>
      <c r="C332" s="272"/>
      <c r="D332" s="272"/>
      <c r="E332" s="483"/>
      <c r="F332" s="483"/>
      <c r="G332" s="483"/>
      <c r="H332" s="483"/>
      <c r="I332" s="483"/>
      <c r="J332" s="483"/>
      <c r="K332" s="483"/>
      <c r="L332" s="483"/>
      <c r="M332" s="483"/>
    </row>
    <row r="333" spans="1:13" s="241" customFormat="1">
      <c r="A333" s="272"/>
      <c r="B333" s="272"/>
      <c r="C333" s="272"/>
      <c r="D333" s="272"/>
      <c r="E333" s="483"/>
      <c r="F333" s="483"/>
      <c r="G333" s="483"/>
      <c r="H333" s="483"/>
      <c r="I333" s="483"/>
      <c r="J333" s="483"/>
      <c r="K333" s="483"/>
      <c r="L333" s="483"/>
      <c r="M333" s="483"/>
    </row>
    <row r="334" spans="1:13" s="241" customFormat="1">
      <c r="A334" s="272"/>
      <c r="B334" s="272"/>
      <c r="C334" s="272"/>
      <c r="D334" s="272"/>
      <c r="E334" s="483"/>
      <c r="F334" s="483"/>
      <c r="G334" s="483"/>
      <c r="H334" s="483"/>
      <c r="I334" s="483"/>
      <c r="J334" s="483"/>
      <c r="K334" s="483"/>
      <c r="L334" s="483"/>
      <c r="M334" s="483"/>
    </row>
    <row r="335" spans="1:13" s="241" customFormat="1">
      <c r="A335" s="272"/>
      <c r="B335" s="272"/>
      <c r="C335" s="272"/>
      <c r="D335" s="272"/>
      <c r="E335" s="483"/>
      <c r="F335" s="483"/>
      <c r="G335" s="483"/>
      <c r="H335" s="483"/>
      <c r="I335" s="483"/>
      <c r="J335" s="483"/>
      <c r="K335" s="483"/>
      <c r="L335" s="483"/>
      <c r="M335" s="483"/>
    </row>
    <row r="336" spans="1:13" s="241" customFormat="1">
      <c r="A336" s="272"/>
      <c r="B336" s="272"/>
      <c r="C336" s="272"/>
      <c r="D336" s="272"/>
      <c r="E336" s="483"/>
      <c r="F336" s="483"/>
      <c r="G336" s="483"/>
      <c r="H336" s="483"/>
      <c r="I336" s="483"/>
      <c r="J336" s="483"/>
      <c r="K336" s="483"/>
      <c r="L336" s="483"/>
      <c r="M336" s="483"/>
    </row>
    <row r="337" spans="1:13" s="241" customFormat="1">
      <c r="A337" s="272"/>
      <c r="B337" s="272"/>
      <c r="C337" s="272"/>
      <c r="D337" s="272"/>
      <c r="E337" s="483"/>
      <c r="F337" s="483"/>
      <c r="G337" s="483"/>
      <c r="H337" s="483"/>
      <c r="I337" s="483"/>
      <c r="J337" s="483"/>
      <c r="K337" s="483"/>
      <c r="L337" s="483"/>
      <c r="M337" s="483"/>
    </row>
    <row r="338" spans="1:13" s="241" customFormat="1">
      <c r="A338" s="272"/>
      <c r="B338" s="272"/>
      <c r="C338" s="272"/>
      <c r="D338" s="272"/>
      <c r="E338" s="483"/>
      <c r="F338" s="483"/>
      <c r="G338" s="483"/>
      <c r="H338" s="483"/>
      <c r="I338" s="483"/>
      <c r="J338" s="483"/>
      <c r="K338" s="483"/>
      <c r="L338" s="483"/>
      <c r="M338" s="483"/>
    </row>
    <row r="339" spans="1:13" s="241" customFormat="1">
      <c r="A339" s="272"/>
      <c r="B339" s="272"/>
      <c r="C339" s="272"/>
      <c r="D339" s="272"/>
      <c r="E339" s="483"/>
      <c r="F339" s="483"/>
      <c r="G339" s="483"/>
      <c r="H339" s="483"/>
      <c r="I339" s="483"/>
      <c r="J339" s="483"/>
      <c r="K339" s="483"/>
      <c r="L339" s="483"/>
      <c r="M339" s="483"/>
    </row>
    <row r="340" spans="1:13" s="241" customFormat="1">
      <c r="A340" s="272"/>
      <c r="B340" s="272"/>
      <c r="C340" s="272"/>
      <c r="D340" s="272"/>
      <c r="E340" s="483"/>
      <c r="F340" s="483"/>
      <c r="G340" s="483"/>
      <c r="H340" s="483"/>
      <c r="I340" s="483"/>
      <c r="J340" s="483"/>
      <c r="K340" s="483"/>
      <c r="L340" s="483"/>
      <c r="M340" s="483"/>
    </row>
    <row r="341" spans="1:13" s="241" customFormat="1">
      <c r="A341" s="272"/>
      <c r="B341" s="272"/>
      <c r="C341" s="272"/>
      <c r="D341" s="272"/>
      <c r="E341" s="483"/>
      <c r="F341" s="483"/>
      <c r="G341" s="483"/>
      <c r="H341" s="483"/>
      <c r="I341" s="483"/>
      <c r="J341" s="483"/>
      <c r="K341" s="483"/>
      <c r="L341" s="483"/>
      <c r="M341" s="483"/>
    </row>
    <row r="342" spans="1:13" s="241" customFormat="1">
      <c r="A342" s="272"/>
      <c r="B342" s="272"/>
      <c r="C342" s="272"/>
      <c r="D342" s="272"/>
      <c r="E342" s="483"/>
      <c r="F342" s="483"/>
      <c r="G342" s="483"/>
      <c r="H342" s="483"/>
      <c r="I342" s="483"/>
      <c r="J342" s="483"/>
      <c r="K342" s="483"/>
      <c r="L342" s="483"/>
      <c r="M342" s="483"/>
    </row>
    <row r="343" spans="1:13" s="241" customFormat="1">
      <c r="A343" s="272"/>
      <c r="B343" s="272"/>
      <c r="C343" s="272"/>
      <c r="D343" s="272"/>
      <c r="E343" s="483"/>
      <c r="F343" s="483"/>
      <c r="G343" s="483"/>
      <c r="H343" s="483"/>
      <c r="I343" s="483"/>
      <c r="J343" s="483"/>
      <c r="K343" s="483"/>
      <c r="L343" s="483"/>
      <c r="M343" s="483"/>
    </row>
    <row r="344" spans="1:13" s="241" customFormat="1">
      <c r="A344" s="272"/>
      <c r="B344" s="272"/>
      <c r="C344" s="272"/>
      <c r="D344" s="272"/>
      <c r="E344" s="483"/>
      <c r="F344" s="483"/>
      <c r="G344" s="483"/>
      <c r="H344" s="483"/>
      <c r="I344" s="483"/>
      <c r="J344" s="483"/>
      <c r="K344" s="483"/>
      <c r="L344" s="483"/>
      <c r="M344" s="483"/>
    </row>
    <row r="345" spans="1:13" s="241" customFormat="1">
      <c r="A345" s="272"/>
      <c r="B345" s="272"/>
      <c r="C345" s="272"/>
      <c r="D345" s="272"/>
      <c r="E345" s="483"/>
      <c r="F345" s="483"/>
      <c r="G345" s="483"/>
      <c r="H345" s="483"/>
      <c r="I345" s="483"/>
      <c r="J345" s="483"/>
      <c r="K345" s="483"/>
      <c r="L345" s="483"/>
      <c r="M345" s="483"/>
    </row>
    <row r="346" spans="1:13" s="241" customFormat="1">
      <c r="A346" s="272"/>
      <c r="B346" s="272"/>
      <c r="C346" s="272"/>
      <c r="D346" s="272"/>
      <c r="E346" s="483"/>
      <c r="F346" s="483"/>
      <c r="G346" s="483"/>
      <c r="H346" s="483"/>
      <c r="I346" s="483"/>
      <c r="J346" s="483"/>
      <c r="K346" s="483"/>
      <c r="L346" s="483"/>
      <c r="M346" s="483"/>
    </row>
    <row r="347" spans="1:13" s="241" customFormat="1">
      <c r="A347" s="272"/>
      <c r="B347" s="272"/>
      <c r="C347" s="272"/>
      <c r="D347" s="272"/>
      <c r="E347" s="483"/>
      <c r="F347" s="483"/>
      <c r="G347" s="483"/>
      <c r="H347" s="483"/>
      <c r="I347" s="483"/>
      <c r="J347" s="483"/>
      <c r="K347" s="483"/>
      <c r="L347" s="483"/>
      <c r="M347" s="483"/>
    </row>
    <row r="348" spans="1:13" s="241" customFormat="1">
      <c r="A348" s="272"/>
      <c r="B348" s="272"/>
      <c r="C348" s="272"/>
      <c r="D348" s="272"/>
      <c r="E348" s="483"/>
      <c r="F348" s="483"/>
      <c r="G348" s="483"/>
      <c r="H348" s="483"/>
      <c r="I348" s="483"/>
      <c r="J348" s="483"/>
      <c r="K348" s="483"/>
      <c r="L348" s="483"/>
      <c r="M348" s="483"/>
    </row>
    <row r="349" spans="1:13" s="241" customFormat="1">
      <c r="A349" s="272"/>
      <c r="B349" s="272"/>
      <c r="C349" s="272"/>
      <c r="D349" s="272"/>
      <c r="E349" s="483"/>
      <c r="F349" s="483"/>
      <c r="G349" s="483"/>
      <c r="H349" s="483"/>
      <c r="I349" s="483"/>
      <c r="J349" s="483"/>
      <c r="K349" s="483"/>
      <c r="L349" s="483"/>
      <c r="M349" s="483"/>
    </row>
    <row r="350" spans="1:13" s="241" customFormat="1">
      <c r="A350" s="272"/>
      <c r="B350" s="272"/>
      <c r="C350" s="272"/>
      <c r="D350" s="272"/>
      <c r="E350" s="483"/>
      <c r="F350" s="483"/>
      <c r="G350" s="483"/>
      <c r="H350" s="483"/>
      <c r="I350" s="483"/>
      <c r="J350" s="483"/>
      <c r="K350" s="483"/>
      <c r="L350" s="483"/>
      <c r="M350" s="483"/>
    </row>
    <row r="351" spans="1:13" s="241" customFormat="1">
      <c r="A351" s="272"/>
      <c r="B351" s="272"/>
      <c r="C351" s="272"/>
      <c r="D351" s="272"/>
      <c r="E351" s="483"/>
      <c r="F351" s="483"/>
      <c r="G351" s="483"/>
      <c r="H351" s="483"/>
      <c r="I351" s="483"/>
      <c r="J351" s="483"/>
      <c r="K351" s="483"/>
      <c r="L351" s="483"/>
      <c r="M351" s="483"/>
    </row>
    <row r="352" spans="1:13" s="241" customFormat="1">
      <c r="A352" s="272"/>
      <c r="B352" s="272"/>
      <c r="C352" s="272"/>
      <c r="D352" s="272"/>
      <c r="E352" s="483"/>
      <c r="F352" s="483"/>
      <c r="G352" s="483"/>
      <c r="H352" s="483"/>
      <c r="I352" s="483"/>
      <c r="J352" s="483"/>
      <c r="K352" s="483"/>
      <c r="L352" s="483"/>
      <c r="M352" s="483"/>
    </row>
    <row r="353" spans="1:13" s="241" customFormat="1">
      <c r="A353" s="272"/>
      <c r="B353" s="272"/>
      <c r="C353" s="272"/>
      <c r="D353" s="272"/>
      <c r="E353" s="483"/>
      <c r="F353" s="483"/>
      <c r="G353" s="483"/>
      <c r="H353" s="483"/>
      <c r="I353" s="483"/>
      <c r="J353" s="483"/>
      <c r="K353" s="483"/>
      <c r="L353" s="483"/>
      <c r="M353" s="483"/>
    </row>
    <row r="354" spans="1:13" s="241" customFormat="1">
      <c r="A354" s="272"/>
      <c r="B354" s="272"/>
      <c r="C354" s="272"/>
      <c r="D354" s="272"/>
      <c r="E354" s="483"/>
      <c r="F354" s="483"/>
      <c r="G354" s="483"/>
      <c r="H354" s="483"/>
      <c r="I354" s="483"/>
      <c r="J354" s="483"/>
      <c r="K354" s="483"/>
      <c r="L354" s="483"/>
      <c r="M354" s="483"/>
    </row>
    <row r="355" spans="1:13" s="241" customFormat="1">
      <c r="A355" s="272"/>
      <c r="B355" s="272"/>
      <c r="C355" s="272"/>
      <c r="D355" s="272"/>
      <c r="E355" s="483"/>
      <c r="F355" s="483"/>
      <c r="G355" s="483"/>
      <c r="H355" s="483"/>
      <c r="I355" s="483"/>
      <c r="J355" s="483"/>
      <c r="K355" s="483"/>
      <c r="L355" s="483"/>
      <c r="M355" s="483"/>
    </row>
    <row r="356" spans="1:13" s="241" customFormat="1">
      <c r="A356" s="272"/>
      <c r="B356" s="272"/>
      <c r="C356" s="272"/>
      <c r="D356" s="272"/>
      <c r="E356" s="483"/>
      <c r="F356" s="483"/>
      <c r="G356" s="483"/>
      <c r="H356" s="483"/>
      <c r="I356" s="483"/>
      <c r="J356" s="483"/>
      <c r="K356" s="483"/>
      <c r="L356" s="483"/>
      <c r="M356" s="483"/>
    </row>
    <row r="357" spans="1:13" s="241" customFormat="1">
      <c r="A357" s="272"/>
      <c r="B357" s="272"/>
      <c r="C357" s="272"/>
      <c r="D357" s="272"/>
      <c r="E357" s="483"/>
      <c r="F357" s="483"/>
      <c r="G357" s="483"/>
      <c r="H357" s="483"/>
      <c r="I357" s="483"/>
      <c r="J357" s="483"/>
      <c r="K357" s="483"/>
      <c r="L357" s="483"/>
      <c r="M357" s="483"/>
    </row>
    <row r="358" spans="1:13" s="241" customFormat="1">
      <c r="A358" s="272"/>
      <c r="B358" s="272"/>
      <c r="C358" s="272"/>
      <c r="D358" s="272"/>
      <c r="E358" s="483"/>
      <c r="F358" s="483"/>
      <c r="G358" s="483"/>
      <c r="H358" s="483"/>
      <c r="I358" s="483"/>
      <c r="J358" s="483"/>
      <c r="K358" s="483"/>
      <c r="L358" s="483"/>
      <c r="M358" s="483"/>
    </row>
    <row r="359" spans="1:13" s="241" customFormat="1">
      <c r="A359" s="272"/>
      <c r="B359" s="272"/>
      <c r="C359" s="272"/>
      <c r="D359" s="272"/>
      <c r="E359" s="483"/>
      <c r="F359" s="483"/>
      <c r="G359" s="483"/>
      <c r="H359" s="483"/>
      <c r="I359" s="483"/>
      <c r="J359" s="483"/>
      <c r="K359" s="483"/>
      <c r="L359" s="483"/>
      <c r="M359" s="483"/>
    </row>
    <row r="360" spans="1:13" s="241" customFormat="1">
      <c r="A360" s="272"/>
      <c r="B360" s="272"/>
      <c r="C360" s="272"/>
      <c r="D360" s="272"/>
      <c r="E360" s="483"/>
      <c r="F360" s="483"/>
      <c r="G360" s="483"/>
      <c r="H360" s="483"/>
      <c r="I360" s="483"/>
      <c r="J360" s="483"/>
      <c r="K360" s="483"/>
      <c r="L360" s="483"/>
      <c r="M360" s="483"/>
    </row>
    <row r="361" spans="1:13" s="241" customFormat="1">
      <c r="A361" s="272"/>
      <c r="B361" s="272"/>
      <c r="C361" s="272"/>
      <c r="D361" s="272"/>
      <c r="E361" s="483"/>
      <c r="F361" s="483"/>
      <c r="G361" s="483"/>
      <c r="H361" s="483"/>
      <c r="I361" s="483"/>
      <c r="J361" s="483"/>
      <c r="K361" s="483"/>
      <c r="L361" s="483"/>
      <c r="M361" s="483"/>
    </row>
    <row r="362" spans="1:13" s="241" customFormat="1">
      <c r="A362" s="272"/>
      <c r="B362" s="272"/>
      <c r="C362" s="272"/>
      <c r="D362" s="272"/>
      <c r="E362" s="483"/>
      <c r="F362" s="483"/>
      <c r="G362" s="483"/>
      <c r="H362" s="483"/>
      <c r="I362" s="483"/>
      <c r="J362" s="483"/>
      <c r="K362" s="483"/>
      <c r="L362" s="483"/>
      <c r="M362" s="483"/>
    </row>
    <row r="363" spans="1:13" s="241" customFormat="1">
      <c r="A363" s="272"/>
      <c r="B363" s="272"/>
      <c r="C363" s="272"/>
      <c r="D363" s="272"/>
      <c r="E363" s="483"/>
      <c r="F363" s="483"/>
      <c r="G363" s="483"/>
      <c r="H363" s="483"/>
      <c r="I363" s="483"/>
      <c r="J363" s="483"/>
      <c r="K363" s="483"/>
      <c r="L363" s="483"/>
      <c r="M363" s="483"/>
    </row>
    <row r="364" spans="1:13" s="241" customFormat="1">
      <c r="A364" s="272"/>
      <c r="B364" s="272"/>
      <c r="C364" s="272"/>
      <c r="D364" s="272"/>
      <c r="E364" s="483"/>
      <c r="F364" s="483"/>
      <c r="G364" s="483"/>
      <c r="H364" s="483"/>
      <c r="I364" s="483"/>
      <c r="J364" s="483"/>
      <c r="K364" s="483"/>
      <c r="L364" s="483"/>
      <c r="M364" s="483"/>
    </row>
    <row r="365" spans="1:13" s="241" customFormat="1">
      <c r="A365" s="272"/>
      <c r="B365" s="272"/>
      <c r="C365" s="272"/>
      <c r="D365" s="272"/>
      <c r="E365" s="483"/>
      <c r="F365" s="483"/>
      <c r="G365" s="483"/>
      <c r="H365" s="483"/>
      <c r="I365" s="483"/>
      <c r="J365" s="483"/>
      <c r="K365" s="483"/>
      <c r="L365" s="483"/>
      <c r="M365" s="483"/>
    </row>
    <row r="366" spans="1:13" s="241" customFormat="1">
      <c r="A366" s="272"/>
      <c r="B366" s="272"/>
      <c r="C366" s="272"/>
      <c r="D366" s="272"/>
      <c r="E366" s="483"/>
      <c r="F366" s="483"/>
      <c r="G366" s="483"/>
      <c r="H366" s="483"/>
      <c r="I366" s="483"/>
      <c r="J366" s="483"/>
      <c r="K366" s="483"/>
      <c r="L366" s="483"/>
      <c r="M366" s="483"/>
    </row>
    <row r="367" spans="1:13" s="241" customFormat="1">
      <c r="A367" s="272"/>
      <c r="B367" s="272"/>
      <c r="C367" s="272"/>
      <c r="D367" s="272"/>
      <c r="E367" s="483"/>
      <c r="F367" s="483"/>
      <c r="G367" s="483"/>
      <c r="H367" s="483"/>
      <c r="I367" s="483"/>
      <c r="J367" s="483"/>
      <c r="K367" s="483"/>
      <c r="L367" s="483"/>
      <c r="M367" s="483"/>
    </row>
    <row r="368" spans="1:13" s="241" customFormat="1">
      <c r="A368" s="272"/>
      <c r="B368" s="272"/>
      <c r="C368" s="272"/>
      <c r="D368" s="272"/>
      <c r="E368" s="483"/>
      <c r="F368" s="483"/>
      <c r="G368" s="483"/>
      <c r="H368" s="483"/>
      <c r="I368" s="483"/>
      <c r="J368" s="483"/>
      <c r="K368" s="483"/>
      <c r="L368" s="483"/>
      <c r="M368" s="483"/>
    </row>
    <row r="369" spans="1:13" s="241" customFormat="1">
      <c r="A369" s="272"/>
      <c r="B369" s="272"/>
      <c r="C369" s="272"/>
      <c r="D369" s="272"/>
      <c r="E369" s="483"/>
      <c r="F369" s="483"/>
      <c r="G369" s="483"/>
      <c r="H369" s="483"/>
      <c r="I369" s="483"/>
      <c r="J369" s="483"/>
      <c r="K369" s="483"/>
      <c r="L369" s="483"/>
      <c r="M369" s="483"/>
    </row>
    <row r="370" spans="1:13" s="241" customFormat="1">
      <c r="A370" s="272"/>
      <c r="B370" s="272"/>
      <c r="C370" s="272"/>
      <c r="D370" s="272"/>
      <c r="E370" s="483"/>
      <c r="F370" s="483"/>
      <c r="G370" s="483"/>
      <c r="H370" s="483"/>
      <c r="I370" s="483"/>
      <c r="J370" s="483"/>
      <c r="K370" s="483"/>
      <c r="L370" s="483"/>
      <c r="M370" s="483"/>
    </row>
    <row r="371" spans="1:13" s="241" customFormat="1">
      <c r="A371" s="272"/>
      <c r="B371" s="272"/>
      <c r="C371" s="272"/>
      <c r="D371" s="272"/>
      <c r="E371" s="483"/>
      <c r="F371" s="483"/>
      <c r="G371" s="483"/>
      <c r="H371" s="483"/>
      <c r="I371" s="483"/>
      <c r="J371" s="483"/>
      <c r="K371" s="483"/>
      <c r="L371" s="483"/>
      <c r="M371" s="483"/>
    </row>
    <row r="372" spans="1:13" s="241" customFormat="1">
      <c r="A372" s="272"/>
      <c r="B372" s="272"/>
      <c r="C372" s="272"/>
      <c r="D372" s="272"/>
      <c r="E372" s="483"/>
      <c r="F372" s="483"/>
      <c r="G372" s="483"/>
      <c r="H372" s="483"/>
      <c r="I372" s="483"/>
      <c r="J372" s="483"/>
      <c r="K372" s="483"/>
      <c r="L372" s="483"/>
      <c r="M372" s="483"/>
    </row>
    <row r="373" spans="1:13" s="241" customFormat="1">
      <c r="A373" s="272"/>
      <c r="B373" s="272"/>
      <c r="C373" s="272"/>
      <c r="D373" s="272"/>
      <c r="E373" s="483"/>
      <c r="F373" s="483"/>
      <c r="G373" s="483"/>
      <c r="H373" s="483"/>
      <c r="I373" s="483"/>
      <c r="J373" s="483"/>
      <c r="K373" s="483"/>
      <c r="L373" s="483"/>
      <c r="M373" s="483"/>
    </row>
    <row r="374" spans="1:13" s="241" customFormat="1">
      <c r="A374" s="272"/>
      <c r="B374" s="272"/>
      <c r="C374" s="272"/>
      <c r="D374" s="272"/>
      <c r="E374" s="483"/>
      <c r="F374" s="483"/>
      <c r="G374" s="483"/>
      <c r="H374" s="483"/>
      <c r="I374" s="483"/>
      <c r="J374" s="483"/>
      <c r="K374" s="483"/>
      <c r="L374" s="483"/>
      <c r="M374" s="483"/>
    </row>
    <row r="375" spans="1:13" s="241" customFormat="1">
      <c r="A375" s="272"/>
      <c r="B375" s="272"/>
      <c r="C375" s="272"/>
      <c r="D375" s="272"/>
      <c r="E375" s="483"/>
      <c r="F375" s="483"/>
      <c r="G375" s="483"/>
      <c r="H375" s="483"/>
      <c r="I375" s="483"/>
      <c r="J375" s="483"/>
      <c r="K375" s="483"/>
      <c r="L375" s="483"/>
      <c r="M375" s="483"/>
    </row>
    <row r="376" spans="1:13" s="241" customFormat="1">
      <c r="A376" s="272"/>
      <c r="B376" s="272"/>
      <c r="C376" s="272"/>
      <c r="D376" s="272"/>
      <c r="E376" s="483"/>
      <c r="F376" s="483"/>
      <c r="G376" s="483"/>
      <c r="H376" s="483"/>
      <c r="I376" s="483"/>
      <c r="J376" s="483"/>
      <c r="K376" s="483"/>
      <c r="L376" s="483"/>
      <c r="M376" s="483"/>
    </row>
    <row r="377" spans="1:13" s="241" customFormat="1">
      <c r="A377" s="272"/>
      <c r="B377" s="272"/>
      <c r="C377" s="272"/>
      <c r="D377" s="272"/>
      <c r="E377" s="483"/>
      <c r="F377" s="483"/>
      <c r="G377" s="483"/>
      <c r="H377" s="483"/>
      <c r="I377" s="483"/>
      <c r="J377" s="483"/>
      <c r="K377" s="483"/>
      <c r="L377" s="483"/>
      <c r="M377" s="483"/>
    </row>
    <row r="378" spans="1:13" s="241" customFormat="1">
      <c r="A378" s="272"/>
      <c r="B378" s="272"/>
      <c r="C378" s="272"/>
      <c r="D378" s="272"/>
      <c r="E378" s="483"/>
      <c r="F378" s="483"/>
      <c r="G378" s="483"/>
      <c r="H378" s="483"/>
      <c r="I378" s="483"/>
      <c r="J378" s="483"/>
      <c r="K378" s="483"/>
      <c r="L378" s="483"/>
      <c r="M378" s="483"/>
    </row>
    <row r="379" spans="1:13" s="241" customFormat="1">
      <c r="A379" s="272"/>
      <c r="B379" s="272"/>
      <c r="C379" s="272"/>
      <c r="D379" s="272"/>
      <c r="E379" s="483"/>
      <c r="F379" s="483"/>
      <c r="G379" s="483"/>
      <c r="H379" s="483"/>
      <c r="I379" s="483"/>
      <c r="J379" s="483"/>
      <c r="K379" s="483"/>
      <c r="L379" s="483"/>
      <c r="M379" s="483"/>
    </row>
    <row r="380" spans="1:13" s="241" customFormat="1">
      <c r="A380" s="272"/>
      <c r="B380" s="272"/>
      <c r="C380" s="272"/>
      <c r="D380" s="272"/>
      <c r="E380" s="483"/>
      <c r="F380" s="483"/>
      <c r="G380" s="483"/>
      <c r="H380" s="483"/>
      <c r="I380" s="483"/>
      <c r="J380" s="483"/>
      <c r="K380" s="483"/>
      <c r="L380" s="483"/>
      <c r="M380" s="483"/>
    </row>
    <row r="381" spans="1:13" s="241" customFormat="1">
      <c r="A381" s="272"/>
      <c r="B381" s="272"/>
      <c r="C381" s="272"/>
      <c r="D381" s="272"/>
      <c r="E381" s="483"/>
      <c r="F381" s="483"/>
      <c r="G381" s="483"/>
      <c r="H381" s="483"/>
      <c r="I381" s="483"/>
      <c r="J381" s="483"/>
      <c r="K381" s="483"/>
      <c r="L381" s="483"/>
      <c r="M381" s="483"/>
    </row>
    <row r="382" spans="1:13" s="241" customFormat="1">
      <c r="A382" s="272"/>
      <c r="B382" s="272"/>
      <c r="C382" s="272"/>
      <c r="D382" s="272"/>
      <c r="E382" s="483"/>
      <c r="F382" s="483"/>
      <c r="G382" s="483"/>
      <c r="H382" s="483"/>
      <c r="I382" s="483"/>
      <c r="J382" s="483"/>
      <c r="K382" s="483"/>
      <c r="L382" s="483"/>
      <c r="M382" s="483"/>
    </row>
    <row r="383" spans="1:13" s="241" customFormat="1">
      <c r="A383" s="272"/>
      <c r="B383" s="272"/>
      <c r="C383" s="272"/>
      <c r="D383" s="272"/>
      <c r="E383" s="483"/>
      <c r="F383" s="483"/>
      <c r="G383" s="483"/>
      <c r="H383" s="483"/>
      <c r="I383" s="483"/>
      <c r="J383" s="483"/>
      <c r="K383" s="483"/>
      <c r="L383" s="483"/>
      <c r="M383" s="483"/>
    </row>
    <row r="384" spans="1:13" s="241" customFormat="1">
      <c r="A384" s="272"/>
      <c r="B384" s="272"/>
      <c r="C384" s="272"/>
      <c r="D384" s="272"/>
      <c r="E384" s="483"/>
      <c r="F384" s="483"/>
      <c r="G384" s="483"/>
      <c r="H384" s="483"/>
      <c r="I384" s="483"/>
      <c r="J384" s="483"/>
      <c r="K384" s="483"/>
      <c r="L384" s="483"/>
      <c r="M384" s="483"/>
    </row>
    <row r="385" spans="1:13" s="241" customFormat="1">
      <c r="A385" s="272"/>
      <c r="B385" s="272"/>
      <c r="C385" s="272"/>
      <c r="D385" s="272"/>
      <c r="E385" s="483"/>
      <c r="F385" s="483"/>
      <c r="G385" s="483"/>
      <c r="H385" s="483"/>
      <c r="I385" s="483"/>
      <c r="J385" s="483"/>
      <c r="K385" s="483"/>
      <c r="L385" s="483"/>
      <c r="M385" s="483"/>
    </row>
    <row r="386" spans="1:13" s="241" customFormat="1">
      <c r="A386" s="272"/>
      <c r="B386" s="272"/>
      <c r="C386" s="272"/>
      <c r="D386" s="272"/>
      <c r="E386" s="483"/>
      <c r="F386" s="483"/>
      <c r="G386" s="483"/>
      <c r="H386" s="483"/>
      <c r="I386" s="483"/>
      <c r="J386" s="483"/>
      <c r="K386" s="483"/>
      <c r="L386" s="483"/>
      <c r="M386" s="483"/>
    </row>
    <row r="387" spans="1:13" s="241" customFormat="1">
      <c r="A387" s="272"/>
      <c r="B387" s="272"/>
      <c r="C387" s="272"/>
      <c r="D387" s="272"/>
      <c r="E387" s="483"/>
      <c r="F387" s="483"/>
      <c r="G387" s="483"/>
      <c r="H387" s="483"/>
      <c r="I387" s="483"/>
      <c r="J387" s="483"/>
      <c r="K387" s="483"/>
      <c r="L387" s="483"/>
      <c r="M387" s="483"/>
    </row>
    <row r="388" spans="1:13" s="241" customFormat="1">
      <c r="A388" s="272"/>
      <c r="B388" s="272"/>
      <c r="C388" s="272"/>
      <c r="D388" s="272"/>
      <c r="E388" s="483"/>
      <c r="F388" s="483"/>
      <c r="G388" s="483"/>
      <c r="H388" s="483"/>
      <c r="I388" s="483"/>
      <c r="J388" s="483"/>
      <c r="K388" s="483"/>
      <c r="L388" s="483"/>
      <c r="M388" s="483"/>
    </row>
    <row r="389" spans="1:13" s="241" customFormat="1">
      <c r="A389" s="272"/>
      <c r="B389" s="272"/>
      <c r="C389" s="272"/>
      <c r="D389" s="272"/>
      <c r="E389" s="483"/>
      <c r="F389" s="483"/>
      <c r="G389" s="483"/>
      <c r="H389" s="483"/>
      <c r="I389" s="483"/>
      <c r="J389" s="483"/>
      <c r="K389" s="483"/>
      <c r="L389" s="483"/>
      <c r="M389" s="483"/>
    </row>
    <row r="390" spans="1:13" s="241" customFormat="1">
      <c r="A390" s="272"/>
      <c r="B390" s="272"/>
      <c r="C390" s="272"/>
      <c r="D390" s="272"/>
      <c r="E390" s="483"/>
      <c r="F390" s="483"/>
      <c r="G390" s="483"/>
      <c r="H390" s="483"/>
      <c r="I390" s="483"/>
      <c r="J390" s="483"/>
      <c r="K390" s="483"/>
      <c r="L390" s="483"/>
      <c r="M390" s="483"/>
    </row>
    <row r="391" spans="1:13" s="241" customFormat="1">
      <c r="A391" s="272"/>
      <c r="B391" s="272"/>
      <c r="C391" s="272"/>
      <c r="D391" s="272"/>
      <c r="E391" s="483"/>
      <c r="F391" s="483"/>
      <c r="G391" s="483"/>
      <c r="H391" s="483"/>
      <c r="I391" s="483"/>
      <c r="J391" s="483"/>
      <c r="K391" s="483"/>
      <c r="L391" s="483"/>
      <c r="M391" s="483"/>
    </row>
    <row r="392" spans="1:13" s="241" customFormat="1">
      <c r="A392" s="272"/>
      <c r="B392" s="272"/>
      <c r="C392" s="272"/>
      <c r="D392" s="272"/>
      <c r="E392" s="483"/>
      <c r="F392" s="483"/>
      <c r="G392" s="483"/>
      <c r="H392" s="483"/>
      <c r="I392" s="483"/>
      <c r="J392" s="483"/>
      <c r="K392" s="483"/>
      <c r="L392" s="483"/>
      <c r="M392" s="483"/>
    </row>
    <row r="393" spans="1:13" s="241" customFormat="1">
      <c r="A393" s="272"/>
      <c r="B393" s="272"/>
      <c r="C393" s="272"/>
      <c r="D393" s="272"/>
      <c r="E393" s="483"/>
      <c r="F393" s="483"/>
      <c r="G393" s="483"/>
      <c r="H393" s="483"/>
      <c r="I393" s="483"/>
      <c r="J393" s="483"/>
      <c r="K393" s="483"/>
      <c r="L393" s="483"/>
      <c r="M393" s="483"/>
    </row>
    <row r="394" spans="1:13" s="241" customFormat="1">
      <c r="A394" s="272"/>
      <c r="B394" s="272"/>
      <c r="C394" s="272"/>
      <c r="D394" s="272"/>
      <c r="E394" s="483"/>
      <c r="F394" s="483"/>
      <c r="G394" s="483"/>
      <c r="H394" s="483"/>
      <c r="I394" s="483"/>
      <c r="J394" s="483"/>
      <c r="K394" s="483"/>
      <c r="L394" s="483"/>
      <c r="M394" s="483"/>
    </row>
    <row r="395" spans="1:13" s="241" customFormat="1">
      <c r="A395" s="272"/>
      <c r="B395" s="272"/>
      <c r="C395" s="272"/>
      <c r="D395" s="272"/>
      <c r="E395" s="483"/>
      <c r="F395" s="483"/>
      <c r="G395" s="483"/>
      <c r="H395" s="483"/>
      <c r="I395" s="483"/>
      <c r="J395" s="483"/>
      <c r="K395" s="483"/>
      <c r="L395" s="483"/>
      <c r="M395" s="483"/>
    </row>
    <row r="396" spans="1:13" s="241" customFormat="1">
      <c r="A396" s="272"/>
      <c r="B396" s="272"/>
      <c r="C396" s="272"/>
      <c r="D396" s="272"/>
      <c r="E396" s="483"/>
      <c r="F396" s="483"/>
      <c r="G396" s="483"/>
      <c r="H396" s="483"/>
      <c r="I396" s="483"/>
      <c r="J396" s="483"/>
      <c r="K396" s="483"/>
      <c r="L396" s="483"/>
      <c r="M396" s="483"/>
    </row>
    <row r="397" spans="1:13" s="241" customFormat="1">
      <c r="A397" s="272"/>
      <c r="B397" s="272"/>
      <c r="C397" s="272"/>
      <c r="D397" s="272"/>
      <c r="E397" s="483"/>
      <c r="F397" s="483"/>
      <c r="G397" s="483"/>
      <c r="H397" s="483"/>
      <c r="I397" s="483"/>
      <c r="J397" s="483"/>
      <c r="K397" s="483"/>
      <c r="L397" s="483"/>
      <c r="M397" s="483"/>
    </row>
    <row r="398" spans="1:13" s="241" customFormat="1">
      <c r="A398" s="272"/>
      <c r="B398" s="272"/>
      <c r="C398" s="272"/>
      <c r="D398" s="272"/>
      <c r="E398" s="483"/>
      <c r="F398" s="483"/>
      <c r="G398" s="483"/>
      <c r="H398" s="483"/>
      <c r="I398" s="483"/>
      <c r="J398" s="483"/>
      <c r="K398" s="483"/>
      <c r="L398" s="483"/>
      <c r="M398" s="483"/>
    </row>
    <row r="399" spans="1:13" s="241" customFormat="1">
      <c r="A399" s="272"/>
      <c r="B399" s="272"/>
      <c r="C399" s="272"/>
      <c r="D399" s="272"/>
      <c r="E399" s="483"/>
      <c r="F399" s="483"/>
      <c r="G399" s="483"/>
      <c r="H399" s="483"/>
      <c r="I399" s="483"/>
      <c r="J399" s="483"/>
      <c r="K399" s="483"/>
      <c r="L399" s="483"/>
      <c r="M399" s="483"/>
    </row>
    <row r="400" spans="1:13" s="241" customFormat="1">
      <c r="A400" s="272"/>
      <c r="B400" s="272"/>
      <c r="C400" s="272"/>
      <c r="D400" s="272"/>
      <c r="E400" s="483"/>
      <c r="F400" s="483"/>
      <c r="G400" s="483"/>
      <c r="H400" s="483"/>
      <c r="I400" s="483"/>
      <c r="J400" s="483"/>
      <c r="K400" s="483"/>
      <c r="L400" s="483"/>
      <c r="M400" s="483"/>
    </row>
    <row r="401" spans="1:13" s="241" customFormat="1">
      <c r="A401" s="272"/>
      <c r="B401" s="272"/>
      <c r="C401" s="272"/>
      <c r="D401" s="272"/>
      <c r="E401" s="483"/>
      <c r="F401" s="483"/>
      <c r="G401" s="483"/>
      <c r="H401" s="483"/>
      <c r="I401" s="483"/>
      <c r="J401" s="483"/>
      <c r="K401" s="483"/>
      <c r="L401" s="483"/>
      <c r="M401" s="483"/>
    </row>
    <row r="402" spans="1:13" s="241" customFormat="1">
      <c r="A402" s="272"/>
      <c r="B402" s="272"/>
      <c r="C402" s="272"/>
      <c r="D402" s="272"/>
      <c r="E402" s="483"/>
      <c r="F402" s="483"/>
      <c r="G402" s="483"/>
      <c r="H402" s="483"/>
      <c r="I402" s="483"/>
      <c r="J402" s="483"/>
      <c r="K402" s="483"/>
      <c r="L402" s="483"/>
      <c r="M402" s="483"/>
    </row>
    <row r="403" spans="1:13" s="241" customFormat="1">
      <c r="A403" s="272"/>
      <c r="B403" s="272"/>
      <c r="C403" s="272"/>
      <c r="D403" s="272"/>
      <c r="E403" s="483"/>
      <c r="F403" s="483"/>
      <c r="G403" s="483"/>
      <c r="H403" s="483"/>
      <c r="I403" s="483"/>
      <c r="J403" s="483"/>
      <c r="K403" s="483"/>
      <c r="L403" s="483"/>
      <c r="M403" s="483"/>
    </row>
    <row r="404" spans="1:13" s="241" customFormat="1">
      <c r="A404" s="272"/>
      <c r="B404" s="272"/>
      <c r="C404" s="272"/>
      <c r="D404" s="272"/>
      <c r="E404" s="483"/>
      <c r="F404" s="483"/>
      <c r="G404" s="483"/>
      <c r="H404" s="483"/>
      <c r="I404" s="483"/>
      <c r="J404" s="483"/>
      <c r="K404" s="483"/>
      <c r="L404" s="483"/>
      <c r="M404" s="483"/>
    </row>
    <row r="405" spans="1:13" s="241" customFormat="1">
      <c r="A405" s="272"/>
      <c r="B405" s="272"/>
      <c r="C405" s="272"/>
      <c r="D405" s="272"/>
      <c r="E405" s="483"/>
      <c r="F405" s="483"/>
      <c r="G405" s="483"/>
      <c r="H405" s="483"/>
      <c r="I405" s="483"/>
      <c r="J405" s="483"/>
      <c r="K405" s="483"/>
      <c r="L405" s="483"/>
      <c r="M405" s="483"/>
    </row>
    <row r="406" spans="1:13" s="241" customFormat="1">
      <c r="A406" s="272"/>
      <c r="B406" s="272"/>
      <c r="C406" s="272"/>
      <c r="D406" s="272"/>
      <c r="E406" s="483"/>
      <c r="F406" s="483"/>
      <c r="G406" s="483"/>
      <c r="H406" s="483"/>
      <c r="I406" s="483"/>
      <c r="J406" s="483"/>
      <c r="K406" s="483"/>
      <c r="L406" s="483"/>
      <c r="M406" s="483"/>
    </row>
    <row r="407" spans="1:13" s="241" customFormat="1">
      <c r="A407" s="272"/>
      <c r="B407" s="272"/>
      <c r="C407" s="272"/>
      <c r="D407" s="272"/>
      <c r="E407" s="483"/>
      <c r="F407" s="483"/>
      <c r="G407" s="483"/>
      <c r="H407" s="483"/>
      <c r="I407" s="483"/>
      <c r="J407" s="483"/>
      <c r="K407" s="483"/>
      <c r="L407" s="483"/>
      <c r="M407" s="483"/>
    </row>
    <row r="408" spans="1:13" s="241" customFormat="1">
      <c r="A408" s="272"/>
      <c r="B408" s="272"/>
      <c r="C408" s="272"/>
      <c r="D408" s="272"/>
      <c r="E408" s="483"/>
      <c r="F408" s="483"/>
      <c r="G408" s="483"/>
      <c r="H408" s="483"/>
      <c r="I408" s="483"/>
      <c r="J408" s="483"/>
      <c r="K408" s="483"/>
      <c r="L408" s="483"/>
      <c r="M408" s="483"/>
    </row>
    <row r="409" spans="1:13" s="241" customFormat="1">
      <c r="A409" s="272"/>
      <c r="B409" s="272"/>
      <c r="C409" s="272"/>
      <c r="D409" s="272"/>
      <c r="E409" s="483"/>
      <c r="F409" s="483"/>
      <c r="G409" s="483"/>
      <c r="H409" s="483"/>
      <c r="I409" s="483"/>
      <c r="J409" s="483"/>
      <c r="K409" s="483"/>
      <c r="L409" s="483"/>
      <c r="M409" s="483"/>
    </row>
    <row r="410" spans="1:13" s="241" customFormat="1">
      <c r="A410" s="272"/>
      <c r="B410" s="272"/>
      <c r="C410" s="272"/>
      <c r="D410" s="272"/>
      <c r="E410" s="483"/>
      <c r="F410" s="483"/>
      <c r="G410" s="483"/>
      <c r="H410" s="483"/>
      <c r="I410" s="483"/>
      <c r="J410" s="483"/>
      <c r="K410" s="483"/>
      <c r="L410" s="483"/>
      <c r="M410" s="483"/>
    </row>
    <row r="411" spans="1:13" s="241" customFormat="1">
      <c r="A411" s="272"/>
      <c r="B411" s="272"/>
      <c r="C411" s="272"/>
      <c r="D411" s="272"/>
      <c r="E411" s="483"/>
      <c r="F411" s="483"/>
      <c r="G411" s="483"/>
      <c r="H411" s="483"/>
      <c r="I411" s="483"/>
      <c r="J411" s="483"/>
      <c r="K411" s="483"/>
      <c r="L411" s="483"/>
      <c r="M411" s="483"/>
    </row>
    <row r="412" spans="1:13" s="241" customFormat="1">
      <c r="A412" s="272"/>
      <c r="B412" s="272"/>
      <c r="C412" s="272"/>
      <c r="D412" s="272"/>
      <c r="E412" s="483"/>
      <c r="F412" s="483"/>
      <c r="G412" s="483"/>
      <c r="H412" s="483"/>
      <c r="I412" s="483"/>
      <c r="J412" s="483"/>
      <c r="K412" s="483"/>
      <c r="L412" s="483"/>
      <c r="M412" s="483"/>
    </row>
    <row r="413" spans="1:13" s="241" customFormat="1">
      <c r="A413" s="272"/>
      <c r="B413" s="272"/>
      <c r="C413" s="272"/>
      <c r="D413" s="272"/>
      <c r="E413" s="483"/>
      <c r="F413" s="483"/>
      <c r="G413" s="483"/>
      <c r="H413" s="483"/>
      <c r="I413" s="483"/>
      <c r="J413" s="483"/>
      <c r="K413" s="483"/>
      <c r="L413" s="483"/>
      <c r="M413" s="483"/>
    </row>
    <row r="414" spans="1:13" s="241" customFormat="1">
      <c r="A414" s="272"/>
      <c r="B414" s="272"/>
      <c r="C414" s="272"/>
      <c r="D414" s="272"/>
      <c r="E414" s="483"/>
      <c r="F414" s="483"/>
      <c r="G414" s="483"/>
      <c r="H414" s="483"/>
      <c r="I414" s="483"/>
      <c r="J414" s="483"/>
      <c r="K414" s="483"/>
      <c r="L414" s="483"/>
      <c r="M414" s="483"/>
    </row>
    <row r="415" spans="1:13" s="241" customFormat="1">
      <c r="A415" s="272"/>
      <c r="B415" s="272"/>
      <c r="C415" s="272"/>
      <c r="D415" s="272"/>
      <c r="E415" s="483"/>
      <c r="F415" s="483"/>
      <c r="G415" s="483"/>
      <c r="H415" s="483"/>
      <c r="I415" s="483"/>
      <c r="J415" s="483"/>
      <c r="K415" s="483"/>
      <c r="L415" s="483"/>
      <c r="M415" s="483"/>
    </row>
    <row r="416" spans="1:13" s="241" customFormat="1">
      <c r="A416" s="272"/>
      <c r="B416" s="272"/>
      <c r="C416" s="272"/>
      <c r="D416" s="272"/>
      <c r="E416" s="483"/>
      <c r="F416" s="483"/>
      <c r="G416" s="483"/>
      <c r="H416" s="483"/>
      <c r="I416" s="483"/>
      <c r="J416" s="483"/>
      <c r="K416" s="483"/>
      <c r="L416" s="483"/>
      <c r="M416" s="483"/>
    </row>
    <row r="417" spans="1:13" s="241" customFormat="1">
      <c r="A417" s="272"/>
      <c r="B417" s="272"/>
      <c r="C417" s="272"/>
      <c r="D417" s="272"/>
      <c r="E417" s="483"/>
      <c r="F417" s="483"/>
      <c r="G417" s="483"/>
      <c r="H417" s="483"/>
      <c r="I417" s="483"/>
      <c r="J417" s="483"/>
      <c r="K417" s="483"/>
      <c r="L417" s="483"/>
      <c r="M417" s="483"/>
    </row>
    <row r="418" spans="1:13" s="241" customFormat="1">
      <c r="A418" s="272"/>
      <c r="B418" s="272"/>
      <c r="C418" s="272"/>
      <c r="D418" s="272"/>
      <c r="E418" s="483"/>
      <c r="F418" s="483"/>
      <c r="G418" s="483"/>
      <c r="H418" s="483"/>
      <c r="I418" s="483"/>
      <c r="J418" s="483"/>
      <c r="K418" s="483"/>
      <c r="L418" s="483"/>
      <c r="M418" s="483"/>
    </row>
    <row r="419" spans="1:13" s="241" customFormat="1">
      <c r="A419" s="272"/>
      <c r="B419" s="272"/>
      <c r="C419" s="272"/>
      <c r="D419" s="272"/>
      <c r="E419" s="483"/>
      <c r="F419" s="483"/>
      <c r="G419" s="483"/>
      <c r="H419" s="483"/>
      <c r="I419" s="483"/>
      <c r="J419" s="483"/>
      <c r="K419" s="483"/>
      <c r="L419" s="483"/>
      <c r="M419" s="483"/>
    </row>
    <row r="420" spans="1:13" s="241" customFormat="1">
      <c r="A420" s="272"/>
      <c r="B420" s="272"/>
      <c r="C420" s="272"/>
      <c r="D420" s="272"/>
      <c r="E420" s="483"/>
      <c r="F420" s="483"/>
      <c r="G420" s="483"/>
      <c r="H420" s="483"/>
      <c r="I420" s="483"/>
      <c r="J420" s="483"/>
      <c r="K420" s="483"/>
      <c r="L420" s="483"/>
      <c r="M420" s="483"/>
    </row>
    <row r="421" spans="1:13" s="241" customFormat="1">
      <c r="A421" s="272"/>
      <c r="B421" s="272"/>
      <c r="C421" s="272"/>
      <c r="D421" s="272"/>
      <c r="E421" s="483"/>
      <c r="F421" s="483"/>
      <c r="G421" s="483"/>
      <c r="H421" s="483"/>
      <c r="I421" s="483"/>
      <c r="J421" s="483"/>
      <c r="K421" s="483"/>
      <c r="L421" s="483"/>
      <c r="M421" s="483"/>
    </row>
    <row r="422" spans="1:13" s="241" customFormat="1">
      <c r="A422" s="272"/>
      <c r="B422" s="272"/>
      <c r="C422" s="272"/>
      <c r="D422" s="272"/>
      <c r="E422" s="483"/>
      <c r="F422" s="483"/>
      <c r="G422" s="483"/>
      <c r="H422" s="483"/>
      <c r="I422" s="483"/>
      <c r="J422" s="483"/>
      <c r="K422" s="483"/>
      <c r="L422" s="483"/>
      <c r="M422" s="483"/>
    </row>
    <row r="423" spans="1:13" s="241" customFormat="1">
      <c r="A423" s="272"/>
      <c r="B423" s="272"/>
      <c r="C423" s="272"/>
      <c r="D423" s="272"/>
      <c r="E423" s="483"/>
      <c r="F423" s="483"/>
      <c r="G423" s="483"/>
      <c r="H423" s="483"/>
      <c r="I423" s="483"/>
      <c r="J423" s="483"/>
      <c r="K423" s="483"/>
      <c r="L423" s="483"/>
      <c r="M423" s="483"/>
    </row>
    <row r="424" spans="1:13" s="241" customFormat="1">
      <c r="A424" s="272"/>
      <c r="B424" s="272"/>
      <c r="C424" s="272"/>
      <c r="D424" s="272"/>
      <c r="E424" s="483"/>
      <c r="F424" s="483"/>
      <c r="G424" s="483"/>
      <c r="H424" s="483"/>
      <c r="I424" s="483"/>
      <c r="J424" s="483"/>
      <c r="K424" s="483"/>
      <c r="L424" s="483"/>
      <c r="M424" s="483"/>
    </row>
    <row r="425" spans="1:13" s="241" customFormat="1">
      <c r="A425" s="272"/>
      <c r="B425" s="272"/>
      <c r="C425" s="272"/>
      <c r="D425" s="272"/>
      <c r="E425" s="483"/>
      <c r="F425" s="483"/>
      <c r="G425" s="483"/>
      <c r="H425" s="483"/>
      <c r="I425" s="483"/>
      <c r="J425" s="483"/>
      <c r="K425" s="483"/>
      <c r="L425" s="483"/>
      <c r="M425" s="483"/>
    </row>
    <row r="426" spans="1:13" s="241" customFormat="1">
      <c r="A426" s="272"/>
      <c r="B426" s="272"/>
      <c r="C426" s="272"/>
      <c r="D426" s="272"/>
      <c r="E426" s="483"/>
      <c r="F426" s="483"/>
      <c r="G426" s="483"/>
      <c r="H426" s="483"/>
      <c r="I426" s="483"/>
      <c r="J426" s="483"/>
      <c r="K426" s="483"/>
      <c r="L426" s="483"/>
      <c r="M426" s="483"/>
    </row>
    <row r="427" spans="1:13" s="241" customFormat="1">
      <c r="A427" s="272"/>
      <c r="B427" s="272"/>
      <c r="C427" s="272"/>
      <c r="D427" s="272"/>
      <c r="E427" s="483"/>
      <c r="F427" s="483"/>
      <c r="G427" s="483"/>
      <c r="H427" s="483"/>
      <c r="I427" s="483"/>
      <c r="J427" s="483"/>
      <c r="K427" s="483"/>
      <c r="L427" s="483"/>
      <c r="M427" s="483"/>
    </row>
    <row r="428" spans="1:13" s="241" customFormat="1">
      <c r="A428" s="272"/>
      <c r="B428" s="272"/>
      <c r="C428" s="272"/>
      <c r="D428" s="272"/>
      <c r="E428" s="483"/>
      <c r="F428" s="483"/>
      <c r="G428" s="483"/>
      <c r="H428" s="483"/>
      <c r="I428" s="483"/>
      <c r="J428" s="483"/>
      <c r="K428" s="483"/>
      <c r="L428" s="483"/>
      <c r="M428" s="483"/>
    </row>
    <row r="429" spans="1:13" s="241" customFormat="1">
      <c r="A429" s="272"/>
      <c r="B429" s="272"/>
      <c r="C429" s="272"/>
      <c r="D429" s="272"/>
      <c r="E429" s="483"/>
      <c r="F429" s="483"/>
      <c r="G429" s="483"/>
      <c r="H429" s="483"/>
      <c r="I429" s="483"/>
      <c r="J429" s="483"/>
      <c r="K429" s="483"/>
      <c r="L429" s="483"/>
      <c r="M429" s="483"/>
    </row>
    <row r="430" spans="1:13" s="241" customFormat="1">
      <c r="A430" s="272"/>
      <c r="B430" s="272"/>
      <c r="C430" s="272"/>
      <c r="D430" s="272"/>
      <c r="E430" s="483"/>
      <c r="F430" s="483"/>
      <c r="G430" s="483"/>
      <c r="H430" s="483"/>
      <c r="I430" s="483"/>
      <c r="J430" s="483"/>
      <c r="K430" s="483"/>
      <c r="L430" s="483"/>
      <c r="M430" s="483"/>
    </row>
    <row r="431" spans="1:13" s="241" customFormat="1">
      <c r="A431" s="272"/>
      <c r="B431" s="272"/>
      <c r="C431" s="272"/>
      <c r="D431" s="272"/>
      <c r="E431" s="483"/>
      <c r="F431" s="483"/>
      <c r="G431" s="483"/>
      <c r="H431" s="483"/>
      <c r="I431" s="483"/>
      <c r="J431" s="483"/>
      <c r="K431" s="483"/>
      <c r="L431" s="483"/>
      <c r="M431" s="483"/>
    </row>
    <row r="432" spans="1:13" s="241" customFormat="1">
      <c r="A432" s="272"/>
      <c r="B432" s="272"/>
      <c r="C432" s="272"/>
      <c r="D432" s="272"/>
      <c r="E432" s="483"/>
      <c r="F432" s="483"/>
      <c r="G432" s="483"/>
      <c r="H432" s="483"/>
      <c r="I432" s="483"/>
      <c r="J432" s="483"/>
      <c r="K432" s="483"/>
      <c r="L432" s="483"/>
      <c r="M432" s="483"/>
    </row>
    <row r="433" spans="1:13" s="241" customFormat="1">
      <c r="A433" s="272"/>
      <c r="B433" s="272"/>
      <c r="C433" s="272"/>
      <c r="D433" s="272"/>
      <c r="E433" s="483"/>
      <c r="F433" s="483"/>
      <c r="G433" s="483"/>
      <c r="H433" s="483"/>
      <c r="I433" s="483"/>
      <c r="J433" s="483"/>
      <c r="K433" s="483"/>
      <c r="L433" s="483"/>
      <c r="M433" s="483"/>
    </row>
    <row r="434" spans="1:13" s="241" customFormat="1">
      <c r="A434" s="272"/>
      <c r="B434" s="272"/>
      <c r="C434" s="272"/>
      <c r="D434" s="272"/>
      <c r="E434" s="483"/>
      <c r="F434" s="483"/>
      <c r="G434" s="483"/>
      <c r="H434" s="483"/>
      <c r="I434" s="483"/>
      <c r="J434" s="483"/>
      <c r="K434" s="483"/>
      <c r="L434" s="483"/>
      <c r="M434" s="483"/>
    </row>
    <row r="435" spans="1:13" s="241" customFormat="1">
      <c r="A435" s="272"/>
      <c r="B435" s="272"/>
      <c r="C435" s="272"/>
      <c r="D435" s="272"/>
      <c r="E435" s="483"/>
      <c r="F435" s="483"/>
      <c r="G435" s="483"/>
      <c r="H435" s="483"/>
      <c r="I435" s="483"/>
      <c r="J435" s="483"/>
      <c r="K435" s="483"/>
      <c r="L435" s="483"/>
      <c r="M435" s="483"/>
    </row>
    <row r="436" spans="1:13" s="241" customFormat="1">
      <c r="A436" s="272"/>
      <c r="B436" s="272"/>
      <c r="C436" s="272"/>
      <c r="D436" s="272"/>
      <c r="E436" s="483"/>
      <c r="F436" s="483"/>
      <c r="G436" s="483"/>
      <c r="H436" s="483"/>
      <c r="I436" s="483"/>
      <c r="J436" s="483"/>
      <c r="K436" s="483"/>
      <c r="L436" s="483"/>
      <c r="M436" s="483"/>
    </row>
    <row r="437" spans="1:13" s="241" customFormat="1">
      <c r="A437" s="272"/>
      <c r="B437" s="272"/>
      <c r="C437" s="272"/>
      <c r="D437" s="272"/>
      <c r="E437" s="483"/>
      <c r="F437" s="483"/>
      <c r="G437" s="483"/>
      <c r="H437" s="483"/>
      <c r="I437" s="483"/>
      <c r="J437" s="483"/>
      <c r="K437" s="483"/>
      <c r="L437" s="483"/>
      <c r="M437" s="483"/>
    </row>
    <row r="438" spans="1:13" s="241" customFormat="1">
      <c r="A438" s="272"/>
      <c r="B438" s="272"/>
      <c r="C438" s="272"/>
      <c r="D438" s="272"/>
      <c r="E438" s="483"/>
      <c r="F438" s="483"/>
      <c r="G438" s="483"/>
      <c r="H438" s="483"/>
      <c r="I438" s="483"/>
      <c r="J438" s="483"/>
      <c r="K438" s="483"/>
      <c r="L438" s="483"/>
      <c r="M438" s="483"/>
    </row>
    <row r="439" spans="1:13" s="241" customFormat="1">
      <c r="A439" s="272"/>
      <c r="B439" s="272"/>
      <c r="C439" s="272"/>
      <c r="D439" s="272"/>
      <c r="E439" s="483"/>
      <c r="F439" s="483"/>
      <c r="G439" s="483"/>
      <c r="H439" s="483"/>
      <c r="I439" s="483"/>
      <c r="J439" s="483"/>
      <c r="K439" s="483"/>
      <c r="L439" s="483"/>
      <c r="M439" s="483"/>
    </row>
    <row r="440" spans="1:13" s="241" customFormat="1">
      <c r="A440" s="272"/>
      <c r="B440" s="272"/>
      <c r="C440" s="272"/>
      <c r="D440" s="272"/>
      <c r="E440" s="483"/>
      <c r="F440" s="483"/>
      <c r="G440" s="483"/>
      <c r="H440" s="483"/>
      <c r="I440" s="483"/>
      <c r="J440" s="483"/>
      <c r="K440" s="483"/>
      <c r="L440" s="483"/>
      <c r="M440" s="483"/>
    </row>
    <row r="441" spans="1:13" s="241" customFormat="1">
      <c r="A441" s="272"/>
      <c r="B441" s="272"/>
      <c r="C441" s="272"/>
      <c r="D441" s="272"/>
      <c r="E441" s="483"/>
      <c r="F441" s="483"/>
      <c r="G441" s="483"/>
      <c r="H441" s="483"/>
      <c r="I441" s="483"/>
      <c r="J441" s="483"/>
      <c r="K441" s="483"/>
      <c r="L441" s="271"/>
      <c r="M441" s="483"/>
    </row>
    <row r="442" spans="1:13" s="241" customFormat="1">
      <c r="A442" s="272"/>
      <c r="B442" s="272"/>
      <c r="C442" s="272"/>
      <c r="D442" s="272"/>
      <c r="E442" s="483"/>
      <c r="F442" s="483"/>
      <c r="G442" s="483"/>
      <c r="H442" s="483"/>
      <c r="I442" s="483"/>
      <c r="J442" s="483"/>
      <c r="K442" s="483"/>
      <c r="L442" s="271"/>
      <c r="M442" s="483"/>
    </row>
    <row r="443" spans="1:13" s="241" customFormat="1">
      <c r="A443" s="272"/>
      <c r="B443" s="272"/>
      <c r="C443" s="272"/>
      <c r="D443" s="272"/>
      <c r="E443" s="483"/>
      <c r="F443" s="483"/>
      <c r="G443" s="483"/>
      <c r="H443" s="483"/>
      <c r="I443" s="483"/>
      <c r="J443" s="483"/>
      <c r="K443" s="483"/>
      <c r="L443" s="271"/>
      <c r="M443" s="483"/>
    </row>
    <row r="444" spans="1:13" s="241" customFormat="1">
      <c r="A444" s="272"/>
      <c r="B444" s="272"/>
      <c r="C444" s="272"/>
      <c r="D444" s="272"/>
      <c r="E444" s="483"/>
      <c r="F444" s="483"/>
      <c r="G444" s="483"/>
      <c r="H444" s="483"/>
      <c r="I444" s="483"/>
      <c r="J444" s="483"/>
      <c r="K444" s="483"/>
      <c r="L444" s="271"/>
      <c r="M444" s="483"/>
    </row>
    <row r="445" spans="1:13" s="241" customFormat="1">
      <c r="A445" s="272"/>
      <c r="B445" s="272"/>
      <c r="C445" s="272"/>
      <c r="D445" s="272"/>
      <c r="E445" s="483"/>
      <c r="F445" s="483"/>
      <c r="G445" s="483"/>
      <c r="H445" s="483"/>
      <c r="I445" s="483"/>
      <c r="J445" s="483"/>
      <c r="K445" s="483"/>
      <c r="L445" s="271"/>
      <c r="M445" s="483"/>
    </row>
    <row r="446" spans="1:13" s="241" customFormat="1">
      <c r="A446" s="272"/>
      <c r="B446" s="272"/>
      <c r="C446" s="272"/>
      <c r="D446" s="272"/>
      <c r="E446" s="483"/>
      <c r="F446" s="483"/>
      <c r="G446" s="483"/>
      <c r="H446" s="483"/>
      <c r="I446" s="483"/>
      <c r="J446" s="483"/>
      <c r="K446" s="483"/>
      <c r="L446" s="271"/>
      <c r="M446" s="483"/>
    </row>
    <row r="447" spans="1:13" s="241" customFormat="1">
      <c r="A447" s="272"/>
      <c r="B447" s="272"/>
      <c r="C447" s="272"/>
      <c r="D447" s="272"/>
      <c r="E447" s="483"/>
      <c r="F447" s="483"/>
      <c r="G447" s="483"/>
      <c r="H447" s="483"/>
      <c r="I447" s="483"/>
      <c r="J447" s="483"/>
      <c r="K447" s="483"/>
      <c r="L447" s="271"/>
      <c r="M447" s="483"/>
    </row>
    <row r="448" spans="1:13" s="241" customFormat="1">
      <c r="A448" s="272"/>
      <c r="B448" s="272"/>
      <c r="C448" s="272"/>
      <c r="D448" s="272"/>
      <c r="E448" s="483"/>
      <c r="F448" s="483"/>
      <c r="G448" s="483"/>
      <c r="H448" s="483"/>
      <c r="I448" s="483"/>
      <c r="J448" s="483"/>
      <c r="K448" s="483"/>
      <c r="L448" s="271"/>
      <c r="M448" s="483"/>
    </row>
    <row r="449" spans="1:13" s="241" customFormat="1">
      <c r="A449" s="272"/>
      <c r="B449" s="272"/>
      <c r="C449" s="272"/>
      <c r="D449" s="272"/>
      <c r="E449" s="483"/>
      <c r="F449" s="483"/>
      <c r="G449" s="483"/>
      <c r="H449" s="483"/>
      <c r="I449" s="483"/>
      <c r="J449" s="483"/>
      <c r="K449" s="483"/>
      <c r="L449" s="271"/>
      <c r="M449" s="483"/>
    </row>
    <row r="450" spans="1:13" s="241" customFormat="1">
      <c r="A450" s="272"/>
      <c r="B450" s="272"/>
      <c r="C450" s="272"/>
      <c r="D450" s="272"/>
      <c r="E450" s="483"/>
      <c r="F450" s="483"/>
      <c r="G450" s="483"/>
      <c r="H450" s="483"/>
      <c r="I450" s="483"/>
      <c r="J450" s="483"/>
      <c r="K450" s="483"/>
      <c r="L450" s="271"/>
      <c r="M450" s="483"/>
    </row>
    <row r="451" spans="1:13" s="241" customFormat="1">
      <c r="A451" s="272"/>
      <c r="B451" s="272"/>
      <c r="C451" s="272"/>
      <c r="D451" s="272"/>
      <c r="E451" s="483"/>
      <c r="F451" s="483"/>
      <c r="G451" s="483"/>
      <c r="H451" s="483"/>
      <c r="I451" s="483"/>
      <c r="J451" s="483"/>
      <c r="K451" s="483"/>
      <c r="L451" s="271"/>
      <c r="M451" s="483"/>
    </row>
    <row r="452" spans="1:13" s="241" customFormat="1">
      <c r="A452" s="272"/>
      <c r="B452" s="272"/>
      <c r="C452" s="272"/>
      <c r="D452" s="272"/>
      <c r="E452" s="483"/>
      <c r="F452" s="483"/>
      <c r="G452" s="483"/>
      <c r="H452" s="483"/>
      <c r="I452" s="483"/>
      <c r="J452" s="483"/>
      <c r="K452" s="483"/>
      <c r="L452" s="271"/>
      <c r="M452" s="483"/>
    </row>
    <row r="453" spans="1:13" s="241" customFormat="1">
      <c r="A453" s="272"/>
      <c r="B453" s="272"/>
      <c r="C453" s="272"/>
      <c r="D453" s="272"/>
      <c r="E453" s="483"/>
      <c r="F453" s="483"/>
      <c r="G453" s="483"/>
      <c r="H453" s="483"/>
      <c r="I453" s="483"/>
      <c r="J453" s="483"/>
      <c r="K453" s="483"/>
      <c r="L453" s="271"/>
      <c r="M453" s="483"/>
    </row>
    <row r="454" spans="1:13" s="241" customFormat="1">
      <c r="A454" s="272"/>
      <c r="B454" s="272"/>
      <c r="C454" s="272"/>
      <c r="D454" s="272"/>
      <c r="E454" s="483"/>
      <c r="F454" s="483"/>
      <c r="G454" s="483"/>
      <c r="H454" s="483"/>
      <c r="I454" s="483"/>
      <c r="J454" s="483"/>
      <c r="K454" s="483"/>
      <c r="L454" s="271"/>
      <c r="M454" s="483"/>
    </row>
    <row r="455" spans="1:13" s="241" customFormat="1">
      <c r="A455" s="272"/>
      <c r="B455" s="272"/>
      <c r="C455" s="272"/>
      <c r="D455" s="272"/>
      <c r="E455" s="483"/>
      <c r="F455" s="483"/>
      <c r="G455" s="483"/>
      <c r="H455" s="483"/>
      <c r="I455" s="483"/>
      <c r="J455" s="483"/>
      <c r="K455" s="483"/>
      <c r="L455" s="271"/>
      <c r="M455" s="483"/>
    </row>
    <row r="456" spans="1:13" s="241" customFormat="1">
      <c r="A456" s="272"/>
      <c r="B456" s="272"/>
      <c r="C456" s="272"/>
      <c r="D456" s="272"/>
      <c r="E456" s="483"/>
      <c r="F456" s="483"/>
      <c r="G456" s="483"/>
      <c r="H456" s="483"/>
      <c r="I456" s="483"/>
      <c r="J456" s="483"/>
      <c r="K456" s="483"/>
      <c r="L456" s="271"/>
      <c r="M456" s="483"/>
    </row>
    <row r="457" spans="1:13" s="241" customFormat="1">
      <c r="A457" s="272"/>
      <c r="B457" s="272"/>
      <c r="C457" s="272"/>
      <c r="D457" s="272"/>
      <c r="E457" s="483"/>
      <c r="F457" s="483"/>
      <c r="G457" s="483"/>
      <c r="H457" s="483"/>
      <c r="I457" s="483"/>
      <c r="J457" s="483"/>
      <c r="K457" s="483"/>
      <c r="L457" s="271"/>
      <c r="M457" s="483"/>
    </row>
    <row r="458" spans="1:13" s="241" customFormat="1">
      <c r="A458" s="272"/>
      <c r="B458" s="272"/>
      <c r="C458" s="272"/>
      <c r="D458" s="272"/>
      <c r="E458" s="483"/>
      <c r="F458" s="483"/>
      <c r="G458" s="483"/>
      <c r="H458" s="483"/>
      <c r="I458" s="483"/>
      <c r="J458" s="483"/>
      <c r="K458" s="483"/>
      <c r="L458" s="271"/>
      <c r="M458" s="483"/>
    </row>
    <row r="459" spans="1:13" s="241" customFormat="1">
      <c r="A459" s="272"/>
      <c r="B459" s="272"/>
      <c r="C459" s="272"/>
      <c r="D459" s="272"/>
      <c r="E459" s="483"/>
      <c r="F459" s="483"/>
      <c r="G459" s="483"/>
      <c r="H459" s="483"/>
      <c r="I459" s="483"/>
      <c r="J459" s="483"/>
      <c r="K459" s="483"/>
      <c r="L459" s="271"/>
      <c r="M459" s="483"/>
    </row>
    <row r="460" spans="1:13" s="241" customFormat="1">
      <c r="A460" s="272"/>
      <c r="B460" s="272"/>
      <c r="C460" s="272"/>
      <c r="D460" s="272"/>
      <c r="E460" s="483"/>
      <c r="F460" s="483"/>
      <c r="G460" s="483"/>
      <c r="H460" s="483"/>
      <c r="I460" s="483"/>
      <c r="J460" s="483"/>
      <c r="K460" s="483"/>
      <c r="L460" s="271"/>
      <c r="M460" s="483"/>
    </row>
    <row r="461" spans="1:13" s="241" customFormat="1">
      <c r="A461" s="272"/>
      <c r="B461" s="272"/>
      <c r="C461" s="272"/>
      <c r="D461" s="272"/>
      <c r="E461" s="483"/>
      <c r="F461" s="483"/>
      <c r="G461" s="483"/>
      <c r="H461" s="483"/>
      <c r="I461" s="483"/>
      <c r="J461" s="483"/>
      <c r="K461" s="483"/>
      <c r="L461" s="271"/>
      <c r="M461" s="483"/>
    </row>
    <row r="462" spans="1:13" s="241" customFormat="1">
      <c r="A462" s="272"/>
      <c r="B462" s="272"/>
      <c r="C462" s="272"/>
      <c r="D462" s="272"/>
      <c r="E462" s="483"/>
      <c r="F462" s="483"/>
      <c r="G462" s="483"/>
      <c r="H462" s="483"/>
      <c r="I462" s="483"/>
      <c r="J462" s="483"/>
      <c r="K462" s="483"/>
      <c r="L462" s="271"/>
      <c r="M462" s="483"/>
    </row>
    <row r="463" spans="1:13" s="241" customFormat="1">
      <c r="A463" s="272"/>
      <c r="B463" s="272"/>
      <c r="C463" s="272"/>
      <c r="D463" s="272"/>
      <c r="E463" s="483"/>
      <c r="F463" s="483"/>
      <c r="G463" s="483"/>
      <c r="H463" s="483"/>
      <c r="I463" s="483"/>
      <c r="J463" s="483"/>
      <c r="K463" s="483"/>
      <c r="L463" s="271"/>
      <c r="M463" s="483"/>
    </row>
    <row r="464" spans="1:13" s="241" customFormat="1">
      <c r="A464" s="272"/>
      <c r="B464" s="272"/>
      <c r="C464" s="272"/>
      <c r="D464" s="272"/>
      <c r="E464" s="483"/>
      <c r="F464" s="483"/>
      <c r="G464" s="483"/>
      <c r="H464" s="483"/>
      <c r="I464" s="483"/>
      <c r="J464" s="483"/>
      <c r="K464" s="483"/>
      <c r="L464" s="271"/>
      <c r="M464" s="483"/>
    </row>
    <row r="465" spans="1:13" s="241" customFormat="1">
      <c r="A465" s="272"/>
      <c r="B465" s="272"/>
      <c r="C465" s="272"/>
      <c r="D465" s="272"/>
      <c r="E465" s="483"/>
      <c r="F465" s="483"/>
      <c r="G465" s="483"/>
      <c r="H465" s="483"/>
      <c r="I465" s="483"/>
      <c r="J465" s="483"/>
      <c r="K465" s="483"/>
      <c r="L465" s="271"/>
      <c r="M465" s="483"/>
    </row>
    <row r="466" spans="1:13" s="241" customFormat="1">
      <c r="A466" s="272"/>
      <c r="B466" s="272"/>
      <c r="C466" s="272"/>
      <c r="D466" s="272"/>
      <c r="E466" s="483"/>
      <c r="F466" s="483"/>
      <c r="G466" s="483"/>
      <c r="H466" s="483"/>
      <c r="I466" s="483"/>
      <c r="J466" s="483"/>
      <c r="K466" s="483"/>
      <c r="L466" s="271"/>
      <c r="M466" s="483"/>
    </row>
    <row r="467" spans="1:13" s="241" customFormat="1">
      <c r="A467" s="272"/>
      <c r="B467" s="272"/>
      <c r="C467" s="272"/>
      <c r="D467" s="272"/>
      <c r="E467" s="483"/>
      <c r="F467" s="483"/>
      <c r="G467" s="483"/>
      <c r="H467" s="483"/>
      <c r="I467" s="483"/>
      <c r="J467" s="483"/>
      <c r="K467" s="483"/>
      <c r="L467" s="271"/>
      <c r="M467" s="483"/>
    </row>
    <row r="468" spans="1:13" s="241" customFormat="1">
      <c r="A468" s="272"/>
      <c r="B468" s="272"/>
      <c r="C468" s="272"/>
      <c r="D468" s="272"/>
      <c r="E468" s="483"/>
      <c r="F468" s="483"/>
      <c r="G468" s="483"/>
      <c r="H468" s="483"/>
      <c r="I468" s="483"/>
      <c r="J468" s="483"/>
      <c r="K468" s="483"/>
      <c r="L468" s="271"/>
      <c r="M468" s="483"/>
    </row>
    <row r="469" spans="1:13" s="241" customFormat="1">
      <c r="A469" s="272"/>
      <c r="B469" s="272"/>
      <c r="C469" s="272"/>
      <c r="D469" s="272"/>
      <c r="E469" s="483"/>
      <c r="F469" s="483"/>
      <c r="G469" s="483"/>
      <c r="H469" s="483"/>
      <c r="I469" s="483"/>
      <c r="J469" s="483"/>
      <c r="K469" s="483"/>
      <c r="L469" s="271"/>
      <c r="M469" s="483"/>
    </row>
    <row r="470" spans="1:13" s="241" customFormat="1">
      <c r="A470" s="272"/>
      <c r="B470" s="272"/>
      <c r="C470" s="272"/>
      <c r="D470" s="272"/>
      <c r="E470" s="483"/>
      <c r="F470" s="483"/>
      <c r="G470" s="483"/>
      <c r="H470" s="483"/>
      <c r="I470" s="483"/>
      <c r="J470" s="483"/>
      <c r="K470" s="483"/>
      <c r="L470" s="271"/>
      <c r="M470" s="483"/>
    </row>
    <row r="471" spans="1:13" s="241" customFormat="1">
      <c r="A471" s="272"/>
      <c r="B471" s="272"/>
      <c r="C471" s="272"/>
      <c r="D471" s="272"/>
      <c r="E471" s="483"/>
      <c r="F471" s="483"/>
      <c r="G471" s="483"/>
      <c r="H471" s="483"/>
      <c r="I471" s="483"/>
      <c r="J471" s="483"/>
      <c r="K471" s="483"/>
      <c r="L471" s="271"/>
      <c r="M471" s="483"/>
    </row>
    <row r="472" spans="1:13" s="241" customFormat="1">
      <c r="A472" s="272"/>
      <c r="B472" s="272"/>
      <c r="C472" s="272"/>
      <c r="D472" s="272"/>
      <c r="E472" s="483"/>
      <c r="F472" s="483"/>
      <c r="G472" s="483"/>
      <c r="H472" s="483"/>
      <c r="I472" s="483"/>
      <c r="J472" s="483"/>
      <c r="K472" s="483"/>
      <c r="L472" s="271"/>
      <c r="M472" s="483"/>
    </row>
    <row r="473" spans="1:13" s="241" customFormat="1">
      <c r="A473" s="272"/>
      <c r="B473" s="272"/>
      <c r="C473" s="272"/>
      <c r="D473" s="272"/>
      <c r="E473" s="483"/>
      <c r="F473" s="483"/>
      <c r="G473" s="483"/>
      <c r="H473" s="483"/>
      <c r="I473" s="483"/>
      <c r="J473" s="483"/>
      <c r="K473" s="483"/>
      <c r="L473" s="271"/>
      <c r="M473" s="483"/>
    </row>
    <row r="474" spans="1:13" s="241" customFormat="1">
      <c r="A474" s="272"/>
      <c r="B474" s="272"/>
      <c r="C474" s="272"/>
      <c r="D474" s="272"/>
      <c r="E474" s="483"/>
      <c r="F474" s="483"/>
      <c r="G474" s="483"/>
      <c r="H474" s="483"/>
      <c r="I474" s="483"/>
      <c r="J474" s="483"/>
      <c r="K474" s="483"/>
      <c r="L474" s="271"/>
      <c r="M474" s="483"/>
    </row>
    <row r="475" spans="1:13" s="241" customFormat="1">
      <c r="A475" s="272"/>
      <c r="B475" s="272"/>
      <c r="C475" s="272"/>
      <c r="D475" s="272"/>
      <c r="E475" s="483"/>
      <c r="F475" s="483"/>
      <c r="G475" s="483"/>
      <c r="H475" s="483"/>
      <c r="I475" s="483"/>
      <c r="J475" s="483"/>
      <c r="K475" s="483"/>
      <c r="L475" s="271"/>
      <c r="M475" s="483"/>
    </row>
    <row r="476" spans="1:13" s="241" customFormat="1">
      <c r="A476" s="272"/>
      <c r="B476" s="272"/>
      <c r="C476" s="272"/>
      <c r="D476" s="272"/>
      <c r="E476" s="483"/>
      <c r="F476" s="483"/>
      <c r="G476" s="483"/>
      <c r="H476" s="483"/>
      <c r="I476" s="483"/>
      <c r="J476" s="483"/>
      <c r="K476" s="483"/>
      <c r="L476" s="271"/>
      <c r="M476" s="483"/>
    </row>
    <row r="477" spans="1:13" s="241" customFormat="1">
      <c r="A477" s="272"/>
      <c r="B477" s="272"/>
      <c r="C477" s="272"/>
      <c r="D477" s="272"/>
      <c r="E477" s="483"/>
      <c r="F477" s="483"/>
      <c r="G477" s="483"/>
      <c r="H477" s="483"/>
      <c r="I477" s="483"/>
      <c r="J477" s="483"/>
      <c r="K477" s="483"/>
      <c r="L477" s="271"/>
      <c r="M477" s="483"/>
    </row>
    <row r="478" spans="1:13" s="241" customFormat="1">
      <c r="A478" s="272"/>
      <c r="B478" s="272"/>
      <c r="C478" s="272"/>
      <c r="D478" s="272"/>
      <c r="E478" s="483"/>
      <c r="F478" s="483"/>
      <c r="G478" s="483"/>
      <c r="H478" s="483"/>
      <c r="I478" s="483"/>
      <c r="J478" s="483"/>
      <c r="K478" s="483"/>
      <c r="L478" s="271"/>
      <c r="M478" s="483"/>
    </row>
    <row r="479" spans="1:13" s="241" customFormat="1">
      <c r="A479" s="272"/>
      <c r="B479" s="272"/>
      <c r="C479" s="272"/>
      <c r="D479" s="272"/>
      <c r="E479" s="483"/>
      <c r="F479" s="483"/>
      <c r="G479" s="483"/>
      <c r="H479" s="483"/>
      <c r="I479" s="483"/>
      <c r="J479" s="483"/>
      <c r="K479" s="483"/>
      <c r="L479" s="271"/>
      <c r="M479" s="483"/>
    </row>
    <row r="480" spans="1:13" s="241" customFormat="1">
      <c r="A480" s="272"/>
      <c r="B480" s="272"/>
      <c r="C480" s="272"/>
      <c r="D480" s="272"/>
      <c r="E480" s="483"/>
      <c r="F480" s="483"/>
      <c r="G480" s="483"/>
      <c r="H480" s="483"/>
      <c r="I480" s="483"/>
      <c r="J480" s="483"/>
      <c r="K480" s="483"/>
      <c r="L480" s="271"/>
      <c r="M480" s="483"/>
    </row>
    <row r="481" spans="1:13" s="241" customFormat="1">
      <c r="A481" s="272"/>
      <c r="B481" s="272"/>
      <c r="C481" s="272"/>
      <c r="D481" s="272"/>
      <c r="E481" s="483"/>
      <c r="F481" s="483"/>
      <c r="G481" s="483"/>
      <c r="H481" s="483"/>
      <c r="I481" s="483"/>
      <c r="J481" s="483"/>
      <c r="K481" s="483"/>
      <c r="L481" s="271"/>
      <c r="M481" s="483"/>
    </row>
    <row r="482" spans="1:13" s="241" customFormat="1">
      <c r="A482" s="272"/>
      <c r="B482" s="272"/>
      <c r="C482" s="272"/>
      <c r="D482" s="272"/>
      <c r="E482" s="483"/>
      <c r="F482" s="483"/>
      <c r="G482" s="483"/>
      <c r="H482" s="483"/>
      <c r="I482" s="483"/>
      <c r="J482" s="483"/>
      <c r="K482" s="483"/>
      <c r="L482" s="271"/>
      <c r="M482" s="483"/>
    </row>
    <row r="483" spans="1:13" s="241" customFormat="1">
      <c r="A483" s="272"/>
      <c r="B483" s="272"/>
      <c r="C483" s="272"/>
      <c r="D483" s="272"/>
      <c r="E483" s="483"/>
      <c r="F483" s="483"/>
      <c r="G483" s="483"/>
      <c r="H483" s="483"/>
      <c r="I483" s="483"/>
      <c r="J483" s="483"/>
      <c r="K483" s="483"/>
      <c r="L483" s="271"/>
      <c r="M483" s="483"/>
    </row>
    <row r="484" spans="1:13" s="241" customFormat="1">
      <c r="A484" s="272"/>
      <c r="B484" s="272"/>
      <c r="C484" s="272"/>
      <c r="D484" s="272"/>
      <c r="E484" s="483"/>
      <c r="F484" s="483"/>
      <c r="G484" s="483"/>
      <c r="H484" s="483"/>
      <c r="I484" s="483"/>
      <c r="J484" s="483"/>
      <c r="K484" s="483"/>
      <c r="L484" s="271"/>
      <c r="M484" s="483"/>
    </row>
    <row r="485" spans="1:13" s="241" customFormat="1">
      <c r="A485" s="272"/>
      <c r="B485" s="272"/>
      <c r="C485" s="272"/>
      <c r="D485" s="272"/>
      <c r="E485" s="483"/>
      <c r="F485" s="483"/>
      <c r="G485" s="483"/>
      <c r="H485" s="483"/>
      <c r="I485" s="483"/>
      <c r="J485" s="483"/>
      <c r="K485" s="483"/>
      <c r="L485" s="271"/>
      <c r="M485" s="483"/>
    </row>
    <row r="486" spans="1:13" s="241" customFormat="1">
      <c r="A486" s="272"/>
      <c r="B486" s="272"/>
      <c r="C486" s="272"/>
      <c r="D486" s="272"/>
      <c r="E486" s="483"/>
      <c r="F486" s="483"/>
      <c r="G486" s="483"/>
      <c r="H486" s="483"/>
      <c r="I486" s="483"/>
      <c r="J486" s="483"/>
      <c r="K486" s="483"/>
      <c r="L486" s="271"/>
      <c r="M486" s="483"/>
    </row>
    <row r="487" spans="1:13" s="241" customFormat="1">
      <c r="A487" s="272"/>
      <c r="B487" s="272"/>
      <c r="C487" s="272"/>
      <c r="D487" s="272"/>
      <c r="E487" s="483"/>
      <c r="F487" s="483"/>
      <c r="G487" s="483"/>
      <c r="H487" s="483"/>
      <c r="I487" s="483"/>
      <c r="J487" s="483"/>
      <c r="K487" s="483"/>
      <c r="L487" s="271"/>
      <c r="M487" s="483"/>
    </row>
    <row r="488" spans="1:13" s="241" customFormat="1">
      <c r="A488" s="272"/>
      <c r="B488" s="272"/>
      <c r="C488" s="272"/>
      <c r="D488" s="272"/>
      <c r="E488" s="483"/>
      <c r="F488" s="483"/>
      <c r="G488" s="483"/>
      <c r="H488" s="483"/>
      <c r="I488" s="483"/>
      <c r="J488" s="483"/>
      <c r="K488" s="483"/>
      <c r="L488" s="271"/>
      <c r="M488" s="483"/>
    </row>
    <row r="489" spans="1:13" s="241" customFormat="1">
      <c r="A489" s="272"/>
      <c r="B489" s="272"/>
      <c r="C489" s="272"/>
      <c r="D489" s="272"/>
      <c r="E489" s="483"/>
      <c r="F489" s="483"/>
      <c r="G489" s="483"/>
      <c r="H489" s="483"/>
      <c r="I489" s="483"/>
      <c r="J489" s="483"/>
      <c r="K489" s="483"/>
      <c r="L489" s="271"/>
      <c r="M489" s="483"/>
    </row>
    <row r="490" spans="1:13" s="241" customFormat="1">
      <c r="A490" s="272"/>
      <c r="B490" s="272"/>
      <c r="C490" s="272"/>
      <c r="D490" s="272"/>
      <c r="E490" s="483"/>
      <c r="F490" s="483"/>
      <c r="G490" s="483"/>
      <c r="H490" s="483"/>
      <c r="I490" s="483"/>
      <c r="J490" s="483"/>
      <c r="K490" s="483"/>
      <c r="L490" s="271"/>
      <c r="M490" s="483"/>
    </row>
    <row r="491" spans="1:13" s="241" customFormat="1">
      <c r="A491" s="272"/>
      <c r="B491" s="272"/>
      <c r="C491" s="272"/>
      <c r="D491" s="272"/>
      <c r="E491" s="483"/>
      <c r="F491" s="483"/>
      <c r="G491" s="483"/>
      <c r="H491" s="483"/>
      <c r="I491" s="483"/>
      <c r="J491" s="483"/>
      <c r="K491" s="483"/>
      <c r="L491" s="271"/>
      <c r="M491" s="483"/>
    </row>
    <row r="492" spans="1:13" s="241" customFormat="1">
      <c r="A492" s="272"/>
      <c r="B492" s="272"/>
      <c r="C492" s="272"/>
      <c r="D492" s="272"/>
      <c r="E492" s="483"/>
      <c r="F492" s="483"/>
      <c r="G492" s="483"/>
      <c r="H492" s="483"/>
      <c r="I492" s="483"/>
      <c r="J492" s="483"/>
      <c r="K492" s="483"/>
      <c r="L492" s="271"/>
      <c r="M492" s="483"/>
    </row>
    <row r="493" spans="1:13" s="241" customFormat="1">
      <c r="A493" s="272"/>
      <c r="B493" s="272"/>
      <c r="C493" s="272"/>
      <c r="D493" s="272"/>
      <c r="E493" s="483"/>
      <c r="F493" s="483"/>
      <c r="G493" s="483"/>
      <c r="H493" s="483"/>
      <c r="I493" s="483"/>
      <c r="J493" s="483"/>
      <c r="K493" s="483"/>
      <c r="L493" s="271"/>
      <c r="M493" s="483"/>
    </row>
    <row r="494" spans="1:13" s="241" customFormat="1">
      <c r="A494" s="272"/>
      <c r="B494" s="272"/>
      <c r="C494" s="272"/>
      <c r="D494" s="272"/>
      <c r="E494" s="483"/>
      <c r="F494" s="483"/>
      <c r="G494" s="483"/>
      <c r="H494" s="483"/>
      <c r="I494" s="483"/>
      <c r="J494" s="483"/>
      <c r="K494" s="483"/>
      <c r="L494" s="271"/>
      <c r="M494" s="483"/>
    </row>
    <row r="495" spans="1:13" s="241" customFormat="1">
      <c r="A495" s="272"/>
      <c r="B495" s="272"/>
      <c r="C495" s="272"/>
      <c r="D495" s="272"/>
      <c r="E495" s="483"/>
      <c r="F495" s="483"/>
      <c r="G495" s="483"/>
      <c r="H495" s="483"/>
      <c r="I495" s="483"/>
      <c r="J495" s="483"/>
      <c r="K495" s="483"/>
      <c r="L495" s="271"/>
      <c r="M495" s="483"/>
    </row>
    <row r="496" spans="1:13" s="241" customFormat="1">
      <c r="A496" s="272"/>
      <c r="B496" s="272"/>
      <c r="C496" s="272"/>
      <c r="D496" s="272"/>
      <c r="E496" s="483"/>
      <c r="F496" s="483"/>
      <c r="G496" s="483"/>
      <c r="H496" s="483"/>
      <c r="I496" s="483"/>
      <c r="J496" s="483"/>
      <c r="K496" s="483"/>
      <c r="L496" s="271"/>
      <c r="M496" s="483"/>
    </row>
    <row r="497" spans="1:13" s="241" customFormat="1">
      <c r="A497" s="272"/>
      <c r="B497" s="272"/>
      <c r="C497" s="272"/>
      <c r="D497" s="272"/>
      <c r="E497" s="483"/>
      <c r="F497" s="483"/>
      <c r="G497" s="483"/>
      <c r="H497" s="483"/>
      <c r="I497" s="483"/>
      <c r="J497" s="483"/>
      <c r="K497" s="483"/>
      <c r="L497" s="271"/>
      <c r="M497" s="483"/>
    </row>
    <row r="498" spans="1:13" s="241" customFormat="1">
      <c r="A498" s="272"/>
      <c r="B498" s="272"/>
      <c r="C498" s="272"/>
      <c r="D498" s="272"/>
      <c r="E498" s="483"/>
      <c r="F498" s="483"/>
      <c r="G498" s="483"/>
      <c r="H498" s="483"/>
      <c r="I498" s="483"/>
      <c r="J498" s="483"/>
      <c r="K498" s="483"/>
      <c r="L498" s="271"/>
      <c r="M498" s="483"/>
    </row>
    <row r="499" spans="1:13" s="241" customFormat="1">
      <c r="A499" s="272"/>
      <c r="B499" s="272"/>
      <c r="C499" s="272"/>
      <c r="D499" s="272"/>
      <c r="E499" s="483"/>
      <c r="F499" s="483"/>
      <c r="G499" s="483"/>
      <c r="H499" s="483"/>
      <c r="I499" s="483"/>
      <c r="J499" s="483"/>
      <c r="K499" s="483"/>
      <c r="L499" s="271"/>
      <c r="M499" s="483"/>
    </row>
    <row r="500" spans="1:13" s="241" customFormat="1">
      <c r="A500" s="272"/>
      <c r="B500" s="272"/>
      <c r="C500" s="272"/>
      <c r="D500" s="272"/>
      <c r="E500" s="483"/>
      <c r="F500" s="483"/>
      <c r="G500" s="483"/>
      <c r="H500" s="483"/>
      <c r="I500" s="483"/>
      <c r="J500" s="483"/>
      <c r="K500" s="483"/>
      <c r="L500" s="271"/>
      <c r="M500" s="483"/>
    </row>
    <row r="501" spans="1:13" s="241" customFormat="1">
      <c r="A501" s="272"/>
      <c r="B501" s="272"/>
      <c r="C501" s="272"/>
      <c r="D501" s="272"/>
      <c r="E501" s="483"/>
      <c r="F501" s="483"/>
      <c r="G501" s="483"/>
      <c r="H501" s="483"/>
      <c r="I501" s="483"/>
      <c r="J501" s="483"/>
      <c r="K501" s="483"/>
      <c r="L501" s="271"/>
      <c r="M501" s="483"/>
    </row>
    <row r="502" spans="1:13" s="241" customFormat="1">
      <c r="A502" s="272"/>
      <c r="B502" s="272"/>
      <c r="C502" s="272"/>
      <c r="D502" s="272"/>
      <c r="E502" s="483"/>
      <c r="F502" s="483"/>
      <c r="G502" s="483"/>
      <c r="H502" s="483"/>
      <c r="I502" s="483"/>
      <c r="J502" s="483"/>
      <c r="K502" s="483"/>
      <c r="L502" s="271"/>
      <c r="M502" s="483"/>
    </row>
    <row r="503" spans="1:13" s="241" customFormat="1">
      <c r="A503" s="272"/>
      <c r="B503" s="272"/>
      <c r="C503" s="272"/>
      <c r="D503" s="272"/>
      <c r="E503" s="483"/>
      <c r="F503" s="483"/>
      <c r="G503" s="483"/>
      <c r="H503" s="483"/>
      <c r="I503" s="483"/>
      <c r="J503" s="483"/>
      <c r="K503" s="483"/>
      <c r="L503" s="271"/>
      <c r="M503" s="483"/>
    </row>
    <row r="504" spans="1:13" s="241" customFormat="1">
      <c r="A504" s="272"/>
      <c r="B504" s="272"/>
      <c r="C504" s="272"/>
      <c r="D504" s="272"/>
      <c r="E504" s="483"/>
      <c r="F504" s="483"/>
      <c r="G504" s="483"/>
      <c r="H504" s="483"/>
      <c r="I504" s="483"/>
      <c r="J504" s="483"/>
      <c r="K504" s="483"/>
      <c r="L504" s="271"/>
      <c r="M504" s="483"/>
    </row>
    <row r="505" spans="1:13" s="241" customFormat="1">
      <c r="A505" s="272"/>
      <c r="B505" s="272"/>
      <c r="C505" s="272"/>
      <c r="D505" s="272"/>
      <c r="E505" s="483"/>
      <c r="F505" s="483"/>
      <c r="G505" s="483"/>
      <c r="H505" s="483"/>
      <c r="I505" s="483"/>
      <c r="J505" s="483"/>
      <c r="K505" s="483"/>
      <c r="L505" s="271"/>
      <c r="M505" s="483"/>
    </row>
    <row r="506" spans="1:13" s="241" customFormat="1">
      <c r="A506" s="272"/>
      <c r="B506" s="272"/>
      <c r="C506" s="272"/>
      <c r="D506" s="272"/>
      <c r="E506" s="483"/>
      <c r="F506" s="483"/>
      <c r="G506" s="483"/>
      <c r="H506" s="483"/>
      <c r="I506" s="483"/>
      <c r="J506" s="483"/>
      <c r="K506" s="483"/>
      <c r="L506" s="271"/>
      <c r="M506" s="483"/>
    </row>
    <row r="507" spans="1:13" s="241" customFormat="1">
      <c r="A507" s="272"/>
      <c r="B507" s="272"/>
      <c r="C507" s="272"/>
      <c r="D507" s="272"/>
      <c r="E507" s="483"/>
      <c r="F507" s="483"/>
      <c r="G507" s="483"/>
      <c r="H507" s="483"/>
      <c r="I507" s="483"/>
      <c r="J507" s="483"/>
      <c r="K507" s="483"/>
      <c r="L507" s="271"/>
      <c r="M507" s="483"/>
    </row>
    <row r="508" spans="1:13" s="241" customFormat="1">
      <c r="A508" s="272"/>
      <c r="B508" s="272"/>
      <c r="C508" s="272"/>
      <c r="D508" s="272"/>
      <c r="E508" s="483"/>
      <c r="F508" s="483"/>
      <c r="G508" s="483"/>
      <c r="H508" s="483"/>
      <c r="I508" s="483"/>
      <c r="J508" s="483"/>
      <c r="K508" s="483"/>
      <c r="L508" s="271"/>
      <c r="M508" s="483"/>
    </row>
    <row r="509" spans="1:13" s="241" customFormat="1">
      <c r="A509" s="272"/>
      <c r="B509" s="272"/>
      <c r="C509" s="272"/>
      <c r="D509" s="272"/>
      <c r="E509" s="483"/>
      <c r="F509" s="483"/>
      <c r="G509" s="483"/>
      <c r="H509" s="483"/>
      <c r="I509" s="483"/>
      <c r="J509" s="483"/>
      <c r="K509" s="483"/>
      <c r="L509" s="271"/>
      <c r="M509" s="483"/>
    </row>
    <row r="510" spans="1:13" s="241" customFormat="1">
      <c r="A510" s="272"/>
      <c r="B510" s="272"/>
      <c r="C510" s="272"/>
      <c r="D510" s="272"/>
      <c r="E510" s="483"/>
      <c r="F510" s="483"/>
      <c r="G510" s="483"/>
      <c r="H510" s="483"/>
      <c r="I510" s="483"/>
      <c r="J510" s="483"/>
      <c r="K510" s="483"/>
      <c r="L510" s="271"/>
      <c r="M510" s="483"/>
    </row>
    <row r="511" spans="1:13" s="241" customFormat="1">
      <c r="A511" s="272"/>
      <c r="B511" s="272"/>
      <c r="C511" s="272"/>
      <c r="D511" s="272"/>
      <c r="E511" s="483"/>
      <c r="F511" s="483"/>
      <c r="G511" s="483"/>
      <c r="H511" s="483"/>
      <c r="I511" s="483"/>
      <c r="J511" s="483"/>
      <c r="K511" s="483"/>
      <c r="L511" s="271"/>
      <c r="M511" s="483"/>
    </row>
    <row r="512" spans="1:13" s="241" customFormat="1">
      <c r="A512" s="272"/>
      <c r="B512" s="272"/>
      <c r="C512" s="272"/>
      <c r="D512" s="272"/>
      <c r="E512" s="483"/>
      <c r="F512" s="483"/>
      <c r="G512" s="483"/>
      <c r="H512" s="483"/>
      <c r="I512" s="483"/>
      <c r="J512" s="483"/>
      <c r="K512" s="483"/>
      <c r="L512" s="271"/>
      <c r="M512" s="483"/>
    </row>
    <row r="513" spans="1:13" s="241" customFormat="1">
      <c r="A513" s="272"/>
      <c r="B513" s="272"/>
      <c r="C513" s="272"/>
      <c r="D513" s="272"/>
      <c r="E513" s="483"/>
      <c r="F513" s="483"/>
      <c r="G513" s="483"/>
      <c r="H513" s="483"/>
      <c r="I513" s="483"/>
      <c r="J513" s="483"/>
      <c r="K513" s="483"/>
      <c r="L513" s="271"/>
      <c r="M513" s="483"/>
    </row>
    <row r="514" spans="1:13" s="241" customFormat="1">
      <c r="A514" s="272"/>
      <c r="B514" s="272"/>
      <c r="C514" s="272"/>
      <c r="D514" s="272"/>
      <c r="E514" s="271"/>
      <c r="F514" s="271"/>
      <c r="G514" s="271"/>
      <c r="H514" s="271"/>
      <c r="I514" s="271"/>
      <c r="J514" s="271"/>
      <c r="K514" s="271"/>
      <c r="L514" s="271"/>
      <c r="M514" s="271"/>
    </row>
    <row r="515" spans="1:13" s="241" customFormat="1">
      <c r="A515" s="272"/>
      <c r="B515" s="272"/>
      <c r="C515" s="272"/>
      <c r="D515" s="272"/>
      <c r="E515" s="271"/>
      <c r="F515" s="271"/>
      <c r="G515" s="271"/>
      <c r="H515" s="271"/>
      <c r="I515" s="271"/>
      <c r="J515" s="271"/>
      <c r="K515" s="271"/>
      <c r="L515" s="271"/>
      <c r="M515" s="271"/>
    </row>
    <row r="516" spans="1:13" s="241" customFormat="1">
      <c r="A516" s="272"/>
      <c r="B516" s="272"/>
      <c r="C516" s="272"/>
      <c r="D516" s="272"/>
      <c r="E516" s="271"/>
      <c r="F516" s="271"/>
      <c r="G516" s="271"/>
      <c r="H516" s="271"/>
      <c r="I516" s="271"/>
      <c r="J516" s="271"/>
      <c r="K516" s="271"/>
      <c r="L516" s="271"/>
      <c r="M516" s="271"/>
    </row>
    <row r="517" spans="1:13" s="241" customFormat="1">
      <c r="A517" s="272"/>
      <c r="B517" s="272"/>
      <c r="C517" s="272"/>
      <c r="D517" s="272"/>
      <c r="E517" s="271"/>
      <c r="F517" s="271"/>
      <c r="G517" s="271"/>
      <c r="H517" s="271"/>
      <c r="I517" s="271"/>
      <c r="J517" s="271"/>
      <c r="K517" s="271"/>
      <c r="L517" s="271"/>
      <c r="M517" s="271"/>
    </row>
    <row r="518" spans="1:13" s="241" customFormat="1">
      <c r="A518" s="272"/>
      <c r="B518" s="272"/>
      <c r="C518" s="272"/>
      <c r="D518" s="272"/>
      <c r="E518" s="271"/>
      <c r="F518" s="271"/>
      <c r="G518" s="271"/>
      <c r="H518" s="271"/>
      <c r="I518" s="271"/>
      <c r="J518" s="271"/>
      <c r="K518" s="271"/>
      <c r="L518" s="271"/>
      <c r="M518" s="271"/>
    </row>
    <row r="519" spans="1:13" s="241" customFormat="1">
      <c r="A519" s="272"/>
      <c r="B519" s="272"/>
      <c r="C519" s="272"/>
      <c r="D519" s="272"/>
      <c r="E519" s="271"/>
      <c r="F519" s="271"/>
      <c r="G519" s="271"/>
      <c r="H519" s="271"/>
      <c r="I519" s="271"/>
      <c r="J519" s="271"/>
      <c r="K519" s="271"/>
      <c r="L519" s="271"/>
      <c r="M519" s="271"/>
    </row>
    <row r="520" spans="1:13" s="241" customFormat="1">
      <c r="A520" s="272"/>
      <c r="B520" s="272"/>
      <c r="C520" s="272"/>
      <c r="D520" s="272"/>
      <c r="E520" s="271"/>
      <c r="F520" s="271"/>
      <c r="G520" s="271"/>
      <c r="H520" s="271"/>
      <c r="I520" s="271"/>
      <c r="J520" s="271"/>
      <c r="K520" s="271"/>
      <c r="L520" s="271"/>
      <c r="M520" s="271"/>
    </row>
    <row r="521" spans="1:13" s="241" customFormat="1">
      <c r="A521" s="272"/>
      <c r="B521" s="272"/>
      <c r="C521" s="272"/>
      <c r="D521" s="272"/>
      <c r="E521" s="271"/>
      <c r="F521" s="271"/>
      <c r="G521" s="271"/>
      <c r="H521" s="271"/>
      <c r="I521" s="271"/>
      <c r="J521" s="271"/>
      <c r="K521" s="271"/>
      <c r="L521" s="271"/>
      <c r="M521" s="271"/>
    </row>
    <row r="522" spans="1:13" s="241" customFormat="1">
      <c r="A522" s="272"/>
      <c r="B522" s="272"/>
      <c r="C522" s="272"/>
      <c r="D522" s="272"/>
      <c r="E522" s="271"/>
      <c r="F522" s="271"/>
      <c r="G522" s="271"/>
      <c r="H522" s="271"/>
      <c r="I522" s="271"/>
      <c r="J522" s="271"/>
      <c r="K522" s="271"/>
      <c r="L522" s="271"/>
      <c r="M522" s="271"/>
    </row>
    <row r="523" spans="1:13" s="241" customFormat="1">
      <c r="A523" s="272"/>
      <c r="B523" s="272"/>
      <c r="C523" s="272"/>
      <c r="D523" s="272"/>
      <c r="E523" s="271"/>
      <c r="F523" s="271"/>
      <c r="G523" s="271"/>
      <c r="H523" s="271"/>
      <c r="I523" s="271"/>
      <c r="J523" s="271"/>
      <c r="K523" s="271"/>
      <c r="L523" s="271"/>
      <c r="M523" s="271"/>
    </row>
    <row r="524" spans="1:13" s="241" customFormat="1">
      <c r="A524" s="272"/>
      <c r="B524" s="272"/>
      <c r="C524" s="272"/>
      <c r="D524" s="272"/>
      <c r="E524" s="271"/>
      <c r="F524" s="271"/>
      <c r="G524" s="271"/>
      <c r="H524" s="271"/>
      <c r="I524" s="271"/>
      <c r="J524" s="271"/>
      <c r="K524" s="271"/>
      <c r="L524" s="271"/>
      <c r="M524" s="271"/>
    </row>
    <row r="525" spans="1:13" s="241" customFormat="1">
      <c r="A525" s="272"/>
      <c r="B525" s="272"/>
      <c r="C525" s="272"/>
      <c r="D525" s="272"/>
      <c r="E525" s="271"/>
      <c r="F525" s="271"/>
      <c r="G525" s="271"/>
      <c r="H525" s="271"/>
      <c r="I525" s="271"/>
      <c r="J525" s="271"/>
      <c r="K525" s="271"/>
      <c r="L525" s="271"/>
      <c r="M525" s="271"/>
    </row>
    <row r="526" spans="1:13" s="241" customFormat="1">
      <c r="A526" s="272"/>
      <c r="B526" s="272"/>
      <c r="C526" s="272"/>
      <c r="D526" s="272"/>
      <c r="E526" s="271"/>
      <c r="F526" s="271"/>
      <c r="G526" s="271"/>
      <c r="H526" s="271"/>
      <c r="I526" s="271"/>
      <c r="J526" s="271"/>
      <c r="K526" s="271"/>
      <c r="L526" s="271"/>
      <c r="M526" s="271"/>
    </row>
    <row r="527" spans="1:13" s="241" customFormat="1">
      <c r="A527" s="272"/>
      <c r="B527" s="272"/>
      <c r="C527" s="272"/>
      <c r="D527" s="272"/>
      <c r="E527" s="271"/>
      <c r="F527" s="271"/>
      <c r="G527" s="271"/>
      <c r="H527" s="271"/>
      <c r="I527" s="271"/>
      <c r="J527" s="271"/>
      <c r="K527" s="271"/>
      <c r="L527" s="271"/>
      <c r="M527" s="271"/>
    </row>
    <row r="528" spans="1:13" s="241" customFormat="1">
      <c r="A528" s="272"/>
      <c r="B528" s="272"/>
      <c r="C528" s="272"/>
      <c r="D528" s="272"/>
      <c r="E528" s="271"/>
      <c r="F528" s="271"/>
      <c r="G528" s="271"/>
      <c r="H528" s="271"/>
      <c r="I528" s="271"/>
      <c r="J528" s="271"/>
      <c r="K528" s="271"/>
      <c r="L528" s="271"/>
      <c r="M528" s="271"/>
    </row>
    <row r="529" spans="1:13" s="241" customFormat="1">
      <c r="A529" s="272"/>
      <c r="B529" s="272"/>
      <c r="C529" s="272"/>
      <c r="D529" s="272"/>
      <c r="E529" s="271"/>
      <c r="F529" s="271"/>
      <c r="G529" s="271"/>
      <c r="H529" s="271"/>
      <c r="I529" s="271"/>
      <c r="J529" s="271"/>
      <c r="K529" s="271"/>
      <c r="L529" s="271"/>
      <c r="M529" s="271"/>
    </row>
    <row r="530" spans="1:13" s="241" customFormat="1">
      <c r="A530" s="272"/>
      <c r="B530" s="272"/>
      <c r="C530" s="272"/>
      <c r="D530" s="272"/>
      <c r="E530" s="271"/>
      <c r="F530" s="271"/>
      <c r="G530" s="271"/>
      <c r="H530" s="271"/>
      <c r="I530" s="271"/>
      <c r="J530" s="271"/>
      <c r="K530" s="271"/>
      <c r="L530" s="271"/>
      <c r="M530" s="271"/>
    </row>
    <row r="531" spans="1:13" s="241" customFormat="1">
      <c r="A531" s="272"/>
      <c r="B531" s="272"/>
      <c r="C531" s="272"/>
      <c r="D531" s="272"/>
      <c r="E531" s="271"/>
      <c r="F531" s="271"/>
      <c r="G531" s="271"/>
      <c r="H531" s="271"/>
      <c r="I531" s="271"/>
      <c r="J531" s="271"/>
      <c r="K531" s="271"/>
      <c r="L531" s="271"/>
      <c r="M531" s="271"/>
    </row>
    <row r="532" spans="1:13" s="241" customFormat="1">
      <c r="A532" s="272"/>
      <c r="B532" s="272"/>
      <c r="C532" s="272"/>
      <c r="D532" s="272"/>
      <c r="E532" s="271"/>
      <c r="F532" s="271"/>
      <c r="G532" s="271"/>
      <c r="H532" s="271"/>
      <c r="I532" s="271"/>
      <c r="J532" s="271"/>
      <c r="K532" s="271"/>
      <c r="L532" s="271"/>
      <c r="M532" s="271"/>
    </row>
    <row r="533" spans="1:13" s="241" customFormat="1">
      <c r="A533" s="272"/>
      <c r="B533" s="272"/>
      <c r="C533" s="272"/>
      <c r="D533" s="272"/>
      <c r="E533" s="271"/>
      <c r="F533" s="271"/>
      <c r="G533" s="271"/>
      <c r="H533" s="271"/>
      <c r="I533" s="271"/>
      <c r="J533" s="271"/>
      <c r="K533" s="271"/>
      <c r="L533" s="271"/>
      <c r="M533" s="271"/>
    </row>
    <row r="534" spans="1:13" s="241" customFormat="1">
      <c r="A534" s="272"/>
      <c r="B534" s="272"/>
      <c r="C534" s="272"/>
      <c r="D534" s="272"/>
      <c r="E534" s="271"/>
      <c r="F534" s="271"/>
      <c r="G534" s="271"/>
      <c r="H534" s="271"/>
      <c r="I534" s="271"/>
      <c r="J534" s="271"/>
      <c r="K534" s="271"/>
      <c r="L534" s="271"/>
      <c r="M534" s="271"/>
    </row>
    <row r="535" spans="1:13" s="241" customFormat="1">
      <c r="A535" s="272"/>
      <c r="B535" s="272"/>
      <c r="C535" s="272"/>
      <c r="D535" s="272"/>
      <c r="E535" s="271"/>
      <c r="F535" s="271"/>
      <c r="G535" s="271"/>
      <c r="H535" s="271"/>
      <c r="I535" s="271"/>
      <c r="J535" s="271"/>
      <c r="K535" s="271"/>
      <c r="L535" s="271"/>
      <c r="M535" s="271"/>
    </row>
    <row r="536" spans="1:13" s="241" customFormat="1">
      <c r="A536" s="272"/>
      <c r="B536" s="272"/>
      <c r="C536" s="272"/>
      <c r="D536" s="272"/>
      <c r="E536" s="271"/>
      <c r="F536" s="271"/>
      <c r="G536" s="271"/>
      <c r="H536" s="271"/>
      <c r="I536" s="271"/>
      <c r="J536" s="271"/>
      <c r="K536" s="271"/>
      <c r="L536" s="271"/>
      <c r="M536" s="271"/>
    </row>
    <row r="537" spans="1:13" s="241" customFormat="1">
      <c r="A537" s="272"/>
      <c r="B537" s="272"/>
      <c r="C537" s="272"/>
      <c r="D537" s="272"/>
      <c r="E537" s="271"/>
      <c r="F537" s="271"/>
      <c r="G537" s="271"/>
      <c r="H537" s="271"/>
      <c r="I537" s="271"/>
      <c r="J537" s="271"/>
      <c r="K537" s="271"/>
      <c r="L537" s="271"/>
      <c r="M537" s="271"/>
    </row>
    <row r="538" spans="1:13" s="241" customFormat="1">
      <c r="A538" s="272"/>
      <c r="B538" s="272"/>
      <c r="C538" s="272"/>
      <c r="D538" s="272"/>
      <c r="E538" s="271"/>
      <c r="F538" s="271"/>
      <c r="G538" s="271"/>
      <c r="H538" s="271"/>
      <c r="I538" s="271"/>
      <c r="J538" s="271"/>
      <c r="K538" s="271"/>
      <c r="L538" s="271"/>
      <c r="M538" s="271"/>
    </row>
    <row r="539" spans="1:13" s="241" customFormat="1">
      <c r="A539" s="272"/>
      <c r="B539" s="272"/>
      <c r="C539" s="272"/>
      <c r="D539" s="272"/>
      <c r="E539" s="271"/>
      <c r="F539" s="271"/>
      <c r="G539" s="271"/>
      <c r="H539" s="271"/>
      <c r="I539" s="271"/>
      <c r="J539" s="271"/>
      <c r="K539" s="271"/>
      <c r="L539" s="271"/>
      <c r="M539" s="271"/>
    </row>
    <row r="540" spans="1:13" s="241" customFormat="1">
      <c r="A540" s="272"/>
      <c r="B540" s="272"/>
      <c r="C540" s="272"/>
      <c r="D540" s="272"/>
      <c r="E540" s="271"/>
      <c r="F540" s="271"/>
      <c r="G540" s="271"/>
      <c r="H540" s="271"/>
      <c r="I540" s="271"/>
      <c r="J540" s="271"/>
      <c r="K540" s="271"/>
      <c r="L540" s="271"/>
      <c r="M540" s="271"/>
    </row>
    <row r="541" spans="1:13" s="241" customFormat="1">
      <c r="A541" s="272"/>
      <c r="B541" s="272"/>
      <c r="C541" s="272"/>
      <c r="D541" s="272"/>
      <c r="E541" s="271"/>
      <c r="F541" s="271"/>
      <c r="G541" s="271"/>
      <c r="H541" s="271"/>
      <c r="I541" s="271"/>
      <c r="J541" s="271"/>
      <c r="K541" s="271"/>
      <c r="L541" s="271"/>
      <c r="M541" s="271"/>
    </row>
    <row r="542" spans="1:13" s="241" customFormat="1">
      <c r="A542" s="272"/>
      <c r="B542" s="272"/>
      <c r="C542" s="272"/>
      <c r="D542" s="272"/>
      <c r="E542" s="271"/>
      <c r="F542" s="271"/>
      <c r="G542" s="271"/>
      <c r="H542" s="271"/>
      <c r="I542" s="271"/>
      <c r="J542" s="271"/>
      <c r="K542" s="271"/>
      <c r="L542" s="271"/>
      <c r="M542" s="271"/>
    </row>
    <row r="543" spans="1:13" s="241" customFormat="1">
      <c r="A543" s="272"/>
      <c r="B543" s="272"/>
      <c r="C543" s="272"/>
      <c r="D543" s="272"/>
      <c r="E543" s="271"/>
      <c r="F543" s="271"/>
      <c r="G543" s="271"/>
      <c r="H543" s="271"/>
      <c r="I543" s="271"/>
      <c r="J543" s="271"/>
      <c r="K543" s="271"/>
      <c r="L543" s="271"/>
      <c r="M543" s="271"/>
    </row>
    <row r="544" spans="1:13" s="241" customFormat="1">
      <c r="A544" s="272"/>
      <c r="B544" s="272"/>
      <c r="C544" s="272"/>
      <c r="D544" s="272"/>
      <c r="E544" s="271"/>
      <c r="F544" s="271"/>
      <c r="G544" s="271"/>
      <c r="H544" s="271"/>
      <c r="I544" s="271"/>
      <c r="J544" s="271"/>
      <c r="K544" s="271"/>
      <c r="L544" s="271"/>
      <c r="M544" s="271"/>
    </row>
    <row r="545" spans="1:13" s="241" customFormat="1">
      <c r="A545" s="272"/>
      <c r="B545" s="272"/>
      <c r="C545" s="272"/>
      <c r="D545" s="272"/>
      <c r="E545" s="271"/>
      <c r="F545" s="271"/>
      <c r="G545" s="271"/>
      <c r="H545" s="271"/>
      <c r="I545" s="271"/>
      <c r="J545" s="271"/>
      <c r="K545" s="271"/>
      <c r="L545" s="271"/>
      <c r="M545" s="271"/>
    </row>
    <row r="546" spans="1:13" s="241" customFormat="1">
      <c r="A546" s="272"/>
      <c r="B546" s="272"/>
      <c r="C546" s="272"/>
      <c r="D546" s="272"/>
      <c r="E546" s="271"/>
      <c r="F546" s="271"/>
      <c r="G546" s="271"/>
      <c r="H546" s="271"/>
      <c r="I546" s="271"/>
      <c r="J546" s="271"/>
      <c r="K546" s="271"/>
      <c r="L546" s="271"/>
      <c r="M546" s="271"/>
    </row>
    <row r="547" spans="1:13" s="241" customFormat="1">
      <c r="A547" s="272"/>
      <c r="B547" s="272"/>
      <c r="C547" s="272"/>
      <c r="D547" s="272"/>
      <c r="E547" s="271"/>
      <c r="F547" s="271"/>
      <c r="G547" s="271"/>
      <c r="H547" s="271"/>
      <c r="I547" s="271"/>
      <c r="J547" s="271"/>
      <c r="K547" s="271"/>
      <c r="L547" s="271"/>
      <c r="M547" s="271"/>
    </row>
    <row r="548" spans="1:13" s="241" customFormat="1">
      <c r="A548" s="272"/>
      <c r="B548" s="272"/>
      <c r="C548" s="272"/>
      <c r="D548" s="272"/>
      <c r="E548" s="271"/>
      <c r="F548" s="271"/>
      <c r="G548" s="271"/>
      <c r="H548" s="271"/>
      <c r="I548" s="271"/>
      <c r="J548" s="271"/>
      <c r="K548" s="271"/>
      <c r="L548" s="271"/>
      <c r="M548" s="271"/>
    </row>
    <row r="549" spans="1:13" s="241" customFormat="1">
      <c r="A549" s="272"/>
      <c r="B549" s="272"/>
      <c r="C549" s="272"/>
      <c r="D549" s="272"/>
      <c r="E549" s="271"/>
      <c r="F549" s="271"/>
      <c r="G549" s="271"/>
      <c r="H549" s="271"/>
      <c r="I549" s="271"/>
      <c r="J549" s="271"/>
      <c r="K549" s="271"/>
      <c r="L549" s="271"/>
      <c r="M549" s="271"/>
    </row>
    <row r="550" spans="1:13" s="241" customFormat="1">
      <c r="A550" s="272"/>
      <c r="B550" s="272"/>
      <c r="C550" s="272"/>
      <c r="D550" s="272"/>
      <c r="E550" s="271"/>
      <c r="F550" s="271"/>
      <c r="G550" s="271"/>
      <c r="H550" s="271"/>
      <c r="I550" s="271"/>
      <c r="J550" s="271"/>
      <c r="K550" s="271"/>
      <c r="L550" s="271"/>
      <c r="M550" s="271"/>
    </row>
    <row r="551" spans="1:13" s="241" customFormat="1">
      <c r="A551" s="272"/>
      <c r="B551" s="272"/>
      <c r="C551" s="272"/>
      <c r="D551" s="272"/>
      <c r="E551" s="271"/>
      <c r="F551" s="271"/>
      <c r="G551" s="271"/>
      <c r="H551" s="271"/>
      <c r="I551" s="271"/>
      <c r="J551" s="271"/>
      <c r="K551" s="271"/>
      <c r="L551" s="271"/>
      <c r="M551" s="271"/>
    </row>
    <row r="552" spans="1:13" s="241" customFormat="1">
      <c r="A552" s="272"/>
      <c r="B552" s="272"/>
      <c r="C552" s="272"/>
      <c r="D552" s="272"/>
      <c r="E552" s="271"/>
      <c r="F552" s="271"/>
      <c r="G552" s="271"/>
      <c r="H552" s="271"/>
      <c r="I552" s="271"/>
      <c r="J552" s="271"/>
      <c r="K552" s="271"/>
      <c r="L552" s="271"/>
      <c r="M552" s="271"/>
    </row>
    <row r="553" spans="1:13" s="241" customFormat="1">
      <c r="A553" s="272"/>
      <c r="B553" s="272"/>
      <c r="C553" s="272"/>
      <c r="D553" s="272"/>
      <c r="E553" s="271"/>
      <c r="F553" s="271"/>
      <c r="G553" s="271"/>
      <c r="H553" s="271"/>
      <c r="I553" s="271"/>
      <c r="J553" s="271"/>
      <c r="K553" s="271"/>
      <c r="L553" s="271"/>
      <c r="M553" s="271"/>
    </row>
    <row r="554" spans="1:13" s="241" customFormat="1">
      <c r="A554" s="272"/>
      <c r="B554" s="272"/>
      <c r="C554" s="272"/>
      <c r="D554" s="272"/>
      <c r="E554" s="271"/>
      <c r="F554" s="271"/>
      <c r="G554" s="271"/>
      <c r="H554" s="271"/>
      <c r="I554" s="271"/>
      <c r="J554" s="271"/>
      <c r="K554" s="271"/>
      <c r="L554" s="271"/>
      <c r="M554" s="271"/>
    </row>
    <row r="555" spans="1:13" s="241" customFormat="1">
      <c r="A555" s="272"/>
      <c r="B555" s="272"/>
      <c r="C555" s="272"/>
      <c r="D555" s="272"/>
      <c r="E555" s="271"/>
      <c r="F555" s="271"/>
      <c r="G555" s="271"/>
      <c r="H555" s="271"/>
      <c r="I555" s="271"/>
      <c r="J555" s="271"/>
      <c r="K555" s="271"/>
      <c r="L555" s="271"/>
      <c r="M555" s="271"/>
    </row>
    <row r="556" spans="1:13" s="241" customFormat="1">
      <c r="A556" s="272"/>
      <c r="B556" s="272"/>
      <c r="C556" s="272"/>
      <c r="D556" s="272"/>
      <c r="E556" s="271"/>
      <c r="F556" s="271"/>
      <c r="G556" s="271"/>
      <c r="H556" s="271"/>
      <c r="I556" s="271"/>
      <c r="J556" s="271"/>
      <c r="K556" s="271"/>
      <c r="L556" s="271"/>
      <c r="M556" s="271"/>
    </row>
    <row r="557" spans="1:13" s="241" customFormat="1">
      <c r="A557" s="272"/>
      <c r="B557" s="272"/>
      <c r="C557" s="272"/>
      <c r="D557" s="272"/>
      <c r="E557" s="271"/>
      <c r="F557" s="271"/>
      <c r="G557" s="271"/>
      <c r="H557" s="271"/>
      <c r="I557" s="271"/>
      <c r="J557" s="271"/>
      <c r="K557" s="271"/>
      <c r="L557" s="271"/>
      <c r="M557" s="271"/>
    </row>
    <row r="558" spans="1:13" s="241" customFormat="1">
      <c r="A558" s="272"/>
      <c r="B558" s="272"/>
      <c r="C558" s="272"/>
      <c r="D558" s="272"/>
      <c r="E558" s="271"/>
      <c r="F558" s="271"/>
      <c r="G558" s="271"/>
      <c r="H558" s="271"/>
      <c r="I558" s="271"/>
      <c r="J558" s="271"/>
      <c r="K558" s="271"/>
      <c r="L558" s="271"/>
      <c r="M558" s="271"/>
    </row>
    <row r="559" spans="1:13" s="241" customFormat="1">
      <c r="A559" s="272"/>
      <c r="B559" s="272"/>
      <c r="C559" s="272"/>
      <c r="D559" s="272"/>
      <c r="E559" s="271"/>
      <c r="F559" s="271"/>
      <c r="G559" s="271"/>
      <c r="H559" s="271"/>
      <c r="I559" s="271"/>
      <c r="J559" s="271"/>
      <c r="K559" s="271"/>
      <c r="L559" s="271"/>
      <c r="M559" s="271"/>
    </row>
    <row r="560" spans="1:13" s="241" customFormat="1">
      <c r="A560" s="272"/>
      <c r="B560" s="272"/>
      <c r="C560" s="272"/>
      <c r="D560" s="272"/>
      <c r="E560" s="271"/>
      <c r="F560" s="271"/>
      <c r="G560" s="271"/>
      <c r="H560" s="271"/>
      <c r="I560" s="271"/>
      <c r="J560" s="271"/>
      <c r="K560" s="271"/>
      <c r="L560" s="271"/>
      <c r="M560" s="271"/>
    </row>
    <row r="561" spans="1:13" s="241" customFormat="1">
      <c r="A561" s="272"/>
      <c r="B561" s="272"/>
      <c r="C561" s="272"/>
      <c r="D561" s="272"/>
      <c r="E561" s="271"/>
      <c r="F561" s="271"/>
      <c r="G561" s="271"/>
      <c r="H561" s="271"/>
      <c r="I561" s="271"/>
      <c r="J561" s="271"/>
      <c r="K561" s="271"/>
      <c r="L561" s="271"/>
      <c r="M561" s="271"/>
    </row>
    <row r="562" spans="1:13" s="241" customFormat="1">
      <c r="A562" s="272"/>
      <c r="B562" s="272"/>
      <c r="C562" s="272"/>
      <c r="D562" s="272"/>
      <c r="E562" s="271"/>
      <c r="F562" s="271"/>
      <c r="G562" s="271"/>
      <c r="H562" s="271"/>
      <c r="I562" s="271"/>
      <c r="J562" s="271"/>
      <c r="K562" s="271"/>
      <c r="L562" s="271"/>
      <c r="M562" s="271"/>
    </row>
    <row r="563" spans="1:13" s="241" customFormat="1">
      <c r="A563" s="272"/>
      <c r="B563" s="272"/>
      <c r="C563" s="272"/>
      <c r="D563" s="272"/>
      <c r="E563" s="271"/>
      <c r="F563" s="271"/>
      <c r="G563" s="271"/>
      <c r="H563" s="271"/>
      <c r="I563" s="271"/>
      <c r="J563" s="271"/>
      <c r="K563" s="271"/>
      <c r="L563" s="271"/>
      <c r="M563" s="271"/>
    </row>
    <row r="564" spans="1:13" s="241" customFormat="1">
      <c r="A564" s="272"/>
      <c r="B564" s="272"/>
      <c r="C564" s="272"/>
      <c r="D564" s="272"/>
      <c r="E564" s="271"/>
      <c r="F564" s="271"/>
      <c r="G564" s="271"/>
      <c r="H564" s="271"/>
      <c r="I564" s="271"/>
      <c r="J564" s="271"/>
      <c r="K564" s="271"/>
      <c r="L564" s="271"/>
      <c r="M564" s="271"/>
    </row>
    <row r="565" spans="1:13" s="241" customFormat="1">
      <c r="A565" s="272"/>
      <c r="B565" s="272"/>
      <c r="C565" s="272"/>
      <c r="D565" s="272"/>
      <c r="E565" s="271"/>
      <c r="F565" s="271"/>
      <c r="G565" s="271"/>
      <c r="H565" s="271"/>
      <c r="I565" s="271"/>
      <c r="J565" s="271"/>
      <c r="K565" s="271"/>
      <c r="L565" s="271"/>
      <c r="M565" s="271"/>
    </row>
    <row r="566" spans="1:13" s="241" customFormat="1">
      <c r="A566" s="272"/>
      <c r="B566" s="272"/>
      <c r="C566" s="272"/>
      <c r="D566" s="272"/>
      <c r="E566" s="271"/>
      <c r="F566" s="271"/>
      <c r="G566" s="271"/>
      <c r="H566" s="271"/>
      <c r="I566" s="271"/>
      <c r="J566" s="271"/>
      <c r="K566" s="271"/>
      <c r="L566" s="271"/>
      <c r="M566" s="271"/>
    </row>
    <row r="567" spans="1:13" s="241" customFormat="1">
      <c r="A567" s="272"/>
      <c r="B567" s="272"/>
      <c r="C567" s="272"/>
      <c r="D567" s="272"/>
      <c r="E567" s="271"/>
      <c r="F567" s="271"/>
      <c r="G567" s="271"/>
      <c r="H567" s="271"/>
      <c r="I567" s="271"/>
      <c r="J567" s="271"/>
      <c r="K567" s="271"/>
      <c r="L567" s="271"/>
      <c r="M567" s="271"/>
    </row>
    <row r="568" spans="1:13" s="241" customFormat="1">
      <c r="A568" s="272"/>
      <c r="B568" s="272"/>
      <c r="C568" s="272"/>
      <c r="D568" s="272"/>
      <c r="E568" s="271"/>
      <c r="F568" s="271"/>
      <c r="G568" s="271"/>
      <c r="H568" s="271"/>
      <c r="I568" s="271"/>
      <c r="J568" s="271"/>
      <c r="K568" s="271"/>
      <c r="L568" s="271"/>
      <c r="M568" s="271"/>
    </row>
    <row r="569" spans="1:13" s="241" customFormat="1">
      <c r="A569" s="272"/>
      <c r="B569" s="272"/>
      <c r="C569" s="272"/>
      <c r="D569" s="272"/>
      <c r="E569" s="271"/>
      <c r="F569" s="271"/>
      <c r="G569" s="271"/>
      <c r="H569" s="271"/>
      <c r="I569" s="271"/>
      <c r="J569" s="271"/>
      <c r="K569" s="271"/>
      <c r="L569" s="271"/>
      <c r="M569" s="271"/>
    </row>
    <row r="570" spans="1:13" s="241" customFormat="1">
      <c r="A570" s="272"/>
      <c r="B570" s="272"/>
      <c r="C570" s="272"/>
      <c r="D570" s="272"/>
      <c r="E570" s="271"/>
      <c r="F570" s="271"/>
      <c r="G570" s="271"/>
      <c r="H570" s="271"/>
      <c r="I570" s="271"/>
      <c r="J570" s="271"/>
      <c r="K570" s="271"/>
      <c r="L570" s="271"/>
      <c r="M570" s="271"/>
    </row>
    <row r="571" spans="1:13" s="241" customFormat="1">
      <c r="A571" s="272"/>
      <c r="B571" s="272"/>
      <c r="C571" s="272"/>
      <c r="D571" s="272"/>
      <c r="E571" s="271"/>
      <c r="F571" s="271"/>
      <c r="G571" s="271"/>
      <c r="H571" s="271"/>
      <c r="I571" s="271"/>
      <c r="J571" s="271"/>
      <c r="K571" s="271"/>
      <c r="L571" s="271"/>
      <c r="M571" s="271"/>
    </row>
    <row r="572" spans="1:13" s="241" customFormat="1">
      <c r="A572" s="272"/>
      <c r="B572" s="272"/>
      <c r="C572" s="272"/>
      <c r="D572" s="272"/>
      <c r="E572" s="271"/>
      <c r="F572" s="271"/>
      <c r="G572" s="271"/>
      <c r="H572" s="271"/>
      <c r="I572" s="271"/>
      <c r="J572" s="271"/>
      <c r="K572" s="271"/>
      <c r="L572" s="271"/>
      <c r="M572" s="271"/>
    </row>
    <row r="573" spans="1:13" s="241" customFormat="1">
      <c r="A573" s="272"/>
      <c r="B573" s="272"/>
      <c r="C573" s="272"/>
      <c r="D573" s="272"/>
      <c r="E573" s="271"/>
      <c r="F573" s="271"/>
      <c r="G573" s="271"/>
      <c r="H573" s="271"/>
      <c r="I573" s="271"/>
      <c r="J573" s="271"/>
      <c r="K573" s="271"/>
      <c r="L573" s="271"/>
      <c r="M573" s="271"/>
    </row>
    <row r="574" spans="1:13" s="241" customFormat="1">
      <c r="A574" s="272"/>
      <c r="B574" s="272"/>
      <c r="C574" s="272"/>
      <c r="D574" s="272"/>
      <c r="E574" s="271"/>
      <c r="F574" s="271"/>
      <c r="G574" s="271"/>
      <c r="H574" s="271"/>
      <c r="I574" s="271"/>
      <c r="J574" s="271"/>
      <c r="K574" s="271"/>
      <c r="L574" s="271"/>
      <c r="M574" s="271"/>
    </row>
    <row r="575" spans="1:13" s="241" customFormat="1">
      <c r="A575" s="272"/>
      <c r="B575" s="272"/>
      <c r="C575" s="272"/>
      <c r="D575" s="272"/>
      <c r="E575" s="271"/>
      <c r="F575" s="271"/>
      <c r="G575" s="271"/>
      <c r="H575" s="271"/>
      <c r="I575" s="271"/>
      <c r="J575" s="271"/>
      <c r="K575" s="271"/>
      <c r="L575" s="271"/>
      <c r="M575" s="271"/>
    </row>
    <row r="576" spans="1:13" s="241" customFormat="1">
      <c r="A576" s="272"/>
      <c r="B576" s="272"/>
      <c r="C576" s="272"/>
      <c r="D576" s="272"/>
      <c r="E576" s="271"/>
      <c r="F576" s="271"/>
      <c r="G576" s="271"/>
      <c r="H576" s="271"/>
      <c r="I576" s="271"/>
      <c r="J576" s="271"/>
      <c r="K576" s="271"/>
      <c r="L576" s="271"/>
      <c r="M576" s="271"/>
    </row>
    <row r="577" spans="1:13" s="241" customFormat="1">
      <c r="A577" s="272"/>
      <c r="B577" s="272"/>
      <c r="C577" s="272"/>
      <c r="D577" s="272"/>
      <c r="E577" s="271"/>
      <c r="F577" s="271"/>
      <c r="G577" s="271"/>
      <c r="H577" s="271"/>
      <c r="I577" s="271"/>
      <c r="J577" s="271"/>
      <c r="K577" s="271"/>
      <c r="L577" s="271"/>
      <c r="M577" s="271"/>
    </row>
    <row r="578" spans="1:13" s="241" customFormat="1">
      <c r="A578" s="272"/>
      <c r="B578" s="272"/>
      <c r="C578" s="272"/>
      <c r="D578" s="272"/>
      <c r="E578" s="271"/>
      <c r="F578" s="271"/>
      <c r="G578" s="271"/>
      <c r="H578" s="271"/>
      <c r="I578" s="271"/>
      <c r="J578" s="271"/>
      <c r="K578" s="271"/>
      <c r="L578" s="271"/>
      <c r="M578" s="271"/>
    </row>
    <row r="579" spans="1:13" s="241" customFormat="1">
      <c r="A579" s="272"/>
      <c r="B579" s="272"/>
      <c r="C579" s="272"/>
      <c r="D579" s="272"/>
      <c r="E579" s="271"/>
      <c r="F579" s="271"/>
      <c r="G579" s="271"/>
      <c r="H579" s="271"/>
      <c r="I579" s="271"/>
      <c r="J579" s="271"/>
      <c r="K579" s="271"/>
      <c r="L579" s="271"/>
      <c r="M579" s="271"/>
    </row>
    <row r="580" spans="1:13" s="241" customFormat="1">
      <c r="A580" s="272"/>
      <c r="B580" s="272"/>
      <c r="C580" s="272"/>
      <c r="D580" s="272"/>
      <c r="E580" s="271"/>
      <c r="F580" s="271"/>
      <c r="G580" s="271"/>
      <c r="H580" s="271"/>
      <c r="I580" s="271"/>
      <c r="J580" s="271"/>
      <c r="K580" s="271"/>
      <c r="L580" s="271"/>
      <c r="M580" s="271"/>
    </row>
    <row r="581" spans="1:13" s="241" customFormat="1">
      <c r="A581" s="272"/>
      <c r="B581" s="272"/>
      <c r="C581" s="272"/>
      <c r="D581" s="272"/>
      <c r="E581" s="271"/>
      <c r="F581" s="271"/>
      <c r="G581" s="271"/>
      <c r="H581" s="271"/>
      <c r="I581" s="271"/>
      <c r="J581" s="271"/>
      <c r="K581" s="271"/>
      <c r="L581" s="271"/>
      <c r="M581" s="271"/>
    </row>
    <row r="582" spans="1:13" s="241" customFormat="1">
      <c r="A582" s="272"/>
      <c r="B582" s="272"/>
      <c r="C582" s="272"/>
      <c r="D582" s="272"/>
      <c r="E582" s="271"/>
      <c r="F582" s="271"/>
      <c r="G582" s="271"/>
      <c r="H582" s="271"/>
      <c r="I582" s="271"/>
      <c r="J582" s="271"/>
      <c r="K582" s="271"/>
      <c r="L582" s="271"/>
      <c r="M582" s="271"/>
    </row>
    <row r="583" spans="1:13" s="241" customFormat="1">
      <c r="A583" s="272"/>
      <c r="B583" s="272"/>
      <c r="C583" s="272"/>
      <c r="D583" s="272"/>
      <c r="E583" s="271"/>
      <c r="F583" s="271"/>
      <c r="G583" s="271"/>
      <c r="H583" s="271"/>
      <c r="I583" s="271"/>
      <c r="J583" s="271"/>
      <c r="K583" s="271"/>
      <c r="L583" s="271"/>
      <c r="M583" s="271"/>
    </row>
    <row r="584" spans="1:13" s="241" customFormat="1">
      <c r="A584" s="272"/>
      <c r="B584" s="272"/>
      <c r="C584" s="272"/>
      <c r="D584" s="272"/>
      <c r="E584" s="271"/>
      <c r="F584" s="271"/>
      <c r="G584" s="271"/>
      <c r="H584" s="271"/>
      <c r="I584" s="271"/>
      <c r="J584" s="271"/>
      <c r="K584" s="271"/>
      <c r="L584" s="271"/>
      <c r="M584" s="271"/>
    </row>
    <row r="585" spans="1:13" s="241" customFormat="1">
      <c r="A585" s="272"/>
      <c r="B585" s="272"/>
      <c r="C585" s="272"/>
      <c r="D585" s="272"/>
      <c r="E585" s="271"/>
      <c r="F585" s="271"/>
      <c r="G585" s="271"/>
      <c r="H585" s="271"/>
      <c r="I585" s="271"/>
      <c r="J585" s="271"/>
      <c r="K585" s="271"/>
      <c r="L585" s="271"/>
      <c r="M585" s="271"/>
    </row>
    <row r="586" spans="1:13" s="241" customFormat="1">
      <c r="A586" s="272"/>
      <c r="B586" s="272"/>
      <c r="C586" s="272"/>
      <c r="D586" s="272"/>
      <c r="E586" s="271"/>
      <c r="F586" s="271"/>
      <c r="G586" s="271"/>
      <c r="H586" s="271"/>
      <c r="I586" s="271"/>
      <c r="J586" s="271"/>
      <c r="K586" s="271"/>
      <c r="L586" s="271"/>
      <c r="M586" s="271"/>
    </row>
    <row r="587" spans="1:13" s="241" customFormat="1">
      <c r="A587" s="272"/>
      <c r="B587" s="272"/>
      <c r="C587" s="272"/>
      <c r="D587" s="272"/>
      <c r="E587" s="271"/>
      <c r="F587" s="271"/>
      <c r="G587" s="271"/>
      <c r="H587" s="271"/>
      <c r="I587" s="271"/>
      <c r="J587" s="271"/>
      <c r="K587" s="271"/>
      <c r="L587" s="271"/>
      <c r="M587" s="271"/>
    </row>
    <row r="588" spans="1:13" s="241" customFormat="1">
      <c r="A588" s="272"/>
      <c r="B588" s="272"/>
      <c r="C588" s="272"/>
      <c r="D588" s="272"/>
      <c r="E588" s="271"/>
      <c r="F588" s="271"/>
      <c r="G588" s="271"/>
      <c r="H588" s="271"/>
      <c r="I588" s="271"/>
      <c r="J588" s="271"/>
      <c r="K588" s="271"/>
      <c r="L588" s="271"/>
      <c r="M588" s="271"/>
    </row>
    <row r="589" spans="1:13" s="241" customFormat="1">
      <c r="A589" s="272"/>
      <c r="B589" s="272"/>
      <c r="C589" s="272"/>
      <c r="D589" s="272"/>
      <c r="E589" s="271"/>
      <c r="F589" s="271"/>
      <c r="G589" s="271"/>
      <c r="H589" s="271"/>
      <c r="I589" s="271"/>
      <c r="J589" s="271"/>
      <c r="K589" s="271"/>
      <c r="L589" s="271"/>
      <c r="M589" s="271"/>
    </row>
    <row r="590" spans="1:13" s="241" customFormat="1">
      <c r="A590" s="272"/>
      <c r="B590" s="272"/>
      <c r="C590" s="272"/>
      <c r="D590" s="272"/>
      <c r="E590" s="271"/>
      <c r="F590" s="271"/>
      <c r="G590" s="271"/>
      <c r="H590" s="271"/>
      <c r="I590" s="271"/>
      <c r="J590" s="271"/>
      <c r="K590" s="271"/>
      <c r="L590" s="271"/>
      <c r="M590" s="271"/>
    </row>
    <row r="591" spans="1:13" s="241" customFormat="1">
      <c r="A591" s="272"/>
      <c r="B591" s="272"/>
      <c r="C591" s="272"/>
      <c r="D591" s="272"/>
      <c r="E591" s="271"/>
      <c r="F591" s="271"/>
      <c r="G591" s="271"/>
      <c r="H591" s="271"/>
      <c r="I591" s="271"/>
      <c r="J591" s="271"/>
      <c r="K591" s="271"/>
      <c r="L591" s="271"/>
      <c r="M591" s="271"/>
    </row>
    <row r="592" spans="1:13" s="241" customFormat="1">
      <c r="A592" s="272"/>
      <c r="B592" s="272"/>
      <c r="C592" s="272"/>
      <c r="D592" s="272"/>
      <c r="E592" s="271"/>
      <c r="F592" s="271"/>
      <c r="G592" s="271"/>
      <c r="H592" s="271"/>
      <c r="I592" s="271"/>
      <c r="J592" s="271"/>
      <c r="K592" s="271"/>
      <c r="L592" s="271"/>
      <c r="M592" s="271"/>
    </row>
    <row r="593" spans="1:13" s="241" customFormat="1">
      <c r="A593" s="272"/>
      <c r="B593" s="272"/>
      <c r="C593" s="272"/>
      <c r="D593" s="272"/>
      <c r="E593" s="271"/>
      <c r="F593" s="271"/>
      <c r="G593" s="271"/>
      <c r="H593" s="271"/>
      <c r="I593" s="271"/>
      <c r="J593" s="271"/>
      <c r="K593" s="271"/>
      <c r="L593" s="271"/>
      <c r="M593" s="271"/>
    </row>
    <row r="594" spans="1:13" s="241" customFormat="1">
      <c r="A594" s="272"/>
      <c r="B594" s="272"/>
      <c r="C594" s="272"/>
      <c r="D594" s="272"/>
      <c r="E594" s="271"/>
      <c r="F594" s="271"/>
      <c r="G594" s="271"/>
      <c r="H594" s="271"/>
      <c r="I594" s="271"/>
      <c r="J594" s="271"/>
      <c r="K594" s="271"/>
      <c r="L594" s="271"/>
      <c r="M594" s="271"/>
    </row>
    <row r="595" spans="1:13" s="241" customFormat="1">
      <c r="A595" s="272"/>
      <c r="B595" s="272"/>
      <c r="C595" s="272"/>
      <c r="D595" s="272"/>
      <c r="E595" s="271"/>
      <c r="F595" s="271"/>
      <c r="G595" s="271"/>
      <c r="H595" s="271"/>
      <c r="I595" s="271"/>
      <c r="J595" s="271"/>
      <c r="K595" s="271"/>
      <c r="L595" s="271"/>
      <c r="M595" s="271"/>
    </row>
    <row r="596" spans="1:13" s="241" customFormat="1">
      <c r="A596" s="272"/>
      <c r="B596" s="272"/>
      <c r="C596" s="272"/>
      <c r="D596" s="272"/>
      <c r="E596" s="271"/>
      <c r="F596" s="271"/>
      <c r="G596" s="271"/>
      <c r="H596" s="271"/>
      <c r="I596" s="271"/>
      <c r="J596" s="271"/>
      <c r="K596" s="271"/>
      <c r="L596" s="271"/>
      <c r="M596" s="271"/>
    </row>
    <row r="597" spans="1:13" s="241" customFormat="1">
      <c r="A597" s="272"/>
      <c r="B597" s="272"/>
      <c r="C597" s="272"/>
      <c r="D597" s="272"/>
      <c r="E597" s="271"/>
      <c r="F597" s="271"/>
      <c r="G597" s="271"/>
      <c r="H597" s="271"/>
      <c r="I597" s="271"/>
      <c r="J597" s="271"/>
      <c r="K597" s="271"/>
      <c r="L597" s="271"/>
      <c r="M597" s="271"/>
    </row>
    <row r="598" spans="1:13" s="241" customFormat="1">
      <c r="A598" s="272"/>
      <c r="B598" s="272"/>
      <c r="C598" s="272"/>
      <c r="D598" s="272"/>
      <c r="E598" s="271"/>
      <c r="F598" s="271"/>
      <c r="G598" s="271"/>
      <c r="H598" s="271"/>
      <c r="I598" s="271"/>
      <c r="J598" s="271"/>
      <c r="K598" s="271"/>
      <c r="L598" s="271"/>
      <c r="M598" s="271"/>
    </row>
    <row r="599" spans="1:13" s="241" customFormat="1">
      <c r="A599" s="272"/>
      <c r="B599" s="272"/>
      <c r="C599" s="272"/>
      <c r="D599" s="272"/>
      <c r="E599" s="271"/>
      <c r="F599" s="271"/>
      <c r="G599" s="271"/>
      <c r="H599" s="271"/>
      <c r="I599" s="271"/>
      <c r="J599" s="271"/>
      <c r="K599" s="271"/>
      <c r="L599" s="271"/>
      <c r="M599" s="271"/>
    </row>
    <row r="600" spans="1:13" s="241" customFormat="1">
      <c r="A600" s="272"/>
      <c r="B600" s="272"/>
      <c r="C600" s="272"/>
      <c r="D600" s="272"/>
      <c r="E600" s="271"/>
      <c r="F600" s="271"/>
      <c r="G600" s="271"/>
      <c r="H600" s="271"/>
      <c r="I600" s="271"/>
      <c r="J600" s="271"/>
      <c r="K600" s="271"/>
      <c r="L600" s="271"/>
      <c r="M600" s="271"/>
    </row>
    <row r="601" spans="1:13" s="241" customFormat="1">
      <c r="A601" s="272"/>
      <c r="B601" s="272"/>
      <c r="C601" s="272"/>
      <c r="D601" s="272"/>
      <c r="E601" s="271"/>
      <c r="F601" s="271"/>
      <c r="G601" s="271"/>
      <c r="H601" s="271"/>
      <c r="I601" s="271"/>
      <c r="J601" s="271"/>
      <c r="K601" s="271"/>
      <c r="L601" s="271"/>
      <c r="M601" s="271"/>
    </row>
    <row r="602" spans="1:13" s="241" customFormat="1">
      <c r="A602" s="272"/>
      <c r="B602" s="272"/>
      <c r="C602" s="272"/>
      <c r="D602" s="272"/>
      <c r="E602" s="271"/>
      <c r="F602" s="271"/>
      <c r="G602" s="271"/>
      <c r="H602" s="271"/>
      <c r="I602" s="271"/>
      <c r="J602" s="271"/>
      <c r="K602" s="271"/>
      <c r="L602" s="271"/>
      <c r="M602" s="271"/>
    </row>
    <row r="603" spans="1:13" s="241" customFormat="1">
      <c r="A603" s="272"/>
      <c r="B603" s="272"/>
      <c r="C603" s="272"/>
      <c r="D603" s="272"/>
      <c r="E603" s="271"/>
      <c r="F603" s="271"/>
      <c r="G603" s="271"/>
      <c r="H603" s="271"/>
      <c r="I603" s="271"/>
      <c r="J603" s="271"/>
      <c r="K603" s="271"/>
      <c r="L603" s="271"/>
      <c r="M603" s="271"/>
    </row>
    <row r="604" spans="1:13" s="241" customFormat="1">
      <c r="A604" s="272"/>
      <c r="B604" s="272"/>
      <c r="C604" s="272"/>
      <c r="D604" s="272"/>
      <c r="E604" s="271"/>
      <c r="F604" s="271"/>
      <c r="G604" s="271"/>
      <c r="H604" s="271"/>
      <c r="I604" s="271"/>
      <c r="J604" s="271"/>
      <c r="K604" s="271"/>
      <c r="L604" s="271"/>
      <c r="M604" s="271"/>
    </row>
    <row r="605" spans="1:13" s="241" customFormat="1">
      <c r="A605" s="272"/>
      <c r="B605" s="272"/>
      <c r="C605" s="272"/>
      <c r="D605" s="272"/>
      <c r="E605" s="271"/>
      <c r="F605" s="271"/>
      <c r="G605" s="271"/>
      <c r="H605" s="271"/>
      <c r="I605" s="271"/>
      <c r="J605" s="271"/>
      <c r="K605" s="271"/>
      <c r="L605" s="271"/>
      <c r="M605" s="271"/>
    </row>
    <row r="606" spans="1:13" s="241" customFormat="1">
      <c r="A606" s="272"/>
      <c r="B606" s="272"/>
      <c r="C606" s="272"/>
      <c r="D606" s="272"/>
      <c r="E606" s="271"/>
      <c r="F606" s="271"/>
      <c r="G606" s="271"/>
      <c r="H606" s="271"/>
      <c r="I606" s="271"/>
      <c r="J606" s="271"/>
      <c r="K606" s="271"/>
      <c r="L606" s="271"/>
      <c r="M606" s="271"/>
    </row>
    <row r="607" spans="1:13" s="241" customFormat="1">
      <c r="A607" s="272"/>
      <c r="B607" s="272"/>
      <c r="C607" s="272"/>
      <c r="D607" s="272"/>
      <c r="E607" s="271"/>
      <c r="F607" s="271"/>
      <c r="G607" s="271"/>
      <c r="H607" s="271"/>
      <c r="I607" s="271"/>
      <c r="J607" s="271"/>
      <c r="K607" s="271"/>
      <c r="L607" s="271"/>
      <c r="M607" s="271"/>
    </row>
    <row r="608" spans="1:13" s="241" customFormat="1">
      <c r="A608" s="272"/>
      <c r="B608" s="272"/>
      <c r="C608" s="272"/>
      <c r="D608" s="272"/>
      <c r="E608" s="271"/>
      <c r="F608" s="271"/>
      <c r="G608" s="271"/>
      <c r="H608" s="271"/>
      <c r="I608" s="271"/>
      <c r="J608" s="271"/>
      <c r="K608" s="271"/>
      <c r="L608" s="271"/>
      <c r="M608" s="271"/>
    </row>
    <row r="609" spans="1:13" s="241" customFormat="1">
      <c r="A609" s="272"/>
      <c r="B609" s="272"/>
      <c r="C609" s="272"/>
      <c r="D609" s="272"/>
      <c r="E609" s="271"/>
      <c r="F609" s="271"/>
      <c r="G609" s="271"/>
      <c r="H609" s="271"/>
      <c r="I609" s="271"/>
      <c r="J609" s="271"/>
      <c r="K609" s="271"/>
      <c r="L609" s="271"/>
      <c r="M609" s="271"/>
    </row>
    <row r="610" spans="1:13" s="241" customFormat="1">
      <c r="A610" s="272"/>
      <c r="B610" s="272"/>
      <c r="C610" s="272"/>
      <c r="D610" s="272"/>
      <c r="E610" s="271"/>
      <c r="F610" s="271"/>
      <c r="G610" s="271"/>
      <c r="H610" s="271"/>
      <c r="I610" s="271"/>
      <c r="J610" s="271"/>
      <c r="K610" s="271"/>
      <c r="L610" s="271"/>
      <c r="M610" s="271"/>
    </row>
    <row r="611" spans="1:13" s="241" customFormat="1">
      <c r="A611" s="272"/>
      <c r="B611" s="272"/>
      <c r="C611" s="272"/>
      <c r="D611" s="272"/>
      <c r="E611" s="271"/>
      <c r="F611" s="271"/>
      <c r="G611" s="271"/>
      <c r="H611" s="271"/>
      <c r="I611" s="271"/>
      <c r="J611" s="271"/>
      <c r="K611" s="271"/>
      <c r="L611" s="271"/>
      <c r="M611" s="271"/>
    </row>
    <row r="612" spans="1:13" s="241" customFormat="1">
      <c r="A612" s="272"/>
      <c r="B612" s="272"/>
      <c r="C612" s="272"/>
      <c r="D612" s="272"/>
      <c r="E612" s="271"/>
      <c r="F612" s="271"/>
      <c r="G612" s="271"/>
      <c r="H612" s="271"/>
      <c r="I612" s="271"/>
      <c r="J612" s="271"/>
      <c r="K612" s="271"/>
      <c r="L612" s="271"/>
      <c r="M612" s="271"/>
    </row>
    <row r="613" spans="1:13" s="241" customFormat="1">
      <c r="A613" s="272"/>
      <c r="B613" s="272"/>
      <c r="C613" s="272"/>
      <c r="D613" s="272"/>
      <c r="E613" s="271"/>
      <c r="F613" s="271"/>
      <c r="G613" s="271"/>
      <c r="H613" s="271"/>
      <c r="I613" s="271"/>
      <c r="J613" s="271"/>
      <c r="K613" s="271"/>
      <c r="L613" s="271"/>
      <c r="M613" s="271"/>
    </row>
    <row r="614" spans="1:13" s="241" customFormat="1">
      <c r="A614" s="272"/>
      <c r="B614" s="272"/>
      <c r="C614" s="272"/>
      <c r="D614" s="272"/>
      <c r="E614" s="271"/>
      <c r="F614" s="271"/>
      <c r="G614" s="271"/>
      <c r="H614" s="271"/>
      <c r="I614" s="271"/>
      <c r="J614" s="271"/>
      <c r="K614" s="271"/>
      <c r="L614" s="271"/>
      <c r="M614" s="271"/>
    </row>
    <row r="615" spans="1:13" s="241" customFormat="1">
      <c r="A615" s="272"/>
      <c r="B615" s="272"/>
      <c r="C615" s="272"/>
      <c r="D615" s="272"/>
      <c r="E615" s="271"/>
      <c r="F615" s="271"/>
      <c r="G615" s="271"/>
      <c r="H615" s="271"/>
      <c r="I615" s="271"/>
      <c r="J615" s="271"/>
      <c r="K615" s="271"/>
      <c r="L615" s="271"/>
      <c r="M615" s="271"/>
    </row>
    <row r="616" spans="1:13" s="241" customFormat="1">
      <c r="A616" s="272"/>
      <c r="B616" s="272"/>
      <c r="C616" s="272"/>
      <c r="D616" s="272"/>
      <c r="E616" s="271"/>
      <c r="F616" s="271"/>
      <c r="G616" s="271"/>
      <c r="H616" s="271"/>
      <c r="I616" s="271"/>
      <c r="J616" s="271"/>
      <c r="K616" s="271"/>
      <c r="L616" s="271"/>
      <c r="M616" s="271"/>
    </row>
    <row r="617" spans="1:13" s="241" customFormat="1">
      <c r="A617" s="272"/>
      <c r="B617" s="272"/>
      <c r="C617" s="272"/>
      <c r="D617" s="272"/>
      <c r="E617" s="271"/>
      <c r="F617" s="271"/>
      <c r="G617" s="271"/>
      <c r="H617" s="271"/>
      <c r="I617" s="271"/>
      <c r="J617" s="271"/>
      <c r="K617" s="271"/>
      <c r="L617" s="271"/>
      <c r="M617" s="271"/>
    </row>
    <row r="618" spans="1:13" s="241" customFormat="1">
      <c r="A618" s="272"/>
      <c r="B618" s="272"/>
      <c r="C618" s="272"/>
      <c r="D618" s="272"/>
      <c r="E618" s="271"/>
      <c r="F618" s="271"/>
      <c r="G618" s="271"/>
      <c r="H618" s="271"/>
      <c r="I618" s="271"/>
      <c r="J618" s="271"/>
      <c r="K618" s="271"/>
      <c r="L618" s="271"/>
      <c r="M618" s="271"/>
    </row>
    <row r="619" spans="1:13" s="241" customFormat="1">
      <c r="A619" s="272"/>
      <c r="B619" s="272"/>
      <c r="C619" s="272"/>
      <c r="D619" s="272"/>
      <c r="E619" s="271"/>
      <c r="F619" s="271"/>
      <c r="G619" s="271"/>
      <c r="H619" s="271"/>
      <c r="I619" s="271"/>
      <c r="J619" s="271"/>
      <c r="K619" s="271"/>
      <c r="L619" s="271"/>
      <c r="M619" s="271"/>
    </row>
    <row r="620" spans="1:13" s="241" customFormat="1">
      <c r="A620" s="272"/>
      <c r="B620" s="272"/>
      <c r="C620" s="272"/>
      <c r="D620" s="272"/>
      <c r="E620" s="271"/>
      <c r="F620" s="271"/>
      <c r="G620" s="271"/>
      <c r="H620" s="271"/>
      <c r="I620" s="271"/>
      <c r="J620" s="271"/>
      <c r="K620" s="271"/>
      <c r="L620" s="271"/>
      <c r="M620" s="271"/>
    </row>
    <row r="621" spans="1:13" s="241" customFormat="1">
      <c r="A621" s="272"/>
      <c r="B621" s="272"/>
      <c r="C621" s="272"/>
      <c r="D621" s="272"/>
      <c r="E621" s="271"/>
      <c r="F621" s="271"/>
      <c r="G621" s="271"/>
      <c r="H621" s="271"/>
      <c r="I621" s="271"/>
      <c r="J621" s="271"/>
      <c r="K621" s="271"/>
      <c r="L621" s="271"/>
      <c r="M621" s="271"/>
    </row>
    <row r="622" spans="1:13" s="241" customFormat="1">
      <c r="A622" s="272"/>
      <c r="B622" s="272"/>
      <c r="C622" s="272"/>
      <c r="D622" s="272"/>
      <c r="E622" s="271"/>
      <c r="F622" s="271"/>
      <c r="G622" s="271"/>
      <c r="H622" s="271"/>
      <c r="I622" s="271"/>
      <c r="J622" s="271"/>
      <c r="K622" s="271"/>
      <c r="L622" s="271"/>
      <c r="M622" s="271"/>
    </row>
    <row r="623" spans="1:13" s="241" customFormat="1">
      <c r="A623" s="272"/>
      <c r="B623" s="272"/>
      <c r="C623" s="272"/>
      <c r="D623" s="272"/>
      <c r="E623" s="271"/>
      <c r="F623" s="271"/>
      <c r="G623" s="271"/>
      <c r="H623" s="271"/>
      <c r="I623" s="271"/>
      <c r="J623" s="271"/>
      <c r="K623" s="271"/>
      <c r="L623" s="271"/>
      <c r="M623" s="271"/>
    </row>
    <row r="624" spans="1:13" s="241" customFormat="1">
      <c r="A624" s="272"/>
      <c r="B624" s="272"/>
      <c r="C624" s="272"/>
      <c r="D624" s="272"/>
      <c r="E624" s="271"/>
      <c r="F624" s="271"/>
      <c r="G624" s="271"/>
      <c r="H624" s="271"/>
      <c r="I624" s="271"/>
      <c r="J624" s="271"/>
      <c r="K624" s="271"/>
      <c r="L624" s="271"/>
      <c r="M624" s="271"/>
    </row>
    <row r="625" spans="1:13" s="241" customFormat="1">
      <c r="A625" s="272"/>
      <c r="B625" s="272"/>
      <c r="C625" s="272"/>
      <c r="D625" s="272"/>
      <c r="E625" s="271"/>
      <c r="F625" s="271"/>
      <c r="G625" s="271"/>
      <c r="H625" s="271"/>
      <c r="I625" s="271"/>
      <c r="J625" s="271"/>
      <c r="K625" s="271"/>
      <c r="L625" s="271"/>
      <c r="M625" s="271"/>
    </row>
    <row r="626" spans="1:13" s="241" customFormat="1">
      <c r="A626" s="272"/>
      <c r="B626" s="272"/>
      <c r="C626" s="272"/>
      <c r="D626" s="272"/>
      <c r="E626" s="271"/>
      <c r="F626" s="271"/>
      <c r="G626" s="271"/>
      <c r="H626" s="271"/>
      <c r="I626" s="271"/>
      <c r="J626" s="271"/>
      <c r="K626" s="271"/>
      <c r="L626" s="271"/>
      <c r="M626" s="271"/>
    </row>
    <row r="627" spans="1:13" s="241" customFormat="1">
      <c r="A627" s="272"/>
      <c r="B627" s="272"/>
      <c r="C627" s="272"/>
      <c r="D627" s="272"/>
      <c r="E627" s="271"/>
      <c r="F627" s="271"/>
      <c r="G627" s="271"/>
      <c r="H627" s="271"/>
      <c r="I627" s="271"/>
      <c r="J627" s="271"/>
      <c r="K627" s="271"/>
      <c r="L627" s="271"/>
      <c r="M627" s="271"/>
    </row>
    <row r="628" spans="1:13" s="241" customFormat="1">
      <c r="A628" s="272"/>
      <c r="B628" s="272"/>
      <c r="C628" s="272"/>
      <c r="D628" s="272"/>
      <c r="E628" s="271"/>
      <c r="F628" s="271"/>
      <c r="G628" s="271"/>
      <c r="H628" s="271"/>
      <c r="I628" s="271"/>
      <c r="J628" s="271"/>
      <c r="K628" s="271"/>
      <c r="L628" s="271"/>
      <c r="M628" s="271"/>
    </row>
    <row r="629" spans="1:13" s="241" customFormat="1">
      <c r="A629" s="272"/>
      <c r="B629" s="272"/>
      <c r="C629" s="272"/>
      <c r="D629" s="272"/>
      <c r="E629" s="271"/>
      <c r="F629" s="271"/>
      <c r="G629" s="271"/>
      <c r="H629" s="271"/>
      <c r="I629" s="271"/>
      <c r="J629" s="271"/>
      <c r="K629" s="271"/>
      <c r="L629" s="271"/>
      <c r="M629" s="271"/>
    </row>
    <row r="630" spans="1:13" s="241" customFormat="1">
      <c r="A630" s="272"/>
      <c r="B630" s="272"/>
      <c r="C630" s="272"/>
      <c r="D630" s="272"/>
      <c r="E630" s="271"/>
      <c r="F630" s="271"/>
      <c r="G630" s="271"/>
      <c r="H630" s="271"/>
      <c r="I630" s="271"/>
      <c r="J630" s="271"/>
      <c r="K630" s="271"/>
      <c r="L630" s="271"/>
      <c r="M630" s="271"/>
    </row>
    <row r="631" spans="1:13" s="241" customFormat="1">
      <c r="A631" s="272"/>
      <c r="B631" s="272"/>
      <c r="C631" s="272"/>
      <c r="D631" s="272"/>
      <c r="E631" s="271"/>
      <c r="F631" s="271"/>
      <c r="G631" s="271"/>
      <c r="H631" s="271"/>
      <c r="I631" s="271"/>
      <c r="J631" s="271"/>
      <c r="K631" s="271"/>
      <c r="L631" s="271"/>
      <c r="M631" s="271"/>
    </row>
    <row r="632" spans="1:13" s="241" customFormat="1">
      <c r="A632" s="272"/>
      <c r="B632" s="272"/>
      <c r="C632" s="272"/>
      <c r="D632" s="272"/>
      <c r="E632" s="271"/>
      <c r="F632" s="271"/>
      <c r="G632" s="271"/>
      <c r="H632" s="271"/>
      <c r="I632" s="271"/>
      <c r="J632" s="271"/>
      <c r="K632" s="271"/>
      <c r="L632" s="271"/>
      <c r="M632" s="271"/>
    </row>
    <row r="633" spans="1:13" s="241" customFormat="1">
      <c r="A633" s="272"/>
      <c r="B633" s="272"/>
      <c r="C633" s="272"/>
      <c r="D633" s="272"/>
      <c r="E633" s="271"/>
      <c r="F633" s="271"/>
      <c r="G633" s="271"/>
      <c r="H633" s="271"/>
      <c r="I633" s="271"/>
      <c r="J633" s="271"/>
      <c r="K633" s="271"/>
      <c r="L633" s="271"/>
      <c r="M633" s="271"/>
    </row>
    <row r="634" spans="1:13" s="241" customFormat="1">
      <c r="A634" s="272"/>
      <c r="B634" s="272"/>
      <c r="C634" s="272"/>
      <c r="D634" s="272"/>
      <c r="E634" s="271"/>
      <c r="F634" s="271"/>
      <c r="G634" s="271"/>
      <c r="H634" s="271"/>
      <c r="I634" s="271"/>
      <c r="J634" s="271"/>
      <c r="K634" s="271"/>
      <c r="L634" s="271"/>
      <c r="M634" s="271"/>
    </row>
    <row r="635" spans="1:13" s="241" customFormat="1">
      <c r="A635" s="272"/>
      <c r="B635" s="272"/>
      <c r="C635" s="272"/>
      <c r="D635" s="272"/>
      <c r="E635" s="271"/>
      <c r="F635" s="271"/>
      <c r="G635" s="271"/>
      <c r="H635" s="271"/>
      <c r="I635" s="271"/>
      <c r="J635" s="271"/>
      <c r="K635" s="271"/>
      <c r="L635" s="271"/>
      <c r="M635" s="271"/>
    </row>
    <row r="636" spans="1:13" s="241" customFormat="1">
      <c r="A636" s="272"/>
      <c r="B636" s="272"/>
      <c r="C636" s="272"/>
      <c r="D636" s="272"/>
      <c r="E636" s="271"/>
      <c r="F636" s="271"/>
      <c r="G636" s="271"/>
      <c r="H636" s="271"/>
      <c r="I636" s="271"/>
      <c r="J636" s="271"/>
      <c r="K636" s="271"/>
      <c r="L636" s="271"/>
      <c r="M636" s="271"/>
    </row>
    <row r="637" spans="1:13" s="241" customFormat="1">
      <c r="A637" s="272"/>
      <c r="B637" s="272"/>
      <c r="C637" s="272"/>
      <c r="D637" s="272"/>
      <c r="E637" s="271"/>
      <c r="F637" s="271"/>
      <c r="G637" s="271"/>
      <c r="H637" s="271"/>
      <c r="I637" s="271"/>
      <c r="J637" s="271"/>
      <c r="K637" s="271"/>
      <c r="L637" s="271"/>
      <c r="M637" s="271"/>
    </row>
    <row r="638" spans="1:13" s="241" customFormat="1">
      <c r="A638" s="272"/>
      <c r="B638" s="272"/>
      <c r="C638" s="272"/>
      <c r="D638" s="272"/>
      <c r="E638" s="271"/>
      <c r="F638" s="271"/>
      <c r="G638" s="271"/>
      <c r="H638" s="271"/>
      <c r="I638" s="271"/>
      <c r="J638" s="271"/>
      <c r="K638" s="271"/>
      <c r="L638" s="271"/>
      <c r="M638" s="271"/>
    </row>
    <row r="639" spans="1:13" s="241" customFormat="1">
      <c r="A639" s="272"/>
      <c r="B639" s="272"/>
      <c r="C639" s="272"/>
      <c r="D639" s="272"/>
      <c r="E639" s="271"/>
      <c r="F639" s="271"/>
      <c r="G639" s="271"/>
      <c r="H639" s="271"/>
      <c r="I639" s="271"/>
      <c r="J639" s="271"/>
      <c r="K639" s="271"/>
      <c r="L639" s="271"/>
      <c r="M639" s="271"/>
    </row>
    <row r="640" spans="1:13" s="241" customFormat="1">
      <c r="A640" s="272"/>
      <c r="B640" s="272"/>
      <c r="C640" s="272"/>
      <c r="D640" s="272"/>
      <c r="E640" s="271"/>
      <c r="F640" s="271"/>
      <c r="G640" s="271"/>
      <c r="H640" s="271"/>
      <c r="I640" s="271"/>
      <c r="J640" s="271"/>
      <c r="K640" s="271"/>
      <c r="L640" s="271"/>
      <c r="M640" s="271"/>
    </row>
    <row r="641" spans="1:13" s="241" customFormat="1">
      <c r="A641" s="272"/>
      <c r="B641" s="272"/>
      <c r="C641" s="272"/>
      <c r="D641" s="272"/>
      <c r="E641" s="271"/>
      <c r="F641" s="271"/>
      <c r="G641" s="271"/>
      <c r="H641" s="271"/>
      <c r="I641" s="271"/>
      <c r="J641" s="271"/>
      <c r="K641" s="271"/>
      <c r="L641" s="271"/>
      <c r="M641" s="271"/>
    </row>
    <row r="642" spans="1:13" s="241" customFormat="1">
      <c r="A642" s="272"/>
      <c r="B642" s="272"/>
      <c r="C642" s="272"/>
      <c r="D642" s="272"/>
      <c r="E642" s="271"/>
      <c r="F642" s="271"/>
      <c r="G642" s="271"/>
      <c r="H642" s="271"/>
      <c r="I642" s="271"/>
      <c r="J642" s="271"/>
      <c r="K642" s="271"/>
      <c r="L642" s="271"/>
      <c r="M642" s="271"/>
    </row>
    <row r="643" spans="1:13" s="241" customFormat="1">
      <c r="A643" s="272"/>
      <c r="B643" s="272"/>
      <c r="C643" s="272"/>
      <c r="D643" s="272"/>
      <c r="E643" s="271"/>
      <c r="F643" s="271"/>
      <c r="G643" s="271"/>
      <c r="H643" s="271"/>
      <c r="I643" s="271"/>
      <c r="J643" s="271"/>
      <c r="K643" s="271"/>
      <c r="L643" s="271"/>
      <c r="M643" s="271"/>
    </row>
  </sheetData>
  <sheetProtection sheet="1" objects="1" scenarios="1"/>
  <mergeCells count="3">
    <mergeCell ref="A1:N1"/>
    <mergeCell ref="A2:N2"/>
    <mergeCell ref="A3:N3"/>
  </mergeCells>
  <conditionalFormatting sqref="B66:B67 C64:C67">
    <cfRule type="cellIs" dxfId="1" priority="3" stopIfTrue="1" operator="equal">
      <formula>"tie to PF Core IS"</formula>
    </cfRule>
  </conditionalFormatting>
  <conditionalFormatting sqref="B121:B122 C119:C122">
    <cfRule type="cellIs" dxfId="0" priority="2" stopIfTrue="1" operator="equal">
      <formula>"tie to PF Core IS"</formula>
    </cfRule>
  </conditionalFormatting>
  <pageMargins left="0.7" right="0.7" top="0.25" bottom="0.44" header="0.3" footer="0.3"/>
  <pageSetup scale="63" fitToHeight="2" orientation="landscape" r:id="rId1"/>
  <headerFooter>
    <oddFooter>&amp;LActivision Blizzard, Inc.&amp;R&amp;P of &amp; &amp;N</oddFooter>
  </headerFooter>
  <rowBreaks count="2" manualBreakCount="2">
    <brk id="63" max="13" man="1"/>
    <brk id="118"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O201"/>
  <sheetViews>
    <sheetView showGridLines="0" zoomScaleNormal="100" zoomScaleSheetLayoutView="90" workbookViewId="0">
      <pane xSplit="2" ySplit="7" topLeftCell="C8" activePane="bottomRight" state="frozen"/>
      <selection sqref="A1:S1"/>
      <selection pane="topRight" sqref="A1:S1"/>
      <selection pane="bottomLeft" sqref="A1:S1"/>
      <selection pane="bottomRight" sqref="A1:O1"/>
    </sheetView>
  </sheetViews>
  <sheetFormatPr defaultColWidth="9.28515625" defaultRowHeight="12"/>
  <cols>
    <col min="1" max="1" width="6.5703125" style="85" customWidth="1"/>
    <col min="2" max="2" width="45.7109375" style="85" customWidth="1"/>
    <col min="3" max="14" width="9.7109375" style="102" customWidth="1"/>
    <col min="15" max="15" width="1.7109375" style="85" customWidth="1"/>
    <col min="16" max="16384" width="9.28515625" style="85"/>
  </cols>
  <sheetData>
    <row r="1" spans="1:15" collapsed="1">
      <c r="A1" s="744" t="s">
        <v>29</v>
      </c>
      <c r="B1" s="744"/>
      <c r="C1" s="744"/>
      <c r="D1" s="744"/>
      <c r="E1" s="744"/>
      <c r="F1" s="744"/>
      <c r="G1" s="744"/>
      <c r="H1" s="744"/>
      <c r="I1" s="744"/>
      <c r="J1" s="744"/>
      <c r="K1" s="744"/>
      <c r="L1" s="744"/>
      <c r="M1" s="744"/>
      <c r="N1" s="744"/>
      <c r="O1" s="744"/>
    </row>
    <row r="2" spans="1:15">
      <c r="A2" s="744" t="s">
        <v>308</v>
      </c>
      <c r="B2" s="744"/>
      <c r="C2" s="744"/>
      <c r="D2" s="744"/>
      <c r="E2" s="744"/>
      <c r="F2" s="744"/>
      <c r="G2" s="744"/>
      <c r="H2" s="744"/>
      <c r="I2" s="744"/>
      <c r="J2" s="744"/>
      <c r="K2" s="744"/>
      <c r="L2" s="744"/>
      <c r="M2" s="744"/>
      <c r="N2" s="744"/>
      <c r="O2" s="744"/>
    </row>
    <row r="3" spans="1:15">
      <c r="A3" s="744" t="s">
        <v>309</v>
      </c>
      <c r="B3" s="744"/>
      <c r="C3" s="744"/>
      <c r="D3" s="744"/>
      <c r="E3" s="744"/>
      <c r="F3" s="744"/>
      <c r="G3" s="744"/>
      <c r="H3" s="744"/>
      <c r="I3" s="744"/>
      <c r="J3" s="744"/>
      <c r="K3" s="744"/>
      <c r="L3" s="744"/>
      <c r="M3" s="744"/>
      <c r="N3" s="744"/>
      <c r="O3" s="744"/>
    </row>
    <row r="4" spans="1:15">
      <c r="B4" s="99"/>
      <c r="C4" s="100"/>
      <c r="D4" s="100"/>
      <c r="E4" s="100"/>
      <c r="F4" s="100"/>
      <c r="G4" s="100"/>
      <c r="H4" s="100"/>
      <c r="I4" s="100"/>
      <c r="J4" s="100"/>
      <c r="K4" s="100"/>
      <c r="L4" s="100"/>
      <c r="M4" s="100"/>
      <c r="N4" s="100"/>
    </row>
    <row r="5" spans="1:15">
      <c r="B5" s="99"/>
      <c r="C5" s="77" t="s">
        <v>4</v>
      </c>
      <c r="D5" s="77" t="s">
        <v>5</v>
      </c>
      <c r="E5" s="77" t="s">
        <v>6</v>
      </c>
      <c r="F5" s="77" t="s">
        <v>3</v>
      </c>
      <c r="G5" s="77" t="s">
        <v>4</v>
      </c>
      <c r="H5" s="77" t="s">
        <v>5</v>
      </c>
      <c r="I5" s="77" t="s">
        <v>6</v>
      </c>
      <c r="J5" s="484" t="s">
        <v>3</v>
      </c>
      <c r="K5" s="496" t="s">
        <v>4</v>
      </c>
      <c r="L5" s="634" t="s">
        <v>5</v>
      </c>
      <c r="M5" s="682" t="s">
        <v>6</v>
      </c>
      <c r="N5" s="723" t="s">
        <v>3</v>
      </c>
    </row>
    <row r="6" spans="1:15">
      <c r="A6" s="99" t="s">
        <v>7</v>
      </c>
      <c r="B6" s="99"/>
      <c r="C6" s="78" t="s">
        <v>156</v>
      </c>
      <c r="D6" s="78" t="s">
        <v>156</v>
      </c>
      <c r="E6" s="78" t="s">
        <v>156</v>
      </c>
      <c r="F6" s="78" t="s">
        <v>218</v>
      </c>
      <c r="G6" s="78" t="s">
        <v>218</v>
      </c>
      <c r="H6" s="78" t="s">
        <v>218</v>
      </c>
      <c r="I6" s="78" t="s">
        <v>218</v>
      </c>
      <c r="J6" s="78" t="s">
        <v>239</v>
      </c>
      <c r="K6" s="78" t="s">
        <v>239</v>
      </c>
      <c r="L6" s="78" t="s">
        <v>239</v>
      </c>
      <c r="M6" s="78" t="s">
        <v>239</v>
      </c>
      <c r="N6" s="78" t="s">
        <v>297</v>
      </c>
    </row>
    <row r="7" spans="1:15" ht="5.25" customHeight="1">
      <c r="B7" s="473"/>
      <c r="C7" s="101"/>
      <c r="D7" s="101"/>
      <c r="E7" s="101"/>
      <c r="F7" s="101"/>
      <c r="G7" s="101"/>
      <c r="H7" s="101"/>
      <c r="I7" s="101"/>
      <c r="J7" s="101"/>
      <c r="K7" s="101"/>
      <c r="L7" s="101"/>
      <c r="M7" s="101"/>
      <c r="N7" s="101"/>
    </row>
    <row r="8" spans="1:15">
      <c r="B8" s="85" t="s">
        <v>13</v>
      </c>
      <c r="C8" s="101"/>
      <c r="D8" s="101"/>
      <c r="E8" s="101"/>
      <c r="F8" s="101"/>
      <c r="G8" s="101"/>
      <c r="H8" s="101"/>
      <c r="I8" s="101"/>
      <c r="J8" s="101"/>
      <c r="K8" s="101"/>
      <c r="L8" s="101"/>
      <c r="M8" s="101"/>
      <c r="N8" s="101"/>
    </row>
    <row r="9" spans="1:15">
      <c r="B9" s="85" t="s">
        <v>33</v>
      </c>
      <c r="C9" s="117">
        <v>3278</v>
      </c>
      <c r="D9" s="117">
        <v>3576</v>
      </c>
      <c r="E9" s="117">
        <v>4713</v>
      </c>
      <c r="F9" s="117">
        <v>5217</v>
      </c>
      <c r="G9" s="117">
        <v>4857</v>
      </c>
      <c r="H9" s="509">
        <v>3308</v>
      </c>
      <c r="I9" s="509">
        <v>4225</v>
      </c>
      <c r="J9" s="509">
        <v>4696</v>
      </c>
      <c r="K9" s="509">
        <v>4592</v>
      </c>
      <c r="L9" s="509">
        <v>4939</v>
      </c>
      <c r="M9" s="509">
        <v>5794</v>
      </c>
      <c r="N9" s="247">
        <v>5906</v>
      </c>
    </row>
    <row r="10" spans="1:15">
      <c r="B10" s="85" t="s">
        <v>34</v>
      </c>
      <c r="C10" s="155">
        <v>360</v>
      </c>
      <c r="D10" s="155">
        <v>888</v>
      </c>
      <c r="E10" s="155">
        <v>918</v>
      </c>
      <c r="F10" s="155">
        <v>431</v>
      </c>
      <c r="G10" s="155">
        <v>418</v>
      </c>
      <c r="H10" s="555">
        <v>641</v>
      </c>
      <c r="I10" s="555">
        <v>1035</v>
      </c>
      <c r="J10" s="555">
        <v>594</v>
      </c>
      <c r="K10" s="555">
        <v>455</v>
      </c>
      <c r="L10" s="555">
        <v>386</v>
      </c>
      <c r="M10" s="555">
        <v>848</v>
      </c>
      <c r="N10" s="278">
        <v>590</v>
      </c>
    </row>
    <row r="11" spans="1:15" ht="13.5">
      <c r="B11" s="85" t="s">
        <v>303</v>
      </c>
      <c r="C11" s="155">
        <v>51</v>
      </c>
      <c r="D11" s="155">
        <v>94</v>
      </c>
      <c r="E11" s="155">
        <v>46</v>
      </c>
      <c r="F11" s="155">
        <v>42</v>
      </c>
      <c r="G11" s="155">
        <v>36</v>
      </c>
      <c r="H11" s="555">
        <v>174</v>
      </c>
      <c r="I11" s="555">
        <v>43</v>
      </c>
      <c r="J11" s="555">
        <v>45</v>
      </c>
      <c r="K11" s="555">
        <v>46</v>
      </c>
      <c r="L11" s="555">
        <v>102</v>
      </c>
      <c r="M11" s="555">
        <v>0</v>
      </c>
      <c r="N11" s="278">
        <v>0</v>
      </c>
    </row>
    <row r="12" spans="1:15">
      <c r="B12" s="85" t="s">
        <v>35</v>
      </c>
      <c r="C12" s="155">
        <v>349</v>
      </c>
      <c r="D12" s="155">
        <v>377</v>
      </c>
      <c r="E12" s="155">
        <v>367</v>
      </c>
      <c r="F12" s="155">
        <v>298</v>
      </c>
      <c r="G12" s="155">
        <v>320</v>
      </c>
      <c r="H12" s="555">
        <v>348</v>
      </c>
      <c r="I12" s="555">
        <v>264</v>
      </c>
      <c r="J12" s="555">
        <v>184</v>
      </c>
      <c r="K12" s="555">
        <v>184</v>
      </c>
      <c r="L12" s="555">
        <v>240</v>
      </c>
      <c r="M12" s="555">
        <v>322</v>
      </c>
      <c r="N12" s="278">
        <v>293</v>
      </c>
    </row>
    <row r="13" spans="1:15" s="99" customFormat="1">
      <c r="B13" s="85" t="s">
        <v>175</v>
      </c>
      <c r="C13" s="462">
        <v>314</v>
      </c>
      <c r="D13" s="462">
        <v>451</v>
      </c>
      <c r="E13" s="462">
        <v>476</v>
      </c>
      <c r="F13" s="462">
        <v>422</v>
      </c>
      <c r="G13" s="462">
        <v>503</v>
      </c>
      <c r="H13" s="556">
        <v>501</v>
      </c>
      <c r="I13" s="556">
        <v>539</v>
      </c>
      <c r="J13" s="556">
        <v>518</v>
      </c>
      <c r="K13" s="556">
        <v>386</v>
      </c>
      <c r="L13" s="556">
        <v>345</v>
      </c>
      <c r="M13" s="556">
        <v>328</v>
      </c>
      <c r="N13" s="289">
        <v>330</v>
      </c>
    </row>
    <row r="14" spans="1:15">
      <c r="B14" s="99" t="s">
        <v>12</v>
      </c>
      <c r="C14" s="436">
        <f t="shared" ref="C14:H14" si="0">SUM(C9:C13)</f>
        <v>4352</v>
      </c>
      <c r="D14" s="436">
        <f t="shared" si="0"/>
        <v>5386</v>
      </c>
      <c r="E14" s="436">
        <f t="shared" si="0"/>
        <v>6520</v>
      </c>
      <c r="F14" s="436">
        <f t="shared" si="0"/>
        <v>6410</v>
      </c>
      <c r="G14" s="436">
        <f t="shared" si="0"/>
        <v>6134</v>
      </c>
      <c r="H14" s="557">
        <f t="shared" si="0"/>
        <v>4972</v>
      </c>
      <c r="I14" s="557">
        <f t="shared" ref="I14:J14" si="1">SUM(I9:I13)</f>
        <v>6106</v>
      </c>
      <c r="J14" s="557">
        <f t="shared" si="1"/>
        <v>6037</v>
      </c>
      <c r="K14" s="557">
        <f t="shared" ref="K14:L14" si="2">SUM(K9:K13)</f>
        <v>5663</v>
      </c>
      <c r="L14" s="557">
        <f t="shared" si="2"/>
        <v>6012</v>
      </c>
      <c r="M14" s="557">
        <f>SUM(M9:M13)</f>
        <v>7292</v>
      </c>
      <c r="N14" s="301">
        <f>SUM(N9:N13)</f>
        <v>7119</v>
      </c>
    </row>
    <row r="15" spans="1:15">
      <c r="C15" s="155"/>
      <c r="D15" s="155"/>
      <c r="E15" s="155"/>
      <c r="F15" s="155"/>
      <c r="G15" s="155"/>
      <c r="H15" s="555"/>
      <c r="I15" s="555"/>
      <c r="J15" s="555"/>
      <c r="K15" s="555"/>
      <c r="L15" s="555"/>
      <c r="M15" s="555"/>
      <c r="N15" s="278"/>
    </row>
    <row r="16" spans="1:15" s="99" customFormat="1">
      <c r="B16" s="85" t="s">
        <v>35</v>
      </c>
      <c r="C16" s="155">
        <v>104</v>
      </c>
      <c r="D16" s="155">
        <v>114</v>
      </c>
      <c r="E16" s="155">
        <v>86</v>
      </c>
      <c r="F16" s="155">
        <v>92</v>
      </c>
      <c r="G16" s="155">
        <v>131</v>
      </c>
      <c r="H16" s="555">
        <v>174</v>
      </c>
      <c r="I16" s="555">
        <v>65</v>
      </c>
      <c r="J16" s="555">
        <v>80</v>
      </c>
      <c r="K16" s="555">
        <v>90</v>
      </c>
      <c r="L16" s="555">
        <v>109</v>
      </c>
      <c r="M16" s="555">
        <v>54</v>
      </c>
      <c r="N16" s="278">
        <v>90</v>
      </c>
    </row>
    <row r="17" spans="1:14" s="99" customFormat="1">
      <c r="B17" s="85" t="s">
        <v>14</v>
      </c>
      <c r="C17" s="155">
        <v>246</v>
      </c>
      <c r="D17" s="155">
        <v>254</v>
      </c>
      <c r="E17" s="155">
        <v>294</v>
      </c>
      <c r="F17" s="155">
        <v>286</v>
      </c>
      <c r="G17" s="155">
        <v>281</v>
      </c>
      <c r="H17" s="555">
        <v>281</v>
      </c>
      <c r="I17" s="555">
        <v>282</v>
      </c>
      <c r="J17" s="555">
        <v>264</v>
      </c>
      <c r="K17" s="555">
        <v>259</v>
      </c>
      <c r="L17" s="555">
        <v>249</v>
      </c>
      <c r="M17" s="555">
        <v>253</v>
      </c>
      <c r="N17" s="278">
        <v>236</v>
      </c>
    </row>
    <row r="18" spans="1:14" s="99" customFormat="1">
      <c r="B18" s="85" t="s">
        <v>232</v>
      </c>
      <c r="C18" s="155">
        <v>398</v>
      </c>
      <c r="D18" s="155">
        <v>439</v>
      </c>
      <c r="E18" s="155">
        <v>459</v>
      </c>
      <c r="F18" s="155">
        <v>400</v>
      </c>
      <c r="G18" s="155">
        <v>324</v>
      </c>
      <c r="H18" s="555">
        <v>243</v>
      </c>
      <c r="I18" s="555">
        <v>458</v>
      </c>
      <c r="J18" s="555">
        <v>373</v>
      </c>
      <c r="K18" s="555">
        <v>366</v>
      </c>
      <c r="L18" s="555">
        <v>357</v>
      </c>
      <c r="M18" s="555">
        <v>1293</v>
      </c>
      <c r="N18" s="278">
        <v>1234</v>
      </c>
    </row>
    <row r="19" spans="1:14" s="99" customFormat="1">
      <c r="B19" s="85" t="s">
        <v>9</v>
      </c>
      <c r="C19" s="155">
        <v>466</v>
      </c>
      <c r="D19" s="155">
        <v>469</v>
      </c>
      <c r="E19" s="155">
        <v>440</v>
      </c>
      <c r="F19" s="155">
        <v>458</v>
      </c>
      <c r="G19" s="155">
        <v>415</v>
      </c>
      <c r="H19" s="555">
        <v>454</v>
      </c>
      <c r="I19" s="555">
        <v>482</v>
      </c>
      <c r="J19" s="555">
        <v>751</v>
      </c>
      <c r="K19" s="555">
        <v>721</v>
      </c>
      <c r="L19" s="555">
        <v>731</v>
      </c>
      <c r="M19" s="555">
        <v>658</v>
      </c>
      <c r="N19" s="278">
        <v>664</v>
      </c>
    </row>
    <row r="20" spans="1:14" s="99" customFormat="1">
      <c r="B20" s="85" t="s">
        <v>176</v>
      </c>
      <c r="C20" s="155">
        <v>1479</v>
      </c>
      <c r="D20" s="155">
        <v>1292</v>
      </c>
      <c r="E20" s="155">
        <v>1106</v>
      </c>
      <c r="F20" s="155">
        <v>987</v>
      </c>
      <c r="G20" s="155">
        <v>910</v>
      </c>
      <c r="H20" s="555">
        <v>826</v>
      </c>
      <c r="I20" s="555">
        <v>735</v>
      </c>
      <c r="J20" s="555">
        <v>680</v>
      </c>
      <c r="K20" s="555">
        <v>633</v>
      </c>
      <c r="L20" s="555">
        <v>583</v>
      </c>
      <c r="M20" s="555">
        <v>531</v>
      </c>
      <c r="N20" s="278">
        <v>498</v>
      </c>
    </row>
    <row r="21" spans="1:14">
      <c r="B21" s="85" t="s">
        <v>8</v>
      </c>
      <c r="C21" s="462">
        <v>9763</v>
      </c>
      <c r="D21" s="462">
        <v>9764</v>
      </c>
      <c r="E21" s="462">
        <v>9763</v>
      </c>
      <c r="F21" s="462">
        <v>9764</v>
      </c>
      <c r="G21" s="462">
        <v>9763</v>
      </c>
      <c r="H21" s="556">
        <v>9763</v>
      </c>
      <c r="I21" s="556">
        <v>9762</v>
      </c>
      <c r="J21" s="556">
        <v>9763</v>
      </c>
      <c r="K21" s="556">
        <v>9763</v>
      </c>
      <c r="L21" s="556">
        <v>9764</v>
      </c>
      <c r="M21" s="556">
        <v>9764</v>
      </c>
      <c r="N21" s="289">
        <v>9763</v>
      </c>
    </row>
    <row r="22" spans="1:14" ht="12.75" thickBot="1">
      <c r="B22" s="99" t="s">
        <v>19</v>
      </c>
      <c r="C22" s="474">
        <f t="shared" ref="C22:I22" si="3">SUM(C14:C21)</f>
        <v>16808</v>
      </c>
      <c r="D22" s="474">
        <f t="shared" si="3"/>
        <v>17718</v>
      </c>
      <c r="E22" s="474">
        <f t="shared" si="3"/>
        <v>18668</v>
      </c>
      <c r="F22" s="474">
        <f t="shared" si="3"/>
        <v>18397</v>
      </c>
      <c r="G22" s="474">
        <f t="shared" si="3"/>
        <v>17958</v>
      </c>
      <c r="H22" s="558">
        <f t="shared" si="3"/>
        <v>16713</v>
      </c>
      <c r="I22" s="558">
        <f t="shared" si="3"/>
        <v>17890</v>
      </c>
      <c r="J22" s="558">
        <f t="shared" ref="J22:K22" si="4">SUM(J14:J21)</f>
        <v>17948</v>
      </c>
      <c r="K22" s="558">
        <f t="shared" si="4"/>
        <v>17495</v>
      </c>
      <c r="L22" s="558">
        <f t="shared" ref="L22:M22" si="5">SUM(L14:L21)</f>
        <v>17805</v>
      </c>
      <c r="M22" s="558">
        <f t="shared" si="5"/>
        <v>19845</v>
      </c>
      <c r="N22" s="302">
        <f>SUM(N14:N21)</f>
        <v>19604</v>
      </c>
    </row>
    <row r="23" spans="1:14" ht="12.75" thickTop="1">
      <c r="B23" s="99"/>
      <c r="C23" s="436"/>
      <c r="D23" s="436"/>
      <c r="E23" s="436"/>
      <c r="F23" s="436"/>
      <c r="G23" s="436"/>
      <c r="H23" s="557"/>
      <c r="I23" s="557"/>
      <c r="J23" s="557"/>
      <c r="K23" s="557"/>
      <c r="L23" s="557"/>
      <c r="M23" s="557"/>
      <c r="N23" s="301"/>
    </row>
    <row r="24" spans="1:14">
      <c r="A24" s="99" t="s">
        <v>15</v>
      </c>
      <c r="B24" s="99"/>
      <c r="C24" s="155"/>
      <c r="D24" s="155"/>
      <c r="E24" s="155"/>
      <c r="F24" s="155"/>
      <c r="G24" s="155"/>
      <c r="H24" s="555"/>
      <c r="I24" s="555"/>
      <c r="J24" s="555"/>
      <c r="K24" s="555"/>
      <c r="L24" s="555"/>
      <c r="M24" s="555"/>
      <c r="N24" s="278"/>
    </row>
    <row r="25" spans="1:14">
      <c r="B25" s="99"/>
      <c r="C25" s="155"/>
      <c r="D25" s="155"/>
      <c r="E25" s="155"/>
      <c r="F25" s="155"/>
      <c r="G25" s="155"/>
      <c r="H25" s="555"/>
      <c r="I25" s="555"/>
      <c r="J25" s="555"/>
      <c r="K25" s="555"/>
      <c r="L25" s="555"/>
      <c r="M25" s="555"/>
      <c r="N25" s="278"/>
    </row>
    <row r="26" spans="1:14">
      <c r="B26" s="85" t="s">
        <v>16</v>
      </c>
      <c r="C26" s="155"/>
      <c r="D26" s="155"/>
      <c r="E26" s="155"/>
      <c r="F26" s="155"/>
      <c r="G26" s="155"/>
      <c r="H26" s="555"/>
      <c r="I26" s="555"/>
      <c r="J26" s="555"/>
      <c r="K26" s="555"/>
      <c r="L26" s="555"/>
      <c r="M26" s="555"/>
      <c r="N26" s="278"/>
    </row>
    <row r="27" spans="1:14">
      <c r="B27" s="85" t="s">
        <v>36</v>
      </c>
      <c r="C27" s="117">
        <v>163</v>
      </c>
      <c r="D27" s="117">
        <v>313</v>
      </c>
      <c r="E27" s="117">
        <v>323</v>
      </c>
      <c r="F27" s="117">
        <v>172</v>
      </c>
      <c r="G27" s="117">
        <v>167</v>
      </c>
      <c r="H27" s="509">
        <v>312</v>
      </c>
      <c r="I27" s="509">
        <v>253</v>
      </c>
      <c r="J27" s="509">
        <v>166</v>
      </c>
      <c r="K27" s="509">
        <v>180</v>
      </c>
      <c r="L27" s="509">
        <v>274</v>
      </c>
      <c r="M27" s="509">
        <v>292</v>
      </c>
      <c r="N27" s="247">
        <v>158</v>
      </c>
    </row>
    <row r="28" spans="1:14" s="99" customFormat="1">
      <c r="B28" s="85" t="s">
        <v>37</v>
      </c>
      <c r="C28" s="155">
        <v>940</v>
      </c>
      <c r="D28" s="155">
        <v>1373</v>
      </c>
      <c r="E28" s="155">
        <v>1929</v>
      </c>
      <c r="F28" s="155">
        <v>1204</v>
      </c>
      <c r="G28" s="155">
        <v>832</v>
      </c>
      <c r="H28" s="555">
        <v>1017</v>
      </c>
      <c r="I28" s="555">
        <v>1493</v>
      </c>
      <c r="J28" s="555">
        <v>931</v>
      </c>
      <c r="K28" s="555">
        <v>728</v>
      </c>
      <c r="L28" s="555">
        <v>695</v>
      </c>
      <c r="M28" s="555">
        <v>1375</v>
      </c>
      <c r="N28" s="278">
        <v>1064</v>
      </c>
    </row>
    <row r="29" spans="1:14" s="99" customFormat="1">
      <c r="B29" s="85" t="s">
        <v>38</v>
      </c>
      <c r="C29" s="462">
        <v>662</v>
      </c>
      <c r="D29" s="462">
        <v>703</v>
      </c>
      <c r="E29" s="462">
        <v>1411</v>
      </c>
      <c r="F29" s="462">
        <v>1551</v>
      </c>
      <c r="G29" s="462">
        <v>1061</v>
      </c>
      <c r="H29" s="556">
        <v>1053</v>
      </c>
      <c r="I29" s="556">
        <v>896</v>
      </c>
      <c r="J29" s="556">
        <v>1198</v>
      </c>
      <c r="K29" s="556">
        <v>731</v>
      </c>
      <c r="L29" s="556">
        <v>782</v>
      </c>
      <c r="M29" s="556">
        <v>1248</v>
      </c>
      <c r="N29" s="289">
        <v>1338</v>
      </c>
    </row>
    <row r="30" spans="1:14">
      <c r="B30" s="99" t="s">
        <v>20</v>
      </c>
      <c r="C30" s="436">
        <f t="shared" ref="C30:M30" si="6">SUM(C27:C29)</f>
        <v>1765</v>
      </c>
      <c r="D30" s="436">
        <f t="shared" si="6"/>
        <v>2389</v>
      </c>
      <c r="E30" s="436">
        <f t="shared" si="6"/>
        <v>3663</v>
      </c>
      <c r="F30" s="436">
        <f t="shared" si="6"/>
        <v>2927</v>
      </c>
      <c r="G30" s="436">
        <f t="shared" si="6"/>
        <v>2060</v>
      </c>
      <c r="H30" s="557">
        <f t="shared" si="6"/>
        <v>2382</v>
      </c>
      <c r="I30" s="557">
        <f t="shared" si="6"/>
        <v>2642</v>
      </c>
      <c r="J30" s="557">
        <f t="shared" si="6"/>
        <v>2295</v>
      </c>
      <c r="K30" s="557">
        <f t="shared" si="6"/>
        <v>1639</v>
      </c>
      <c r="L30" s="557">
        <f t="shared" si="6"/>
        <v>1751</v>
      </c>
      <c r="M30" s="557">
        <f t="shared" si="6"/>
        <v>2915</v>
      </c>
      <c r="N30" s="301">
        <f t="shared" ref="N30" si="7">SUM(N27:N29)</f>
        <v>2560</v>
      </c>
    </row>
    <row r="31" spans="1:14">
      <c r="C31" s="155"/>
      <c r="D31" s="155"/>
      <c r="E31" s="155"/>
      <c r="F31" s="155"/>
      <c r="G31" s="155"/>
      <c r="H31" s="555"/>
      <c r="I31" s="555"/>
      <c r="J31" s="555"/>
      <c r="K31" s="555"/>
      <c r="L31" s="555"/>
      <c r="M31" s="555"/>
      <c r="N31" s="278"/>
    </row>
    <row r="32" spans="1:14">
      <c r="B32" s="85" t="s">
        <v>92</v>
      </c>
      <c r="C32" s="155">
        <v>4387</v>
      </c>
      <c r="D32" s="155">
        <v>4388</v>
      </c>
      <c r="E32" s="155">
        <v>4390</v>
      </c>
      <c r="F32" s="155">
        <v>4392</v>
      </c>
      <c r="G32" s="155">
        <v>4394</v>
      </c>
      <c r="H32" s="555">
        <v>2670</v>
      </c>
      <c r="I32" s="555">
        <v>2671</v>
      </c>
      <c r="J32" s="555">
        <v>2672</v>
      </c>
      <c r="K32" s="555">
        <v>2673</v>
      </c>
      <c r="L32" s="555">
        <v>2674</v>
      </c>
      <c r="M32" s="555">
        <v>2675</v>
      </c>
      <c r="N32" s="278">
        <v>2675</v>
      </c>
    </row>
    <row r="33" spans="1:15" s="99" customFormat="1">
      <c r="B33" s="85" t="s">
        <v>232</v>
      </c>
      <c r="C33" s="155">
        <v>38</v>
      </c>
      <c r="D33" s="155">
        <v>40</v>
      </c>
      <c r="E33" s="155">
        <v>21</v>
      </c>
      <c r="F33" s="155">
        <v>16</v>
      </c>
      <c r="G33" s="155">
        <v>13</v>
      </c>
      <c r="H33" s="555">
        <v>11</v>
      </c>
      <c r="I33" s="555">
        <v>18</v>
      </c>
      <c r="J33" s="555">
        <v>22</v>
      </c>
      <c r="K33" s="555">
        <v>20</v>
      </c>
      <c r="L33" s="555">
        <v>23</v>
      </c>
      <c r="M33" s="555">
        <v>505</v>
      </c>
      <c r="N33" s="278">
        <v>458</v>
      </c>
    </row>
    <row r="34" spans="1:15">
      <c r="B34" s="85" t="s">
        <v>10</v>
      </c>
      <c r="C34" s="462">
        <v>903</v>
      </c>
      <c r="D34" s="462">
        <v>934</v>
      </c>
      <c r="E34" s="462">
        <v>1132</v>
      </c>
      <c r="F34" s="462">
        <v>1243</v>
      </c>
      <c r="G34" s="462">
        <v>1145</v>
      </c>
      <c r="H34" s="556">
        <v>991</v>
      </c>
      <c r="I34" s="556">
        <v>1167</v>
      </c>
      <c r="J34" s="556">
        <v>1363</v>
      </c>
      <c r="K34" s="556">
        <v>1186</v>
      </c>
      <c r="L34" s="556">
        <v>1122</v>
      </c>
      <c r="M34" s="556">
        <v>945</v>
      </c>
      <c r="N34" s="289">
        <v>890</v>
      </c>
    </row>
    <row r="35" spans="1:15">
      <c r="B35" s="99" t="s">
        <v>17</v>
      </c>
      <c r="C35" s="436">
        <f t="shared" ref="C35:H35" si="8">SUM(C30:C34)</f>
        <v>7093</v>
      </c>
      <c r="D35" s="436">
        <f t="shared" si="8"/>
        <v>7751</v>
      </c>
      <c r="E35" s="436">
        <f t="shared" si="8"/>
        <v>9206</v>
      </c>
      <c r="F35" s="436">
        <f t="shared" si="8"/>
        <v>8578</v>
      </c>
      <c r="G35" s="436">
        <f t="shared" si="8"/>
        <v>7612</v>
      </c>
      <c r="H35" s="557">
        <f t="shared" si="8"/>
        <v>6054</v>
      </c>
      <c r="I35" s="557">
        <f t="shared" ref="I35:J35" si="9">SUM(I30:I34)</f>
        <v>6498</v>
      </c>
      <c r="J35" s="557">
        <f t="shared" si="9"/>
        <v>6352</v>
      </c>
      <c r="K35" s="557">
        <f t="shared" ref="K35:L35" si="10">SUM(K30:K34)</f>
        <v>5518</v>
      </c>
      <c r="L35" s="557">
        <f t="shared" si="10"/>
        <v>5570</v>
      </c>
      <c r="M35" s="557">
        <f t="shared" ref="M35:N35" si="11">SUM(M30:M34)</f>
        <v>7040</v>
      </c>
      <c r="N35" s="301">
        <f t="shared" si="11"/>
        <v>6583</v>
      </c>
    </row>
    <row r="36" spans="1:15">
      <c r="C36" s="155"/>
      <c r="D36" s="155"/>
      <c r="E36" s="155"/>
      <c r="F36" s="155"/>
      <c r="G36" s="155"/>
      <c r="H36" s="555"/>
      <c r="I36" s="555"/>
      <c r="J36" s="555"/>
      <c r="K36" s="555"/>
      <c r="L36" s="555"/>
      <c r="M36" s="555"/>
      <c r="N36" s="278"/>
    </row>
    <row r="37" spans="1:15">
      <c r="B37" s="85" t="s">
        <v>18</v>
      </c>
      <c r="C37" s="155">
        <v>0</v>
      </c>
      <c r="D37" s="155">
        <v>0</v>
      </c>
      <c r="E37" s="155">
        <v>0</v>
      </c>
      <c r="F37" s="155">
        <v>0</v>
      </c>
      <c r="G37" s="155">
        <v>0</v>
      </c>
      <c r="H37" s="555">
        <v>0</v>
      </c>
      <c r="I37" s="555">
        <v>0</v>
      </c>
      <c r="J37" s="555">
        <v>0</v>
      </c>
      <c r="K37" s="555">
        <v>0</v>
      </c>
      <c r="L37" s="555">
        <v>0</v>
      </c>
      <c r="M37" s="555">
        <v>0</v>
      </c>
      <c r="N37" s="278">
        <v>0</v>
      </c>
    </row>
    <row r="38" spans="1:15">
      <c r="B38" s="85" t="s">
        <v>258</v>
      </c>
      <c r="C38" s="155">
        <v>10606</v>
      </c>
      <c r="D38" s="155">
        <v>10671</v>
      </c>
      <c r="E38" s="155">
        <v>10747</v>
      </c>
      <c r="F38" s="155">
        <v>10786</v>
      </c>
      <c r="G38" s="155">
        <v>10867</v>
      </c>
      <c r="H38" s="555">
        <v>10928</v>
      </c>
      <c r="I38" s="555">
        <v>10963</v>
      </c>
      <c r="J38" s="555">
        <v>11004</v>
      </c>
      <c r="K38" s="555">
        <v>11063</v>
      </c>
      <c r="L38" s="555">
        <v>11116</v>
      </c>
      <c r="M38" s="555">
        <v>11174</v>
      </c>
      <c r="N38" s="278">
        <v>11213</v>
      </c>
    </row>
    <row r="39" spans="1:15">
      <c r="B39" s="85" t="s">
        <v>39</v>
      </c>
      <c r="C39" s="155">
        <v>-5563</v>
      </c>
      <c r="D39" s="155">
        <v>-5563</v>
      </c>
      <c r="E39" s="155">
        <v>-5563</v>
      </c>
      <c r="F39" s="155">
        <v>-5563</v>
      </c>
      <c r="G39" s="155">
        <v>-5563</v>
      </c>
      <c r="H39" s="555">
        <v>-5563</v>
      </c>
      <c r="I39" s="555">
        <v>-5563</v>
      </c>
      <c r="J39" s="555">
        <v>-5563</v>
      </c>
      <c r="K39" s="555">
        <v>-5563</v>
      </c>
      <c r="L39" s="555">
        <v>-5563</v>
      </c>
      <c r="M39" s="555">
        <v>-5563</v>
      </c>
      <c r="N39" s="278">
        <v>-5563</v>
      </c>
    </row>
    <row r="40" spans="1:15">
      <c r="B40" s="85" t="s">
        <v>257</v>
      </c>
      <c r="C40" s="155">
        <v>5312</v>
      </c>
      <c r="D40" s="155">
        <v>5501</v>
      </c>
      <c r="E40" s="155">
        <v>4916</v>
      </c>
      <c r="F40" s="155">
        <v>5245</v>
      </c>
      <c r="G40" s="155">
        <v>5647</v>
      </c>
      <c r="H40" s="555">
        <v>5907</v>
      </c>
      <c r="I40" s="555">
        <v>6593</v>
      </c>
      <c r="J40" s="555">
        <v>6757</v>
      </c>
      <c r="K40" s="555">
        <v>7085</v>
      </c>
      <c r="L40" s="555">
        <v>7289</v>
      </c>
      <c r="M40" s="555">
        <v>7813</v>
      </c>
      <c r="N40" s="278">
        <v>7999</v>
      </c>
    </row>
    <row r="41" spans="1:15">
      <c r="B41" s="85" t="s">
        <v>79</v>
      </c>
      <c r="C41" s="155">
        <v>-640</v>
      </c>
      <c r="D41" s="155">
        <v>-642</v>
      </c>
      <c r="E41" s="155">
        <v>-638</v>
      </c>
      <c r="F41" s="155">
        <v>-649</v>
      </c>
      <c r="G41" s="155">
        <v>-605</v>
      </c>
      <c r="H41" s="555">
        <v>-613</v>
      </c>
      <c r="I41" s="555">
        <v>-601</v>
      </c>
      <c r="J41" s="555">
        <v>-602</v>
      </c>
      <c r="K41" s="555">
        <v>-608</v>
      </c>
      <c r="L41" s="555">
        <v>-607</v>
      </c>
      <c r="M41" s="555">
        <v>-619</v>
      </c>
      <c r="N41" s="278">
        <v>-628</v>
      </c>
    </row>
    <row r="42" spans="1:15">
      <c r="B42" s="99" t="s">
        <v>21</v>
      </c>
      <c r="C42" s="475">
        <f t="shared" ref="C42" si="12">SUM(C37:C41)</f>
        <v>9715</v>
      </c>
      <c r="D42" s="475">
        <f t="shared" ref="D42:E42" si="13">SUM(D37:D41)</f>
        <v>9967</v>
      </c>
      <c r="E42" s="475">
        <f t="shared" si="13"/>
        <v>9462</v>
      </c>
      <c r="F42" s="475">
        <f t="shared" ref="F42:G42" si="14">SUM(F37:F41)</f>
        <v>9819</v>
      </c>
      <c r="G42" s="475">
        <f t="shared" si="14"/>
        <v>10346</v>
      </c>
      <c r="H42" s="559">
        <f t="shared" ref="H42:I42" si="15">SUM(H37:H41)</f>
        <v>10659</v>
      </c>
      <c r="I42" s="559">
        <f t="shared" si="15"/>
        <v>11392</v>
      </c>
      <c r="J42" s="559">
        <f t="shared" ref="J42:K42" si="16">SUM(J37:J41)</f>
        <v>11596</v>
      </c>
      <c r="K42" s="559">
        <f t="shared" si="16"/>
        <v>11977</v>
      </c>
      <c r="L42" s="559">
        <f t="shared" ref="L42" si="17">SUM(L37:L41)</f>
        <v>12235</v>
      </c>
      <c r="M42" s="559">
        <f>SUM(M37:M41)</f>
        <v>12805</v>
      </c>
      <c r="N42" s="303">
        <f>SUM(N37:N41)</f>
        <v>13021</v>
      </c>
    </row>
    <row r="43" spans="1:15">
      <c r="B43" s="99"/>
      <c r="C43" s="475"/>
      <c r="D43" s="475"/>
      <c r="E43" s="475"/>
      <c r="F43" s="475"/>
      <c r="G43" s="475"/>
      <c r="H43" s="559"/>
      <c r="I43" s="559"/>
      <c r="J43" s="559"/>
      <c r="K43" s="559"/>
      <c r="L43" s="559"/>
      <c r="M43" s="559"/>
      <c r="N43" s="303"/>
    </row>
    <row r="44" spans="1:15" ht="12.75" thickBot="1">
      <c r="B44" s="99" t="s">
        <v>169</v>
      </c>
      <c r="C44" s="474">
        <f t="shared" ref="C44:H44" si="18">C35+C42</f>
        <v>16808</v>
      </c>
      <c r="D44" s="474">
        <f t="shared" si="18"/>
        <v>17718</v>
      </c>
      <c r="E44" s="474">
        <f t="shared" si="18"/>
        <v>18668</v>
      </c>
      <c r="F44" s="474">
        <f t="shared" si="18"/>
        <v>18397</v>
      </c>
      <c r="G44" s="474">
        <f t="shared" si="18"/>
        <v>17958</v>
      </c>
      <c r="H44" s="558">
        <f t="shared" si="18"/>
        <v>16713</v>
      </c>
      <c r="I44" s="558">
        <f t="shared" ref="I44:J44" si="19">I35+I42</f>
        <v>17890</v>
      </c>
      <c r="J44" s="558">
        <f t="shared" si="19"/>
        <v>17948</v>
      </c>
      <c r="K44" s="558">
        <f t="shared" ref="K44:L44" si="20">K35+K42</f>
        <v>17495</v>
      </c>
      <c r="L44" s="558">
        <f t="shared" si="20"/>
        <v>17805</v>
      </c>
      <c r="M44" s="558">
        <f t="shared" ref="M44:N44" si="21">M35+M42</f>
        <v>19845</v>
      </c>
      <c r="N44" s="302">
        <f t="shared" si="21"/>
        <v>19604</v>
      </c>
    </row>
    <row r="45" spans="1:15" ht="12.75" thickTop="1">
      <c r="C45" s="136"/>
      <c r="D45" s="136"/>
      <c r="E45" s="136"/>
      <c r="F45" s="136"/>
      <c r="G45" s="136"/>
      <c r="H45" s="136"/>
      <c r="I45" s="136"/>
      <c r="J45" s="136"/>
      <c r="K45" s="136"/>
      <c r="L45" s="136"/>
      <c r="M45" s="136"/>
      <c r="N45" s="136"/>
    </row>
    <row r="46" spans="1:15">
      <c r="A46" s="750" t="s">
        <v>304</v>
      </c>
      <c r="B46" s="750"/>
      <c r="C46" s="750"/>
      <c r="D46" s="750"/>
      <c r="E46" s="750"/>
      <c r="F46" s="750"/>
      <c r="G46" s="750"/>
      <c r="H46" s="750"/>
      <c r="I46" s="750"/>
      <c r="J46" s="750"/>
      <c r="K46" s="750"/>
      <c r="L46" s="750"/>
      <c r="M46" s="750"/>
      <c r="N46" s="750"/>
      <c r="O46" s="750"/>
    </row>
    <row r="47" spans="1:15" ht="13.5" customHeight="1">
      <c r="A47" s="750"/>
      <c r="B47" s="750"/>
      <c r="C47" s="750"/>
      <c r="D47" s="750"/>
      <c r="E47" s="750"/>
      <c r="F47" s="750"/>
      <c r="G47" s="750"/>
      <c r="H47" s="750"/>
      <c r="I47" s="750"/>
      <c r="J47" s="750"/>
      <c r="K47" s="750"/>
      <c r="L47" s="750"/>
      <c r="M47" s="750"/>
      <c r="N47" s="750"/>
      <c r="O47" s="750"/>
    </row>
    <row r="48" spans="1:15">
      <c r="C48" s="718"/>
      <c r="D48" s="718"/>
      <c r="E48" s="718"/>
      <c r="F48" s="718"/>
      <c r="G48" s="718"/>
      <c r="H48" s="718"/>
      <c r="I48" s="718"/>
      <c r="J48" s="718"/>
      <c r="K48" s="718"/>
      <c r="L48" s="718"/>
    </row>
    <row r="49" spans="3:14" s="259" customFormat="1">
      <c r="C49" s="359"/>
      <c r="D49" s="359"/>
      <c r="E49" s="359"/>
      <c r="F49" s="359"/>
      <c r="G49" s="359"/>
      <c r="H49" s="359"/>
      <c r="I49" s="359"/>
      <c r="J49" s="359"/>
      <c r="K49" s="359"/>
      <c r="L49" s="359"/>
      <c r="M49" s="419"/>
      <c r="N49" s="419"/>
    </row>
    <row r="50" spans="3:14" s="259" customFormat="1">
      <c r="C50" s="359"/>
      <c r="D50" s="359"/>
      <c r="E50" s="359"/>
      <c r="F50" s="359"/>
      <c r="G50" s="359"/>
      <c r="H50" s="359"/>
      <c r="I50" s="359"/>
      <c r="J50" s="359"/>
      <c r="K50" s="359"/>
      <c r="L50" s="359"/>
      <c r="M50" s="419"/>
      <c r="N50" s="419"/>
    </row>
    <row r="51" spans="3:14" s="259" customFormat="1">
      <c r="C51" s="359"/>
      <c r="D51" s="359"/>
      <c r="E51" s="359"/>
      <c r="F51" s="359"/>
      <c r="G51" s="359"/>
      <c r="H51" s="359"/>
      <c r="I51" s="359"/>
      <c r="J51" s="359"/>
      <c r="K51" s="359"/>
      <c r="L51" s="359"/>
      <c r="M51" s="419"/>
      <c r="N51" s="419"/>
    </row>
    <row r="52" spans="3:14" s="259" customFormat="1">
      <c r="C52" s="359"/>
      <c r="D52" s="359"/>
      <c r="E52" s="359"/>
      <c r="F52" s="359"/>
      <c r="G52" s="359"/>
      <c r="H52" s="359"/>
      <c r="I52" s="359"/>
      <c r="J52" s="359"/>
      <c r="K52" s="359"/>
      <c r="L52" s="359"/>
      <c r="M52" s="419"/>
      <c r="N52" s="419"/>
    </row>
    <row r="53" spans="3:14" s="259" customFormat="1">
      <c r="C53" s="359"/>
      <c r="D53" s="359"/>
      <c r="E53" s="359"/>
      <c r="F53" s="359"/>
      <c r="G53" s="359"/>
      <c r="H53" s="359"/>
      <c r="I53" s="359"/>
      <c r="J53" s="359"/>
      <c r="K53" s="359"/>
      <c r="L53" s="359"/>
      <c r="M53" s="419"/>
      <c r="N53" s="419"/>
    </row>
    <row r="54" spans="3:14" s="259" customFormat="1">
      <c r="C54" s="359"/>
      <c r="D54" s="359"/>
      <c r="E54" s="359"/>
      <c r="F54" s="359"/>
      <c r="G54" s="359"/>
      <c r="H54" s="359"/>
      <c r="I54" s="359"/>
      <c r="J54" s="359"/>
      <c r="K54" s="359"/>
      <c r="L54" s="359"/>
      <c r="M54" s="419"/>
      <c r="N54" s="419"/>
    </row>
    <row r="55" spans="3:14" s="259" customFormat="1">
      <c r="C55" s="359"/>
      <c r="D55" s="359"/>
      <c r="E55" s="359"/>
      <c r="F55" s="359"/>
      <c r="G55" s="359"/>
      <c r="H55" s="359"/>
      <c r="I55" s="359"/>
      <c r="J55" s="359"/>
      <c r="K55" s="359"/>
      <c r="L55" s="359"/>
      <c r="M55" s="419"/>
      <c r="N55" s="419"/>
    </row>
    <row r="56" spans="3:14" s="259" customFormat="1">
      <c r="C56" s="359"/>
      <c r="D56" s="359"/>
      <c r="E56" s="359"/>
      <c r="F56" s="359"/>
      <c r="G56" s="359"/>
      <c r="H56" s="359"/>
      <c r="I56" s="359"/>
      <c r="J56" s="359"/>
      <c r="K56" s="359"/>
      <c r="L56" s="359"/>
      <c r="M56" s="419"/>
      <c r="N56" s="419"/>
    </row>
    <row r="57" spans="3:14" s="259" customFormat="1">
      <c r="C57" s="359"/>
      <c r="D57" s="359"/>
      <c r="E57" s="359"/>
      <c r="F57" s="359"/>
      <c r="G57" s="359"/>
      <c r="H57" s="359"/>
      <c r="I57" s="359"/>
      <c r="J57" s="359"/>
      <c r="K57" s="359"/>
      <c r="L57" s="359"/>
      <c r="M57" s="419"/>
      <c r="N57" s="419"/>
    </row>
    <row r="58" spans="3:14" s="259" customFormat="1">
      <c r="C58" s="359"/>
      <c r="D58" s="359"/>
      <c r="E58" s="359"/>
      <c r="F58" s="359"/>
      <c r="G58" s="359"/>
      <c r="H58" s="359"/>
      <c r="I58" s="359"/>
      <c r="J58" s="359"/>
      <c r="K58" s="359"/>
      <c r="L58" s="359"/>
      <c r="M58" s="419"/>
      <c r="N58" s="419"/>
    </row>
    <row r="59" spans="3:14" s="259" customFormat="1">
      <c r="C59" s="359"/>
      <c r="D59" s="359"/>
      <c r="E59" s="359"/>
      <c r="F59" s="359"/>
      <c r="G59" s="359"/>
      <c r="H59" s="359"/>
      <c r="I59" s="359"/>
      <c r="J59" s="359"/>
      <c r="K59" s="359"/>
      <c r="L59" s="359"/>
      <c r="M59" s="419"/>
      <c r="N59" s="419"/>
    </row>
    <row r="60" spans="3:14" s="259" customFormat="1">
      <c r="C60" s="359"/>
      <c r="D60" s="359"/>
      <c r="E60" s="359"/>
      <c r="F60" s="359"/>
      <c r="G60" s="359"/>
      <c r="H60" s="359"/>
      <c r="I60" s="359"/>
      <c r="J60" s="359"/>
      <c r="K60" s="359"/>
      <c r="L60" s="359"/>
      <c r="M60" s="419"/>
      <c r="N60" s="419"/>
    </row>
    <row r="61" spans="3:14" s="259" customFormat="1">
      <c r="C61" s="420"/>
      <c r="D61" s="420"/>
      <c r="E61" s="420"/>
      <c r="F61" s="420"/>
      <c r="G61" s="420"/>
      <c r="H61" s="420"/>
      <c r="I61" s="420"/>
      <c r="J61" s="420"/>
      <c r="K61" s="420"/>
      <c r="L61" s="420"/>
      <c r="M61" s="419"/>
      <c r="N61" s="419"/>
    </row>
    <row r="62" spans="3:14" s="259" customFormat="1">
      <c r="C62" s="359"/>
      <c r="D62" s="359"/>
      <c r="E62" s="359"/>
      <c r="F62" s="359"/>
      <c r="G62" s="359"/>
      <c r="H62" s="359"/>
      <c r="I62" s="359"/>
      <c r="J62" s="359"/>
      <c r="K62" s="359"/>
      <c r="L62" s="359"/>
      <c r="M62" s="419"/>
      <c r="N62" s="419"/>
    </row>
    <row r="63" spans="3:14" s="259" customFormat="1">
      <c r="C63" s="359"/>
      <c r="D63" s="359"/>
      <c r="E63" s="359"/>
      <c r="F63" s="359"/>
      <c r="G63" s="359"/>
      <c r="H63" s="359"/>
      <c r="I63" s="359"/>
      <c r="J63" s="359"/>
      <c r="K63" s="359"/>
      <c r="L63" s="359"/>
      <c r="M63" s="419"/>
      <c r="N63" s="419"/>
    </row>
    <row r="64" spans="3:14" s="259" customFormat="1">
      <c r="C64" s="359"/>
      <c r="D64" s="359"/>
      <c r="E64" s="359"/>
      <c r="F64" s="359"/>
      <c r="G64" s="359"/>
      <c r="H64" s="359"/>
      <c r="I64" s="359"/>
      <c r="J64" s="359"/>
      <c r="K64" s="359"/>
      <c r="L64" s="359"/>
      <c r="M64" s="419"/>
      <c r="N64" s="419"/>
    </row>
    <row r="65" spans="3:14" s="259" customFormat="1">
      <c r="C65" s="359"/>
      <c r="D65" s="359"/>
      <c r="E65" s="359"/>
      <c r="F65" s="359"/>
      <c r="G65" s="359"/>
      <c r="H65" s="359"/>
      <c r="I65" s="359"/>
      <c r="J65" s="359"/>
      <c r="K65" s="359"/>
      <c r="L65" s="359"/>
      <c r="M65" s="419"/>
      <c r="N65" s="419"/>
    </row>
    <row r="66" spans="3:14" s="259" customFormat="1">
      <c r="C66" s="420"/>
      <c r="D66" s="420"/>
      <c r="E66" s="420"/>
      <c r="F66" s="420"/>
      <c r="G66" s="420"/>
      <c r="H66" s="420"/>
      <c r="I66" s="420"/>
      <c r="J66" s="420"/>
      <c r="K66" s="420"/>
      <c r="L66" s="420"/>
      <c r="M66" s="419"/>
      <c r="N66" s="419"/>
    </row>
    <row r="67" spans="3:14" s="259" customFormat="1">
      <c r="C67" s="359"/>
      <c r="D67" s="359"/>
      <c r="E67" s="359"/>
      <c r="F67" s="359"/>
      <c r="G67" s="359"/>
      <c r="H67" s="359"/>
      <c r="I67" s="359"/>
      <c r="J67" s="359"/>
      <c r="K67" s="359"/>
      <c r="L67" s="359"/>
      <c r="M67" s="419"/>
      <c r="N67" s="419"/>
    </row>
    <row r="68" spans="3:14" s="259" customFormat="1">
      <c r="C68" s="359"/>
      <c r="D68" s="359"/>
      <c r="E68" s="359"/>
      <c r="F68" s="359"/>
      <c r="G68" s="359"/>
      <c r="H68" s="359"/>
      <c r="I68" s="359"/>
      <c r="J68" s="359"/>
      <c r="K68" s="359"/>
      <c r="L68" s="359"/>
      <c r="M68" s="419"/>
      <c r="N68" s="419"/>
    </row>
    <row r="69" spans="3:14" s="259" customFormat="1">
      <c r="C69" s="359"/>
      <c r="D69" s="359"/>
      <c r="E69" s="359"/>
      <c r="F69" s="359"/>
      <c r="G69" s="359"/>
      <c r="H69" s="359"/>
      <c r="I69" s="359"/>
      <c r="J69" s="359"/>
      <c r="K69" s="359"/>
      <c r="L69" s="359"/>
      <c r="M69" s="419"/>
      <c r="N69" s="419"/>
    </row>
    <row r="70" spans="3:14" s="259" customFormat="1">
      <c r="C70" s="359"/>
      <c r="D70" s="359"/>
      <c r="E70" s="359"/>
      <c r="F70" s="359"/>
      <c r="G70" s="359"/>
      <c r="H70" s="359"/>
      <c r="I70" s="359"/>
      <c r="J70" s="359"/>
      <c r="K70" s="359"/>
      <c r="L70" s="359"/>
      <c r="M70" s="419"/>
      <c r="N70" s="419"/>
    </row>
    <row r="71" spans="3:14" s="259" customFormat="1">
      <c r="C71" s="359"/>
      <c r="D71" s="359"/>
      <c r="E71" s="359"/>
      <c r="F71" s="359"/>
      <c r="G71" s="359"/>
      <c r="H71" s="359"/>
      <c r="I71" s="359"/>
      <c r="J71" s="359"/>
      <c r="K71" s="359"/>
      <c r="L71" s="359"/>
      <c r="M71" s="419"/>
      <c r="N71" s="419"/>
    </row>
    <row r="72" spans="3:14" s="259" customFormat="1">
      <c r="C72" s="359"/>
      <c r="D72" s="359"/>
      <c r="E72" s="359"/>
      <c r="F72" s="359"/>
      <c r="G72" s="359"/>
      <c r="H72" s="359"/>
      <c r="I72" s="359"/>
      <c r="J72" s="359"/>
      <c r="K72" s="359"/>
      <c r="L72" s="359"/>
      <c r="M72" s="419"/>
      <c r="N72" s="419"/>
    </row>
    <row r="73" spans="3:14" s="259" customFormat="1">
      <c r="C73" s="359"/>
      <c r="D73" s="359"/>
      <c r="E73" s="359"/>
      <c r="F73" s="359"/>
      <c r="G73" s="359"/>
      <c r="H73" s="359"/>
      <c r="I73" s="359"/>
      <c r="J73" s="359"/>
      <c r="K73" s="359"/>
      <c r="L73" s="359"/>
      <c r="M73" s="419"/>
      <c r="N73" s="419"/>
    </row>
    <row r="74" spans="3:14" s="259" customFormat="1">
      <c r="C74" s="359"/>
      <c r="D74" s="359"/>
      <c r="E74" s="359"/>
      <c r="F74" s="359"/>
      <c r="G74" s="359"/>
      <c r="H74" s="359"/>
      <c r="I74" s="359"/>
      <c r="J74" s="359"/>
      <c r="K74" s="359"/>
      <c r="L74" s="359"/>
      <c r="M74" s="419"/>
      <c r="N74" s="419"/>
    </row>
    <row r="75" spans="3:14" s="259" customFormat="1">
      <c r="C75" s="359"/>
      <c r="D75" s="359"/>
      <c r="E75" s="359"/>
      <c r="F75" s="359"/>
      <c r="G75" s="359"/>
      <c r="H75" s="359"/>
      <c r="I75" s="359"/>
      <c r="J75" s="359"/>
      <c r="K75" s="359"/>
      <c r="L75" s="359"/>
      <c r="M75" s="419"/>
      <c r="N75" s="419"/>
    </row>
    <row r="76" spans="3:14" s="259" customFormat="1">
      <c r="C76" s="359"/>
      <c r="D76" s="359"/>
      <c r="E76" s="359"/>
      <c r="F76" s="359"/>
      <c r="G76" s="359"/>
      <c r="H76" s="359"/>
      <c r="I76" s="359"/>
      <c r="J76" s="359"/>
      <c r="K76" s="359"/>
      <c r="L76" s="359"/>
      <c r="M76" s="419"/>
      <c r="N76" s="419"/>
    </row>
    <row r="77" spans="3:14" s="259" customFormat="1">
      <c r="C77" s="359"/>
      <c r="D77" s="359"/>
      <c r="E77" s="359"/>
      <c r="F77" s="359"/>
      <c r="G77" s="359"/>
      <c r="H77" s="359"/>
      <c r="I77" s="359"/>
      <c r="J77" s="359"/>
      <c r="K77" s="359"/>
      <c r="L77" s="359"/>
      <c r="M77" s="419"/>
      <c r="N77" s="419"/>
    </row>
    <row r="78" spans="3:14" s="259" customFormat="1">
      <c r="C78" s="359"/>
      <c r="D78" s="359"/>
      <c r="E78" s="359"/>
      <c r="F78" s="359"/>
      <c r="G78" s="359"/>
      <c r="H78" s="359"/>
      <c r="I78" s="359"/>
      <c r="J78" s="359"/>
      <c r="K78" s="359"/>
      <c r="L78" s="359"/>
      <c r="M78" s="419"/>
      <c r="N78" s="419"/>
    </row>
    <row r="79" spans="3:14" s="259" customFormat="1">
      <c r="C79" s="359"/>
      <c r="D79" s="359"/>
      <c r="E79" s="359"/>
      <c r="F79" s="359"/>
      <c r="G79" s="359"/>
      <c r="H79" s="359"/>
      <c r="I79" s="359"/>
      <c r="J79" s="359"/>
      <c r="K79" s="359"/>
      <c r="L79" s="359"/>
      <c r="M79" s="419"/>
      <c r="N79" s="419"/>
    </row>
    <row r="80" spans="3:14" s="259" customFormat="1">
      <c r="C80" s="359"/>
      <c r="D80" s="359"/>
      <c r="E80" s="359"/>
      <c r="F80" s="359"/>
      <c r="G80" s="359"/>
      <c r="H80" s="359"/>
      <c r="I80" s="359"/>
      <c r="J80" s="359"/>
      <c r="K80" s="359"/>
      <c r="L80" s="359"/>
      <c r="M80" s="419"/>
      <c r="N80" s="419"/>
    </row>
    <row r="81" spans="3:14" s="259" customFormat="1">
      <c r="C81" s="359"/>
      <c r="D81" s="359"/>
      <c r="E81" s="359"/>
      <c r="F81" s="359"/>
      <c r="G81" s="359"/>
      <c r="H81" s="359"/>
      <c r="I81" s="359"/>
      <c r="J81" s="359"/>
      <c r="K81" s="359"/>
      <c r="L81" s="359"/>
      <c r="M81" s="419"/>
      <c r="N81" s="419"/>
    </row>
    <row r="82" spans="3:14" s="259" customFormat="1">
      <c r="C82" s="359"/>
      <c r="D82" s="359"/>
      <c r="E82" s="359"/>
      <c r="F82" s="359"/>
      <c r="G82" s="359"/>
      <c r="H82" s="359"/>
      <c r="I82" s="359"/>
      <c r="J82" s="359"/>
      <c r="K82" s="359"/>
      <c r="L82" s="359"/>
      <c r="M82" s="419"/>
      <c r="N82" s="419"/>
    </row>
    <row r="83" spans="3:14" s="259" customFormat="1">
      <c r="C83" s="359"/>
      <c r="D83" s="359"/>
      <c r="E83" s="359"/>
      <c r="F83" s="359"/>
      <c r="G83" s="359"/>
      <c r="H83" s="359"/>
      <c r="I83" s="359"/>
      <c r="J83" s="359"/>
      <c r="K83" s="359"/>
      <c r="L83" s="359"/>
      <c r="M83" s="419"/>
      <c r="N83" s="419"/>
    </row>
    <row r="84" spans="3:14" s="259" customFormat="1">
      <c r="C84" s="420"/>
      <c r="D84" s="420"/>
      <c r="E84" s="420"/>
      <c r="F84" s="420"/>
      <c r="G84" s="420"/>
      <c r="H84" s="420"/>
      <c r="I84" s="420"/>
      <c r="J84" s="420"/>
      <c r="K84" s="420"/>
      <c r="L84" s="420"/>
      <c r="M84" s="419"/>
      <c r="N84" s="419"/>
    </row>
    <row r="85" spans="3:14" s="259" customFormat="1">
      <c r="C85" s="420"/>
      <c r="D85" s="420"/>
      <c r="E85" s="420"/>
      <c r="F85" s="420"/>
      <c r="G85" s="420"/>
      <c r="H85" s="420"/>
      <c r="I85" s="420"/>
      <c r="J85" s="420"/>
      <c r="K85" s="419"/>
      <c r="L85" s="419"/>
      <c r="M85" s="419"/>
      <c r="N85" s="419"/>
    </row>
    <row r="86" spans="3:14" s="259" customFormat="1">
      <c r="C86" s="354"/>
      <c r="D86" s="354"/>
      <c r="E86" s="354"/>
      <c r="F86" s="354"/>
      <c r="G86" s="354"/>
      <c r="H86" s="354"/>
      <c r="I86" s="419"/>
      <c r="J86" s="419"/>
      <c r="K86" s="419"/>
      <c r="L86" s="419"/>
      <c r="M86" s="419"/>
      <c r="N86" s="419"/>
    </row>
    <row r="87" spans="3:14" s="259" customFormat="1">
      <c r="C87" s="354"/>
      <c r="D87" s="354"/>
      <c r="E87" s="354"/>
      <c r="F87" s="354"/>
      <c r="G87" s="354"/>
      <c r="H87" s="354"/>
      <c r="I87" s="354"/>
      <c r="J87" s="354"/>
      <c r="K87" s="354"/>
      <c r="L87" s="354"/>
      <c r="M87" s="419"/>
      <c r="N87" s="419"/>
    </row>
    <row r="88" spans="3:14" s="259" customFormat="1">
      <c r="C88" s="354"/>
      <c r="D88" s="354"/>
      <c r="E88" s="354"/>
      <c r="F88" s="354"/>
      <c r="G88" s="354"/>
      <c r="H88" s="354"/>
      <c r="I88" s="354"/>
      <c r="J88" s="354"/>
      <c r="K88" s="354"/>
      <c r="L88" s="354"/>
      <c r="M88" s="419"/>
      <c r="N88" s="419"/>
    </row>
    <row r="89" spans="3:14" s="259" customFormat="1">
      <c r="C89" s="354"/>
      <c r="D89" s="354"/>
      <c r="E89" s="354"/>
      <c r="F89" s="354"/>
      <c r="G89" s="354"/>
      <c r="H89" s="354"/>
      <c r="I89" s="354"/>
      <c r="J89" s="354"/>
      <c r="K89" s="354"/>
      <c r="L89" s="354"/>
      <c r="M89" s="407"/>
      <c r="N89" s="407"/>
    </row>
    <row r="90" spans="3:14" s="259" customFormat="1">
      <c r="C90" s="354"/>
      <c r="D90" s="354"/>
      <c r="E90" s="354"/>
      <c r="F90" s="354"/>
      <c r="G90" s="354"/>
      <c r="H90" s="354"/>
      <c r="I90" s="354"/>
      <c r="J90" s="354"/>
      <c r="K90" s="354"/>
      <c r="L90" s="354"/>
      <c r="M90" s="407"/>
      <c r="N90" s="407"/>
    </row>
    <row r="91" spans="3:14" s="259" customFormat="1">
      <c r="C91" s="354"/>
      <c r="D91" s="354"/>
      <c r="E91" s="354"/>
      <c r="F91" s="354"/>
      <c r="G91" s="354"/>
      <c r="H91" s="354"/>
      <c r="I91" s="354"/>
      <c r="J91" s="354"/>
      <c r="K91" s="354"/>
      <c r="L91" s="354"/>
      <c r="M91" s="407"/>
      <c r="N91" s="407"/>
    </row>
    <row r="92" spans="3:14" s="259" customFormat="1">
      <c r="C92" s="354"/>
      <c r="D92" s="354"/>
      <c r="E92" s="354"/>
      <c r="F92" s="354"/>
      <c r="G92" s="354"/>
      <c r="H92" s="354"/>
      <c r="I92" s="354"/>
      <c r="J92" s="354"/>
      <c r="K92" s="354"/>
      <c r="L92" s="354"/>
      <c r="M92" s="407"/>
      <c r="N92" s="407"/>
    </row>
    <row r="93" spans="3:14" s="259" customFormat="1">
      <c r="C93" s="354"/>
      <c r="D93" s="354"/>
      <c r="E93" s="354"/>
      <c r="F93" s="354"/>
      <c r="G93" s="354"/>
      <c r="H93" s="354"/>
      <c r="I93" s="354"/>
      <c r="J93" s="354"/>
      <c r="K93" s="354"/>
      <c r="L93" s="354"/>
      <c r="M93" s="407"/>
      <c r="N93" s="407"/>
    </row>
    <row r="94" spans="3:14" s="259" customFormat="1">
      <c r="C94" s="354"/>
      <c r="D94" s="354"/>
      <c r="E94" s="354"/>
      <c r="F94" s="354"/>
      <c r="G94" s="354"/>
      <c r="H94" s="354"/>
      <c r="I94" s="354"/>
      <c r="J94" s="354"/>
      <c r="K94" s="354"/>
      <c r="L94" s="354"/>
      <c r="M94" s="407"/>
      <c r="N94" s="407"/>
    </row>
    <row r="95" spans="3:14" s="259" customFormat="1">
      <c r="C95" s="354"/>
      <c r="D95" s="354"/>
      <c r="E95" s="354"/>
      <c r="F95" s="354"/>
      <c r="G95" s="354"/>
      <c r="H95" s="354"/>
      <c r="I95" s="354"/>
      <c r="J95" s="354"/>
      <c r="K95" s="354"/>
      <c r="L95" s="354"/>
      <c r="M95" s="407"/>
      <c r="N95" s="407"/>
    </row>
    <row r="96" spans="3:14" s="259" customFormat="1">
      <c r="C96" s="354"/>
      <c r="D96" s="354"/>
      <c r="E96" s="354"/>
      <c r="F96" s="354"/>
      <c r="G96" s="354"/>
      <c r="H96" s="354"/>
      <c r="I96" s="354"/>
      <c r="J96" s="354"/>
      <c r="K96" s="354"/>
      <c r="L96" s="354"/>
      <c r="M96" s="407"/>
      <c r="N96" s="407"/>
    </row>
    <row r="97" spans="3:14" s="259" customFormat="1">
      <c r="C97" s="354"/>
      <c r="D97" s="354"/>
      <c r="E97" s="354"/>
      <c r="F97" s="354"/>
      <c r="G97" s="354"/>
      <c r="H97" s="354"/>
      <c r="I97" s="354"/>
      <c r="J97" s="354"/>
      <c r="K97" s="354"/>
      <c r="L97" s="354"/>
      <c r="M97" s="407"/>
      <c r="N97" s="407"/>
    </row>
    <row r="98" spans="3:14" s="259" customFormat="1">
      <c r="C98" s="354"/>
      <c r="D98" s="354"/>
      <c r="E98" s="354"/>
      <c r="F98" s="354"/>
      <c r="G98" s="354"/>
      <c r="H98" s="354"/>
      <c r="I98" s="354"/>
      <c r="J98" s="354"/>
      <c r="K98" s="354"/>
      <c r="L98" s="354"/>
      <c r="M98" s="407"/>
      <c r="N98" s="407"/>
    </row>
    <row r="99" spans="3:14" s="259" customFormat="1">
      <c r="C99" s="354"/>
      <c r="D99" s="354"/>
      <c r="E99" s="354"/>
      <c r="F99" s="354"/>
      <c r="G99" s="354"/>
      <c r="H99" s="354"/>
      <c r="I99" s="354"/>
      <c r="J99" s="354"/>
      <c r="K99" s="354"/>
      <c r="L99" s="354"/>
      <c r="M99" s="407"/>
      <c r="N99" s="407"/>
    </row>
    <row r="100" spans="3:14" s="259" customFormat="1">
      <c r="C100" s="354"/>
      <c r="D100" s="354"/>
      <c r="E100" s="354"/>
      <c r="F100" s="354"/>
      <c r="G100" s="354"/>
      <c r="H100" s="354"/>
      <c r="I100" s="354"/>
      <c r="J100" s="354"/>
      <c r="K100" s="354"/>
      <c r="L100" s="354"/>
      <c r="M100" s="407"/>
      <c r="N100" s="407"/>
    </row>
    <row r="101" spans="3:14" s="259" customFormat="1">
      <c r="C101" s="354"/>
      <c r="D101" s="354"/>
      <c r="E101" s="354"/>
      <c r="F101" s="354"/>
      <c r="G101" s="354"/>
      <c r="H101" s="354"/>
      <c r="I101" s="354"/>
      <c r="J101" s="354"/>
      <c r="K101" s="354"/>
      <c r="L101" s="354"/>
      <c r="M101" s="407"/>
      <c r="N101" s="407"/>
    </row>
    <row r="102" spans="3:14" s="259" customFormat="1">
      <c r="C102" s="354"/>
      <c r="D102" s="354"/>
      <c r="E102" s="354"/>
      <c r="F102" s="354"/>
      <c r="G102" s="354"/>
      <c r="H102" s="354"/>
      <c r="I102" s="354"/>
      <c r="J102" s="354"/>
      <c r="K102" s="354"/>
      <c r="L102" s="354"/>
      <c r="M102" s="407"/>
      <c r="N102" s="407"/>
    </row>
    <row r="103" spans="3:14" s="259" customFormat="1">
      <c r="C103" s="354"/>
      <c r="D103" s="354"/>
      <c r="E103" s="354"/>
      <c r="F103" s="354"/>
      <c r="G103" s="354"/>
      <c r="H103" s="354"/>
      <c r="I103" s="354"/>
      <c r="J103" s="354"/>
      <c r="K103" s="354"/>
      <c r="L103" s="354"/>
      <c r="M103" s="407"/>
      <c r="N103" s="407"/>
    </row>
    <row r="104" spans="3:14" s="259" customFormat="1">
      <c r="C104" s="354"/>
      <c r="D104" s="354"/>
      <c r="E104" s="354"/>
      <c r="F104" s="354"/>
      <c r="G104" s="354"/>
      <c r="H104" s="354"/>
      <c r="I104" s="354"/>
      <c r="J104" s="354"/>
      <c r="K104" s="354"/>
      <c r="L104" s="354"/>
      <c r="M104" s="407"/>
      <c r="N104" s="407"/>
    </row>
    <row r="105" spans="3:14" s="259" customFormat="1">
      <c r="C105" s="354"/>
      <c r="D105" s="354"/>
      <c r="E105" s="354"/>
      <c r="F105" s="354"/>
      <c r="G105" s="354"/>
      <c r="H105" s="354"/>
      <c r="I105" s="354"/>
      <c r="J105" s="354"/>
      <c r="K105" s="354"/>
      <c r="L105" s="354"/>
      <c r="M105" s="407"/>
      <c r="N105" s="407"/>
    </row>
    <row r="106" spans="3:14" s="259" customFormat="1">
      <c r="C106" s="354"/>
      <c r="D106" s="354"/>
      <c r="E106" s="354"/>
      <c r="F106" s="354"/>
      <c r="G106" s="354"/>
      <c r="H106" s="354"/>
      <c r="I106" s="354"/>
      <c r="J106" s="354"/>
      <c r="K106" s="354"/>
      <c r="L106" s="354"/>
      <c r="M106" s="407"/>
      <c r="N106" s="407"/>
    </row>
    <row r="107" spans="3:14" s="259" customFormat="1">
      <c r="C107" s="354"/>
      <c r="D107" s="354"/>
      <c r="E107" s="354"/>
      <c r="F107" s="354"/>
      <c r="G107" s="354"/>
      <c r="H107" s="354"/>
      <c r="I107" s="354"/>
      <c r="J107" s="354"/>
      <c r="K107" s="354"/>
      <c r="L107" s="354"/>
      <c r="M107" s="407"/>
      <c r="N107" s="407"/>
    </row>
    <row r="108" spans="3:14" s="259" customFormat="1">
      <c r="C108" s="354"/>
      <c r="D108" s="354"/>
      <c r="E108" s="354"/>
      <c r="F108" s="354"/>
      <c r="G108" s="354"/>
      <c r="H108" s="354"/>
      <c r="I108" s="354"/>
      <c r="J108" s="354"/>
      <c r="K108" s="354"/>
      <c r="L108" s="354"/>
      <c r="M108" s="407"/>
      <c r="N108" s="407"/>
    </row>
    <row r="109" spans="3:14" s="259" customFormat="1">
      <c r="C109" s="354"/>
      <c r="D109" s="354"/>
      <c r="E109" s="354"/>
      <c r="F109" s="354"/>
      <c r="G109" s="354"/>
      <c r="H109" s="354"/>
      <c r="I109" s="354"/>
      <c r="J109" s="354"/>
      <c r="K109" s="354"/>
      <c r="L109" s="354"/>
      <c r="M109" s="407"/>
      <c r="N109" s="407"/>
    </row>
    <row r="110" spans="3:14" s="259" customFormat="1">
      <c r="C110" s="354"/>
      <c r="D110" s="354"/>
      <c r="E110" s="354"/>
      <c r="F110" s="354"/>
      <c r="G110" s="354"/>
      <c r="H110" s="354"/>
      <c r="I110" s="354"/>
      <c r="J110" s="354"/>
      <c r="K110" s="354"/>
      <c r="L110" s="354"/>
      <c r="M110" s="407"/>
      <c r="N110" s="407"/>
    </row>
    <row r="111" spans="3:14" s="259" customFormat="1">
      <c r="C111" s="354"/>
      <c r="D111" s="354"/>
      <c r="E111" s="354"/>
      <c r="F111" s="354"/>
      <c r="G111" s="354"/>
      <c r="H111" s="354"/>
      <c r="I111" s="354"/>
      <c r="J111" s="354"/>
      <c r="K111" s="354"/>
      <c r="L111" s="354"/>
      <c r="M111" s="407"/>
      <c r="N111" s="407"/>
    </row>
    <row r="112" spans="3:14" s="259" customFormat="1">
      <c r="C112" s="354"/>
      <c r="D112" s="354"/>
      <c r="E112" s="354"/>
      <c r="F112" s="354"/>
      <c r="G112" s="354"/>
      <c r="H112" s="354"/>
      <c r="I112" s="354"/>
      <c r="J112" s="354"/>
      <c r="K112" s="354"/>
      <c r="L112" s="354"/>
      <c r="M112" s="407"/>
      <c r="N112" s="407"/>
    </row>
    <row r="113" spans="3:14" s="259" customFormat="1">
      <c r="C113" s="354"/>
      <c r="D113" s="354"/>
      <c r="E113" s="354"/>
      <c r="F113" s="354"/>
      <c r="G113" s="354"/>
      <c r="H113" s="354"/>
      <c r="I113" s="354"/>
      <c r="J113" s="354"/>
      <c r="K113" s="354"/>
      <c r="L113" s="354"/>
      <c r="M113" s="407"/>
      <c r="N113" s="407"/>
    </row>
    <row r="114" spans="3:14" s="259" customFormat="1">
      <c r="C114" s="354"/>
      <c r="D114" s="354"/>
      <c r="E114" s="354"/>
      <c r="F114" s="354"/>
      <c r="G114" s="354"/>
      <c r="H114" s="354"/>
      <c r="I114" s="354"/>
      <c r="J114" s="354"/>
      <c r="K114" s="354"/>
      <c r="L114" s="354"/>
      <c r="M114" s="407"/>
      <c r="N114" s="407"/>
    </row>
    <row r="115" spans="3:14" s="259" customFormat="1">
      <c r="C115" s="354"/>
      <c r="D115" s="354"/>
      <c r="E115" s="354"/>
      <c r="F115" s="354"/>
      <c r="G115" s="354"/>
      <c r="H115" s="354"/>
      <c r="I115" s="354"/>
      <c r="J115" s="354"/>
      <c r="K115" s="354"/>
      <c r="L115" s="354"/>
      <c r="M115" s="407"/>
      <c r="N115" s="407"/>
    </row>
    <row r="116" spans="3:14" s="259" customFormat="1">
      <c r="C116" s="354"/>
      <c r="D116" s="354"/>
      <c r="E116" s="354"/>
      <c r="F116" s="354"/>
      <c r="G116" s="354"/>
      <c r="H116" s="354"/>
      <c r="I116" s="354"/>
      <c r="J116" s="354"/>
      <c r="K116" s="354"/>
      <c r="L116" s="354"/>
      <c r="M116" s="407"/>
      <c r="N116" s="407"/>
    </row>
    <row r="117" spans="3:14" s="259" customFormat="1">
      <c r="C117" s="354"/>
      <c r="D117" s="354"/>
      <c r="E117" s="354"/>
      <c r="F117" s="354"/>
      <c r="G117" s="354"/>
      <c r="H117" s="354"/>
      <c r="I117" s="354"/>
      <c r="J117" s="354"/>
      <c r="K117" s="354"/>
      <c r="L117" s="354"/>
      <c r="M117" s="407"/>
      <c r="N117" s="407"/>
    </row>
    <row r="118" spans="3:14" s="259" customFormat="1">
      <c r="C118" s="354"/>
      <c r="D118" s="354"/>
      <c r="E118" s="354"/>
      <c r="F118" s="354"/>
      <c r="G118" s="354"/>
      <c r="H118" s="354"/>
      <c r="I118" s="354"/>
      <c r="J118" s="354"/>
      <c r="K118" s="354"/>
      <c r="L118" s="354"/>
      <c r="M118" s="407"/>
      <c r="N118" s="407"/>
    </row>
    <row r="119" spans="3:14" s="259" customFormat="1">
      <c r="C119" s="354"/>
      <c r="D119" s="354"/>
      <c r="E119" s="354"/>
      <c r="F119" s="354"/>
      <c r="G119" s="354"/>
      <c r="H119" s="354"/>
      <c r="I119" s="354"/>
      <c r="J119" s="354"/>
      <c r="K119" s="354"/>
      <c r="L119" s="354"/>
      <c r="M119" s="407"/>
      <c r="N119" s="407"/>
    </row>
    <row r="120" spans="3:14" s="259" customFormat="1">
      <c r="C120" s="354"/>
      <c r="D120" s="354"/>
      <c r="E120" s="354"/>
      <c r="F120" s="354"/>
      <c r="G120" s="354"/>
      <c r="H120" s="354"/>
      <c r="I120" s="354"/>
      <c r="J120" s="354"/>
      <c r="K120" s="354"/>
      <c r="L120" s="354"/>
      <c r="M120" s="407"/>
      <c r="N120" s="407"/>
    </row>
    <row r="121" spans="3:14" s="259" customFormat="1">
      <c r="C121" s="354"/>
      <c r="D121" s="354"/>
      <c r="E121" s="354"/>
      <c r="F121" s="354"/>
      <c r="G121" s="354"/>
      <c r="H121" s="354"/>
      <c r="I121" s="354"/>
      <c r="J121" s="354"/>
      <c r="K121" s="354"/>
      <c r="L121" s="354"/>
      <c r="M121" s="407"/>
      <c r="N121" s="407"/>
    </row>
    <row r="122" spans="3:14" s="259" customFormat="1">
      <c r="C122" s="354"/>
      <c r="D122" s="354"/>
      <c r="E122" s="354"/>
      <c r="F122" s="354"/>
      <c r="G122" s="354"/>
      <c r="H122" s="354"/>
      <c r="I122" s="354"/>
      <c r="J122" s="354"/>
      <c r="K122" s="354"/>
      <c r="L122" s="354"/>
      <c r="M122" s="407"/>
      <c r="N122" s="407"/>
    </row>
    <row r="123" spans="3:14" s="259" customFormat="1">
      <c r="C123" s="354"/>
      <c r="D123" s="354"/>
      <c r="E123" s="354"/>
      <c r="F123" s="354"/>
      <c r="G123" s="354"/>
      <c r="H123" s="354"/>
      <c r="I123" s="354"/>
      <c r="J123" s="354"/>
      <c r="K123" s="354"/>
      <c r="L123" s="354"/>
      <c r="M123" s="407"/>
      <c r="N123" s="407"/>
    </row>
    <row r="124" spans="3:14" s="259" customFormat="1">
      <c r="C124" s="354"/>
      <c r="D124" s="354"/>
      <c r="E124" s="354"/>
      <c r="F124" s="354"/>
      <c r="G124" s="354"/>
      <c r="H124" s="354"/>
      <c r="I124" s="354"/>
      <c r="J124" s="354"/>
      <c r="K124" s="354"/>
      <c r="L124" s="354"/>
      <c r="M124" s="407"/>
      <c r="N124" s="407"/>
    </row>
    <row r="125" spans="3:14" s="259" customFormat="1">
      <c r="C125" s="354"/>
      <c r="D125" s="354"/>
      <c r="E125" s="354"/>
      <c r="F125" s="354"/>
      <c r="G125" s="354"/>
      <c r="H125" s="354"/>
      <c r="I125" s="354"/>
      <c r="J125" s="354"/>
      <c r="K125" s="354"/>
      <c r="L125" s="354"/>
      <c r="M125" s="407"/>
      <c r="N125" s="407"/>
    </row>
    <row r="126" spans="3:14" s="259" customFormat="1">
      <c r="C126" s="354"/>
      <c r="D126" s="354"/>
      <c r="E126" s="354"/>
      <c r="F126" s="354"/>
      <c r="G126" s="354"/>
      <c r="H126" s="354"/>
      <c r="I126" s="354"/>
      <c r="J126" s="354"/>
      <c r="K126" s="354"/>
      <c r="L126" s="354"/>
      <c r="M126" s="407"/>
      <c r="N126" s="407"/>
    </row>
    <row r="127" spans="3:14" s="259" customFormat="1">
      <c r="C127" s="354"/>
      <c r="D127" s="354"/>
      <c r="E127" s="354"/>
      <c r="F127" s="354"/>
      <c r="G127" s="354"/>
      <c r="H127" s="354"/>
      <c r="I127" s="354"/>
      <c r="J127" s="354"/>
      <c r="K127" s="354"/>
      <c r="L127" s="354"/>
      <c r="M127" s="419"/>
      <c r="N127" s="419"/>
    </row>
    <row r="128" spans="3:14" s="259" customFormat="1">
      <c r="C128" s="354"/>
      <c r="D128" s="354"/>
      <c r="E128" s="354"/>
      <c r="F128" s="354"/>
      <c r="G128" s="354"/>
      <c r="H128" s="354"/>
      <c r="I128" s="354"/>
      <c r="J128" s="354"/>
      <c r="K128" s="354"/>
      <c r="L128" s="354"/>
      <c r="M128" s="419"/>
      <c r="N128" s="419"/>
    </row>
    <row r="129" spans="3:14" s="259" customFormat="1">
      <c r="C129" s="354"/>
      <c r="D129" s="354"/>
      <c r="E129" s="354"/>
      <c r="F129" s="354"/>
      <c r="G129" s="354"/>
      <c r="H129" s="354"/>
      <c r="I129" s="354"/>
      <c r="J129" s="354"/>
      <c r="K129" s="354"/>
      <c r="L129" s="354"/>
      <c r="M129" s="419"/>
      <c r="N129" s="419"/>
    </row>
    <row r="130" spans="3:14" s="259" customFormat="1">
      <c r="C130" s="354"/>
      <c r="D130" s="354"/>
      <c r="E130" s="354"/>
      <c r="F130" s="354"/>
      <c r="G130" s="354"/>
      <c r="H130" s="354"/>
      <c r="I130" s="354"/>
      <c r="J130" s="354"/>
      <c r="K130" s="354"/>
      <c r="L130" s="354"/>
      <c r="M130" s="419"/>
      <c r="N130" s="419"/>
    </row>
    <row r="131" spans="3:14" s="259" customFormat="1">
      <c r="C131" s="354"/>
      <c r="D131" s="354"/>
      <c r="E131" s="354"/>
      <c r="F131" s="354"/>
      <c r="G131" s="354"/>
      <c r="H131" s="354"/>
      <c r="I131" s="354"/>
      <c r="J131" s="354"/>
      <c r="K131" s="354"/>
      <c r="L131" s="354"/>
      <c r="M131" s="419"/>
      <c r="N131" s="419"/>
    </row>
    <row r="132" spans="3:14" s="259" customFormat="1">
      <c r="C132" s="354"/>
      <c r="D132" s="354"/>
      <c r="E132" s="354"/>
      <c r="F132" s="354"/>
      <c r="G132" s="354"/>
      <c r="H132" s="354"/>
      <c r="I132" s="354"/>
      <c r="J132" s="354"/>
      <c r="K132" s="354"/>
      <c r="L132" s="354"/>
      <c r="M132" s="419"/>
      <c r="N132" s="419"/>
    </row>
    <row r="133" spans="3:14" s="259" customFormat="1">
      <c r="C133" s="354"/>
      <c r="D133" s="354"/>
      <c r="E133" s="354"/>
      <c r="F133" s="354"/>
      <c r="G133" s="354"/>
      <c r="H133" s="354"/>
      <c r="I133" s="354"/>
      <c r="J133" s="354"/>
      <c r="K133" s="354"/>
      <c r="L133" s="354"/>
      <c r="M133" s="419"/>
      <c r="N133" s="419"/>
    </row>
    <row r="134" spans="3:14" s="259" customFormat="1">
      <c r="C134" s="354"/>
      <c r="D134" s="354"/>
      <c r="E134" s="354"/>
      <c r="F134" s="354"/>
      <c r="G134" s="354"/>
      <c r="H134" s="354"/>
      <c r="I134" s="354"/>
      <c r="J134" s="354"/>
      <c r="K134" s="354"/>
      <c r="L134" s="354"/>
      <c r="M134" s="419"/>
      <c r="N134" s="419"/>
    </row>
    <row r="135" spans="3:14" s="259" customFormat="1">
      <c r="C135" s="354"/>
      <c r="D135" s="354"/>
      <c r="E135" s="354"/>
      <c r="F135" s="354"/>
      <c r="G135" s="354"/>
      <c r="H135" s="354"/>
      <c r="I135" s="354"/>
      <c r="J135" s="354"/>
      <c r="K135" s="354"/>
      <c r="L135" s="354"/>
      <c r="M135" s="419"/>
      <c r="N135" s="419"/>
    </row>
    <row r="136" spans="3:14" s="259" customFormat="1">
      <c r="C136" s="354"/>
      <c r="D136" s="354"/>
      <c r="E136" s="354"/>
      <c r="F136" s="354"/>
      <c r="G136" s="354"/>
      <c r="H136" s="354"/>
      <c r="I136" s="354"/>
      <c r="J136" s="354"/>
      <c r="K136" s="354"/>
      <c r="L136" s="354"/>
      <c r="M136" s="419"/>
      <c r="N136" s="419"/>
    </row>
    <row r="137" spans="3:14" s="259" customFormat="1">
      <c r="C137" s="354"/>
      <c r="D137" s="354"/>
      <c r="E137" s="354"/>
      <c r="F137" s="354"/>
      <c r="G137" s="354"/>
      <c r="H137" s="354"/>
      <c r="I137" s="354"/>
      <c r="J137" s="354"/>
      <c r="K137" s="354"/>
      <c r="L137" s="354"/>
      <c r="M137" s="419"/>
      <c r="N137" s="419"/>
    </row>
    <row r="138" spans="3:14" s="259" customFormat="1">
      <c r="C138" s="354"/>
      <c r="D138" s="354"/>
      <c r="E138" s="354"/>
      <c r="F138" s="354"/>
      <c r="G138" s="354"/>
      <c r="H138" s="354"/>
      <c r="I138" s="354"/>
      <c r="J138" s="354"/>
      <c r="K138" s="354"/>
      <c r="L138" s="354"/>
      <c r="M138" s="419"/>
      <c r="N138" s="419"/>
    </row>
    <row r="139" spans="3:14" s="259" customFormat="1">
      <c r="C139" s="354"/>
      <c r="D139" s="354"/>
      <c r="E139" s="354"/>
      <c r="F139" s="354"/>
      <c r="G139" s="354"/>
      <c r="H139" s="354"/>
      <c r="I139" s="354"/>
      <c r="J139" s="354"/>
      <c r="K139" s="354"/>
      <c r="L139" s="354"/>
      <c r="M139" s="419"/>
      <c r="N139" s="419"/>
    </row>
    <row r="140" spans="3:14" s="259" customFormat="1">
      <c r="C140" s="354"/>
      <c r="D140" s="354"/>
      <c r="E140" s="354"/>
      <c r="F140" s="354"/>
      <c r="G140" s="354"/>
      <c r="H140" s="354"/>
      <c r="I140" s="354"/>
      <c r="J140" s="354"/>
      <c r="K140" s="354"/>
      <c r="L140" s="354"/>
      <c r="M140" s="419"/>
      <c r="N140" s="419"/>
    </row>
    <row r="141" spans="3:14" s="259" customFormat="1">
      <c r="C141" s="354"/>
      <c r="D141" s="354"/>
      <c r="E141" s="354"/>
      <c r="F141" s="354"/>
      <c r="G141" s="354"/>
      <c r="H141" s="354"/>
      <c r="I141" s="354"/>
      <c r="J141" s="354"/>
      <c r="K141" s="354"/>
      <c r="L141" s="354"/>
      <c r="M141" s="419"/>
      <c r="N141" s="419"/>
    </row>
    <row r="142" spans="3:14" s="259" customFormat="1">
      <c r="C142" s="354"/>
      <c r="D142" s="354"/>
      <c r="E142" s="354"/>
      <c r="F142" s="354"/>
      <c r="G142" s="354"/>
      <c r="H142" s="354"/>
      <c r="I142" s="354"/>
      <c r="J142" s="354"/>
      <c r="K142" s="354"/>
      <c r="L142" s="354"/>
      <c r="M142" s="419"/>
      <c r="N142" s="419"/>
    </row>
    <row r="143" spans="3:14" s="259" customFormat="1">
      <c r="C143" s="354"/>
      <c r="D143" s="354"/>
      <c r="E143" s="354"/>
      <c r="F143" s="354"/>
      <c r="G143" s="354"/>
      <c r="H143" s="354"/>
      <c r="I143" s="354"/>
      <c r="J143" s="354"/>
      <c r="K143" s="354"/>
      <c r="L143" s="354"/>
      <c r="M143" s="419"/>
      <c r="N143" s="419"/>
    </row>
    <row r="144" spans="3:14" s="259" customFormat="1">
      <c r="C144" s="354"/>
      <c r="D144" s="354"/>
      <c r="E144" s="354"/>
      <c r="F144" s="354"/>
      <c r="G144" s="354"/>
      <c r="H144" s="354"/>
      <c r="I144" s="354"/>
      <c r="J144" s="354"/>
      <c r="K144" s="354"/>
      <c r="L144" s="354"/>
      <c r="M144" s="419"/>
      <c r="N144" s="419"/>
    </row>
    <row r="145" spans="3:14" s="259" customFormat="1">
      <c r="C145" s="354"/>
      <c r="D145" s="354"/>
      <c r="E145" s="354"/>
      <c r="F145" s="354"/>
      <c r="G145" s="354"/>
      <c r="H145" s="354"/>
      <c r="I145" s="354"/>
      <c r="J145" s="354"/>
      <c r="K145" s="354"/>
      <c r="L145" s="354"/>
      <c r="M145" s="419"/>
      <c r="N145" s="419"/>
    </row>
    <row r="146" spans="3:14" s="259" customFormat="1">
      <c r="C146" s="354"/>
      <c r="D146" s="354"/>
      <c r="E146" s="354"/>
      <c r="F146" s="354"/>
      <c r="G146" s="354"/>
      <c r="H146" s="354"/>
      <c r="I146" s="354"/>
      <c r="J146" s="354"/>
      <c r="K146" s="354"/>
      <c r="L146" s="354"/>
      <c r="M146" s="419"/>
      <c r="N146" s="419"/>
    </row>
    <row r="147" spans="3:14" s="259" customFormat="1">
      <c r="C147" s="354"/>
      <c r="D147" s="354"/>
      <c r="E147" s="354"/>
      <c r="F147" s="354"/>
      <c r="G147" s="354"/>
      <c r="H147" s="354"/>
      <c r="I147" s="354"/>
      <c r="J147" s="354"/>
      <c r="K147" s="354"/>
      <c r="L147" s="354"/>
      <c r="M147" s="419"/>
      <c r="N147" s="419"/>
    </row>
    <row r="148" spans="3:14" s="259" customFormat="1">
      <c r="C148" s="354"/>
      <c r="D148" s="354"/>
      <c r="E148" s="354"/>
      <c r="F148" s="354"/>
      <c r="G148" s="354"/>
      <c r="H148" s="354"/>
      <c r="I148" s="354"/>
      <c r="J148" s="354"/>
      <c r="K148" s="354"/>
      <c r="L148" s="354"/>
      <c r="M148" s="419"/>
      <c r="N148" s="419"/>
    </row>
    <row r="149" spans="3:14" s="259" customFormat="1">
      <c r="C149" s="354"/>
      <c r="D149" s="354"/>
      <c r="E149" s="354"/>
      <c r="F149" s="354"/>
      <c r="G149" s="354"/>
      <c r="H149" s="354"/>
      <c r="I149" s="354"/>
      <c r="J149" s="354"/>
      <c r="K149" s="354"/>
      <c r="L149" s="354"/>
      <c r="M149" s="419"/>
      <c r="N149" s="419"/>
    </row>
    <row r="150" spans="3:14" s="259" customFormat="1">
      <c r="C150" s="354"/>
      <c r="D150" s="354"/>
      <c r="E150" s="354"/>
      <c r="F150" s="354"/>
      <c r="G150" s="354"/>
      <c r="H150" s="354"/>
      <c r="I150" s="354"/>
      <c r="J150" s="354"/>
      <c r="K150" s="354"/>
      <c r="L150" s="354"/>
      <c r="M150" s="419"/>
      <c r="N150" s="419"/>
    </row>
    <row r="151" spans="3:14" s="259" customFormat="1">
      <c r="C151" s="354"/>
      <c r="D151" s="354"/>
      <c r="E151" s="354"/>
      <c r="F151" s="354"/>
      <c r="G151" s="354"/>
      <c r="H151" s="354"/>
      <c r="I151" s="354"/>
      <c r="J151" s="354"/>
      <c r="K151" s="354"/>
      <c r="L151" s="354"/>
      <c r="M151" s="419"/>
      <c r="N151" s="419"/>
    </row>
    <row r="152" spans="3:14" s="259" customFormat="1">
      <c r="C152" s="354"/>
      <c r="D152" s="354"/>
      <c r="E152" s="354"/>
      <c r="F152" s="354"/>
      <c r="G152" s="354"/>
      <c r="H152" s="354"/>
      <c r="I152" s="354"/>
      <c r="J152" s="354"/>
      <c r="K152" s="354"/>
      <c r="L152" s="354"/>
      <c r="M152" s="419"/>
      <c r="N152" s="419"/>
    </row>
    <row r="153" spans="3:14" s="259" customFormat="1">
      <c r="C153" s="354"/>
      <c r="D153" s="354"/>
      <c r="E153" s="354"/>
      <c r="F153" s="354"/>
      <c r="G153" s="354"/>
      <c r="H153" s="354"/>
      <c r="I153" s="354"/>
      <c r="J153" s="354"/>
      <c r="K153" s="354"/>
      <c r="L153" s="354"/>
      <c r="M153" s="419"/>
      <c r="N153" s="419"/>
    </row>
    <row r="154" spans="3:14" s="259" customFormat="1">
      <c r="C154" s="354"/>
      <c r="D154" s="354"/>
      <c r="E154" s="354"/>
      <c r="F154" s="354"/>
      <c r="G154" s="354"/>
      <c r="H154" s="354"/>
      <c r="I154" s="419"/>
      <c r="J154" s="419"/>
      <c r="K154" s="419"/>
      <c r="L154" s="419"/>
      <c r="M154" s="419"/>
      <c r="N154" s="419"/>
    </row>
    <row r="155" spans="3:14" s="259" customFormat="1">
      <c r="C155" s="354"/>
      <c r="D155" s="354"/>
      <c r="E155" s="354"/>
      <c r="F155" s="354"/>
      <c r="G155" s="354"/>
      <c r="H155" s="354"/>
      <c r="I155" s="419"/>
      <c r="J155" s="419"/>
      <c r="K155" s="419"/>
      <c r="L155" s="419"/>
      <c r="M155" s="419"/>
      <c r="N155" s="419"/>
    </row>
    <row r="156" spans="3:14" s="259" customFormat="1">
      <c r="C156" s="354"/>
      <c r="D156" s="354"/>
      <c r="E156" s="354"/>
      <c r="F156" s="354"/>
      <c r="G156" s="354"/>
      <c r="H156" s="354"/>
      <c r="I156" s="419"/>
      <c r="J156" s="419"/>
      <c r="K156" s="419"/>
      <c r="L156" s="419"/>
      <c r="M156" s="419"/>
      <c r="N156" s="419"/>
    </row>
    <row r="157" spans="3:14" s="259" customFormat="1">
      <c r="C157" s="354"/>
      <c r="D157" s="354"/>
      <c r="E157" s="354"/>
      <c r="F157" s="354"/>
      <c r="G157" s="354"/>
      <c r="H157" s="354"/>
      <c r="I157" s="419"/>
      <c r="J157" s="419"/>
      <c r="K157" s="419"/>
      <c r="L157" s="419"/>
      <c r="M157" s="419"/>
      <c r="N157" s="419"/>
    </row>
    <row r="158" spans="3:14" s="259" customFormat="1">
      <c r="C158" s="354"/>
      <c r="D158" s="354"/>
      <c r="E158" s="354"/>
      <c r="F158" s="354"/>
      <c r="G158" s="354"/>
      <c r="H158" s="354"/>
      <c r="I158" s="419"/>
      <c r="J158" s="419"/>
      <c r="K158" s="419"/>
      <c r="L158" s="419"/>
      <c r="M158" s="419"/>
      <c r="N158" s="419"/>
    </row>
    <row r="159" spans="3:14" s="259" customFormat="1">
      <c r="C159" s="354"/>
      <c r="D159" s="354"/>
      <c r="E159" s="354"/>
      <c r="F159" s="354"/>
      <c r="G159" s="354"/>
      <c r="H159" s="354"/>
      <c r="I159" s="419"/>
      <c r="J159" s="419"/>
      <c r="K159" s="419"/>
      <c r="L159" s="419"/>
      <c r="M159" s="419"/>
      <c r="N159" s="419"/>
    </row>
    <row r="160" spans="3:14" s="259" customFormat="1">
      <c r="C160" s="354"/>
      <c r="D160" s="354"/>
      <c r="E160" s="354"/>
      <c r="F160" s="354"/>
      <c r="G160" s="354"/>
      <c r="H160" s="354"/>
      <c r="I160" s="419"/>
      <c r="J160" s="419"/>
      <c r="K160" s="419"/>
      <c r="L160" s="419"/>
      <c r="M160" s="419"/>
      <c r="N160" s="419"/>
    </row>
    <row r="161" spans="3:14" s="259" customFormat="1">
      <c r="C161" s="354"/>
      <c r="D161" s="354"/>
      <c r="E161" s="354"/>
      <c r="F161" s="354"/>
      <c r="G161" s="354"/>
      <c r="H161" s="354"/>
      <c r="I161" s="419"/>
      <c r="J161" s="419"/>
      <c r="K161" s="419"/>
      <c r="L161" s="419"/>
      <c r="M161" s="419"/>
      <c r="N161" s="419"/>
    </row>
    <row r="162" spans="3:14" s="259" customFormat="1">
      <c r="C162" s="354"/>
      <c r="D162" s="354"/>
      <c r="E162" s="354"/>
      <c r="F162" s="354"/>
      <c r="G162" s="354"/>
      <c r="H162" s="354"/>
      <c r="I162" s="419"/>
      <c r="J162" s="419"/>
      <c r="K162" s="419"/>
      <c r="L162" s="419"/>
      <c r="M162" s="419"/>
      <c r="N162" s="419"/>
    </row>
    <row r="163" spans="3:14" s="259" customFormat="1">
      <c r="C163" s="354"/>
      <c r="D163" s="354"/>
      <c r="E163" s="354"/>
      <c r="F163" s="354"/>
      <c r="G163" s="354"/>
      <c r="H163" s="354"/>
      <c r="I163" s="419"/>
      <c r="J163" s="419"/>
      <c r="K163" s="419"/>
      <c r="L163" s="419"/>
      <c r="M163" s="419"/>
      <c r="N163" s="419"/>
    </row>
    <row r="164" spans="3:14" s="259" customFormat="1">
      <c r="C164" s="354"/>
      <c r="D164" s="354"/>
      <c r="E164" s="354"/>
      <c r="F164" s="354"/>
      <c r="G164" s="354"/>
      <c r="H164" s="354"/>
      <c r="I164" s="419"/>
      <c r="J164" s="419"/>
      <c r="K164" s="419"/>
      <c r="L164" s="419"/>
      <c r="M164" s="419"/>
      <c r="N164" s="419"/>
    </row>
    <row r="165" spans="3:14" s="259" customFormat="1">
      <c r="C165" s="354"/>
      <c r="D165" s="354"/>
      <c r="E165" s="354"/>
      <c r="F165" s="354"/>
      <c r="G165" s="354"/>
      <c r="H165" s="354"/>
      <c r="I165" s="419"/>
      <c r="J165" s="419"/>
      <c r="K165" s="419"/>
      <c r="L165" s="419"/>
      <c r="M165" s="419"/>
      <c r="N165" s="419"/>
    </row>
    <row r="166" spans="3:14" s="259" customFormat="1">
      <c r="C166" s="354"/>
      <c r="D166" s="354"/>
      <c r="E166" s="354"/>
      <c r="F166" s="354"/>
      <c r="G166" s="354"/>
      <c r="H166" s="354"/>
      <c r="I166" s="419"/>
      <c r="J166" s="419"/>
      <c r="K166" s="419"/>
      <c r="L166" s="419"/>
      <c r="M166" s="419"/>
      <c r="N166" s="419"/>
    </row>
    <row r="167" spans="3:14" s="259" customFormat="1">
      <c r="C167" s="354"/>
      <c r="D167" s="354"/>
      <c r="E167" s="354"/>
      <c r="F167" s="354"/>
      <c r="G167" s="354"/>
      <c r="H167" s="354"/>
      <c r="I167" s="419"/>
      <c r="J167" s="419"/>
      <c r="K167" s="419"/>
      <c r="L167" s="419"/>
      <c r="M167" s="419"/>
      <c r="N167" s="419"/>
    </row>
    <row r="168" spans="3:14" s="259" customFormat="1">
      <c r="C168" s="354"/>
      <c r="D168" s="354"/>
      <c r="E168" s="354"/>
      <c r="F168" s="354"/>
      <c r="G168" s="354"/>
      <c r="H168" s="354"/>
      <c r="I168" s="419"/>
      <c r="J168" s="419"/>
      <c r="K168" s="419"/>
      <c r="L168" s="419"/>
      <c r="M168" s="419"/>
      <c r="N168" s="419"/>
    </row>
    <row r="169" spans="3:14" s="259" customFormat="1">
      <c r="C169" s="354"/>
      <c r="D169" s="354"/>
      <c r="E169" s="354"/>
      <c r="F169" s="354"/>
      <c r="G169" s="354"/>
      <c r="H169" s="354"/>
      <c r="I169" s="419"/>
      <c r="J169" s="419"/>
      <c r="K169" s="419"/>
      <c r="L169" s="419"/>
      <c r="M169" s="419"/>
      <c r="N169" s="419"/>
    </row>
    <row r="170" spans="3:14" s="259" customFormat="1">
      <c r="C170" s="354"/>
      <c r="D170" s="354"/>
      <c r="E170" s="354"/>
      <c r="F170" s="354"/>
      <c r="G170" s="354"/>
      <c r="H170" s="354"/>
      <c r="I170" s="419"/>
      <c r="J170" s="419"/>
      <c r="K170" s="419"/>
      <c r="L170" s="419"/>
      <c r="M170" s="419"/>
      <c r="N170" s="419"/>
    </row>
    <row r="171" spans="3:14" s="259" customFormat="1">
      <c r="C171" s="354"/>
      <c r="D171" s="354"/>
      <c r="E171" s="354"/>
      <c r="F171" s="354"/>
      <c r="G171" s="354"/>
      <c r="H171" s="354"/>
      <c r="I171" s="419"/>
      <c r="J171" s="419"/>
      <c r="K171" s="419"/>
      <c r="L171" s="419"/>
      <c r="M171" s="419"/>
      <c r="N171" s="419"/>
    </row>
    <row r="172" spans="3:14" s="259" customFormat="1">
      <c r="C172" s="354"/>
      <c r="D172" s="354"/>
      <c r="E172" s="354"/>
      <c r="F172" s="354"/>
      <c r="G172" s="354"/>
      <c r="H172" s="354"/>
      <c r="I172" s="419"/>
      <c r="J172" s="419"/>
      <c r="K172" s="419"/>
      <c r="L172" s="419"/>
      <c r="M172" s="419"/>
      <c r="N172" s="419"/>
    </row>
    <row r="173" spans="3:14" s="259" customFormat="1">
      <c r="C173" s="354"/>
      <c r="D173" s="354"/>
      <c r="E173" s="354"/>
      <c r="F173" s="354"/>
      <c r="G173" s="354"/>
      <c r="H173" s="354"/>
      <c r="I173" s="419"/>
      <c r="J173" s="419"/>
      <c r="K173" s="419"/>
      <c r="L173" s="419"/>
      <c r="M173" s="419"/>
      <c r="N173" s="419"/>
    </row>
    <row r="174" spans="3:14" s="259" customFormat="1">
      <c r="C174" s="354"/>
      <c r="D174" s="354"/>
      <c r="E174" s="354"/>
      <c r="F174" s="354"/>
      <c r="G174" s="354"/>
      <c r="H174" s="354"/>
      <c r="I174" s="419"/>
      <c r="J174" s="419"/>
      <c r="K174" s="419"/>
      <c r="L174" s="419"/>
      <c r="M174" s="419"/>
      <c r="N174" s="419"/>
    </row>
    <row r="175" spans="3:14" s="259" customFormat="1">
      <c r="C175" s="354"/>
      <c r="D175" s="354"/>
      <c r="E175" s="354"/>
      <c r="F175" s="354"/>
      <c r="G175" s="354"/>
      <c r="H175" s="354"/>
      <c r="I175" s="419"/>
      <c r="J175" s="419"/>
      <c r="K175" s="419"/>
      <c r="L175" s="419"/>
      <c r="M175" s="419"/>
      <c r="N175" s="419"/>
    </row>
    <row r="176" spans="3:14" s="259" customFormat="1">
      <c r="C176" s="354"/>
      <c r="D176" s="354"/>
      <c r="E176" s="354"/>
      <c r="F176" s="354"/>
      <c r="G176" s="354"/>
      <c r="H176" s="354"/>
      <c r="I176" s="419"/>
      <c r="J176" s="419"/>
      <c r="K176" s="419"/>
      <c r="L176" s="419"/>
      <c r="M176" s="419"/>
      <c r="N176" s="419"/>
    </row>
    <row r="177" spans="3:14" s="259" customFormat="1">
      <c r="C177" s="354"/>
      <c r="D177" s="354"/>
      <c r="E177" s="354"/>
      <c r="F177" s="354"/>
      <c r="G177" s="354"/>
      <c r="H177" s="354"/>
      <c r="I177" s="419"/>
      <c r="J177" s="419"/>
      <c r="K177" s="419"/>
      <c r="L177" s="419"/>
      <c r="M177" s="419"/>
      <c r="N177" s="419"/>
    </row>
    <row r="178" spans="3:14" s="259" customFormat="1">
      <c r="C178" s="354"/>
      <c r="D178" s="354"/>
      <c r="E178" s="354"/>
      <c r="F178" s="354"/>
      <c r="G178" s="354"/>
      <c r="H178" s="354"/>
      <c r="I178" s="419"/>
      <c r="J178" s="419"/>
      <c r="K178" s="419"/>
      <c r="L178" s="419"/>
      <c r="M178" s="419"/>
      <c r="N178" s="419"/>
    </row>
    <row r="179" spans="3:14" s="259" customFormat="1">
      <c r="C179" s="354"/>
      <c r="D179" s="354"/>
      <c r="E179" s="354"/>
      <c r="F179" s="354"/>
      <c r="G179" s="354"/>
      <c r="H179" s="354"/>
      <c r="I179" s="419"/>
      <c r="J179" s="419"/>
      <c r="K179" s="419"/>
      <c r="L179" s="419"/>
      <c r="M179" s="419"/>
      <c r="N179" s="419"/>
    </row>
    <row r="180" spans="3:14" s="259" customFormat="1">
      <c r="C180" s="354"/>
      <c r="D180" s="354"/>
      <c r="E180" s="354"/>
      <c r="F180" s="354"/>
      <c r="G180" s="354"/>
      <c r="H180" s="354"/>
      <c r="I180" s="419"/>
      <c r="J180" s="419"/>
      <c r="K180" s="419"/>
      <c r="L180" s="419"/>
      <c r="M180" s="419"/>
      <c r="N180" s="419"/>
    </row>
    <row r="181" spans="3:14" s="259" customFormat="1">
      <c r="C181" s="354"/>
      <c r="D181" s="354"/>
      <c r="E181" s="354"/>
      <c r="F181" s="354"/>
      <c r="G181" s="354"/>
      <c r="H181" s="354"/>
      <c r="I181" s="419"/>
      <c r="J181" s="419"/>
      <c r="K181" s="419"/>
      <c r="L181" s="419"/>
      <c r="M181" s="419"/>
      <c r="N181" s="419"/>
    </row>
    <row r="182" spans="3:14" s="259" customFormat="1">
      <c r="C182" s="354"/>
      <c r="D182" s="354"/>
      <c r="E182" s="354"/>
      <c r="F182" s="354"/>
      <c r="G182" s="354"/>
      <c r="H182" s="354"/>
      <c r="I182" s="419"/>
      <c r="J182" s="419"/>
      <c r="K182" s="419"/>
      <c r="L182" s="419"/>
      <c r="M182" s="419"/>
      <c r="N182" s="419"/>
    </row>
    <row r="183" spans="3:14" s="259" customFormat="1">
      <c r="C183" s="354"/>
      <c r="D183" s="354"/>
      <c r="E183" s="354"/>
      <c r="F183" s="354"/>
      <c r="G183" s="354"/>
      <c r="H183" s="354"/>
      <c r="I183" s="419"/>
      <c r="J183" s="419"/>
      <c r="K183" s="419"/>
      <c r="L183" s="419"/>
      <c r="M183" s="419"/>
      <c r="N183" s="419"/>
    </row>
    <row r="184" spans="3:14" s="259" customFormat="1">
      <c r="C184" s="354"/>
      <c r="D184" s="354"/>
      <c r="E184" s="354"/>
      <c r="F184" s="354"/>
      <c r="G184" s="354"/>
      <c r="H184" s="354"/>
      <c r="I184" s="419"/>
      <c r="J184" s="419"/>
      <c r="K184" s="419"/>
      <c r="L184" s="419"/>
      <c r="M184" s="419"/>
      <c r="N184" s="419"/>
    </row>
    <row r="185" spans="3:14" s="259" customFormat="1">
      <c r="C185" s="354"/>
      <c r="D185" s="354"/>
      <c r="E185" s="354"/>
      <c r="F185" s="354"/>
      <c r="G185" s="354"/>
      <c r="H185" s="354"/>
      <c r="I185" s="419"/>
      <c r="J185" s="419"/>
      <c r="K185" s="419"/>
      <c r="L185" s="419"/>
      <c r="M185" s="419"/>
      <c r="N185" s="419"/>
    </row>
    <row r="186" spans="3:14" s="259" customFormat="1">
      <c r="C186" s="354"/>
      <c r="D186" s="354"/>
      <c r="E186" s="354"/>
      <c r="F186" s="354"/>
      <c r="G186" s="354"/>
      <c r="H186" s="354"/>
      <c r="I186" s="419"/>
      <c r="J186" s="419"/>
      <c r="K186" s="419"/>
      <c r="L186" s="419"/>
      <c r="M186" s="419"/>
      <c r="N186" s="419"/>
    </row>
    <row r="187" spans="3:14" s="259" customFormat="1">
      <c r="C187" s="354"/>
      <c r="D187" s="354"/>
      <c r="E187" s="354"/>
      <c r="F187" s="354"/>
      <c r="G187" s="354"/>
      <c r="H187" s="354"/>
      <c r="I187" s="419"/>
      <c r="J187" s="419"/>
      <c r="K187" s="419"/>
      <c r="L187" s="419"/>
      <c r="M187" s="419"/>
      <c r="N187" s="419"/>
    </row>
    <row r="188" spans="3:14" s="259" customFormat="1">
      <c r="C188" s="354"/>
      <c r="D188" s="354"/>
      <c r="E188" s="354"/>
      <c r="F188" s="354"/>
      <c r="G188" s="354"/>
      <c r="H188" s="354"/>
      <c r="I188" s="419"/>
      <c r="J188" s="419"/>
      <c r="K188" s="419"/>
      <c r="L188" s="419"/>
      <c r="M188" s="419"/>
      <c r="N188" s="419"/>
    </row>
    <row r="189" spans="3:14" s="259" customFormat="1">
      <c r="C189" s="354"/>
      <c r="D189" s="354"/>
      <c r="E189" s="354"/>
      <c r="F189" s="354"/>
      <c r="G189" s="354"/>
      <c r="H189" s="354"/>
      <c r="I189" s="419"/>
      <c r="J189" s="419"/>
      <c r="K189" s="419"/>
      <c r="L189" s="419"/>
      <c r="M189" s="419"/>
      <c r="N189" s="419"/>
    </row>
    <row r="190" spans="3:14" s="259" customFormat="1">
      <c r="C190" s="354"/>
      <c r="D190" s="354"/>
      <c r="E190" s="354"/>
      <c r="F190" s="354"/>
      <c r="G190" s="354"/>
      <c r="H190" s="354"/>
      <c r="I190" s="419"/>
      <c r="J190" s="419"/>
      <c r="K190" s="419"/>
      <c r="L190" s="419"/>
      <c r="M190" s="419"/>
      <c r="N190" s="419"/>
    </row>
    <row r="191" spans="3:14" s="259" customFormat="1">
      <c r="C191" s="419"/>
      <c r="D191" s="419"/>
      <c r="E191" s="419"/>
      <c r="F191" s="419"/>
      <c r="G191" s="419"/>
      <c r="H191" s="419"/>
      <c r="I191" s="419"/>
      <c r="J191" s="419"/>
      <c r="K191" s="419"/>
      <c r="L191" s="419"/>
      <c r="M191" s="419"/>
      <c r="N191" s="419"/>
    </row>
    <row r="192" spans="3:14" s="259" customFormat="1">
      <c r="C192" s="419"/>
      <c r="D192" s="419"/>
      <c r="E192" s="419"/>
      <c r="F192" s="419"/>
      <c r="G192" s="419"/>
      <c r="H192" s="419"/>
      <c r="I192" s="419"/>
      <c r="J192" s="419"/>
      <c r="K192" s="419"/>
      <c r="L192" s="419"/>
      <c r="M192" s="419"/>
      <c r="N192" s="419"/>
    </row>
    <row r="193" spans="3:14" s="259" customFormat="1">
      <c r="C193" s="419"/>
      <c r="D193" s="419"/>
      <c r="E193" s="419"/>
      <c r="F193" s="419"/>
      <c r="G193" s="419"/>
      <c r="H193" s="419"/>
      <c r="I193" s="419"/>
      <c r="J193" s="419"/>
      <c r="K193" s="419"/>
      <c r="L193" s="419"/>
      <c r="M193" s="419"/>
      <c r="N193" s="419"/>
    </row>
    <row r="194" spans="3:14" s="259" customFormat="1">
      <c r="C194" s="419"/>
      <c r="D194" s="419"/>
      <c r="E194" s="419"/>
      <c r="F194" s="419"/>
      <c r="G194" s="419"/>
      <c r="H194" s="419"/>
      <c r="I194" s="419"/>
      <c r="J194" s="419"/>
      <c r="K194" s="419"/>
      <c r="L194" s="419"/>
      <c r="M194" s="419"/>
      <c r="N194" s="419"/>
    </row>
    <row r="195" spans="3:14" s="259" customFormat="1">
      <c r="C195" s="419"/>
      <c r="D195" s="419"/>
      <c r="E195" s="419"/>
      <c r="F195" s="419"/>
      <c r="G195" s="419"/>
      <c r="H195" s="419"/>
      <c r="I195" s="419"/>
      <c r="J195" s="419"/>
      <c r="K195" s="419"/>
      <c r="L195" s="419"/>
      <c r="M195" s="419"/>
      <c r="N195" s="419"/>
    </row>
    <row r="196" spans="3:14" s="259" customFormat="1">
      <c r="C196" s="419"/>
      <c r="D196" s="419"/>
      <c r="E196" s="419"/>
      <c r="F196" s="419"/>
      <c r="G196" s="419"/>
      <c r="H196" s="419"/>
      <c r="I196" s="419"/>
      <c r="J196" s="419"/>
      <c r="K196" s="419"/>
      <c r="L196" s="419"/>
      <c r="M196" s="419"/>
      <c r="N196" s="419"/>
    </row>
    <row r="197" spans="3:14" s="259" customFormat="1">
      <c r="C197" s="419"/>
      <c r="D197" s="419"/>
      <c r="E197" s="419"/>
      <c r="F197" s="419"/>
      <c r="G197" s="419"/>
      <c r="H197" s="419"/>
      <c r="I197" s="419"/>
      <c r="J197" s="419"/>
      <c r="K197" s="419"/>
      <c r="L197" s="419"/>
      <c r="M197" s="419"/>
      <c r="N197" s="419"/>
    </row>
    <row r="198" spans="3:14" s="259" customFormat="1">
      <c r="C198" s="419"/>
      <c r="D198" s="419"/>
      <c r="E198" s="419"/>
      <c r="F198" s="419"/>
      <c r="G198" s="419"/>
      <c r="H198" s="419"/>
      <c r="I198" s="419"/>
      <c r="J198" s="419"/>
      <c r="K198" s="419"/>
      <c r="L198" s="419"/>
      <c r="M198" s="419"/>
      <c r="N198" s="419"/>
    </row>
    <row r="199" spans="3:14" s="259" customFormat="1">
      <c r="C199" s="419"/>
      <c r="D199" s="419"/>
      <c r="E199" s="419"/>
      <c r="F199" s="419"/>
      <c r="G199" s="419"/>
      <c r="H199" s="419"/>
      <c r="I199" s="419"/>
      <c r="J199" s="419"/>
      <c r="K199" s="419"/>
      <c r="L199" s="419"/>
      <c r="M199" s="419"/>
      <c r="N199" s="419"/>
    </row>
    <row r="200" spans="3:14" s="259" customFormat="1">
      <c r="C200" s="419"/>
      <c r="D200" s="419"/>
      <c r="E200" s="419"/>
      <c r="F200" s="419"/>
      <c r="G200" s="419"/>
      <c r="H200" s="419"/>
      <c r="I200" s="419"/>
      <c r="J200" s="419"/>
      <c r="K200" s="419"/>
      <c r="L200" s="419"/>
      <c r="M200" s="419"/>
      <c r="N200" s="419"/>
    </row>
    <row r="201" spans="3:14" s="259" customFormat="1">
      <c r="C201" s="419"/>
      <c r="D201" s="419"/>
      <c r="E201" s="419"/>
      <c r="F201" s="419"/>
      <c r="G201" s="419"/>
      <c r="H201" s="419"/>
      <c r="I201" s="419"/>
      <c r="J201" s="419"/>
      <c r="K201" s="419"/>
      <c r="L201" s="419"/>
      <c r="M201" s="419"/>
      <c r="N201" s="419"/>
    </row>
  </sheetData>
  <sheetProtection sheet="1" objects="1" scenarios="1"/>
  <mergeCells count="4">
    <mergeCell ref="A1:O1"/>
    <mergeCell ref="A2:O2"/>
    <mergeCell ref="A3:O3"/>
    <mergeCell ref="A46:O47"/>
  </mergeCells>
  <pageMargins left="0.7" right="0.7" top="0.25" bottom="0.44" header="0.3" footer="0.3"/>
  <pageSetup scale="72" orientation="landscape" r:id="rId1"/>
  <headerFooter>
    <oddFooter>&amp;LActivision Blizzard, Inc.&amp;R&amp;P of &amp; &amp;N</oddFooter>
  </headerFooter>
  <ignoredErrors>
    <ignoredError sqref="N14 N22 N30:N32 N35:N37 N39:N44"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B1:Q171"/>
  <sheetViews>
    <sheetView showGridLines="0" zoomScaleNormal="100" zoomScaleSheetLayoutView="100" workbookViewId="0">
      <pane xSplit="4" ySplit="7" topLeftCell="E8" activePane="bottomRight" state="frozen"/>
      <selection pane="topRight" activeCell="E1" sqref="E1"/>
      <selection pane="bottomLeft" activeCell="A8" sqref="A8"/>
      <selection pane="bottomRight"/>
    </sheetView>
  </sheetViews>
  <sheetFormatPr defaultColWidth="11.42578125" defaultRowHeight="12"/>
  <cols>
    <col min="1" max="1" width="2.7109375" style="65" customWidth="1"/>
    <col min="2" max="2" width="2" style="65" customWidth="1"/>
    <col min="3" max="3" width="2.7109375" style="65" customWidth="1"/>
    <col min="4" max="4" width="45.140625" style="65" customWidth="1"/>
    <col min="5" max="16" width="10.7109375" style="89" customWidth="1"/>
    <col min="17" max="17" width="1.28515625" style="65" customWidth="1"/>
    <col min="18" max="16384" width="11.42578125" style="65"/>
  </cols>
  <sheetData>
    <row r="1" spans="2:17">
      <c r="B1" s="752" t="s">
        <v>41</v>
      </c>
      <c r="C1" s="752"/>
      <c r="D1" s="752"/>
      <c r="E1" s="752"/>
      <c r="F1" s="752"/>
      <c r="G1" s="752"/>
      <c r="H1" s="752"/>
      <c r="I1" s="752"/>
      <c r="J1" s="752"/>
      <c r="K1" s="752"/>
      <c r="L1" s="752"/>
      <c r="M1" s="752"/>
      <c r="N1" s="752"/>
      <c r="O1" s="752"/>
      <c r="P1" s="752"/>
      <c r="Q1" s="752"/>
    </row>
    <row r="2" spans="2:17" ht="12.75" customHeight="1">
      <c r="B2" s="752" t="s">
        <v>310</v>
      </c>
      <c r="C2" s="752"/>
      <c r="D2" s="752"/>
      <c r="E2" s="752"/>
      <c r="F2" s="752"/>
      <c r="G2" s="752"/>
      <c r="H2" s="752"/>
      <c r="I2" s="752"/>
      <c r="J2" s="752"/>
      <c r="K2" s="752"/>
      <c r="L2" s="752"/>
      <c r="M2" s="752"/>
      <c r="N2" s="752"/>
      <c r="O2" s="752"/>
      <c r="P2" s="752"/>
      <c r="Q2" s="752"/>
    </row>
    <row r="3" spans="2:17" ht="12.75" customHeight="1">
      <c r="B3" s="752" t="s">
        <v>311</v>
      </c>
      <c r="C3" s="752"/>
      <c r="D3" s="752"/>
      <c r="E3" s="752"/>
      <c r="F3" s="752"/>
      <c r="G3" s="752"/>
      <c r="H3" s="752"/>
      <c r="I3" s="752"/>
      <c r="J3" s="752"/>
      <c r="K3" s="752"/>
      <c r="L3" s="752"/>
      <c r="M3" s="752"/>
      <c r="N3" s="752"/>
      <c r="O3" s="752"/>
      <c r="P3" s="752"/>
      <c r="Q3" s="752"/>
    </row>
    <row r="4" spans="2:17" ht="12.75" customHeight="1">
      <c r="B4" s="66"/>
      <c r="C4" s="66"/>
      <c r="D4" s="66"/>
    </row>
    <row r="5" spans="2:17" ht="12.75" customHeight="1"/>
    <row r="6" spans="2:17" ht="12.75" customHeight="1">
      <c r="E6" s="90" t="s">
        <v>4</v>
      </c>
      <c r="F6" s="90" t="s">
        <v>5</v>
      </c>
      <c r="G6" s="90" t="s">
        <v>6</v>
      </c>
      <c r="H6" s="90" t="s">
        <v>3</v>
      </c>
      <c r="I6" s="90" t="s">
        <v>4</v>
      </c>
      <c r="J6" s="90" t="s">
        <v>5</v>
      </c>
      <c r="K6" s="90" t="s">
        <v>6</v>
      </c>
      <c r="L6" s="90" t="s">
        <v>3</v>
      </c>
      <c r="M6" s="90" t="s">
        <v>4</v>
      </c>
      <c r="N6" s="90" t="s">
        <v>5</v>
      </c>
      <c r="O6" s="90" t="s">
        <v>6</v>
      </c>
      <c r="P6" s="90" t="s">
        <v>3</v>
      </c>
    </row>
    <row r="7" spans="2:17" ht="12.75" customHeight="1" thickBot="1">
      <c r="E7" s="90" t="s">
        <v>156</v>
      </c>
      <c r="F7" s="90" t="s">
        <v>156</v>
      </c>
      <c r="G7" s="90" t="s">
        <v>156</v>
      </c>
      <c r="H7" s="90" t="s">
        <v>218</v>
      </c>
      <c r="I7" s="90" t="s">
        <v>218</v>
      </c>
      <c r="J7" s="90" t="s">
        <v>218</v>
      </c>
      <c r="K7" s="90" t="s">
        <v>218</v>
      </c>
      <c r="L7" s="90" t="s">
        <v>239</v>
      </c>
      <c r="M7" s="90" t="s">
        <v>239</v>
      </c>
      <c r="N7" s="90" t="s">
        <v>239</v>
      </c>
      <c r="O7" s="90" t="s">
        <v>239</v>
      </c>
      <c r="P7" s="90" t="s">
        <v>297</v>
      </c>
    </row>
    <row r="8" spans="2:17" ht="12.75" customHeight="1">
      <c r="B8" s="69" t="s">
        <v>43</v>
      </c>
      <c r="C8" s="70"/>
      <c r="D8" s="70"/>
      <c r="E8" s="91"/>
      <c r="F8" s="91"/>
      <c r="G8" s="91"/>
      <c r="H8" s="91"/>
      <c r="I8" s="91"/>
      <c r="J8" s="91"/>
      <c r="K8" s="91"/>
      <c r="L8" s="91"/>
      <c r="M8" s="91"/>
      <c r="N8" s="91"/>
      <c r="O8" s="91"/>
      <c r="P8" s="91"/>
    </row>
    <row r="9" spans="2:17" ht="12.75" customHeight="1">
      <c r="C9" s="65" t="s">
        <v>188</v>
      </c>
      <c r="E9" s="117">
        <v>316</v>
      </c>
      <c r="F9" s="117">
        <v>759</v>
      </c>
      <c r="G9" s="117">
        <v>1337</v>
      </c>
      <c r="H9" s="117">
        <v>312</v>
      </c>
      <c r="I9" s="509">
        <v>338</v>
      </c>
      <c r="J9" s="509">
        <v>397</v>
      </c>
      <c r="K9" s="509">
        <v>1411</v>
      </c>
      <c r="L9" s="509">
        <v>317</v>
      </c>
      <c r="M9" s="509">
        <v>268</v>
      </c>
      <c r="N9" s="509">
        <v>209</v>
      </c>
      <c r="O9" s="509">
        <v>1426</v>
      </c>
      <c r="P9" s="247">
        <v>519</v>
      </c>
    </row>
    <row r="10" spans="2:17" ht="12.75" customHeight="1">
      <c r="C10" s="65" t="s">
        <v>189</v>
      </c>
      <c r="E10" s="155">
        <v>566</v>
      </c>
      <c r="F10" s="155">
        <v>531</v>
      </c>
      <c r="G10" s="155">
        <v>599</v>
      </c>
      <c r="H10" s="155">
        <v>480</v>
      </c>
      <c r="I10" s="555">
        <v>489</v>
      </c>
      <c r="J10" s="555">
        <v>635</v>
      </c>
      <c r="K10" s="555">
        <v>686</v>
      </c>
      <c r="L10" s="555">
        <v>344</v>
      </c>
      <c r="M10" s="555">
        <v>384</v>
      </c>
      <c r="N10" s="555">
        <v>394</v>
      </c>
      <c r="O10" s="555">
        <v>595</v>
      </c>
      <c r="P10" s="278">
        <v>452</v>
      </c>
    </row>
    <row r="11" spans="2:17" ht="12.75" customHeight="1">
      <c r="C11" s="65" t="s">
        <v>190</v>
      </c>
      <c r="E11" s="421">
        <v>480</v>
      </c>
      <c r="F11" s="421">
        <v>528</v>
      </c>
      <c r="G11" s="421">
        <v>516</v>
      </c>
      <c r="H11" s="421">
        <v>534</v>
      </c>
      <c r="I11" s="560">
        <v>502</v>
      </c>
      <c r="J11" s="560">
        <v>506</v>
      </c>
      <c r="K11" s="560">
        <v>543</v>
      </c>
      <c r="L11" s="560">
        <v>529</v>
      </c>
      <c r="M11" s="560">
        <v>499</v>
      </c>
      <c r="N11" s="560">
        <v>500</v>
      </c>
      <c r="O11" s="560">
        <v>503</v>
      </c>
      <c r="P11" s="279">
        <v>498</v>
      </c>
    </row>
    <row r="12" spans="2:17" ht="12.75" customHeight="1">
      <c r="C12" s="65" t="s">
        <v>106</v>
      </c>
      <c r="E12" s="187">
        <f t="shared" ref="E12:J12" si="0">SUM(E9:E11)</f>
        <v>1362</v>
      </c>
      <c r="F12" s="187">
        <f t="shared" si="0"/>
        <v>1818</v>
      </c>
      <c r="G12" s="187">
        <f t="shared" si="0"/>
        <v>2452</v>
      </c>
      <c r="H12" s="187">
        <f t="shared" si="0"/>
        <v>1326</v>
      </c>
      <c r="I12" s="561">
        <f t="shared" si="0"/>
        <v>1329</v>
      </c>
      <c r="J12" s="561">
        <f t="shared" si="0"/>
        <v>1538</v>
      </c>
      <c r="K12" s="561">
        <f t="shared" ref="K12:L12" si="1">SUM(K9:K11)</f>
        <v>2640</v>
      </c>
      <c r="L12" s="561">
        <f t="shared" si="1"/>
        <v>1190</v>
      </c>
      <c r="M12" s="561">
        <f t="shared" ref="M12:N12" si="2">SUM(M9:M11)</f>
        <v>1151</v>
      </c>
      <c r="N12" s="561">
        <f t="shared" si="2"/>
        <v>1103</v>
      </c>
      <c r="O12" s="561">
        <f t="shared" ref="O12:P12" si="3">SUM(O9:O11)</f>
        <v>2524</v>
      </c>
      <c r="P12" s="280">
        <f t="shared" si="3"/>
        <v>1469</v>
      </c>
    </row>
    <row r="13" spans="2:17" ht="12.75" customHeight="1">
      <c r="D13" s="76"/>
      <c r="E13" s="155"/>
      <c r="F13" s="155"/>
      <c r="G13" s="155"/>
      <c r="H13" s="155"/>
      <c r="I13" s="555"/>
      <c r="J13" s="555"/>
      <c r="K13" s="555"/>
      <c r="L13" s="555"/>
      <c r="M13" s="555"/>
      <c r="N13" s="555"/>
      <c r="O13" s="555"/>
      <c r="P13" s="278"/>
    </row>
    <row r="14" spans="2:17" ht="12.75" customHeight="1">
      <c r="B14" s="69" t="s">
        <v>44</v>
      </c>
      <c r="E14" s="155"/>
      <c r="F14" s="155"/>
      <c r="G14" s="155"/>
      <c r="H14" s="155"/>
      <c r="I14" s="555"/>
      <c r="J14" s="555"/>
      <c r="K14" s="555"/>
      <c r="L14" s="555"/>
      <c r="M14" s="555"/>
      <c r="N14" s="555"/>
      <c r="O14" s="555"/>
      <c r="P14" s="278"/>
    </row>
    <row r="15" spans="2:17" ht="12.75" customHeight="1">
      <c r="B15" s="69"/>
      <c r="C15" s="65" t="s">
        <v>208</v>
      </c>
      <c r="E15" s="155">
        <v>56</v>
      </c>
      <c r="F15" s="155">
        <v>84</v>
      </c>
      <c r="G15" s="155">
        <v>207</v>
      </c>
      <c r="H15" s="155">
        <v>59</v>
      </c>
      <c r="I15" s="555">
        <v>60</v>
      </c>
      <c r="J15" s="555">
        <v>128</v>
      </c>
      <c r="K15" s="555">
        <v>234</v>
      </c>
      <c r="L15" s="555">
        <v>73</v>
      </c>
      <c r="M15" s="555">
        <v>59</v>
      </c>
      <c r="N15" s="555">
        <v>113</v>
      </c>
      <c r="O15" s="555">
        <v>217</v>
      </c>
      <c r="P15" s="278">
        <v>68</v>
      </c>
    </row>
    <row r="16" spans="2:17">
      <c r="C16" s="751" t="s">
        <v>192</v>
      </c>
      <c r="D16" s="751"/>
      <c r="E16" s="155">
        <v>213</v>
      </c>
      <c r="F16" s="155">
        <v>-284</v>
      </c>
      <c r="G16" s="155">
        <v>-597</v>
      </c>
      <c r="H16" s="155">
        <v>581</v>
      </c>
      <c r="I16" s="555">
        <v>256</v>
      </c>
      <c r="J16" s="555">
        <v>-146</v>
      </c>
      <c r="K16" s="555">
        <v>-454</v>
      </c>
      <c r="L16" s="555">
        <v>567</v>
      </c>
      <c r="M16" s="555">
        <v>189</v>
      </c>
      <c r="N16" s="555">
        <v>68</v>
      </c>
      <c r="O16" s="555">
        <v>-722</v>
      </c>
      <c r="P16" s="278">
        <v>266</v>
      </c>
    </row>
    <row r="17" spans="2:16">
      <c r="C17" s="751" t="s">
        <v>209</v>
      </c>
      <c r="D17" s="751"/>
      <c r="E17" s="155">
        <v>0</v>
      </c>
      <c r="F17" s="155">
        <v>0</v>
      </c>
      <c r="G17" s="155">
        <v>-19</v>
      </c>
      <c r="H17" s="155">
        <v>-1</v>
      </c>
      <c r="I17" s="555">
        <v>-4</v>
      </c>
      <c r="J17" s="555">
        <v>-8</v>
      </c>
      <c r="K17" s="555">
        <v>-39</v>
      </c>
      <c r="L17" s="555">
        <v>-5</v>
      </c>
      <c r="M17" s="555">
        <v>-3</v>
      </c>
      <c r="N17" s="555">
        <v>-2</v>
      </c>
      <c r="O17" s="555">
        <v>-33</v>
      </c>
      <c r="P17" s="278">
        <v>-15</v>
      </c>
    </row>
    <row r="18" spans="2:16" ht="12.75" customHeight="1" thickBot="1">
      <c r="C18" s="65" t="s">
        <v>45</v>
      </c>
      <c r="E18" s="422">
        <f t="shared" ref="E18:F18" si="4">SUM(E12:E17)</f>
        <v>1631</v>
      </c>
      <c r="F18" s="422">
        <f t="shared" si="4"/>
        <v>1618</v>
      </c>
      <c r="G18" s="422">
        <f t="shared" ref="G18:H18" si="5">SUM(G12:G17)</f>
        <v>2043</v>
      </c>
      <c r="H18" s="422">
        <f t="shared" si="5"/>
        <v>1965</v>
      </c>
      <c r="I18" s="562">
        <f t="shared" ref="I18:J18" si="6">SUM(I12:I17)</f>
        <v>1641</v>
      </c>
      <c r="J18" s="562">
        <f t="shared" si="6"/>
        <v>1512</v>
      </c>
      <c r="K18" s="562">
        <f t="shared" ref="K18:L18" si="7">SUM(K12:K17)</f>
        <v>2381</v>
      </c>
      <c r="L18" s="562">
        <f t="shared" si="7"/>
        <v>1825</v>
      </c>
      <c r="M18" s="562">
        <f t="shared" ref="M18:N18" si="8">SUM(M12:M17)</f>
        <v>1396</v>
      </c>
      <c r="N18" s="562">
        <f t="shared" si="8"/>
        <v>1282</v>
      </c>
      <c r="O18" s="562">
        <f t="shared" ref="O18:P18" si="9">SUM(O12:O17)</f>
        <v>1986</v>
      </c>
      <c r="P18" s="281">
        <f t="shared" si="9"/>
        <v>1788</v>
      </c>
    </row>
    <row r="19" spans="2:16" ht="12.75" customHeight="1" thickTop="1">
      <c r="D19" s="76"/>
      <c r="E19" s="155"/>
      <c r="F19" s="155"/>
      <c r="G19" s="155"/>
      <c r="H19" s="155"/>
      <c r="I19" s="555"/>
      <c r="J19" s="555"/>
      <c r="K19" s="555"/>
      <c r="L19" s="555"/>
      <c r="M19" s="555"/>
      <c r="N19" s="555"/>
      <c r="O19" s="555"/>
      <c r="P19" s="278"/>
    </row>
    <row r="20" spans="2:16" ht="12.75" customHeight="1">
      <c r="B20" s="69" t="s">
        <v>46</v>
      </c>
      <c r="E20" s="155"/>
      <c r="F20" s="155"/>
      <c r="G20" s="155"/>
      <c r="H20" s="155"/>
      <c r="I20" s="555"/>
      <c r="J20" s="555"/>
      <c r="K20" s="555"/>
      <c r="L20" s="555"/>
      <c r="M20" s="555"/>
      <c r="N20" s="555"/>
      <c r="O20" s="555"/>
      <c r="P20" s="278"/>
    </row>
    <row r="21" spans="2:16" ht="12.75" customHeight="1">
      <c r="C21" s="65" t="s">
        <v>188</v>
      </c>
      <c r="E21" s="155">
        <v>87</v>
      </c>
      <c r="F21" s="155">
        <v>261</v>
      </c>
      <c r="G21" s="155">
        <v>634</v>
      </c>
      <c r="H21" s="155">
        <v>92</v>
      </c>
      <c r="I21" s="555">
        <v>84</v>
      </c>
      <c r="J21" s="555">
        <v>112</v>
      </c>
      <c r="K21" s="555">
        <v>723</v>
      </c>
      <c r="L21" s="555">
        <v>73</v>
      </c>
      <c r="M21" s="555">
        <v>55</v>
      </c>
      <c r="N21" s="555">
        <v>26</v>
      </c>
      <c r="O21" s="555">
        <v>696</v>
      </c>
      <c r="P21" s="278">
        <v>184</v>
      </c>
    </row>
    <row r="22" spans="2:16" ht="12.75" customHeight="1">
      <c r="C22" s="65" t="s">
        <v>189</v>
      </c>
      <c r="E22" s="155">
        <v>225</v>
      </c>
      <c r="F22" s="155">
        <v>168</v>
      </c>
      <c r="G22" s="155">
        <v>160</v>
      </c>
      <c r="H22" s="155">
        <v>122</v>
      </c>
      <c r="I22" s="555">
        <v>133</v>
      </c>
      <c r="J22" s="555">
        <v>189</v>
      </c>
      <c r="K22" s="555">
        <v>241</v>
      </c>
      <c r="L22" s="555">
        <v>55</v>
      </c>
      <c r="M22" s="555">
        <v>75</v>
      </c>
      <c r="N22" s="555">
        <v>74</v>
      </c>
      <c r="O22" s="555">
        <v>260</v>
      </c>
      <c r="P22" s="278">
        <v>197</v>
      </c>
    </row>
    <row r="23" spans="2:16" ht="12.75" customHeight="1">
      <c r="C23" s="65" t="s">
        <v>190</v>
      </c>
      <c r="E23" s="421">
        <v>164</v>
      </c>
      <c r="F23" s="421">
        <v>208</v>
      </c>
      <c r="G23" s="421">
        <v>162</v>
      </c>
      <c r="H23" s="421">
        <v>191</v>
      </c>
      <c r="I23" s="560">
        <v>169</v>
      </c>
      <c r="J23" s="560">
        <v>184</v>
      </c>
      <c r="K23" s="560">
        <v>207</v>
      </c>
      <c r="L23" s="560">
        <v>178</v>
      </c>
      <c r="M23" s="560">
        <v>171</v>
      </c>
      <c r="N23" s="560">
        <v>194</v>
      </c>
      <c r="O23" s="560">
        <v>197</v>
      </c>
      <c r="P23" s="279">
        <v>156</v>
      </c>
    </row>
    <row r="24" spans="2:16" ht="12.75" customHeight="1">
      <c r="C24" s="65" t="s">
        <v>106</v>
      </c>
      <c r="E24" s="187">
        <f t="shared" ref="E24:J24" si="10">SUM(E21:E23)</f>
        <v>476</v>
      </c>
      <c r="F24" s="187">
        <f t="shared" si="10"/>
        <v>637</v>
      </c>
      <c r="G24" s="187">
        <f t="shared" si="10"/>
        <v>956</v>
      </c>
      <c r="H24" s="187">
        <f t="shared" si="10"/>
        <v>405</v>
      </c>
      <c r="I24" s="561">
        <f t="shared" si="10"/>
        <v>386</v>
      </c>
      <c r="J24" s="561">
        <f t="shared" si="10"/>
        <v>485</v>
      </c>
      <c r="K24" s="561">
        <f t="shared" ref="K24:L24" si="11">SUM(K21:K23)</f>
        <v>1171</v>
      </c>
      <c r="L24" s="561">
        <f t="shared" si="11"/>
        <v>306</v>
      </c>
      <c r="M24" s="561">
        <f t="shared" ref="M24:N24" si="12">SUM(M21:M23)</f>
        <v>301</v>
      </c>
      <c r="N24" s="561">
        <f t="shared" si="12"/>
        <v>294</v>
      </c>
      <c r="O24" s="561">
        <f t="shared" ref="O24:P24" si="13">SUM(O21:O23)</f>
        <v>1153</v>
      </c>
      <c r="P24" s="280">
        <f t="shared" si="13"/>
        <v>537</v>
      </c>
    </row>
    <row r="25" spans="2:16" ht="12.75" customHeight="1">
      <c r="D25" s="76"/>
      <c r="E25" s="423"/>
      <c r="F25" s="423"/>
      <c r="G25" s="423"/>
      <c r="H25" s="423"/>
      <c r="I25" s="563"/>
      <c r="J25" s="563"/>
      <c r="K25" s="563"/>
      <c r="L25" s="563"/>
      <c r="M25" s="563"/>
      <c r="N25" s="563"/>
      <c r="O25" s="563"/>
      <c r="P25" s="282"/>
    </row>
    <row r="26" spans="2:16" ht="12.75" customHeight="1">
      <c r="B26" s="69" t="s">
        <v>84</v>
      </c>
      <c r="E26" s="155"/>
      <c r="F26" s="155"/>
      <c r="G26" s="155"/>
      <c r="H26" s="155"/>
      <c r="I26" s="555"/>
      <c r="J26" s="555"/>
      <c r="K26" s="555"/>
      <c r="L26" s="555"/>
      <c r="M26" s="555"/>
      <c r="N26" s="555"/>
      <c r="O26" s="555"/>
      <c r="P26" s="278"/>
    </row>
    <row r="27" spans="2:16" ht="12.75" customHeight="1">
      <c r="B27" s="69"/>
      <c r="C27" s="65" t="s">
        <v>149</v>
      </c>
      <c r="E27" s="155">
        <v>-5</v>
      </c>
      <c r="F27" s="155">
        <v>-12</v>
      </c>
      <c r="G27" s="155">
        <v>-4</v>
      </c>
      <c r="H27" s="155">
        <v>-11</v>
      </c>
      <c r="I27" s="555">
        <v>0</v>
      </c>
      <c r="J27" s="555">
        <v>7</v>
      </c>
      <c r="K27" s="555">
        <v>35</v>
      </c>
      <c r="L27" s="555">
        <v>-3</v>
      </c>
      <c r="M27" s="555">
        <v>7</v>
      </c>
      <c r="N27" s="555">
        <v>5</v>
      </c>
      <c r="O27" s="555">
        <v>15</v>
      </c>
      <c r="P27" s="278">
        <v>3</v>
      </c>
    </row>
    <row r="28" spans="2:16">
      <c r="B28" s="69"/>
      <c r="C28" s="754" t="s">
        <v>191</v>
      </c>
      <c r="D28" s="754"/>
      <c r="E28" s="155">
        <v>105</v>
      </c>
      <c r="F28" s="155">
        <v>-132</v>
      </c>
      <c r="G28" s="155">
        <v>-441</v>
      </c>
      <c r="H28" s="155">
        <v>373</v>
      </c>
      <c r="I28" s="555">
        <v>182</v>
      </c>
      <c r="J28" s="555">
        <v>-89</v>
      </c>
      <c r="K28" s="555">
        <v>-368</v>
      </c>
      <c r="L28" s="555">
        <v>441</v>
      </c>
      <c r="M28" s="555">
        <v>135</v>
      </c>
      <c r="N28" s="555">
        <v>53</v>
      </c>
      <c r="O28" s="555">
        <v>-577</v>
      </c>
      <c r="P28" s="278">
        <v>171</v>
      </c>
    </row>
    <row r="29" spans="2:16" ht="12.75" customHeight="1">
      <c r="B29" s="69"/>
      <c r="C29" s="65" t="s">
        <v>168</v>
      </c>
      <c r="E29" s="155">
        <v>-39</v>
      </c>
      <c r="F29" s="155">
        <v>-47</v>
      </c>
      <c r="G29" s="155">
        <v>-58</v>
      </c>
      <c r="H29" s="155">
        <v>-53</v>
      </c>
      <c r="I29" s="555">
        <v>-57</v>
      </c>
      <c r="J29" s="555">
        <v>-55</v>
      </c>
      <c r="K29" s="555">
        <v>-43</v>
      </c>
      <c r="L29" s="555">
        <v>-63</v>
      </c>
      <c r="M29" s="555">
        <v>-38</v>
      </c>
      <c r="N29" s="555">
        <v>-27</v>
      </c>
      <c r="O29" s="555">
        <v>-39</v>
      </c>
      <c r="P29" s="278">
        <v>-43</v>
      </c>
    </row>
    <row r="30" spans="2:16" ht="25.5" customHeight="1">
      <c r="B30" s="69"/>
      <c r="C30" s="754" t="s">
        <v>47</v>
      </c>
      <c r="D30" s="754"/>
      <c r="E30" s="155">
        <v>-194</v>
      </c>
      <c r="F30" s="155">
        <v>-187</v>
      </c>
      <c r="G30" s="155">
        <v>-185</v>
      </c>
      <c r="H30" s="155">
        <v>-119</v>
      </c>
      <c r="I30" s="555">
        <v>-77</v>
      </c>
      <c r="J30" s="555">
        <v>-83</v>
      </c>
      <c r="K30" s="555">
        <v>-91</v>
      </c>
      <c r="L30" s="555">
        <v>-54</v>
      </c>
      <c r="M30" s="555">
        <v>-47</v>
      </c>
      <c r="N30" s="555">
        <v>-50</v>
      </c>
      <c r="O30" s="555">
        <v>-51</v>
      </c>
      <c r="P30" s="278">
        <v>-33</v>
      </c>
    </row>
    <row r="31" spans="2:16">
      <c r="B31" s="69"/>
      <c r="C31" s="754" t="s">
        <v>212</v>
      </c>
      <c r="D31" s="754"/>
      <c r="E31" s="155">
        <v>-5</v>
      </c>
      <c r="F31" s="155">
        <v>-3</v>
      </c>
      <c r="G31" s="155">
        <v>-3</v>
      </c>
      <c r="H31" s="155">
        <v>0</v>
      </c>
      <c r="I31" s="555">
        <v>0</v>
      </c>
      <c r="J31" s="555">
        <v>0</v>
      </c>
      <c r="K31" s="555">
        <v>0</v>
      </c>
      <c r="L31" s="555">
        <v>0</v>
      </c>
      <c r="M31" s="555">
        <v>0</v>
      </c>
      <c r="N31" s="555">
        <v>0</v>
      </c>
      <c r="O31" s="555">
        <v>0</v>
      </c>
      <c r="P31" s="278">
        <v>0</v>
      </c>
    </row>
    <row r="32" spans="2:16" ht="13.5" customHeight="1">
      <c r="B32" s="69"/>
      <c r="C32" s="753" t="s">
        <v>249</v>
      </c>
      <c r="D32" s="753"/>
      <c r="E32" s="155">
        <v>0</v>
      </c>
      <c r="F32" s="155">
        <v>0</v>
      </c>
      <c r="G32" s="155">
        <v>-5</v>
      </c>
      <c r="H32" s="155">
        <v>0</v>
      </c>
      <c r="I32" s="555">
        <v>0</v>
      </c>
      <c r="J32" s="555">
        <v>0</v>
      </c>
      <c r="K32" s="555">
        <v>-10</v>
      </c>
      <c r="L32" s="555">
        <v>-57</v>
      </c>
      <c r="M32" s="555">
        <v>-22</v>
      </c>
      <c r="N32" s="555">
        <v>-28</v>
      </c>
      <c r="O32" s="555">
        <v>-30</v>
      </c>
      <c r="P32" s="278">
        <v>-23</v>
      </c>
    </row>
    <row r="33" spans="2:16" ht="13.5" customHeight="1">
      <c r="B33" s="69"/>
      <c r="C33" s="753" t="s">
        <v>213</v>
      </c>
      <c r="D33" s="753"/>
      <c r="E33" s="155">
        <v>1</v>
      </c>
      <c r="F33" s="155">
        <v>1</v>
      </c>
      <c r="G33" s="155">
        <v>0</v>
      </c>
      <c r="H33" s="155">
        <v>0</v>
      </c>
      <c r="I33" s="555">
        <v>0</v>
      </c>
      <c r="J33" s="555">
        <v>0</v>
      </c>
      <c r="K33" s="555">
        <v>0</v>
      </c>
      <c r="L33" s="555">
        <v>0</v>
      </c>
      <c r="M33" s="555">
        <v>0</v>
      </c>
      <c r="N33" s="555">
        <v>0</v>
      </c>
      <c r="O33" s="555">
        <v>0</v>
      </c>
      <c r="P33" s="278">
        <v>0</v>
      </c>
    </row>
    <row r="34" spans="2:16" ht="13.5" customHeight="1">
      <c r="B34" s="69"/>
      <c r="C34" s="753" t="s">
        <v>214</v>
      </c>
      <c r="D34" s="753"/>
      <c r="E34" s="155">
        <v>0</v>
      </c>
      <c r="F34" s="155">
        <v>0</v>
      </c>
      <c r="G34" s="155">
        <v>-39</v>
      </c>
      <c r="H34" s="155">
        <v>0</v>
      </c>
      <c r="I34" s="555">
        <v>0</v>
      </c>
      <c r="J34" s="555">
        <v>0</v>
      </c>
      <c r="K34" s="555">
        <v>0</v>
      </c>
      <c r="L34" s="555">
        <v>0</v>
      </c>
      <c r="M34" s="555">
        <v>0</v>
      </c>
      <c r="N34" s="555">
        <v>0</v>
      </c>
      <c r="O34" s="555">
        <v>-17</v>
      </c>
      <c r="P34" s="278">
        <v>0</v>
      </c>
    </row>
    <row r="35" spans="2:16" ht="12.75" customHeight="1" thickBot="1">
      <c r="C35" s="65" t="s">
        <v>87</v>
      </c>
      <c r="E35" s="424">
        <f t="shared" ref="E35:G35" si="14">SUM(E24:E34)</f>
        <v>339</v>
      </c>
      <c r="F35" s="424">
        <f t="shared" si="14"/>
        <v>257</v>
      </c>
      <c r="G35" s="424">
        <f t="shared" si="14"/>
        <v>221</v>
      </c>
      <c r="H35" s="424">
        <f t="shared" ref="H35:I35" si="15">SUM(H24:H34)</f>
        <v>595</v>
      </c>
      <c r="I35" s="564">
        <f t="shared" si="15"/>
        <v>434</v>
      </c>
      <c r="J35" s="564">
        <f t="shared" ref="J35:K35" si="16">SUM(J24:J34)</f>
        <v>265</v>
      </c>
      <c r="K35" s="564">
        <f t="shared" si="16"/>
        <v>694</v>
      </c>
      <c r="L35" s="564">
        <f t="shared" ref="L35:M35" si="17">SUM(L24:L34)</f>
        <v>570</v>
      </c>
      <c r="M35" s="564">
        <f t="shared" si="17"/>
        <v>336</v>
      </c>
      <c r="N35" s="564">
        <f t="shared" ref="N35:O35" si="18">SUM(N24:N34)</f>
        <v>247</v>
      </c>
      <c r="O35" s="564">
        <f t="shared" si="18"/>
        <v>454</v>
      </c>
      <c r="P35" s="283">
        <f t="shared" ref="P35" si="19">SUM(P24:P34)</f>
        <v>612</v>
      </c>
    </row>
    <row r="36" spans="2:16" ht="12.75" customHeight="1" thickTop="1">
      <c r="D36" s="76"/>
      <c r="E36" s="425"/>
      <c r="F36" s="425"/>
      <c r="G36" s="425"/>
      <c r="H36" s="425"/>
      <c r="I36" s="565"/>
      <c r="J36" s="565"/>
      <c r="K36" s="565"/>
      <c r="L36" s="565"/>
      <c r="M36" s="565"/>
      <c r="N36" s="565"/>
      <c r="O36" s="565"/>
      <c r="P36" s="284"/>
    </row>
    <row r="37" spans="2:16" ht="12.75" customHeight="1">
      <c r="D37" s="76" t="s">
        <v>223</v>
      </c>
      <c r="E37" s="86">
        <f t="shared" ref="E37:J37" si="20">E24/E12</f>
        <v>0.34948604992657856</v>
      </c>
      <c r="F37" s="86">
        <f t="shared" si="20"/>
        <v>0.35038503850385039</v>
      </c>
      <c r="G37" s="86">
        <f t="shared" si="20"/>
        <v>0.38988580750407831</v>
      </c>
      <c r="H37" s="86">
        <f t="shared" si="20"/>
        <v>0.30542986425339369</v>
      </c>
      <c r="I37" s="522">
        <f t="shared" si="20"/>
        <v>0.29044394281414598</v>
      </c>
      <c r="J37" s="522">
        <f t="shared" si="20"/>
        <v>0.31534460338101428</v>
      </c>
      <c r="K37" s="522">
        <f t="shared" ref="K37:P37" si="21">K24/K12</f>
        <v>0.44356060606060604</v>
      </c>
      <c r="L37" s="522">
        <f t="shared" si="21"/>
        <v>0.25714285714285712</v>
      </c>
      <c r="M37" s="522">
        <f t="shared" si="21"/>
        <v>0.26151172893136404</v>
      </c>
      <c r="N37" s="522">
        <f t="shared" si="21"/>
        <v>0.26654578422484132</v>
      </c>
      <c r="O37" s="522">
        <f t="shared" si="21"/>
        <v>0.45681458003169573</v>
      </c>
      <c r="P37" s="260">
        <f t="shared" si="21"/>
        <v>0.36555479918311778</v>
      </c>
    </row>
    <row r="38" spans="2:16" ht="12.75" customHeight="1">
      <c r="E38" s="65"/>
      <c r="F38" s="65"/>
      <c r="G38" s="65"/>
      <c r="H38" s="285"/>
      <c r="I38" s="285"/>
      <c r="J38" s="285"/>
      <c r="K38" s="285"/>
      <c r="L38" s="285"/>
      <c r="M38" s="285"/>
      <c r="N38" s="285"/>
      <c r="O38" s="568"/>
      <c r="P38" s="285"/>
    </row>
    <row r="39" spans="2:16" ht="12.75" customHeight="1">
      <c r="E39" s="65"/>
      <c r="F39" s="65"/>
      <c r="G39" s="65"/>
      <c r="H39" s="285"/>
      <c r="I39" s="285"/>
      <c r="J39" s="285"/>
      <c r="K39" s="285"/>
      <c r="L39" s="285"/>
      <c r="M39" s="285"/>
      <c r="N39" s="285"/>
      <c r="O39" s="568"/>
      <c r="P39" s="285"/>
    </row>
    <row r="40" spans="2:16" ht="12.75" customHeight="1">
      <c r="D40" s="426" t="s">
        <v>284</v>
      </c>
      <c r="E40" s="65"/>
      <c r="F40" s="65"/>
      <c r="G40" s="65"/>
      <c r="H40" s="285"/>
      <c r="I40" s="285"/>
      <c r="J40" s="285"/>
      <c r="K40" s="285"/>
      <c r="L40" s="285"/>
      <c r="M40" s="285"/>
      <c r="N40" s="285"/>
      <c r="O40" s="568"/>
      <c r="P40" s="285"/>
    </row>
    <row r="41" spans="2:16" ht="12.75" customHeight="1">
      <c r="B41" s="69"/>
      <c r="D41" s="133" t="s">
        <v>243</v>
      </c>
      <c r="O41" s="733"/>
    </row>
    <row r="42" spans="2:16" ht="12.75" customHeight="1">
      <c r="B42" s="69"/>
      <c r="D42" s="133" t="s">
        <v>226</v>
      </c>
      <c r="H42" s="286"/>
      <c r="I42" s="286"/>
      <c r="J42" s="286"/>
      <c r="K42" s="286"/>
      <c r="L42" s="286"/>
      <c r="M42" s="286"/>
      <c r="N42" s="286"/>
      <c r="O42" s="733"/>
      <c r="P42" s="286"/>
    </row>
    <row r="43" spans="2:16" ht="12.75" customHeight="1">
      <c r="E43" s="65"/>
      <c r="F43" s="65"/>
      <c r="G43" s="65"/>
      <c r="H43" s="285"/>
      <c r="I43" s="285"/>
      <c r="J43" s="285"/>
      <c r="K43" s="285"/>
      <c r="L43" s="285"/>
      <c r="M43" s="285"/>
      <c r="N43" s="285"/>
      <c r="O43" s="568"/>
      <c r="P43" s="285"/>
    </row>
    <row r="44" spans="2:16" ht="12.75" customHeight="1">
      <c r="B44" s="427" t="s">
        <v>194</v>
      </c>
      <c r="E44" s="65"/>
      <c r="F44" s="65"/>
      <c r="G44" s="65"/>
      <c r="H44" s="285"/>
      <c r="I44" s="285"/>
      <c r="J44" s="285"/>
      <c r="K44" s="285"/>
      <c r="L44" s="285"/>
      <c r="M44" s="285"/>
      <c r="N44" s="285"/>
      <c r="O44" s="568"/>
      <c r="P44" s="285"/>
    </row>
    <row r="45" spans="2:16" ht="12.75" customHeight="1">
      <c r="C45" s="428" t="s">
        <v>188</v>
      </c>
      <c r="E45" s="145">
        <f t="shared" ref="E45:G45" si="22">E9-E51</f>
        <v>316</v>
      </c>
      <c r="F45" s="145">
        <f t="shared" si="22"/>
        <v>759</v>
      </c>
      <c r="G45" s="145">
        <f t="shared" si="22"/>
        <v>1337</v>
      </c>
      <c r="H45" s="287">
        <v>312</v>
      </c>
      <c r="I45" s="566">
        <v>338</v>
      </c>
      <c r="J45" s="566">
        <v>397</v>
      </c>
      <c r="K45" s="566">
        <v>1411</v>
      </c>
      <c r="L45" s="566">
        <v>317</v>
      </c>
      <c r="M45" s="566">
        <v>268</v>
      </c>
      <c r="N45" s="566">
        <v>209</v>
      </c>
      <c r="O45" s="566">
        <v>1426</v>
      </c>
      <c r="P45" s="287">
        <v>519</v>
      </c>
    </row>
    <row r="46" spans="2:16" ht="12.75" customHeight="1">
      <c r="C46" s="428" t="s">
        <v>189</v>
      </c>
      <c r="E46" s="187">
        <f t="shared" ref="E46:F46" si="23">E10-E52</f>
        <v>566</v>
      </c>
      <c r="F46" s="187">
        <f t="shared" si="23"/>
        <v>531</v>
      </c>
      <c r="G46" s="187">
        <v>580</v>
      </c>
      <c r="H46" s="280">
        <v>479</v>
      </c>
      <c r="I46" s="561">
        <v>485</v>
      </c>
      <c r="J46" s="561">
        <v>627</v>
      </c>
      <c r="K46" s="561">
        <v>647</v>
      </c>
      <c r="L46" s="561">
        <v>339</v>
      </c>
      <c r="M46" s="561">
        <v>381</v>
      </c>
      <c r="N46" s="561">
        <v>392</v>
      </c>
      <c r="O46" s="561">
        <v>562</v>
      </c>
      <c r="P46" s="280">
        <v>437</v>
      </c>
    </row>
    <row r="47" spans="2:16" ht="12.75" customHeight="1">
      <c r="C47" s="428" t="s">
        <v>190</v>
      </c>
      <c r="E47" s="429">
        <f t="shared" ref="E47:F47" si="24">E11-E53</f>
        <v>480</v>
      </c>
      <c r="F47" s="429">
        <f t="shared" si="24"/>
        <v>528</v>
      </c>
      <c r="G47" s="429">
        <v>516</v>
      </c>
      <c r="H47" s="288">
        <v>534</v>
      </c>
      <c r="I47" s="567">
        <v>502</v>
      </c>
      <c r="J47" s="567">
        <v>506</v>
      </c>
      <c r="K47" s="567">
        <v>543</v>
      </c>
      <c r="L47" s="567">
        <v>529</v>
      </c>
      <c r="M47" s="567">
        <v>499</v>
      </c>
      <c r="N47" s="567">
        <v>500</v>
      </c>
      <c r="O47" s="567">
        <v>503</v>
      </c>
      <c r="P47" s="288">
        <v>498</v>
      </c>
    </row>
    <row r="48" spans="2:16" ht="12.75" customHeight="1">
      <c r="C48" s="428" t="s">
        <v>106</v>
      </c>
      <c r="E48" s="145">
        <f t="shared" ref="E48:F48" si="25">SUM(E45:E47)</f>
        <v>1362</v>
      </c>
      <c r="F48" s="145">
        <f t="shared" si="25"/>
        <v>1818</v>
      </c>
      <c r="G48" s="145">
        <f t="shared" ref="G48:H48" si="26">SUM(G45:G47)</f>
        <v>2433</v>
      </c>
      <c r="H48" s="287">
        <f t="shared" si="26"/>
        <v>1325</v>
      </c>
      <c r="I48" s="566">
        <f t="shared" ref="I48:J48" si="27">SUM(I45:I47)</f>
        <v>1325</v>
      </c>
      <c r="J48" s="566">
        <f t="shared" si="27"/>
        <v>1530</v>
      </c>
      <c r="K48" s="566">
        <f t="shared" ref="K48:L48" si="28">SUM(K45:K47)</f>
        <v>2601</v>
      </c>
      <c r="L48" s="566">
        <f t="shared" si="28"/>
        <v>1185</v>
      </c>
      <c r="M48" s="566">
        <f t="shared" ref="M48:N48" si="29">SUM(M45:M47)</f>
        <v>1148</v>
      </c>
      <c r="N48" s="566">
        <f t="shared" si="29"/>
        <v>1101</v>
      </c>
      <c r="O48" s="566">
        <f t="shared" ref="O48:P48" si="30">SUM(O45:O47)</f>
        <v>2491</v>
      </c>
      <c r="P48" s="287">
        <f t="shared" si="30"/>
        <v>1454</v>
      </c>
    </row>
    <row r="49" spans="2:17" ht="5.25" customHeight="1">
      <c r="E49" s="187"/>
      <c r="F49" s="187"/>
      <c r="G49" s="187"/>
      <c r="H49" s="280"/>
      <c r="I49" s="561"/>
      <c r="J49" s="561"/>
      <c r="K49" s="561"/>
      <c r="L49" s="561"/>
      <c r="M49" s="561"/>
      <c r="N49" s="561"/>
      <c r="O49" s="561"/>
      <c r="P49" s="280"/>
    </row>
    <row r="50" spans="2:17" ht="12.75" customHeight="1">
      <c r="B50" s="427" t="s">
        <v>193</v>
      </c>
      <c r="E50" s="65"/>
      <c r="F50" s="65"/>
      <c r="G50" s="65"/>
      <c r="H50" s="285"/>
      <c r="I50" s="568"/>
      <c r="J50" s="568"/>
      <c r="K50" s="568"/>
      <c r="L50" s="568"/>
      <c r="M50" s="568"/>
      <c r="N50" s="568"/>
      <c r="O50" s="568"/>
      <c r="P50" s="285"/>
    </row>
    <row r="51" spans="2:17" ht="12.75" customHeight="1">
      <c r="C51" s="428" t="s">
        <v>188</v>
      </c>
      <c r="E51" s="145">
        <v>0</v>
      </c>
      <c r="F51" s="145">
        <v>0</v>
      </c>
      <c r="G51" s="145">
        <v>0</v>
      </c>
      <c r="H51" s="287">
        <v>0</v>
      </c>
      <c r="I51" s="566">
        <v>0</v>
      </c>
      <c r="J51" s="566">
        <v>0</v>
      </c>
      <c r="K51" s="566">
        <v>0</v>
      </c>
      <c r="L51" s="566">
        <v>0</v>
      </c>
      <c r="M51" s="566">
        <v>0</v>
      </c>
      <c r="N51" s="566">
        <v>0</v>
      </c>
      <c r="O51" s="566">
        <v>0</v>
      </c>
      <c r="P51" s="287">
        <v>0</v>
      </c>
    </row>
    <row r="52" spans="2:17" ht="12.75" customHeight="1">
      <c r="C52" s="428" t="s">
        <v>189</v>
      </c>
      <c r="E52" s="187">
        <v>0</v>
      </c>
      <c r="F52" s="187">
        <v>0</v>
      </c>
      <c r="G52" s="187">
        <v>19</v>
      </c>
      <c r="H52" s="280">
        <v>1</v>
      </c>
      <c r="I52" s="561">
        <v>4</v>
      </c>
      <c r="J52" s="561">
        <v>8</v>
      </c>
      <c r="K52" s="561">
        <v>39</v>
      </c>
      <c r="L52" s="561">
        <v>5</v>
      </c>
      <c r="M52" s="561">
        <v>3</v>
      </c>
      <c r="N52" s="561">
        <v>2</v>
      </c>
      <c r="O52" s="561">
        <v>33</v>
      </c>
      <c r="P52" s="280">
        <v>15</v>
      </c>
    </row>
    <row r="53" spans="2:17" ht="12.75" customHeight="1">
      <c r="C53" s="428" t="s">
        <v>190</v>
      </c>
      <c r="E53" s="429">
        <v>0</v>
      </c>
      <c r="F53" s="429">
        <v>0</v>
      </c>
      <c r="G53" s="429">
        <v>0</v>
      </c>
      <c r="H53" s="288">
        <v>0</v>
      </c>
      <c r="I53" s="567">
        <v>0</v>
      </c>
      <c r="J53" s="567">
        <v>0</v>
      </c>
      <c r="K53" s="567">
        <v>0</v>
      </c>
      <c r="L53" s="567">
        <v>0</v>
      </c>
      <c r="M53" s="567">
        <v>0</v>
      </c>
      <c r="N53" s="567">
        <v>0</v>
      </c>
      <c r="O53" s="567">
        <v>0</v>
      </c>
      <c r="P53" s="288">
        <v>0</v>
      </c>
    </row>
    <row r="54" spans="2:17" ht="12.75" customHeight="1">
      <c r="C54" s="428" t="s">
        <v>106</v>
      </c>
      <c r="E54" s="145">
        <f t="shared" ref="E54:F54" si="31">SUM(E51:E53)</f>
        <v>0</v>
      </c>
      <c r="F54" s="145">
        <f t="shared" si="31"/>
        <v>0</v>
      </c>
      <c r="G54" s="145">
        <f t="shared" ref="G54:H54" si="32">SUM(G51:G53)</f>
        <v>19</v>
      </c>
      <c r="H54" s="287">
        <f t="shared" si="32"/>
        <v>1</v>
      </c>
      <c r="I54" s="566">
        <f t="shared" ref="I54:J54" si="33">SUM(I51:I53)</f>
        <v>4</v>
      </c>
      <c r="J54" s="566">
        <f t="shared" si="33"/>
        <v>8</v>
      </c>
      <c r="K54" s="566">
        <f t="shared" ref="K54:L54" si="34">SUM(K51:K53)</f>
        <v>39</v>
      </c>
      <c r="L54" s="566">
        <f t="shared" si="34"/>
        <v>5</v>
      </c>
      <c r="M54" s="566">
        <f t="shared" ref="M54:N54" si="35">SUM(M51:M53)</f>
        <v>3</v>
      </c>
      <c r="N54" s="566">
        <f t="shared" si="35"/>
        <v>2</v>
      </c>
      <c r="O54" s="566">
        <f t="shared" ref="O54:P54" si="36">SUM(O51:O53)</f>
        <v>33</v>
      </c>
      <c r="P54" s="287">
        <f t="shared" si="36"/>
        <v>15</v>
      </c>
    </row>
    <row r="55" spans="2:17" ht="5.25" customHeight="1">
      <c r="E55" s="187"/>
      <c r="F55" s="187"/>
      <c r="G55" s="280"/>
      <c r="H55" s="280"/>
      <c r="I55" s="280"/>
      <c r="J55" s="280"/>
      <c r="K55" s="280"/>
      <c r="L55" s="280"/>
      <c r="M55" s="280"/>
      <c r="N55" s="280"/>
      <c r="O55" s="561"/>
      <c r="P55" s="280"/>
    </row>
    <row r="56" spans="2:17" ht="12.75" customHeight="1">
      <c r="D56" s="76"/>
      <c r="E56" s="155"/>
      <c r="F56" s="155"/>
      <c r="G56" s="155"/>
      <c r="H56" s="155"/>
      <c r="I56" s="155"/>
      <c r="J56" s="155"/>
      <c r="K56" s="155"/>
      <c r="L56" s="155"/>
      <c r="M56" s="155"/>
      <c r="N56" s="155"/>
      <c r="O56" s="155"/>
      <c r="P56" s="155"/>
    </row>
    <row r="57" spans="2:17">
      <c r="E57" s="179"/>
      <c r="F57" s="179"/>
      <c r="G57" s="179"/>
      <c r="H57" s="179"/>
      <c r="I57" s="179"/>
      <c r="J57" s="179"/>
      <c r="K57" s="179"/>
      <c r="L57" s="179"/>
      <c r="M57" s="179"/>
      <c r="N57" s="179"/>
      <c r="O57" s="179"/>
      <c r="P57" s="179"/>
    </row>
    <row r="58" spans="2:17" ht="13.5">
      <c r="D58" s="133" t="s">
        <v>235</v>
      </c>
    </row>
    <row r="59" spans="2:17" ht="13.5">
      <c r="D59" s="1" t="s">
        <v>253</v>
      </c>
    </row>
    <row r="60" spans="2:17" ht="13.5">
      <c r="D60" s="1" t="s">
        <v>211</v>
      </c>
    </row>
    <row r="61" spans="2:17" ht="13.5">
      <c r="D61" s="1" t="s">
        <v>210</v>
      </c>
    </row>
    <row r="62" spans="2:17">
      <c r="D62" s="1"/>
    </row>
    <row r="63" spans="2:17" ht="12.75" customHeight="1">
      <c r="B63" s="69"/>
    </row>
    <row r="64" spans="2:17" ht="97.5" customHeight="1">
      <c r="D64" s="740" t="s">
        <v>295</v>
      </c>
      <c r="E64" s="740"/>
      <c r="F64" s="740"/>
      <c r="G64" s="740"/>
      <c r="H64" s="740"/>
      <c r="I64" s="740"/>
      <c r="J64" s="740"/>
      <c r="K64" s="740"/>
      <c r="L64" s="740"/>
      <c r="M64" s="740"/>
      <c r="N64" s="740"/>
      <c r="O64" s="740"/>
      <c r="P64" s="740"/>
      <c r="Q64" s="740"/>
    </row>
    <row r="66" spans="5:16">
      <c r="E66" s="219"/>
      <c r="F66" s="219"/>
      <c r="G66" s="219"/>
      <c r="H66" s="219"/>
      <c r="I66" s="219"/>
      <c r="J66" s="219"/>
    </row>
    <row r="67" spans="5:16" s="285" customFormat="1">
      <c r="E67" s="404"/>
      <c r="F67" s="404"/>
      <c r="G67" s="404"/>
      <c r="H67" s="404"/>
      <c r="I67" s="404"/>
      <c r="J67" s="404"/>
      <c r="K67" s="404"/>
      <c r="L67" s="404"/>
      <c r="M67" s="286"/>
      <c r="N67" s="286"/>
      <c r="O67" s="286"/>
      <c r="P67" s="286"/>
    </row>
    <row r="68" spans="5:16" s="285" customFormat="1">
      <c r="E68" s="404"/>
      <c r="F68" s="404"/>
      <c r="G68" s="404"/>
      <c r="H68" s="404"/>
      <c r="I68" s="404"/>
      <c r="J68" s="404"/>
      <c r="K68" s="404"/>
      <c r="L68" s="404"/>
      <c r="M68" s="404"/>
      <c r="N68" s="404"/>
      <c r="O68" s="286"/>
      <c r="P68" s="286"/>
    </row>
    <row r="69" spans="5:16" s="285" customFormat="1">
      <c r="E69" s="284"/>
      <c r="F69" s="284"/>
      <c r="G69" s="284"/>
      <c r="H69" s="284"/>
      <c r="I69" s="284"/>
      <c r="J69" s="284"/>
      <c r="K69" s="284"/>
      <c r="L69" s="284"/>
      <c r="M69" s="284"/>
      <c r="N69" s="284"/>
      <c r="O69" s="286"/>
      <c r="P69" s="286"/>
    </row>
    <row r="70" spans="5:16" s="285" customFormat="1">
      <c r="E70" s="284"/>
      <c r="F70" s="284"/>
      <c r="G70" s="284"/>
      <c r="H70" s="284"/>
      <c r="I70" s="284"/>
      <c r="J70" s="284"/>
      <c r="K70" s="284"/>
      <c r="L70" s="284"/>
      <c r="M70" s="284"/>
      <c r="N70" s="284"/>
      <c r="O70" s="286"/>
      <c r="P70" s="286"/>
    </row>
    <row r="71" spans="5:16" s="285" customFormat="1">
      <c r="E71" s="404"/>
      <c r="F71" s="404"/>
      <c r="G71" s="404"/>
      <c r="H71" s="404"/>
      <c r="I71" s="404"/>
      <c r="J71" s="404"/>
      <c r="K71" s="404"/>
      <c r="L71" s="404"/>
      <c r="M71" s="404"/>
      <c r="N71" s="404"/>
      <c r="O71" s="286"/>
      <c r="P71" s="286"/>
    </row>
    <row r="72" spans="5:16" s="285" customFormat="1">
      <c r="E72" s="284"/>
      <c r="F72" s="284"/>
      <c r="G72" s="284"/>
      <c r="H72" s="284"/>
      <c r="I72" s="284"/>
      <c r="J72" s="284"/>
      <c r="K72" s="284"/>
      <c r="L72" s="284"/>
      <c r="M72" s="284"/>
      <c r="N72" s="284"/>
      <c r="O72" s="286"/>
      <c r="P72" s="286"/>
    </row>
    <row r="73" spans="5:16" s="285" customFormat="1">
      <c r="E73" s="286"/>
      <c r="F73" s="286"/>
      <c r="G73" s="286"/>
      <c r="H73" s="286"/>
      <c r="I73" s="286"/>
      <c r="J73" s="286"/>
      <c r="K73" s="286"/>
      <c r="L73" s="286"/>
      <c r="M73" s="286"/>
      <c r="N73" s="286"/>
      <c r="O73" s="286"/>
      <c r="P73" s="286"/>
    </row>
    <row r="74" spans="5:16" s="285" customFormat="1">
      <c r="E74" s="720"/>
      <c r="F74" s="720"/>
      <c r="G74" s="404"/>
      <c r="H74" s="404"/>
      <c r="I74" s="404"/>
      <c r="J74" s="404"/>
      <c r="K74" s="404"/>
      <c r="L74" s="404"/>
      <c r="M74" s="404"/>
      <c r="N74" s="404"/>
      <c r="O74" s="286"/>
      <c r="P74" s="286"/>
    </row>
    <row r="75" spans="5:16" s="285" customFormat="1">
      <c r="E75" s="280"/>
      <c r="F75" s="280"/>
      <c r="G75" s="284"/>
      <c r="H75" s="284"/>
      <c r="I75" s="284"/>
      <c r="J75" s="284"/>
      <c r="K75" s="284"/>
      <c r="L75" s="284"/>
      <c r="M75" s="284"/>
      <c r="N75" s="284"/>
      <c r="O75" s="286"/>
      <c r="P75" s="286"/>
    </row>
    <row r="76" spans="5:16" s="285" customFormat="1">
      <c r="E76" s="280"/>
      <c r="F76" s="280"/>
      <c r="G76" s="284"/>
      <c r="H76" s="284"/>
      <c r="I76" s="284"/>
      <c r="J76" s="284"/>
      <c r="K76" s="284"/>
      <c r="L76" s="284"/>
      <c r="M76" s="284"/>
      <c r="N76" s="284"/>
      <c r="O76" s="286"/>
      <c r="P76" s="286"/>
    </row>
    <row r="77" spans="5:16" s="285" customFormat="1">
      <c r="E77" s="720"/>
      <c r="F77" s="720"/>
      <c r="G77" s="720"/>
      <c r="H77" s="720"/>
      <c r="I77" s="720"/>
      <c r="J77" s="720"/>
      <c r="K77" s="404"/>
      <c r="L77" s="404"/>
      <c r="M77" s="404"/>
      <c r="N77" s="404"/>
      <c r="O77" s="286"/>
      <c r="P77" s="286"/>
    </row>
    <row r="78" spans="5:16" s="285" customFormat="1">
      <c r="E78" s="280"/>
      <c r="F78" s="280"/>
      <c r="G78" s="280"/>
      <c r="H78" s="280"/>
      <c r="I78" s="280"/>
      <c r="J78" s="280"/>
      <c r="K78" s="280"/>
      <c r="L78" s="280"/>
      <c r="M78" s="284"/>
      <c r="N78" s="284"/>
      <c r="O78" s="286"/>
      <c r="P78" s="286"/>
    </row>
    <row r="79" spans="5:16" s="285" customFormat="1">
      <c r="E79" s="280"/>
      <c r="F79" s="280"/>
      <c r="G79" s="280"/>
      <c r="H79" s="280"/>
      <c r="I79" s="280"/>
      <c r="J79" s="280"/>
      <c r="K79" s="280"/>
      <c r="L79" s="280"/>
      <c r="M79" s="284"/>
      <c r="N79" s="284"/>
      <c r="O79" s="286"/>
      <c r="P79" s="286"/>
    </row>
    <row r="80" spans="5:16" s="285" customFormat="1">
      <c r="E80" s="280"/>
      <c r="F80" s="280"/>
      <c r="G80" s="280"/>
      <c r="H80" s="280"/>
      <c r="I80" s="280"/>
      <c r="J80" s="280"/>
      <c r="K80" s="280"/>
      <c r="L80" s="280"/>
      <c r="M80" s="284"/>
      <c r="N80" s="284"/>
      <c r="O80" s="286"/>
      <c r="P80" s="286"/>
    </row>
    <row r="81" spans="5:16" s="285" customFormat="1">
      <c r="E81" s="280"/>
      <c r="F81" s="280"/>
      <c r="G81" s="280"/>
      <c r="H81" s="280"/>
      <c r="I81" s="280"/>
      <c r="J81" s="280"/>
      <c r="K81" s="280"/>
      <c r="L81" s="280"/>
      <c r="M81" s="284"/>
      <c r="N81" s="284"/>
      <c r="O81" s="286"/>
      <c r="P81" s="286"/>
    </row>
    <row r="82" spans="5:16" s="285" customFormat="1">
      <c r="E82" s="280"/>
      <c r="F82" s="280"/>
      <c r="G82" s="280"/>
      <c r="H82" s="280"/>
      <c r="I82" s="280"/>
      <c r="J82" s="280"/>
      <c r="K82" s="280"/>
      <c r="L82" s="280"/>
      <c r="M82" s="284"/>
      <c r="N82" s="284"/>
      <c r="O82" s="286"/>
      <c r="P82" s="286"/>
    </row>
    <row r="83" spans="5:16" s="285" customFormat="1">
      <c r="E83" s="280"/>
      <c r="F83" s="280"/>
      <c r="G83" s="280"/>
      <c r="H83" s="280"/>
      <c r="I83" s="280"/>
      <c r="J83" s="280"/>
      <c r="K83" s="280"/>
      <c r="L83" s="280"/>
      <c r="M83" s="284"/>
      <c r="N83" s="284"/>
      <c r="O83" s="286"/>
      <c r="P83" s="286"/>
    </row>
    <row r="84" spans="5:16" s="285" customFormat="1">
      <c r="E84" s="632"/>
      <c r="F84" s="632"/>
      <c r="G84" s="632"/>
      <c r="H84" s="632"/>
      <c r="I84" s="632"/>
      <c r="J84" s="632"/>
      <c r="K84" s="632"/>
      <c r="L84" s="632"/>
      <c r="M84" s="719"/>
      <c r="N84" s="719"/>
      <c r="O84" s="286"/>
      <c r="P84" s="286"/>
    </row>
    <row r="85" spans="5:16" s="285" customFormat="1">
      <c r="E85" s="280"/>
      <c r="F85" s="280"/>
      <c r="G85" s="280"/>
      <c r="H85" s="280"/>
      <c r="I85" s="280"/>
      <c r="J85" s="280"/>
      <c r="K85" s="280"/>
      <c r="L85" s="280"/>
      <c r="M85" s="284"/>
      <c r="N85" s="284"/>
      <c r="O85" s="286"/>
      <c r="P85" s="286"/>
    </row>
    <row r="86" spans="5:16" s="285" customFormat="1">
      <c r="E86" s="280"/>
      <c r="F86" s="280"/>
      <c r="G86" s="280"/>
      <c r="H86" s="280"/>
      <c r="I86" s="280"/>
      <c r="J86" s="280"/>
      <c r="K86" s="280"/>
      <c r="L86" s="280"/>
      <c r="M86" s="284"/>
      <c r="N86" s="284"/>
      <c r="O86" s="286"/>
      <c r="P86" s="286"/>
    </row>
    <row r="87" spans="5:16" s="285" customFormat="1">
      <c r="E87" s="280"/>
      <c r="F87" s="280"/>
      <c r="G87" s="280"/>
      <c r="H87" s="280"/>
      <c r="I87" s="280"/>
      <c r="J87" s="280"/>
      <c r="K87" s="280"/>
      <c r="L87" s="280"/>
      <c r="M87" s="284"/>
      <c r="N87" s="284"/>
      <c r="O87" s="286"/>
      <c r="P87" s="286"/>
    </row>
    <row r="88" spans="5:16" s="285" customFormat="1">
      <c r="E88" s="280"/>
      <c r="F88" s="280"/>
      <c r="G88" s="280"/>
      <c r="H88" s="280"/>
      <c r="I88" s="280"/>
      <c r="J88" s="280"/>
      <c r="K88" s="284"/>
      <c r="L88" s="284"/>
      <c r="M88" s="284"/>
      <c r="N88" s="284"/>
      <c r="O88" s="286"/>
      <c r="P88" s="286"/>
    </row>
    <row r="89" spans="5:16" s="285" customFormat="1">
      <c r="E89" s="284"/>
      <c r="F89" s="284"/>
      <c r="G89" s="284"/>
      <c r="H89" s="284"/>
      <c r="I89" s="284"/>
      <c r="J89" s="284"/>
      <c r="K89" s="284"/>
      <c r="L89" s="284"/>
      <c r="M89" s="284"/>
      <c r="N89" s="284"/>
      <c r="O89" s="286"/>
      <c r="P89" s="286"/>
    </row>
    <row r="90" spans="5:16" s="285" customFormat="1">
      <c r="E90" s="284"/>
      <c r="F90" s="284"/>
      <c r="G90" s="284"/>
      <c r="H90" s="284"/>
      <c r="I90" s="284"/>
      <c r="J90" s="284"/>
      <c r="K90" s="284"/>
      <c r="L90" s="284"/>
      <c r="M90" s="284"/>
      <c r="N90" s="284"/>
      <c r="O90" s="286"/>
      <c r="P90" s="286"/>
    </row>
    <row r="91" spans="5:16" s="285" customFormat="1">
      <c r="E91" s="284"/>
      <c r="F91" s="284"/>
      <c r="G91" s="284"/>
      <c r="H91" s="284"/>
      <c r="I91" s="284"/>
      <c r="J91" s="284"/>
      <c r="K91" s="284"/>
      <c r="L91" s="284"/>
      <c r="M91" s="284"/>
      <c r="N91" s="284"/>
      <c r="O91" s="286"/>
      <c r="P91" s="286"/>
    </row>
    <row r="92" spans="5:16" s="285" customFormat="1">
      <c r="E92" s="284"/>
      <c r="F92" s="284"/>
      <c r="G92" s="284"/>
      <c r="H92" s="284"/>
      <c r="I92" s="284"/>
      <c r="J92" s="284"/>
      <c r="K92" s="284"/>
      <c r="L92" s="284"/>
      <c r="M92" s="284"/>
      <c r="N92" s="284"/>
      <c r="O92" s="286"/>
      <c r="P92" s="286"/>
    </row>
    <row r="93" spans="5:16" s="285" customFormat="1">
      <c r="E93" s="284"/>
      <c r="F93" s="284"/>
      <c r="G93" s="284"/>
      <c r="H93" s="284"/>
      <c r="I93" s="284"/>
      <c r="J93" s="284"/>
      <c r="K93" s="284"/>
      <c r="L93" s="284"/>
      <c r="M93" s="284"/>
      <c r="N93" s="284"/>
      <c r="O93" s="286"/>
      <c r="P93" s="286"/>
    </row>
    <row r="94" spans="5:16" s="285" customFormat="1">
      <c r="E94" s="404"/>
      <c r="F94" s="404"/>
      <c r="G94" s="404"/>
      <c r="H94" s="404"/>
      <c r="I94" s="404"/>
      <c r="J94" s="404"/>
      <c r="K94" s="404"/>
      <c r="L94" s="404"/>
      <c r="M94" s="404"/>
      <c r="N94" s="404"/>
      <c r="O94" s="286"/>
      <c r="P94" s="286"/>
    </row>
    <row r="95" spans="5:16" s="285" customFormat="1">
      <c r="E95" s="284"/>
      <c r="F95" s="284"/>
      <c r="G95" s="284"/>
      <c r="H95" s="284"/>
      <c r="I95" s="284"/>
      <c r="J95" s="284"/>
      <c r="K95" s="284"/>
      <c r="L95" s="284"/>
      <c r="M95" s="284"/>
      <c r="N95" s="284"/>
      <c r="O95" s="286"/>
      <c r="P95" s="286"/>
    </row>
    <row r="96" spans="5:16" s="285" customFormat="1">
      <c r="E96" s="406"/>
      <c r="F96" s="406"/>
      <c r="G96" s="406"/>
      <c r="H96" s="406"/>
      <c r="I96" s="406"/>
      <c r="J96" s="406"/>
      <c r="K96" s="406"/>
      <c r="L96" s="406"/>
      <c r="M96" s="406"/>
      <c r="N96" s="406"/>
      <c r="O96" s="286"/>
      <c r="P96" s="286"/>
    </row>
    <row r="97" spans="5:16" s="285" customFormat="1">
      <c r="E97" s="405"/>
      <c r="F97" s="405"/>
      <c r="G97" s="405"/>
      <c r="H97" s="405"/>
      <c r="I97" s="405"/>
      <c r="J97" s="405"/>
      <c r="K97" s="286"/>
      <c r="L97" s="286"/>
      <c r="M97" s="286"/>
      <c r="N97" s="286"/>
      <c r="O97" s="286"/>
      <c r="P97" s="286"/>
    </row>
    <row r="98" spans="5:16" s="285" customFormat="1">
      <c r="E98" s="405"/>
      <c r="F98" s="405"/>
      <c r="G98" s="405"/>
      <c r="H98" s="405"/>
      <c r="I98" s="405"/>
      <c r="J98" s="405"/>
      <c r="K98" s="405"/>
      <c r="L98" s="405"/>
      <c r="M98" s="405"/>
      <c r="N98" s="405"/>
      <c r="O98" s="286"/>
      <c r="P98" s="286"/>
    </row>
    <row r="99" spans="5:16" s="285" customFormat="1">
      <c r="E99" s="405"/>
      <c r="F99" s="405"/>
      <c r="G99" s="405"/>
      <c r="H99" s="405"/>
      <c r="I99" s="405"/>
      <c r="J99" s="405"/>
      <c r="K99" s="405"/>
      <c r="L99" s="405"/>
      <c r="M99" s="405"/>
      <c r="N99" s="405"/>
      <c r="O99" s="286"/>
      <c r="P99" s="286"/>
    </row>
    <row r="100" spans="5:16" s="285" customFormat="1">
      <c r="E100" s="405"/>
      <c r="F100" s="405"/>
      <c r="G100" s="405"/>
      <c r="H100" s="405"/>
      <c r="I100" s="405"/>
      <c r="J100" s="405"/>
      <c r="K100" s="405"/>
      <c r="L100" s="405"/>
      <c r="M100" s="405"/>
      <c r="N100" s="405"/>
      <c r="O100" s="286"/>
      <c r="P100" s="286"/>
    </row>
    <row r="101" spans="5:16" s="285" customFormat="1">
      <c r="E101" s="405"/>
      <c r="F101" s="405"/>
      <c r="G101" s="405"/>
      <c r="H101" s="405"/>
      <c r="I101" s="405"/>
      <c r="J101" s="405"/>
      <c r="K101" s="405"/>
      <c r="L101" s="405"/>
      <c r="M101" s="405"/>
      <c r="N101" s="405"/>
      <c r="O101" s="286"/>
      <c r="P101" s="286"/>
    </row>
    <row r="102" spans="5:16" s="285" customFormat="1">
      <c r="E102" s="405"/>
      <c r="F102" s="405"/>
      <c r="G102" s="405"/>
      <c r="H102" s="405"/>
      <c r="I102" s="405"/>
      <c r="J102" s="405"/>
      <c r="K102" s="405"/>
      <c r="L102" s="405"/>
      <c r="M102" s="405"/>
      <c r="N102" s="405"/>
      <c r="O102" s="286"/>
      <c r="P102" s="286"/>
    </row>
    <row r="103" spans="5:16" s="285" customFormat="1">
      <c r="E103" s="405"/>
      <c r="F103" s="405"/>
      <c r="G103" s="405"/>
      <c r="H103" s="405"/>
      <c r="I103" s="405"/>
      <c r="J103" s="405"/>
      <c r="K103" s="405"/>
      <c r="L103" s="405"/>
      <c r="M103" s="405"/>
      <c r="N103" s="405"/>
      <c r="O103" s="286"/>
      <c r="P103" s="286"/>
    </row>
    <row r="104" spans="5:16" s="285" customFormat="1">
      <c r="E104" s="405"/>
      <c r="F104" s="405"/>
      <c r="G104" s="405"/>
      <c r="H104" s="405"/>
      <c r="I104" s="405"/>
      <c r="J104" s="405"/>
      <c r="K104" s="405"/>
      <c r="L104" s="405"/>
      <c r="M104" s="405"/>
      <c r="N104" s="405"/>
      <c r="O104" s="286"/>
      <c r="P104" s="286"/>
    </row>
    <row r="105" spans="5:16" s="285" customFormat="1">
      <c r="E105" s="405"/>
      <c r="F105" s="405"/>
      <c r="G105" s="405"/>
      <c r="H105" s="405"/>
      <c r="I105" s="405"/>
      <c r="J105" s="405"/>
      <c r="K105" s="405"/>
      <c r="L105" s="405"/>
      <c r="M105" s="405"/>
      <c r="N105" s="405"/>
      <c r="O105" s="286"/>
      <c r="P105" s="286"/>
    </row>
    <row r="106" spans="5:16" s="285" customFormat="1">
      <c r="E106" s="405"/>
      <c r="F106" s="405"/>
      <c r="G106" s="405"/>
      <c r="H106" s="405"/>
      <c r="I106" s="405"/>
      <c r="J106" s="405"/>
      <c r="K106" s="405"/>
      <c r="L106" s="405"/>
      <c r="M106" s="405"/>
      <c r="N106" s="405"/>
      <c r="O106" s="286"/>
      <c r="P106" s="286"/>
    </row>
    <row r="107" spans="5:16" s="285" customFormat="1">
      <c r="E107" s="405"/>
      <c r="F107" s="405"/>
      <c r="G107" s="405"/>
      <c r="H107" s="405"/>
      <c r="I107" s="405"/>
      <c r="J107" s="405"/>
      <c r="K107" s="405"/>
      <c r="L107" s="405"/>
      <c r="M107" s="405"/>
      <c r="N107" s="405"/>
      <c r="O107" s="286"/>
      <c r="P107" s="286"/>
    </row>
    <row r="108" spans="5:16" s="285" customFormat="1">
      <c r="E108" s="405"/>
      <c r="F108" s="405"/>
      <c r="G108" s="405"/>
      <c r="H108" s="405"/>
      <c r="I108" s="405"/>
      <c r="J108" s="405"/>
      <c r="K108" s="405"/>
      <c r="L108" s="405"/>
      <c r="M108" s="405"/>
      <c r="N108" s="405"/>
      <c r="O108" s="286"/>
      <c r="P108" s="286"/>
    </row>
    <row r="109" spans="5:16" s="285" customFormat="1">
      <c r="E109" s="405"/>
      <c r="F109" s="405"/>
      <c r="G109" s="405"/>
      <c r="H109" s="405"/>
      <c r="I109" s="405"/>
      <c r="J109" s="405"/>
      <c r="K109" s="405"/>
      <c r="L109" s="405"/>
      <c r="M109" s="405"/>
      <c r="N109" s="405"/>
      <c r="O109" s="286"/>
      <c r="P109" s="286"/>
    </row>
    <row r="110" spans="5:16" s="285" customFormat="1">
      <c r="E110" s="405"/>
      <c r="F110" s="405"/>
      <c r="G110" s="405"/>
      <c r="H110" s="405"/>
      <c r="I110" s="405"/>
      <c r="J110" s="405"/>
      <c r="K110" s="405"/>
      <c r="L110" s="405"/>
      <c r="M110" s="405"/>
      <c r="N110" s="405"/>
      <c r="O110" s="286"/>
      <c r="P110" s="286"/>
    </row>
    <row r="111" spans="5:16" s="285" customFormat="1">
      <c r="E111" s="405"/>
      <c r="F111" s="405"/>
      <c r="G111" s="405"/>
      <c r="H111" s="405"/>
      <c r="I111" s="405"/>
      <c r="J111" s="405"/>
      <c r="K111" s="405"/>
      <c r="L111" s="405"/>
      <c r="M111" s="405"/>
      <c r="N111" s="405"/>
      <c r="O111" s="286"/>
      <c r="P111" s="286"/>
    </row>
    <row r="112" spans="5:16" s="285" customFormat="1">
      <c r="E112" s="405"/>
      <c r="F112" s="405"/>
      <c r="G112" s="405"/>
      <c r="H112" s="405"/>
      <c r="I112" s="405"/>
      <c r="J112" s="405"/>
      <c r="K112" s="405"/>
      <c r="L112" s="405"/>
      <c r="M112" s="405"/>
      <c r="N112" s="405"/>
      <c r="O112" s="286"/>
      <c r="P112" s="286"/>
    </row>
    <row r="113" spans="5:16" s="285" customFormat="1">
      <c r="E113" s="405"/>
      <c r="F113" s="405"/>
      <c r="G113" s="405"/>
      <c r="H113" s="405"/>
      <c r="I113" s="405"/>
      <c r="J113" s="405"/>
      <c r="K113" s="405"/>
      <c r="L113" s="405"/>
      <c r="M113" s="405"/>
      <c r="N113" s="405"/>
      <c r="O113" s="286"/>
      <c r="P113" s="286"/>
    </row>
    <row r="114" spans="5:16" s="285" customFormat="1">
      <c r="E114" s="405"/>
      <c r="F114" s="405"/>
      <c r="G114" s="405"/>
      <c r="H114" s="405"/>
      <c r="I114" s="405"/>
      <c r="J114" s="405"/>
      <c r="K114" s="405"/>
      <c r="L114" s="405"/>
      <c r="M114" s="405"/>
      <c r="N114" s="405"/>
      <c r="O114" s="286"/>
      <c r="P114" s="286"/>
    </row>
    <row r="115" spans="5:16" s="285" customFormat="1">
      <c r="E115" s="405"/>
      <c r="F115" s="405"/>
      <c r="G115" s="405"/>
      <c r="H115" s="405"/>
      <c r="I115" s="405"/>
      <c r="J115" s="405"/>
      <c r="K115" s="405"/>
      <c r="L115" s="405"/>
      <c r="M115" s="405"/>
      <c r="N115" s="405"/>
      <c r="O115" s="286"/>
      <c r="P115" s="286"/>
    </row>
    <row r="116" spans="5:16" s="285" customFormat="1">
      <c r="E116" s="405"/>
      <c r="F116" s="405"/>
      <c r="G116" s="405"/>
      <c r="H116" s="405"/>
      <c r="I116" s="405"/>
      <c r="J116" s="405"/>
      <c r="K116" s="405"/>
      <c r="L116" s="405"/>
      <c r="M116" s="405"/>
      <c r="N116" s="405"/>
      <c r="O116" s="286"/>
      <c r="P116" s="286"/>
    </row>
    <row r="117" spans="5:16" s="285" customFormat="1">
      <c r="E117" s="405"/>
      <c r="F117" s="405"/>
      <c r="G117" s="405"/>
      <c r="H117" s="405"/>
      <c r="I117" s="405"/>
      <c r="J117" s="405"/>
      <c r="K117" s="405"/>
      <c r="L117" s="405"/>
      <c r="M117" s="405"/>
      <c r="N117" s="405"/>
      <c r="O117" s="286"/>
      <c r="P117" s="286"/>
    </row>
    <row r="118" spans="5:16" s="285" customFormat="1">
      <c r="E118" s="405"/>
      <c r="F118" s="405"/>
      <c r="G118" s="405"/>
      <c r="H118" s="405"/>
      <c r="I118" s="405"/>
      <c r="J118" s="405"/>
      <c r="K118" s="405"/>
      <c r="L118" s="405"/>
      <c r="M118" s="405"/>
      <c r="N118" s="405"/>
      <c r="O118" s="286"/>
      <c r="P118" s="286"/>
    </row>
    <row r="119" spans="5:16" s="285" customFormat="1">
      <c r="E119" s="405"/>
      <c r="F119" s="405"/>
      <c r="G119" s="405"/>
      <c r="H119" s="405"/>
      <c r="I119" s="405"/>
      <c r="J119" s="405"/>
      <c r="K119" s="405"/>
      <c r="L119" s="405"/>
      <c r="M119" s="405"/>
      <c r="N119" s="405"/>
      <c r="O119" s="286"/>
      <c r="P119" s="286"/>
    </row>
    <row r="120" spans="5:16" s="285" customFormat="1">
      <c r="E120" s="405"/>
      <c r="F120" s="405"/>
      <c r="G120" s="405"/>
      <c r="H120" s="405"/>
      <c r="I120" s="405"/>
      <c r="J120" s="405"/>
      <c r="K120" s="405"/>
      <c r="L120" s="405"/>
      <c r="M120" s="405"/>
      <c r="N120" s="405"/>
      <c r="O120" s="286"/>
      <c r="P120" s="286"/>
    </row>
    <row r="121" spans="5:16" s="285" customFormat="1">
      <c r="E121" s="405"/>
      <c r="F121" s="405"/>
      <c r="G121" s="405"/>
      <c r="H121" s="405"/>
      <c r="I121" s="405"/>
      <c r="J121" s="405"/>
      <c r="K121" s="405"/>
      <c r="L121" s="405"/>
      <c r="M121" s="405"/>
      <c r="N121" s="405"/>
      <c r="O121" s="286"/>
      <c r="P121" s="286"/>
    </row>
    <row r="122" spans="5:16" s="285" customFormat="1">
      <c r="E122" s="405"/>
      <c r="F122" s="405"/>
      <c r="G122" s="405"/>
      <c r="H122" s="405"/>
      <c r="I122" s="405"/>
      <c r="J122" s="405"/>
      <c r="K122" s="405"/>
      <c r="L122" s="405"/>
      <c r="M122" s="405"/>
      <c r="N122" s="405"/>
      <c r="O122" s="286"/>
      <c r="P122" s="286"/>
    </row>
    <row r="123" spans="5:16" s="285" customFormat="1">
      <c r="E123" s="405"/>
      <c r="F123" s="405"/>
      <c r="G123" s="405"/>
      <c r="H123" s="405"/>
      <c r="I123" s="405"/>
      <c r="J123" s="405"/>
      <c r="K123" s="405"/>
      <c r="L123" s="405"/>
      <c r="M123" s="405"/>
      <c r="N123" s="405"/>
      <c r="O123" s="286"/>
      <c r="P123" s="286"/>
    </row>
    <row r="124" spans="5:16" s="285" customFormat="1">
      <c r="E124" s="405"/>
      <c r="F124" s="405"/>
      <c r="G124" s="405"/>
      <c r="H124" s="405"/>
      <c r="I124" s="405"/>
      <c r="J124" s="405"/>
      <c r="K124" s="405"/>
      <c r="L124" s="405"/>
      <c r="M124" s="405"/>
      <c r="N124" s="405"/>
      <c r="O124" s="286"/>
      <c r="P124" s="286"/>
    </row>
    <row r="125" spans="5:16" s="285" customFormat="1">
      <c r="E125" s="405"/>
      <c r="F125" s="405"/>
      <c r="G125" s="405"/>
      <c r="H125" s="405"/>
      <c r="I125" s="405"/>
      <c r="J125" s="405"/>
      <c r="K125" s="405"/>
      <c r="L125" s="405"/>
      <c r="M125" s="405"/>
      <c r="N125" s="405"/>
      <c r="O125" s="286"/>
      <c r="P125" s="286"/>
    </row>
    <row r="126" spans="5:16" s="285" customFormat="1">
      <c r="E126" s="405"/>
      <c r="F126" s="405"/>
      <c r="G126" s="405"/>
      <c r="H126" s="405"/>
      <c r="I126" s="405"/>
      <c r="J126" s="405"/>
      <c r="K126" s="405"/>
      <c r="L126" s="405"/>
      <c r="M126" s="405"/>
      <c r="N126" s="405"/>
      <c r="O126" s="286"/>
      <c r="P126" s="286"/>
    </row>
    <row r="127" spans="5:16" s="285" customFormat="1">
      <c r="E127" s="405"/>
      <c r="F127" s="405"/>
      <c r="G127" s="405"/>
      <c r="H127" s="405"/>
      <c r="I127" s="405"/>
      <c r="J127" s="405"/>
      <c r="K127" s="405"/>
      <c r="L127" s="405"/>
      <c r="M127" s="405"/>
      <c r="N127" s="405"/>
      <c r="O127" s="286"/>
      <c r="P127" s="286"/>
    </row>
    <row r="128" spans="5:16" s="285" customFormat="1">
      <c r="E128" s="405"/>
      <c r="F128" s="405"/>
      <c r="G128" s="405"/>
      <c r="H128" s="405"/>
      <c r="I128" s="405"/>
      <c r="J128" s="405"/>
      <c r="K128" s="405"/>
      <c r="L128" s="405"/>
      <c r="M128" s="405"/>
      <c r="N128" s="405"/>
      <c r="O128" s="286"/>
      <c r="P128" s="286"/>
    </row>
    <row r="129" spans="5:16" s="285" customFormat="1">
      <c r="E129" s="405"/>
      <c r="F129" s="405"/>
      <c r="G129" s="405"/>
      <c r="H129" s="405"/>
      <c r="I129" s="405"/>
      <c r="J129" s="405"/>
      <c r="K129" s="405"/>
      <c r="L129" s="405"/>
      <c r="M129" s="405"/>
      <c r="N129" s="405"/>
      <c r="O129" s="286"/>
      <c r="P129" s="286"/>
    </row>
    <row r="130" spans="5:16" s="285" customFormat="1">
      <c r="E130" s="405"/>
      <c r="F130" s="405"/>
      <c r="G130" s="405"/>
      <c r="H130" s="405"/>
      <c r="I130" s="405"/>
      <c r="J130" s="405"/>
      <c r="K130" s="405"/>
      <c r="L130" s="405"/>
      <c r="M130" s="405"/>
      <c r="N130" s="405"/>
      <c r="O130" s="286"/>
      <c r="P130" s="286"/>
    </row>
    <row r="131" spans="5:16" s="285" customFormat="1">
      <c r="E131" s="405"/>
      <c r="F131" s="405"/>
      <c r="G131" s="405"/>
      <c r="H131" s="405"/>
      <c r="I131" s="405"/>
      <c r="J131" s="405"/>
      <c r="K131" s="405"/>
      <c r="L131" s="405"/>
      <c r="M131" s="405"/>
      <c r="N131" s="405"/>
      <c r="O131" s="286"/>
      <c r="P131" s="286"/>
    </row>
    <row r="132" spans="5:16" s="285" customFormat="1">
      <c r="E132" s="405"/>
      <c r="F132" s="405"/>
      <c r="G132" s="405"/>
      <c r="H132" s="405"/>
      <c r="I132" s="405"/>
      <c r="J132" s="405"/>
      <c r="K132" s="405"/>
      <c r="L132" s="405"/>
      <c r="M132" s="405"/>
      <c r="N132" s="405"/>
      <c r="O132" s="286"/>
      <c r="P132" s="286"/>
    </row>
    <row r="133" spans="5:16" s="285" customFormat="1">
      <c r="E133" s="405"/>
      <c r="F133" s="405"/>
      <c r="G133" s="405"/>
      <c r="H133" s="405"/>
      <c r="I133" s="405"/>
      <c r="J133" s="405"/>
      <c r="K133" s="405"/>
      <c r="L133" s="405"/>
      <c r="M133" s="405"/>
      <c r="N133" s="405"/>
      <c r="O133" s="286"/>
      <c r="P133" s="286"/>
    </row>
    <row r="134" spans="5:16" s="285" customFormat="1">
      <c r="E134" s="405"/>
      <c r="F134" s="405"/>
      <c r="G134" s="405"/>
      <c r="H134" s="405"/>
      <c r="I134" s="405"/>
      <c r="J134" s="405"/>
      <c r="K134" s="405"/>
      <c r="L134" s="405"/>
      <c r="M134" s="405"/>
      <c r="N134" s="405"/>
      <c r="O134" s="286"/>
      <c r="P134" s="286"/>
    </row>
    <row r="135" spans="5:16" s="285" customFormat="1">
      <c r="E135" s="405"/>
      <c r="F135" s="405"/>
      <c r="G135" s="405"/>
      <c r="H135" s="405"/>
      <c r="I135" s="405"/>
      <c r="J135" s="405"/>
      <c r="K135" s="405"/>
      <c r="L135" s="405"/>
      <c r="M135" s="405"/>
      <c r="N135" s="405"/>
      <c r="O135" s="286"/>
      <c r="P135" s="286"/>
    </row>
    <row r="136" spans="5:16" s="285" customFormat="1">
      <c r="E136" s="405"/>
      <c r="F136" s="405"/>
      <c r="G136" s="405"/>
      <c r="H136" s="405"/>
      <c r="I136" s="405"/>
      <c r="J136" s="405"/>
      <c r="K136" s="405"/>
      <c r="L136" s="405"/>
      <c r="M136" s="405"/>
      <c r="N136" s="405"/>
      <c r="O136" s="286"/>
      <c r="P136" s="286"/>
    </row>
    <row r="137" spans="5:16" s="285" customFormat="1">
      <c r="E137" s="405"/>
      <c r="F137" s="405"/>
      <c r="G137" s="405"/>
      <c r="H137" s="405"/>
      <c r="I137" s="405"/>
      <c r="J137" s="405"/>
      <c r="K137" s="405"/>
      <c r="L137" s="405"/>
      <c r="M137" s="405"/>
      <c r="N137" s="405"/>
      <c r="O137" s="286"/>
      <c r="P137" s="286"/>
    </row>
    <row r="138" spans="5:16" s="285" customFormat="1">
      <c r="E138" s="405"/>
      <c r="F138" s="405"/>
      <c r="G138" s="405"/>
      <c r="H138" s="405"/>
      <c r="I138" s="405"/>
      <c r="J138" s="405"/>
      <c r="K138" s="405"/>
      <c r="L138" s="405"/>
      <c r="M138" s="405"/>
      <c r="N138" s="405"/>
      <c r="O138" s="286"/>
      <c r="P138" s="286"/>
    </row>
    <row r="139" spans="5:16" s="285" customFormat="1">
      <c r="E139" s="405"/>
      <c r="F139" s="405"/>
      <c r="G139" s="405"/>
      <c r="H139" s="405"/>
      <c r="I139" s="405"/>
      <c r="J139" s="405"/>
      <c r="K139" s="405"/>
      <c r="L139" s="405"/>
      <c r="M139" s="405"/>
      <c r="N139" s="405"/>
      <c r="O139" s="286"/>
      <c r="P139" s="286"/>
    </row>
    <row r="140" spans="5:16" s="285" customFormat="1">
      <c r="E140" s="405"/>
      <c r="F140" s="405"/>
      <c r="G140" s="405"/>
      <c r="H140" s="405"/>
      <c r="I140" s="405"/>
      <c r="J140" s="405"/>
      <c r="K140" s="405"/>
      <c r="L140" s="405"/>
      <c r="M140" s="405"/>
      <c r="N140" s="405"/>
      <c r="O140" s="286"/>
      <c r="P140" s="286"/>
    </row>
    <row r="141" spans="5:16" s="285" customFormat="1">
      <c r="E141" s="405"/>
      <c r="F141" s="405"/>
      <c r="G141" s="405"/>
      <c r="H141" s="405"/>
      <c r="I141" s="405"/>
      <c r="J141" s="405"/>
      <c r="K141" s="405"/>
      <c r="L141" s="405"/>
      <c r="M141" s="405"/>
      <c r="N141" s="405"/>
      <c r="O141" s="286"/>
      <c r="P141" s="286"/>
    </row>
    <row r="142" spans="5:16" s="285" customFormat="1">
      <c r="E142" s="405"/>
      <c r="F142" s="405"/>
      <c r="G142" s="405"/>
      <c r="H142" s="405"/>
      <c r="I142" s="405"/>
      <c r="J142" s="405"/>
      <c r="K142" s="405"/>
      <c r="L142" s="405"/>
      <c r="M142" s="405"/>
      <c r="N142" s="405"/>
      <c r="O142" s="286"/>
      <c r="P142" s="286"/>
    </row>
    <row r="143" spans="5:16" s="285" customFormat="1">
      <c r="E143" s="405"/>
      <c r="F143" s="405"/>
      <c r="G143" s="405"/>
      <c r="H143" s="405"/>
      <c r="I143" s="405"/>
      <c r="J143" s="405"/>
      <c r="K143" s="405"/>
      <c r="L143" s="405"/>
      <c r="M143" s="405"/>
      <c r="N143" s="405"/>
      <c r="O143" s="286"/>
      <c r="P143" s="286"/>
    </row>
    <row r="144" spans="5:16" s="285" customFormat="1">
      <c r="E144" s="405"/>
      <c r="F144" s="405"/>
      <c r="G144" s="405"/>
      <c r="H144" s="405"/>
      <c r="I144" s="405"/>
      <c r="J144" s="405"/>
      <c r="K144" s="405"/>
      <c r="L144" s="405"/>
      <c r="M144" s="405"/>
      <c r="N144" s="405"/>
      <c r="O144" s="286"/>
      <c r="P144" s="286"/>
    </row>
    <row r="145" spans="5:16" s="285" customFormat="1">
      <c r="E145" s="405"/>
      <c r="F145" s="405"/>
      <c r="G145" s="405"/>
      <c r="H145" s="405"/>
      <c r="I145" s="405"/>
      <c r="J145" s="405"/>
      <c r="K145" s="405"/>
      <c r="L145" s="405"/>
      <c r="M145" s="405"/>
      <c r="N145" s="405"/>
      <c r="O145" s="286"/>
      <c r="P145" s="286"/>
    </row>
    <row r="146" spans="5:16" s="285" customFormat="1">
      <c r="E146" s="405"/>
      <c r="F146" s="405"/>
      <c r="G146" s="405"/>
      <c r="H146" s="405"/>
      <c r="I146" s="405"/>
      <c r="J146" s="405"/>
      <c r="K146" s="286"/>
      <c r="L146" s="286"/>
      <c r="M146" s="286"/>
      <c r="N146" s="286"/>
      <c r="O146" s="286"/>
      <c r="P146" s="286"/>
    </row>
    <row r="147" spans="5:16" s="285" customFormat="1">
      <c r="E147" s="405"/>
      <c r="F147" s="405"/>
      <c r="G147" s="405"/>
      <c r="H147" s="405"/>
      <c r="I147" s="405"/>
      <c r="J147" s="405"/>
      <c r="K147" s="286"/>
      <c r="L147" s="286"/>
      <c r="M147" s="286"/>
      <c r="N147" s="286"/>
      <c r="O147" s="286"/>
      <c r="P147" s="286"/>
    </row>
    <row r="148" spans="5:16" s="285" customFormat="1">
      <c r="E148" s="407"/>
      <c r="F148" s="407"/>
      <c r="G148" s="407"/>
      <c r="H148" s="286"/>
      <c r="I148" s="286"/>
      <c r="J148" s="286"/>
      <c r="K148" s="286"/>
      <c r="L148" s="286"/>
      <c r="M148" s="286"/>
      <c r="N148" s="286"/>
      <c r="O148" s="286"/>
      <c r="P148" s="286"/>
    </row>
    <row r="149" spans="5:16" s="285" customFormat="1">
      <c r="E149" s="407"/>
      <c r="F149" s="407"/>
      <c r="G149" s="407"/>
      <c r="H149" s="286"/>
      <c r="I149" s="286"/>
      <c r="J149" s="286"/>
      <c r="K149" s="286"/>
      <c r="L149" s="286"/>
      <c r="M149" s="286"/>
      <c r="N149" s="286"/>
      <c r="O149" s="286"/>
      <c r="P149" s="286"/>
    </row>
    <row r="150" spans="5:16" s="285" customFormat="1">
      <c r="E150" s="407"/>
      <c r="F150" s="407"/>
      <c r="G150" s="407"/>
      <c r="H150" s="286"/>
      <c r="I150" s="286"/>
      <c r="J150" s="286"/>
      <c r="K150" s="286"/>
      <c r="L150" s="286"/>
      <c r="M150" s="286"/>
      <c r="N150" s="286"/>
      <c r="O150" s="286"/>
      <c r="P150" s="286"/>
    </row>
    <row r="151" spans="5:16" s="285" customFormat="1">
      <c r="E151" s="407"/>
      <c r="F151" s="407"/>
      <c r="G151" s="407"/>
      <c r="H151" s="286"/>
      <c r="I151" s="286"/>
      <c r="J151" s="286"/>
      <c r="K151" s="286"/>
      <c r="L151" s="286"/>
      <c r="M151" s="286"/>
      <c r="N151" s="286"/>
      <c r="O151" s="286"/>
      <c r="P151" s="286"/>
    </row>
    <row r="152" spans="5:16" s="285" customFormat="1">
      <c r="E152" s="407"/>
      <c r="F152" s="407"/>
      <c r="G152" s="407"/>
      <c r="H152" s="286"/>
      <c r="I152" s="286"/>
      <c r="J152" s="286"/>
      <c r="K152" s="286"/>
      <c r="L152" s="286"/>
      <c r="M152" s="286"/>
      <c r="N152" s="286"/>
      <c r="O152" s="286"/>
      <c r="P152" s="286"/>
    </row>
    <row r="153" spans="5:16" s="285" customFormat="1">
      <c r="E153" s="407"/>
      <c r="F153" s="407"/>
      <c r="G153" s="407"/>
      <c r="H153" s="286"/>
      <c r="I153" s="286"/>
      <c r="J153" s="286"/>
      <c r="K153" s="286"/>
      <c r="L153" s="286"/>
      <c r="M153" s="286"/>
      <c r="N153" s="286"/>
      <c r="O153" s="286"/>
      <c r="P153" s="286"/>
    </row>
    <row r="154" spans="5:16" s="285" customFormat="1">
      <c r="E154" s="407"/>
      <c r="F154" s="407"/>
      <c r="G154" s="407"/>
      <c r="H154" s="286"/>
      <c r="I154" s="286"/>
      <c r="J154" s="286"/>
      <c r="K154" s="286"/>
      <c r="L154" s="286"/>
      <c r="M154" s="286"/>
      <c r="N154" s="286"/>
      <c r="O154" s="286"/>
      <c r="P154" s="286"/>
    </row>
    <row r="155" spans="5:16" s="285" customFormat="1">
      <c r="E155" s="407"/>
      <c r="F155" s="407"/>
      <c r="G155" s="407"/>
      <c r="H155" s="286"/>
      <c r="I155" s="286"/>
      <c r="J155" s="286"/>
      <c r="K155" s="286"/>
      <c r="L155" s="286"/>
      <c r="M155" s="286"/>
      <c r="N155" s="286"/>
      <c r="O155" s="286"/>
      <c r="P155" s="286"/>
    </row>
    <row r="156" spans="5:16" s="285" customFormat="1">
      <c r="E156" s="407"/>
      <c r="F156" s="407"/>
      <c r="G156" s="407"/>
      <c r="H156" s="286"/>
      <c r="I156" s="286"/>
      <c r="J156" s="286"/>
      <c r="K156" s="286"/>
      <c r="L156" s="286"/>
      <c r="M156" s="286"/>
      <c r="N156" s="286"/>
      <c r="O156" s="286"/>
      <c r="P156" s="286"/>
    </row>
    <row r="157" spans="5:16" s="285" customFormat="1">
      <c r="E157" s="407"/>
      <c r="F157" s="407"/>
      <c r="G157" s="407"/>
      <c r="H157" s="286"/>
      <c r="I157" s="286"/>
      <c r="J157" s="286"/>
      <c r="K157" s="286"/>
      <c r="L157" s="286"/>
      <c r="M157" s="286"/>
      <c r="N157" s="286"/>
      <c r="O157" s="286"/>
      <c r="P157" s="286"/>
    </row>
    <row r="158" spans="5:16" s="285" customFormat="1">
      <c r="E158" s="407"/>
      <c r="F158" s="407"/>
      <c r="G158" s="407"/>
      <c r="H158" s="286"/>
      <c r="I158" s="286"/>
      <c r="J158" s="286"/>
      <c r="K158" s="286"/>
      <c r="L158" s="286"/>
      <c r="M158" s="286"/>
      <c r="N158" s="286"/>
      <c r="O158" s="286"/>
      <c r="P158" s="286"/>
    </row>
    <row r="159" spans="5:16" s="285" customFormat="1">
      <c r="E159" s="407"/>
      <c r="F159" s="407"/>
      <c r="G159" s="407"/>
      <c r="H159" s="286"/>
      <c r="I159" s="286"/>
      <c r="J159" s="286"/>
      <c r="K159" s="286"/>
      <c r="L159" s="286"/>
      <c r="M159" s="286"/>
      <c r="N159" s="286"/>
      <c r="O159" s="286"/>
      <c r="P159" s="286"/>
    </row>
    <row r="160" spans="5:16" s="285" customFormat="1">
      <c r="E160" s="407"/>
      <c r="F160" s="407"/>
      <c r="G160" s="407"/>
      <c r="H160" s="286"/>
      <c r="I160" s="286"/>
      <c r="J160" s="286"/>
      <c r="K160" s="286"/>
      <c r="L160" s="286"/>
      <c r="M160" s="286"/>
      <c r="N160" s="286"/>
      <c r="O160" s="286"/>
      <c r="P160" s="286"/>
    </row>
    <row r="161" spans="5:16" s="285" customFormat="1">
      <c r="E161" s="286"/>
      <c r="F161" s="286"/>
      <c r="G161" s="286"/>
      <c r="H161" s="286"/>
      <c r="I161" s="286"/>
      <c r="J161" s="286"/>
      <c r="K161" s="286"/>
      <c r="L161" s="286"/>
      <c r="M161" s="286"/>
      <c r="N161" s="286"/>
      <c r="O161" s="286"/>
      <c r="P161" s="286"/>
    </row>
    <row r="162" spans="5:16" s="285" customFormat="1">
      <c r="E162" s="286"/>
      <c r="F162" s="286"/>
      <c r="G162" s="286"/>
      <c r="H162" s="286"/>
      <c r="I162" s="286"/>
      <c r="J162" s="286"/>
      <c r="K162" s="286"/>
      <c r="L162" s="286"/>
      <c r="M162" s="286"/>
      <c r="N162" s="286"/>
      <c r="O162" s="286"/>
      <c r="P162" s="286"/>
    </row>
    <row r="163" spans="5:16" s="285" customFormat="1">
      <c r="E163" s="286"/>
      <c r="F163" s="286"/>
      <c r="G163" s="286"/>
      <c r="H163" s="286"/>
      <c r="I163" s="286"/>
      <c r="J163" s="286"/>
      <c r="K163" s="286"/>
      <c r="L163" s="286"/>
      <c r="M163" s="286"/>
      <c r="N163" s="286"/>
      <c r="O163" s="286"/>
      <c r="P163" s="286"/>
    </row>
    <row r="164" spans="5:16" s="285" customFormat="1">
      <c r="E164" s="286"/>
      <c r="F164" s="286"/>
      <c r="G164" s="286"/>
      <c r="H164" s="286"/>
      <c r="I164" s="286"/>
      <c r="J164" s="286"/>
      <c r="K164" s="286"/>
      <c r="L164" s="286"/>
      <c r="M164" s="286"/>
      <c r="N164" s="286"/>
      <c r="O164" s="286"/>
      <c r="P164" s="286"/>
    </row>
    <row r="165" spans="5:16" s="285" customFormat="1">
      <c r="E165" s="286"/>
      <c r="F165" s="286"/>
      <c r="G165" s="286"/>
      <c r="H165" s="286"/>
      <c r="I165" s="286"/>
      <c r="J165" s="286"/>
      <c r="K165" s="286"/>
      <c r="L165" s="286"/>
      <c r="M165" s="286"/>
      <c r="N165" s="286"/>
      <c r="O165" s="286"/>
      <c r="P165" s="286"/>
    </row>
    <row r="166" spans="5:16" s="285" customFormat="1">
      <c r="E166" s="286"/>
      <c r="F166" s="286"/>
      <c r="G166" s="286"/>
      <c r="H166" s="286"/>
      <c r="I166" s="286"/>
      <c r="J166" s="286"/>
      <c r="K166" s="286"/>
      <c r="L166" s="286"/>
      <c r="M166" s="286"/>
      <c r="N166" s="286"/>
      <c r="O166" s="286"/>
      <c r="P166" s="286"/>
    </row>
    <row r="167" spans="5:16" s="285" customFormat="1">
      <c r="E167" s="286"/>
      <c r="F167" s="286"/>
      <c r="G167" s="286"/>
      <c r="H167" s="286"/>
      <c r="I167" s="286"/>
      <c r="J167" s="286"/>
      <c r="K167" s="286"/>
      <c r="L167" s="286"/>
      <c r="M167" s="286"/>
      <c r="N167" s="286"/>
      <c r="O167" s="286"/>
      <c r="P167" s="286"/>
    </row>
    <row r="168" spans="5:16" s="285" customFormat="1">
      <c r="E168" s="286"/>
      <c r="F168" s="286"/>
      <c r="G168" s="286"/>
      <c r="H168" s="286"/>
      <c r="I168" s="286"/>
      <c r="J168" s="286"/>
      <c r="K168" s="286"/>
      <c r="L168" s="286"/>
      <c r="M168" s="286"/>
      <c r="N168" s="286"/>
      <c r="O168" s="286"/>
      <c r="P168" s="286"/>
    </row>
    <row r="169" spans="5:16" s="285" customFormat="1">
      <c r="E169" s="286"/>
      <c r="F169" s="286"/>
      <c r="G169" s="286"/>
      <c r="H169" s="286"/>
      <c r="I169" s="286"/>
      <c r="J169" s="286"/>
      <c r="K169" s="286"/>
      <c r="L169" s="286"/>
      <c r="M169" s="286"/>
      <c r="N169" s="286"/>
      <c r="O169" s="286"/>
      <c r="P169" s="286"/>
    </row>
    <row r="170" spans="5:16" s="285" customFormat="1">
      <c r="E170" s="286"/>
      <c r="F170" s="286"/>
      <c r="G170" s="286"/>
      <c r="H170" s="286"/>
      <c r="I170" s="286"/>
      <c r="J170" s="286"/>
      <c r="K170" s="286"/>
      <c r="L170" s="286"/>
      <c r="M170" s="286"/>
      <c r="N170" s="286"/>
      <c r="O170" s="286"/>
      <c r="P170" s="286"/>
    </row>
    <row r="171" spans="5:16" s="285" customFormat="1">
      <c r="E171" s="286"/>
      <c r="F171" s="286"/>
      <c r="G171" s="286"/>
      <c r="H171" s="286"/>
      <c r="I171" s="286"/>
      <c r="J171" s="286"/>
      <c r="K171" s="286"/>
      <c r="L171" s="286"/>
      <c r="M171" s="286"/>
      <c r="N171" s="286"/>
      <c r="O171" s="286"/>
      <c r="P171" s="286"/>
    </row>
  </sheetData>
  <sheetProtection sheet="1" objects="1" scenarios="1"/>
  <mergeCells count="12">
    <mergeCell ref="D64:Q64"/>
    <mergeCell ref="C16:D16"/>
    <mergeCell ref="C17:D17"/>
    <mergeCell ref="B1:Q1"/>
    <mergeCell ref="B2:Q2"/>
    <mergeCell ref="B3:Q3"/>
    <mergeCell ref="C34:D34"/>
    <mergeCell ref="C32:D32"/>
    <mergeCell ref="C33:D33"/>
    <mergeCell ref="C28:D28"/>
    <mergeCell ref="C31:D31"/>
    <mergeCell ref="C30:D30"/>
  </mergeCells>
  <pageMargins left="0.7" right="0.7" top="0.25" bottom="0.44" header="0.3" footer="0.3"/>
  <pageSetup scale="61" orientation="landscape" r:id="rId1"/>
  <headerFooter>
    <oddFooter>&amp;LActivision Blizzard, Inc.&amp;R&amp;P of &amp;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S92"/>
  <sheetViews>
    <sheetView showGridLines="0" zoomScaleNormal="100" zoomScaleSheetLayoutView="90" workbookViewId="0">
      <pane xSplit="2" ySplit="7" topLeftCell="C8" activePane="bottomRight" state="frozen"/>
      <selection sqref="A1:S1"/>
      <selection pane="topRight" sqref="A1:S1"/>
      <selection pane="bottomLeft" sqref="A1:S1"/>
      <selection pane="bottomRight" sqref="A1:O1"/>
    </sheetView>
  </sheetViews>
  <sheetFormatPr defaultColWidth="9.28515625" defaultRowHeight="12"/>
  <cols>
    <col min="1" max="1" width="2.7109375" style="36" customWidth="1"/>
    <col min="2" max="2" width="60.28515625" style="36" customWidth="1"/>
    <col min="3" max="14" width="9.7109375" style="36" customWidth="1"/>
    <col min="15" max="15" width="1.7109375" style="36" customWidth="1"/>
    <col min="16" max="16384" width="9.28515625" style="36"/>
  </cols>
  <sheetData>
    <row r="1" spans="1:19" ht="15" customHeight="1">
      <c r="A1" s="739" t="s">
        <v>60</v>
      </c>
      <c r="B1" s="739"/>
      <c r="C1" s="739"/>
      <c r="D1" s="739"/>
      <c r="E1" s="739"/>
      <c r="F1" s="739"/>
      <c r="G1" s="739"/>
      <c r="H1" s="739"/>
      <c r="I1" s="739"/>
      <c r="J1" s="739"/>
      <c r="K1" s="739"/>
      <c r="L1" s="739"/>
      <c r="M1" s="739"/>
      <c r="N1" s="739"/>
      <c r="O1" s="739"/>
    </row>
    <row r="2" spans="1:19" ht="15" customHeight="1">
      <c r="A2" s="739" t="s">
        <v>312</v>
      </c>
      <c r="B2" s="739"/>
      <c r="C2" s="739"/>
      <c r="D2" s="739"/>
      <c r="E2" s="739"/>
      <c r="F2" s="739"/>
      <c r="G2" s="739"/>
      <c r="H2" s="739"/>
      <c r="I2" s="739"/>
      <c r="J2" s="739"/>
      <c r="K2" s="739"/>
      <c r="L2" s="739"/>
      <c r="M2" s="739"/>
      <c r="N2" s="739"/>
      <c r="O2" s="739"/>
    </row>
    <row r="3" spans="1:19" ht="15" customHeight="1">
      <c r="A3" s="739" t="s">
        <v>311</v>
      </c>
      <c r="B3" s="739"/>
      <c r="C3" s="739"/>
      <c r="D3" s="739"/>
      <c r="E3" s="739"/>
      <c r="F3" s="739"/>
      <c r="G3" s="739"/>
      <c r="H3" s="739"/>
      <c r="I3" s="739"/>
      <c r="J3" s="739"/>
      <c r="K3" s="739"/>
      <c r="L3" s="739"/>
      <c r="M3" s="739"/>
      <c r="N3" s="739"/>
      <c r="O3" s="739"/>
    </row>
    <row r="6" spans="1:19" ht="15.75" customHeight="1">
      <c r="B6" s="71"/>
      <c r="C6" s="66" t="s">
        <v>4</v>
      </c>
      <c r="D6" s="66" t="s">
        <v>5</v>
      </c>
      <c r="E6" s="66" t="s">
        <v>6</v>
      </c>
      <c r="F6" s="66" t="s">
        <v>3</v>
      </c>
      <c r="G6" s="66" t="s">
        <v>4</v>
      </c>
      <c r="H6" s="66" t="s">
        <v>5</v>
      </c>
      <c r="I6" s="66" t="s">
        <v>6</v>
      </c>
      <c r="J6" s="487" t="s">
        <v>3</v>
      </c>
      <c r="K6" s="499" t="s">
        <v>4</v>
      </c>
      <c r="L6" s="637" t="s">
        <v>5</v>
      </c>
      <c r="M6" s="685" t="s">
        <v>6</v>
      </c>
      <c r="N6" s="726" t="s">
        <v>3</v>
      </c>
    </row>
    <row r="7" spans="1:19" ht="12.75" thickBot="1">
      <c r="B7" s="33"/>
      <c r="C7" s="66" t="s">
        <v>156</v>
      </c>
      <c r="D7" s="66" t="s">
        <v>156</v>
      </c>
      <c r="E7" s="66" t="s">
        <v>156</v>
      </c>
      <c r="F7" s="66" t="s">
        <v>218</v>
      </c>
      <c r="G7" s="66" t="s">
        <v>218</v>
      </c>
      <c r="H7" s="66" t="s">
        <v>218</v>
      </c>
      <c r="I7" s="66" t="s">
        <v>218</v>
      </c>
      <c r="J7" s="487" t="s">
        <v>239</v>
      </c>
      <c r="K7" s="499" t="s">
        <v>239</v>
      </c>
      <c r="L7" s="637" t="s">
        <v>239</v>
      </c>
      <c r="M7" s="685" t="s">
        <v>239</v>
      </c>
      <c r="N7" s="726" t="s">
        <v>297</v>
      </c>
    </row>
    <row r="8" spans="1:19">
      <c r="B8" s="467" t="s">
        <v>120</v>
      </c>
      <c r="C8" s="73"/>
      <c r="D8" s="73"/>
      <c r="E8" s="73"/>
      <c r="F8" s="73"/>
      <c r="G8" s="73"/>
      <c r="H8" s="73"/>
      <c r="I8" s="73"/>
      <c r="J8" s="73"/>
      <c r="K8" s="73"/>
      <c r="L8" s="73"/>
      <c r="M8" s="73"/>
      <c r="N8" s="73"/>
    </row>
    <row r="9" spans="1:19" ht="13.5">
      <c r="B9" s="468" t="s">
        <v>109</v>
      </c>
      <c r="C9" s="469">
        <v>1309</v>
      </c>
      <c r="D9" s="469">
        <v>1354</v>
      </c>
      <c r="E9" s="469">
        <v>1431</v>
      </c>
      <c r="F9" s="469">
        <v>1463</v>
      </c>
      <c r="G9" s="569">
        <v>1259</v>
      </c>
      <c r="H9" s="569">
        <v>1276</v>
      </c>
      <c r="I9" s="569">
        <v>1788</v>
      </c>
      <c r="J9" s="569">
        <v>1393</v>
      </c>
      <c r="K9" s="569">
        <v>1086</v>
      </c>
      <c r="L9" s="569">
        <v>1014</v>
      </c>
      <c r="M9" s="569">
        <v>1439</v>
      </c>
      <c r="N9" s="296">
        <v>1441</v>
      </c>
      <c r="O9" s="75"/>
    </row>
    <row r="10" spans="1:19">
      <c r="B10" s="468" t="s">
        <v>74</v>
      </c>
      <c r="C10" s="189">
        <v>260</v>
      </c>
      <c r="D10" s="189">
        <v>168</v>
      </c>
      <c r="E10" s="189">
        <v>335</v>
      </c>
      <c r="F10" s="189">
        <v>409</v>
      </c>
      <c r="G10" s="570">
        <v>278</v>
      </c>
      <c r="H10" s="570">
        <v>76</v>
      </c>
      <c r="I10" s="570">
        <v>343</v>
      </c>
      <c r="J10" s="570">
        <v>313</v>
      </c>
      <c r="K10" s="570">
        <v>193</v>
      </c>
      <c r="L10" s="570">
        <v>93</v>
      </c>
      <c r="M10" s="570">
        <v>310</v>
      </c>
      <c r="N10" s="297">
        <v>221</v>
      </c>
    </row>
    <row r="11" spans="1:19" ht="13.5">
      <c r="B11" s="468" t="s">
        <v>110</v>
      </c>
      <c r="C11" s="470">
        <v>62</v>
      </c>
      <c r="D11" s="470">
        <v>96</v>
      </c>
      <c r="E11" s="470">
        <v>277</v>
      </c>
      <c r="F11" s="470">
        <v>93</v>
      </c>
      <c r="G11" s="571">
        <v>104</v>
      </c>
      <c r="H11" s="571">
        <v>160</v>
      </c>
      <c r="I11" s="571">
        <v>250</v>
      </c>
      <c r="J11" s="571">
        <v>119</v>
      </c>
      <c r="K11" s="571">
        <v>117</v>
      </c>
      <c r="L11" s="571">
        <v>175</v>
      </c>
      <c r="M11" s="571">
        <v>237</v>
      </c>
      <c r="N11" s="298">
        <v>126</v>
      </c>
      <c r="O11" s="75"/>
    </row>
    <row r="12" spans="1:19" ht="12.75" thickBot="1">
      <c r="B12" s="468" t="s">
        <v>121</v>
      </c>
      <c r="C12" s="471">
        <f t="shared" ref="C12" si="0">SUM(C9:C11)</f>
        <v>1631</v>
      </c>
      <c r="D12" s="471">
        <f t="shared" ref="D12:E12" si="1">SUM(D9:D11)</f>
        <v>1618</v>
      </c>
      <c r="E12" s="471">
        <f t="shared" si="1"/>
        <v>2043</v>
      </c>
      <c r="F12" s="471">
        <f t="shared" ref="F12:G12" si="2">SUM(F9:F11)</f>
        <v>1965</v>
      </c>
      <c r="G12" s="572">
        <f t="shared" si="2"/>
        <v>1641</v>
      </c>
      <c r="H12" s="572">
        <f t="shared" ref="H12:I12" si="3">SUM(H9:H11)</f>
        <v>1512</v>
      </c>
      <c r="I12" s="572">
        <f t="shared" si="3"/>
        <v>2381</v>
      </c>
      <c r="J12" s="572">
        <f t="shared" ref="J12:K12" si="4">SUM(J9:J11)</f>
        <v>1825</v>
      </c>
      <c r="K12" s="572">
        <f t="shared" si="4"/>
        <v>1396</v>
      </c>
      <c r="L12" s="572">
        <f t="shared" ref="L12:M12" si="5">SUM(L9:L11)</f>
        <v>1282</v>
      </c>
      <c r="M12" s="572">
        <f t="shared" si="5"/>
        <v>1986</v>
      </c>
      <c r="N12" s="299">
        <f t="shared" ref="N12" si="6">SUM(N9:N11)</f>
        <v>1788</v>
      </c>
      <c r="O12" s="75"/>
    </row>
    <row r="13" spans="1:19" ht="12.75" thickTop="1">
      <c r="B13" s="468"/>
      <c r="C13" s="472"/>
      <c r="D13" s="472"/>
      <c r="E13" s="472"/>
      <c r="F13" s="472"/>
      <c r="G13" s="573"/>
      <c r="H13" s="573"/>
      <c r="I13" s="573"/>
      <c r="J13" s="573"/>
      <c r="K13" s="573"/>
      <c r="L13" s="573"/>
      <c r="M13" s="573"/>
      <c r="N13" s="300"/>
      <c r="O13" s="114"/>
    </row>
    <row r="14" spans="1:19" ht="13.5">
      <c r="B14" s="232" t="s">
        <v>129</v>
      </c>
      <c r="C14" s="189"/>
      <c r="D14" s="189"/>
      <c r="E14" s="189"/>
      <c r="F14" s="189"/>
      <c r="G14" s="570"/>
      <c r="H14" s="570"/>
      <c r="I14" s="570"/>
      <c r="J14" s="570"/>
      <c r="K14" s="570"/>
      <c r="L14" s="570"/>
      <c r="M14" s="570"/>
      <c r="N14" s="297"/>
      <c r="O14" s="75"/>
      <c r="Q14" s="75"/>
    </row>
    <row r="15" spans="1:19" ht="13.5">
      <c r="B15" s="468" t="s">
        <v>109</v>
      </c>
      <c r="C15" s="189">
        <v>-31</v>
      </c>
      <c r="D15" s="189">
        <v>114</v>
      </c>
      <c r="E15" s="189">
        <v>184</v>
      </c>
      <c r="F15" s="189">
        <v>-258</v>
      </c>
      <c r="G15" s="570">
        <v>-62</v>
      </c>
      <c r="H15" s="570">
        <v>159</v>
      </c>
      <c r="I15" s="570">
        <v>92</v>
      </c>
      <c r="J15" s="570">
        <v>-328</v>
      </c>
      <c r="K15" s="570">
        <v>-76</v>
      </c>
      <c r="L15" s="570">
        <v>-39</v>
      </c>
      <c r="M15" s="570">
        <v>439</v>
      </c>
      <c r="N15" s="297">
        <v>-86</v>
      </c>
      <c r="O15" s="75"/>
      <c r="Q15" s="75"/>
      <c r="S15" s="75"/>
    </row>
    <row r="16" spans="1:19">
      <c r="B16" s="468" t="s">
        <v>74</v>
      </c>
      <c r="C16" s="189">
        <v>-180</v>
      </c>
      <c r="D16" s="189">
        <v>177</v>
      </c>
      <c r="E16" s="189">
        <v>417</v>
      </c>
      <c r="F16" s="189">
        <v>-330</v>
      </c>
      <c r="G16" s="570">
        <v>-202</v>
      </c>
      <c r="H16" s="570">
        <v>-14</v>
      </c>
      <c r="I16" s="570">
        <v>356</v>
      </c>
      <c r="J16" s="570">
        <v>-233</v>
      </c>
      <c r="K16" s="570">
        <v>-112</v>
      </c>
      <c r="L16" s="570">
        <v>-29</v>
      </c>
      <c r="M16" s="570">
        <v>278</v>
      </c>
      <c r="N16" s="297">
        <v>-172</v>
      </c>
      <c r="O16" s="75"/>
      <c r="Q16" s="75"/>
      <c r="S16" s="75"/>
    </row>
    <row r="17" spans="2:19" ht="13.5">
      <c r="B17" s="468" t="s">
        <v>110</v>
      </c>
      <c r="C17" s="189">
        <v>-2</v>
      </c>
      <c r="D17" s="189">
        <v>-7</v>
      </c>
      <c r="E17" s="189">
        <v>-4</v>
      </c>
      <c r="F17" s="189">
        <v>7</v>
      </c>
      <c r="G17" s="570">
        <v>8</v>
      </c>
      <c r="H17" s="570">
        <v>1</v>
      </c>
      <c r="I17" s="570">
        <v>6</v>
      </c>
      <c r="J17" s="570">
        <v>-6</v>
      </c>
      <c r="K17" s="570">
        <v>-1</v>
      </c>
      <c r="L17" s="570">
        <v>0</v>
      </c>
      <c r="M17" s="570">
        <v>5</v>
      </c>
      <c r="N17" s="297">
        <v>-8</v>
      </c>
      <c r="O17" s="75"/>
      <c r="Q17" s="75"/>
      <c r="S17" s="75"/>
    </row>
    <row r="18" spans="2:19" ht="12.75" thickBot="1">
      <c r="B18" s="468" t="s">
        <v>107</v>
      </c>
      <c r="C18" s="471">
        <f t="shared" ref="C18:H18" si="7">SUM(C15:C17)</f>
        <v>-213</v>
      </c>
      <c r="D18" s="471">
        <f t="shared" si="7"/>
        <v>284</v>
      </c>
      <c r="E18" s="471">
        <f t="shared" si="7"/>
        <v>597</v>
      </c>
      <c r="F18" s="471">
        <f t="shared" si="7"/>
        <v>-581</v>
      </c>
      <c r="G18" s="572">
        <f t="shared" si="7"/>
        <v>-256</v>
      </c>
      <c r="H18" s="572">
        <f t="shared" si="7"/>
        <v>146</v>
      </c>
      <c r="I18" s="572">
        <f t="shared" ref="I18:J18" si="8">SUM(I15:I17)</f>
        <v>454</v>
      </c>
      <c r="J18" s="572">
        <f t="shared" si="8"/>
        <v>-567</v>
      </c>
      <c r="K18" s="572">
        <f t="shared" ref="K18:L18" si="9">SUM(K15:K17)</f>
        <v>-189</v>
      </c>
      <c r="L18" s="572">
        <f t="shared" si="9"/>
        <v>-68</v>
      </c>
      <c r="M18" s="572">
        <f t="shared" ref="M18:N18" si="10">SUM(M15:M17)</f>
        <v>722</v>
      </c>
      <c r="N18" s="299">
        <f t="shared" si="10"/>
        <v>-266</v>
      </c>
      <c r="O18" s="75"/>
      <c r="S18" s="75"/>
    </row>
    <row r="19" spans="2:19" ht="15" thickTop="1">
      <c r="B19" s="35"/>
      <c r="C19" s="173"/>
      <c r="D19" s="173"/>
      <c r="E19" s="173"/>
      <c r="F19" s="173"/>
      <c r="G19" s="173"/>
      <c r="H19" s="173"/>
      <c r="I19" s="173"/>
      <c r="J19" s="173"/>
      <c r="K19" s="173"/>
      <c r="L19" s="173"/>
      <c r="M19" s="173"/>
      <c r="N19" s="173"/>
      <c r="O19" s="114"/>
    </row>
    <row r="20" spans="2:19">
      <c r="B20" s="35"/>
      <c r="C20" s="151"/>
      <c r="D20" s="151"/>
      <c r="E20" s="151"/>
      <c r="F20" s="151"/>
      <c r="G20" s="151"/>
      <c r="H20" s="151"/>
      <c r="I20" s="151"/>
      <c r="J20" s="151"/>
      <c r="K20" s="151"/>
      <c r="L20" s="151"/>
      <c r="M20" s="151"/>
      <c r="N20" s="151"/>
    </row>
    <row r="21" spans="2:19" ht="13.5">
      <c r="B21" s="35" t="s">
        <v>221</v>
      </c>
      <c r="C21" s="105"/>
      <c r="D21" s="105"/>
      <c r="E21" s="105"/>
      <c r="F21" s="105"/>
      <c r="G21" s="105"/>
      <c r="H21" s="105"/>
      <c r="I21" s="105"/>
      <c r="J21" s="105"/>
      <c r="K21" s="105"/>
      <c r="L21" s="105"/>
      <c r="M21" s="105"/>
      <c r="N21" s="105"/>
    </row>
    <row r="22" spans="2:19" ht="13.5">
      <c r="B22" s="35" t="s">
        <v>302</v>
      </c>
      <c r="C22" s="105"/>
      <c r="D22" s="105"/>
      <c r="E22" s="105"/>
      <c r="F22" s="105"/>
      <c r="G22" s="105"/>
      <c r="H22" s="105"/>
      <c r="I22" s="105"/>
      <c r="J22" s="105"/>
      <c r="K22" s="105"/>
      <c r="L22" s="105"/>
      <c r="M22" s="105"/>
      <c r="N22" s="105"/>
    </row>
    <row r="23" spans="2:19" ht="13.5">
      <c r="B23" s="85" t="s">
        <v>244</v>
      </c>
      <c r="C23" s="106"/>
      <c r="D23" s="106"/>
      <c r="E23" s="106"/>
      <c r="F23" s="106"/>
      <c r="G23" s="106"/>
      <c r="H23" s="106"/>
      <c r="I23" s="106"/>
      <c r="J23" s="106"/>
      <c r="K23" s="106"/>
      <c r="L23" s="106"/>
      <c r="M23" s="106"/>
      <c r="N23" s="106"/>
    </row>
    <row r="24" spans="2:19">
      <c r="B24" s="740"/>
      <c r="C24" s="740"/>
      <c r="D24" s="740"/>
      <c r="E24" s="740"/>
      <c r="F24" s="740"/>
      <c r="G24" s="740"/>
      <c r="H24" s="740"/>
      <c r="I24" s="740"/>
      <c r="J24" s="740"/>
      <c r="K24" s="740"/>
      <c r="L24" s="740"/>
      <c r="M24" s="740"/>
      <c r="N24" s="740"/>
      <c r="O24" s="740"/>
      <c r="P24" s="740"/>
      <c r="R24" s="75"/>
    </row>
    <row r="25" spans="2:19" s="305" customFormat="1">
      <c r="B25" s="415"/>
      <c r="R25" s="307"/>
    </row>
    <row r="26" spans="2:19" s="305" customFormat="1">
      <c r="B26" s="415"/>
      <c r="C26" s="416"/>
      <c r="D26" s="416"/>
      <c r="E26" s="416"/>
      <c r="F26" s="416"/>
      <c r="G26" s="416"/>
      <c r="H26" s="416"/>
      <c r="I26" s="416"/>
      <c r="J26" s="416"/>
      <c r="K26" s="416"/>
      <c r="L26" s="416"/>
      <c r="R26" s="307"/>
    </row>
    <row r="27" spans="2:19" s="305" customFormat="1">
      <c r="C27" s="417"/>
      <c r="D27" s="417"/>
      <c r="E27" s="417"/>
      <c r="F27" s="417"/>
      <c r="G27" s="417"/>
      <c r="H27" s="417"/>
      <c r="I27" s="417"/>
      <c r="J27" s="417"/>
      <c r="K27" s="417"/>
      <c r="L27" s="417"/>
    </row>
    <row r="28" spans="2:19" s="305" customFormat="1">
      <c r="C28" s="417"/>
      <c r="D28" s="417"/>
      <c r="E28" s="417"/>
      <c r="F28" s="417"/>
      <c r="G28" s="417"/>
      <c r="H28" s="417"/>
      <c r="I28" s="417"/>
      <c r="J28" s="417"/>
      <c r="K28" s="417"/>
      <c r="L28" s="417"/>
    </row>
    <row r="29" spans="2:19" s="305" customFormat="1">
      <c r="C29" s="417"/>
      <c r="D29" s="417"/>
      <c r="E29" s="417"/>
      <c r="F29" s="417"/>
      <c r="G29" s="417"/>
      <c r="H29" s="417"/>
      <c r="I29" s="417"/>
      <c r="J29" s="417"/>
      <c r="K29" s="417"/>
      <c r="L29" s="417"/>
    </row>
    <row r="30" spans="2:19" s="305" customFormat="1">
      <c r="C30" s="418"/>
      <c r="D30" s="418"/>
      <c r="E30" s="418"/>
      <c r="F30" s="418"/>
      <c r="G30" s="418"/>
      <c r="H30" s="418"/>
      <c r="I30" s="418"/>
      <c r="J30" s="418"/>
      <c r="K30" s="418"/>
      <c r="L30" s="418"/>
    </row>
    <row r="31" spans="2:19" s="305" customFormat="1">
      <c r="C31" s="417"/>
      <c r="D31" s="417"/>
      <c r="E31" s="417"/>
      <c r="F31" s="417"/>
      <c r="G31" s="417"/>
      <c r="H31" s="417"/>
      <c r="I31" s="417"/>
      <c r="J31" s="417"/>
      <c r="K31" s="417"/>
      <c r="L31" s="417"/>
    </row>
    <row r="32" spans="2:19" s="305" customFormat="1">
      <c r="C32" s="417"/>
      <c r="D32" s="417"/>
      <c r="E32" s="417"/>
      <c r="F32" s="417"/>
      <c r="G32" s="417"/>
      <c r="H32" s="417"/>
      <c r="I32" s="417"/>
      <c r="J32" s="417"/>
      <c r="K32" s="417"/>
      <c r="L32" s="417"/>
    </row>
    <row r="33" spans="3:14" s="305" customFormat="1">
      <c r="C33" s="417"/>
      <c r="D33" s="417"/>
      <c r="E33" s="417"/>
      <c r="F33" s="417"/>
      <c r="G33" s="417"/>
      <c r="H33" s="417"/>
      <c r="I33" s="417"/>
      <c r="J33" s="417"/>
      <c r="K33" s="417"/>
      <c r="L33" s="417"/>
    </row>
    <row r="34" spans="3:14" s="305" customFormat="1">
      <c r="C34" s="417"/>
      <c r="D34" s="417"/>
      <c r="E34" s="417"/>
      <c r="F34" s="417"/>
      <c r="G34" s="417"/>
      <c r="H34" s="417"/>
      <c r="I34" s="417"/>
      <c r="J34" s="417"/>
      <c r="K34" s="417"/>
      <c r="L34" s="417"/>
    </row>
    <row r="35" spans="3:14" s="305" customFormat="1">
      <c r="C35" s="417"/>
      <c r="D35" s="417"/>
      <c r="E35" s="417"/>
      <c r="F35" s="417"/>
      <c r="G35" s="417"/>
      <c r="H35" s="417"/>
      <c r="I35" s="417"/>
      <c r="J35" s="417"/>
      <c r="K35" s="417"/>
      <c r="L35" s="417"/>
    </row>
    <row r="36" spans="3:14" s="305" customFormat="1">
      <c r="C36" s="417"/>
      <c r="D36" s="417"/>
      <c r="E36" s="417"/>
    </row>
    <row r="37" spans="3:14" s="305" customFormat="1">
      <c r="C37" s="417"/>
      <c r="D37" s="417"/>
      <c r="E37" s="417"/>
      <c r="F37" s="417"/>
      <c r="G37" s="417"/>
      <c r="H37" s="417"/>
      <c r="I37" s="417"/>
      <c r="J37" s="417"/>
      <c r="K37" s="417"/>
      <c r="L37" s="417"/>
    </row>
    <row r="38" spans="3:14" s="305" customFormat="1">
      <c r="C38" s="417"/>
      <c r="D38" s="417"/>
      <c r="E38" s="417"/>
      <c r="F38" s="417"/>
      <c r="G38" s="417"/>
      <c r="H38" s="417"/>
      <c r="I38" s="417"/>
      <c r="J38" s="417"/>
      <c r="K38" s="417"/>
      <c r="L38" s="417"/>
    </row>
    <row r="39" spans="3:14" s="305" customFormat="1">
      <c r="C39" s="417"/>
      <c r="D39" s="417"/>
      <c r="E39" s="417"/>
      <c r="F39" s="417"/>
      <c r="G39" s="417"/>
      <c r="H39" s="417"/>
      <c r="I39" s="417"/>
      <c r="J39" s="417"/>
      <c r="K39" s="417"/>
      <c r="L39" s="417"/>
    </row>
    <row r="40" spans="3:14" s="305" customFormat="1">
      <c r="C40" s="417"/>
      <c r="D40" s="417"/>
      <c r="E40" s="417"/>
      <c r="F40" s="417"/>
      <c r="G40" s="417"/>
      <c r="H40" s="417"/>
      <c r="I40" s="417"/>
      <c r="J40" s="417"/>
      <c r="K40" s="417"/>
      <c r="L40" s="417"/>
    </row>
    <row r="41" spans="3:14" s="305" customFormat="1">
      <c r="C41" s="417"/>
      <c r="D41" s="417"/>
      <c r="E41" s="417"/>
      <c r="F41" s="417"/>
      <c r="G41" s="417"/>
      <c r="H41" s="417"/>
      <c r="I41" s="417"/>
      <c r="J41" s="417"/>
      <c r="K41" s="417"/>
      <c r="L41" s="417"/>
    </row>
    <row r="42" spans="3:14" s="305" customFormat="1">
      <c r="C42" s="417"/>
      <c r="D42" s="417"/>
      <c r="E42" s="417"/>
      <c r="F42" s="417"/>
      <c r="G42" s="417"/>
      <c r="H42" s="417"/>
      <c r="I42" s="417"/>
      <c r="J42" s="417"/>
      <c r="K42" s="417"/>
      <c r="L42" s="417"/>
      <c r="M42" s="416"/>
      <c r="N42" s="416"/>
    </row>
    <row r="43" spans="3:14" s="305" customFormat="1">
      <c r="C43" s="417"/>
      <c r="D43" s="417"/>
      <c r="E43" s="417"/>
      <c r="F43" s="417"/>
      <c r="G43" s="417"/>
      <c r="H43" s="417"/>
      <c r="I43" s="417"/>
      <c r="J43" s="417"/>
      <c r="K43" s="417"/>
      <c r="L43" s="417"/>
      <c r="M43" s="416"/>
      <c r="N43" s="416"/>
    </row>
    <row r="44" spans="3:14" s="305" customFormat="1">
      <c r="C44" s="417"/>
      <c r="D44" s="417"/>
      <c r="E44" s="417"/>
      <c r="F44" s="417"/>
      <c r="G44" s="417"/>
      <c r="H44" s="417"/>
      <c r="I44" s="417"/>
      <c r="J44" s="417"/>
      <c r="K44" s="417"/>
      <c r="L44" s="417"/>
      <c r="M44" s="416"/>
      <c r="N44" s="416"/>
    </row>
    <row r="45" spans="3:14" s="305" customFormat="1">
      <c r="C45" s="417"/>
      <c r="D45" s="417"/>
      <c r="E45" s="417"/>
      <c r="F45" s="417"/>
      <c r="G45" s="417"/>
      <c r="H45" s="417"/>
      <c r="I45" s="417"/>
      <c r="J45" s="417"/>
      <c r="K45" s="417"/>
      <c r="L45" s="417"/>
      <c r="M45" s="416"/>
      <c r="N45" s="416"/>
    </row>
    <row r="46" spans="3:14" s="305" customFormat="1">
      <c r="C46" s="417"/>
      <c r="D46" s="417"/>
      <c r="E46" s="417"/>
      <c r="F46" s="417"/>
      <c r="G46" s="417"/>
      <c r="H46" s="417"/>
      <c r="I46" s="417"/>
      <c r="J46" s="417"/>
      <c r="K46" s="417"/>
      <c r="L46" s="417"/>
      <c r="M46" s="416"/>
      <c r="N46" s="416"/>
    </row>
    <row r="47" spans="3:14" s="305" customFormat="1">
      <c r="C47" s="417"/>
      <c r="D47" s="417"/>
      <c r="E47" s="417"/>
      <c r="F47" s="417"/>
      <c r="G47" s="417"/>
      <c r="H47" s="417"/>
      <c r="I47" s="417"/>
      <c r="J47" s="417"/>
      <c r="K47" s="417"/>
      <c r="L47" s="417"/>
      <c r="M47" s="416"/>
      <c r="N47" s="416"/>
    </row>
    <row r="48" spans="3:14" s="305" customFormat="1">
      <c r="C48" s="417"/>
      <c r="D48" s="417"/>
      <c r="E48" s="417"/>
      <c r="F48" s="417"/>
      <c r="G48" s="417"/>
      <c r="H48" s="417"/>
      <c r="I48" s="417"/>
      <c r="J48" s="417"/>
      <c r="K48" s="417"/>
      <c r="L48" s="417"/>
      <c r="M48" s="416"/>
      <c r="N48" s="416"/>
    </row>
    <row r="49" spans="3:14" s="305" customFormat="1">
      <c r="C49" s="417"/>
      <c r="D49" s="417"/>
      <c r="E49" s="417"/>
      <c r="F49" s="417"/>
      <c r="G49" s="417"/>
      <c r="H49" s="417"/>
      <c r="I49" s="417"/>
      <c r="J49" s="417"/>
      <c r="K49" s="416"/>
      <c r="L49" s="416"/>
      <c r="M49" s="416"/>
      <c r="N49" s="416"/>
    </row>
    <row r="50" spans="3:14" s="305" customFormat="1">
      <c r="C50" s="417"/>
      <c r="D50" s="417"/>
      <c r="E50" s="417"/>
      <c r="F50" s="417"/>
      <c r="G50" s="417"/>
      <c r="H50" s="417"/>
      <c r="I50" s="417"/>
      <c r="J50" s="417"/>
      <c r="K50" s="416"/>
      <c r="L50" s="416"/>
      <c r="M50" s="416"/>
      <c r="N50" s="416"/>
    </row>
    <row r="51" spans="3:14" s="305" customFormat="1">
      <c r="C51" s="417"/>
      <c r="D51" s="417"/>
      <c r="E51" s="417"/>
      <c r="F51" s="417"/>
      <c r="G51" s="417"/>
      <c r="H51" s="417"/>
      <c r="I51" s="417"/>
      <c r="J51" s="417"/>
      <c r="K51" s="416"/>
      <c r="L51" s="416"/>
      <c r="M51" s="416"/>
      <c r="N51" s="416"/>
    </row>
    <row r="52" spans="3:14" s="305" customFormat="1">
      <c r="C52" s="416"/>
      <c r="D52" s="416"/>
      <c r="E52" s="416"/>
      <c r="F52" s="416"/>
      <c r="G52" s="416"/>
      <c r="H52" s="416"/>
      <c r="I52" s="416"/>
      <c r="J52" s="416"/>
      <c r="K52" s="416"/>
      <c r="L52" s="416"/>
      <c r="M52" s="416"/>
      <c r="N52" s="416"/>
    </row>
    <row r="53" spans="3:14" s="305" customFormat="1">
      <c r="C53" s="416"/>
      <c r="D53" s="416"/>
      <c r="E53" s="416"/>
      <c r="F53" s="416"/>
      <c r="G53" s="416"/>
      <c r="H53" s="416"/>
      <c r="I53" s="416"/>
      <c r="J53" s="416"/>
      <c r="K53" s="416"/>
      <c r="L53" s="416"/>
      <c r="M53" s="416"/>
      <c r="N53" s="416"/>
    </row>
    <row r="54" spans="3:14" s="305" customFormat="1">
      <c r="C54" s="416"/>
      <c r="D54" s="416"/>
      <c r="E54" s="416"/>
      <c r="F54" s="416"/>
      <c r="G54" s="416"/>
      <c r="H54" s="416"/>
      <c r="I54" s="416"/>
      <c r="J54" s="416"/>
      <c r="K54" s="416"/>
      <c r="L54" s="416"/>
      <c r="M54" s="416"/>
      <c r="N54" s="416"/>
    </row>
    <row r="55" spans="3:14" s="305" customFormat="1">
      <c r="C55" s="416"/>
      <c r="D55" s="416"/>
      <c r="E55" s="416"/>
      <c r="F55" s="416"/>
      <c r="G55" s="416"/>
      <c r="H55" s="416"/>
      <c r="I55" s="416"/>
      <c r="J55" s="416"/>
      <c r="K55" s="416"/>
      <c r="L55" s="416"/>
      <c r="M55" s="416"/>
      <c r="N55" s="416"/>
    </row>
    <row r="56" spans="3:14" s="305" customFormat="1">
      <c r="C56" s="416"/>
      <c r="D56" s="416"/>
      <c r="E56" s="416"/>
      <c r="F56" s="416"/>
      <c r="G56" s="416"/>
      <c r="H56" s="416"/>
      <c r="I56" s="416"/>
      <c r="J56" s="416"/>
      <c r="K56" s="416"/>
      <c r="L56" s="416"/>
      <c r="M56" s="416"/>
      <c r="N56" s="416"/>
    </row>
    <row r="57" spans="3:14" s="305" customFormat="1">
      <c r="C57" s="416"/>
      <c r="D57" s="416"/>
      <c r="E57" s="416"/>
      <c r="F57" s="416"/>
      <c r="G57" s="416"/>
      <c r="H57" s="416"/>
      <c r="I57" s="416"/>
      <c r="J57" s="416"/>
      <c r="K57" s="416"/>
      <c r="L57" s="416"/>
      <c r="M57" s="416"/>
      <c r="N57" s="416"/>
    </row>
    <row r="58" spans="3:14" s="305" customFormat="1">
      <c r="C58" s="416"/>
      <c r="D58" s="416"/>
      <c r="E58" s="416"/>
    </row>
    <row r="59" spans="3:14" s="305" customFormat="1">
      <c r="C59" s="416"/>
      <c r="D59" s="416"/>
      <c r="E59" s="416"/>
    </row>
    <row r="60" spans="3:14" s="305" customFormat="1">
      <c r="C60" s="416"/>
      <c r="D60" s="416"/>
      <c r="E60" s="416"/>
    </row>
    <row r="61" spans="3:14" s="305" customFormat="1">
      <c r="C61" s="416"/>
      <c r="D61" s="416"/>
      <c r="E61" s="416"/>
    </row>
    <row r="62" spans="3:14" s="305" customFormat="1">
      <c r="C62" s="416"/>
      <c r="D62" s="416"/>
      <c r="E62" s="416"/>
    </row>
    <row r="63" spans="3:14" s="305" customFormat="1">
      <c r="C63" s="416"/>
      <c r="D63" s="416"/>
      <c r="E63" s="416"/>
    </row>
    <row r="64" spans="3:14" s="305" customFormat="1"/>
    <row r="65" s="305" customFormat="1"/>
    <row r="66" s="305" customFormat="1"/>
    <row r="67" s="305" customFormat="1"/>
    <row r="68" s="305" customFormat="1"/>
    <row r="69" s="305" customFormat="1"/>
    <row r="70" s="305" customFormat="1"/>
    <row r="71" s="305" customFormat="1"/>
    <row r="72" s="305" customFormat="1"/>
    <row r="73" s="305" customFormat="1"/>
    <row r="74" s="305" customFormat="1"/>
    <row r="75" s="305" customFormat="1"/>
    <row r="76" s="305" customFormat="1"/>
    <row r="77" s="305" customFormat="1"/>
    <row r="78" s="305" customFormat="1"/>
    <row r="79" s="305" customFormat="1"/>
    <row r="80" s="305" customFormat="1"/>
    <row r="81" s="305" customFormat="1"/>
    <row r="82" s="305" customFormat="1"/>
    <row r="83" s="305" customFormat="1"/>
    <row r="84" s="305" customFormat="1"/>
    <row r="85" s="305" customFormat="1"/>
    <row r="86" s="305" customFormat="1"/>
    <row r="87" s="305" customFormat="1"/>
    <row r="88" s="305" customFormat="1"/>
    <row r="89" s="305" customFormat="1"/>
    <row r="90" s="305" customFormat="1"/>
    <row r="91" s="305" customFormat="1"/>
    <row r="92" s="305" customFormat="1"/>
  </sheetData>
  <sheetProtection sheet="1" objects="1" scenarios="1"/>
  <mergeCells count="4">
    <mergeCell ref="A1:O1"/>
    <mergeCell ref="A2:O2"/>
    <mergeCell ref="A3:O3"/>
    <mergeCell ref="B24:P24"/>
  </mergeCells>
  <pageMargins left="0.7" right="0.7" top="0.25" bottom="0.44" header="0.3" footer="0.3"/>
  <pageSetup scale="67" orientation="landscape" r:id="rId1"/>
  <headerFooter>
    <oddFooter>&amp;LActivision Blizzard, Inc.&amp;R&amp;P of &amp;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B1:Q74"/>
  <sheetViews>
    <sheetView showGridLines="0" zoomScaleNormal="100" zoomScaleSheetLayoutView="100" workbookViewId="0">
      <pane xSplit="4" ySplit="7" topLeftCell="E8" activePane="bottomRight" state="frozen"/>
      <selection sqref="A1:S1"/>
      <selection pane="topRight" sqref="A1:S1"/>
      <selection pane="bottomLeft" sqref="A1:S1"/>
      <selection pane="bottomRight"/>
    </sheetView>
  </sheetViews>
  <sheetFormatPr defaultColWidth="11.42578125" defaultRowHeight="12"/>
  <cols>
    <col min="1" max="1" width="2.7109375" style="65" customWidth="1"/>
    <col min="2" max="2" width="2" style="65" customWidth="1"/>
    <col min="3" max="3" width="2.7109375" style="65" customWidth="1"/>
    <col min="4" max="4" width="45.7109375" style="65" customWidth="1"/>
    <col min="5" max="16" width="9.7109375" style="65" customWidth="1"/>
    <col min="17" max="17" width="1.7109375" style="65" customWidth="1"/>
    <col min="18" max="16384" width="11.42578125" style="65"/>
  </cols>
  <sheetData>
    <row r="1" spans="2:17">
      <c r="B1" s="752" t="s">
        <v>41</v>
      </c>
      <c r="C1" s="752"/>
      <c r="D1" s="752"/>
      <c r="E1" s="752"/>
      <c r="F1" s="752"/>
      <c r="G1" s="752"/>
      <c r="H1" s="752"/>
      <c r="I1" s="752"/>
      <c r="J1" s="752"/>
      <c r="K1" s="752"/>
      <c r="L1" s="752"/>
      <c r="M1" s="752"/>
      <c r="N1" s="752"/>
      <c r="O1" s="752"/>
      <c r="P1" s="752"/>
      <c r="Q1" s="752"/>
    </row>
    <row r="2" spans="2:17">
      <c r="B2" s="752" t="s">
        <v>313</v>
      </c>
      <c r="C2" s="752"/>
      <c r="D2" s="752"/>
      <c r="E2" s="752"/>
      <c r="F2" s="752"/>
      <c r="G2" s="752"/>
      <c r="H2" s="752"/>
      <c r="I2" s="752"/>
      <c r="J2" s="752"/>
      <c r="K2" s="752"/>
      <c r="L2" s="752"/>
      <c r="M2" s="752"/>
      <c r="N2" s="752"/>
      <c r="O2" s="752"/>
      <c r="P2" s="752"/>
      <c r="Q2" s="752"/>
    </row>
    <row r="3" spans="2:17" ht="12.75" customHeight="1">
      <c r="B3" s="752" t="s">
        <v>311</v>
      </c>
      <c r="C3" s="752"/>
      <c r="D3" s="752"/>
      <c r="E3" s="752"/>
      <c r="F3" s="752"/>
      <c r="G3" s="752"/>
      <c r="H3" s="752"/>
      <c r="I3" s="752"/>
      <c r="J3" s="752"/>
      <c r="K3" s="752"/>
      <c r="L3" s="752"/>
      <c r="M3" s="752"/>
      <c r="N3" s="752"/>
      <c r="O3" s="752"/>
      <c r="P3" s="752"/>
      <c r="Q3" s="752"/>
    </row>
    <row r="4" spans="2:17">
      <c r="E4" s="89"/>
      <c r="F4" s="89"/>
      <c r="G4" s="89"/>
      <c r="H4" s="89"/>
      <c r="I4" s="89"/>
      <c r="J4" s="89"/>
      <c r="K4" s="89"/>
      <c r="L4" s="89"/>
      <c r="M4" s="89"/>
      <c r="N4" s="89"/>
      <c r="O4" s="89"/>
      <c r="P4" s="89"/>
    </row>
    <row r="5" spans="2:17">
      <c r="E5" s="89"/>
      <c r="F5" s="89"/>
      <c r="G5" s="89"/>
      <c r="H5" s="89"/>
      <c r="I5" s="89"/>
      <c r="J5" s="89"/>
      <c r="K5" s="89"/>
      <c r="L5" s="89"/>
      <c r="M5" s="89"/>
      <c r="N5" s="89"/>
      <c r="O5" s="89"/>
      <c r="P5" s="89"/>
    </row>
    <row r="6" spans="2:17" ht="12.75" customHeight="1">
      <c r="E6" s="90" t="s">
        <v>4</v>
      </c>
      <c r="F6" s="90" t="s">
        <v>5</v>
      </c>
      <c r="G6" s="90" t="s">
        <v>6</v>
      </c>
      <c r="H6" s="90" t="s">
        <v>3</v>
      </c>
      <c r="I6" s="90" t="s">
        <v>4</v>
      </c>
      <c r="J6" s="90" t="s">
        <v>5</v>
      </c>
      <c r="K6" s="90" t="s">
        <v>6</v>
      </c>
      <c r="L6" s="90" t="s">
        <v>3</v>
      </c>
      <c r="M6" s="90" t="s">
        <v>4</v>
      </c>
      <c r="N6" s="90" t="s">
        <v>5</v>
      </c>
      <c r="O6" s="90" t="s">
        <v>6</v>
      </c>
      <c r="P6" s="90" t="s">
        <v>3</v>
      </c>
    </row>
    <row r="7" spans="2:17" ht="12.75" customHeight="1" thickBot="1">
      <c r="E7" s="90" t="s">
        <v>156</v>
      </c>
      <c r="F7" s="90" t="s">
        <v>156</v>
      </c>
      <c r="G7" s="90" t="s">
        <v>156</v>
      </c>
      <c r="H7" s="90" t="s">
        <v>218</v>
      </c>
      <c r="I7" s="90" t="s">
        <v>218</v>
      </c>
      <c r="J7" s="90" t="s">
        <v>218</v>
      </c>
      <c r="K7" s="90" t="s">
        <v>218</v>
      </c>
      <c r="L7" s="90" t="s">
        <v>239</v>
      </c>
      <c r="M7" s="90" t="s">
        <v>239</v>
      </c>
      <c r="N7" s="90" t="s">
        <v>239</v>
      </c>
      <c r="O7" s="90" t="s">
        <v>239</v>
      </c>
      <c r="P7" s="90" t="s">
        <v>297</v>
      </c>
    </row>
    <row r="8" spans="2:17" s="70" customFormat="1">
      <c r="B8" s="69" t="s">
        <v>119</v>
      </c>
      <c r="E8" s="98"/>
      <c r="F8" s="98"/>
      <c r="G8" s="98"/>
      <c r="H8" s="98"/>
      <c r="I8" s="98"/>
      <c r="J8" s="98"/>
      <c r="K8" s="98"/>
      <c r="L8" s="98"/>
      <c r="M8" s="98"/>
      <c r="N8" s="98"/>
      <c r="O8" s="98"/>
      <c r="P8" s="98"/>
    </row>
    <row r="9" spans="2:17">
      <c r="C9" s="65" t="s">
        <v>101</v>
      </c>
      <c r="E9" s="465">
        <v>568</v>
      </c>
      <c r="F9" s="465">
        <v>527</v>
      </c>
      <c r="G9" s="465">
        <v>679</v>
      </c>
      <c r="H9" s="465">
        <v>817</v>
      </c>
      <c r="I9" s="574">
        <v>565</v>
      </c>
      <c r="J9" s="574">
        <v>347</v>
      </c>
      <c r="K9" s="574">
        <v>808</v>
      </c>
      <c r="L9" s="574">
        <v>677</v>
      </c>
      <c r="M9" s="574">
        <v>407</v>
      </c>
      <c r="N9" s="574">
        <v>241</v>
      </c>
      <c r="O9" s="574">
        <v>595</v>
      </c>
      <c r="P9" s="293">
        <v>594</v>
      </c>
    </row>
    <row r="10" spans="2:17" ht="12" customHeight="1">
      <c r="C10" s="65" t="s">
        <v>160</v>
      </c>
      <c r="E10" s="188">
        <v>508</v>
      </c>
      <c r="F10" s="188">
        <v>461</v>
      </c>
      <c r="G10" s="188">
        <v>508</v>
      </c>
      <c r="H10" s="188">
        <v>519</v>
      </c>
      <c r="I10" s="575">
        <v>451</v>
      </c>
      <c r="J10" s="575">
        <v>482</v>
      </c>
      <c r="K10" s="575">
        <v>727</v>
      </c>
      <c r="L10" s="575">
        <v>494</v>
      </c>
      <c r="M10" s="575">
        <v>361</v>
      </c>
      <c r="N10" s="575">
        <v>341</v>
      </c>
      <c r="O10" s="575">
        <v>521</v>
      </c>
      <c r="P10" s="291">
        <v>498</v>
      </c>
    </row>
    <row r="11" spans="2:17" ht="13.5">
      <c r="C11" s="65" t="s">
        <v>161</v>
      </c>
      <c r="E11" s="188">
        <v>493</v>
      </c>
      <c r="F11" s="188">
        <v>534</v>
      </c>
      <c r="G11" s="188">
        <v>579</v>
      </c>
      <c r="H11" s="188">
        <v>536</v>
      </c>
      <c r="I11" s="575">
        <v>521</v>
      </c>
      <c r="J11" s="575">
        <v>523</v>
      </c>
      <c r="K11" s="575">
        <v>596</v>
      </c>
      <c r="L11" s="575">
        <v>535</v>
      </c>
      <c r="M11" s="575">
        <v>511</v>
      </c>
      <c r="N11" s="575">
        <v>525</v>
      </c>
      <c r="O11" s="575">
        <v>633</v>
      </c>
      <c r="P11" s="291">
        <v>570</v>
      </c>
    </row>
    <row r="12" spans="2:17" ht="13.5">
      <c r="C12" s="65" t="s">
        <v>162</v>
      </c>
      <c r="E12" s="466">
        <v>62</v>
      </c>
      <c r="F12" s="466">
        <v>96</v>
      </c>
      <c r="G12" s="466">
        <v>277</v>
      </c>
      <c r="H12" s="466">
        <v>93</v>
      </c>
      <c r="I12" s="576">
        <v>104</v>
      </c>
      <c r="J12" s="576">
        <v>160</v>
      </c>
      <c r="K12" s="576">
        <v>250</v>
      </c>
      <c r="L12" s="576">
        <v>119</v>
      </c>
      <c r="M12" s="576">
        <v>117</v>
      </c>
      <c r="N12" s="576">
        <v>175</v>
      </c>
      <c r="O12" s="576">
        <v>237</v>
      </c>
      <c r="P12" s="294">
        <v>126</v>
      </c>
    </row>
    <row r="13" spans="2:17" ht="12.75" thickBot="1">
      <c r="C13" s="65" t="s">
        <v>118</v>
      </c>
      <c r="E13" s="464">
        <f t="shared" ref="E13:F13" si="0">SUM(E9:E12)</f>
        <v>1631</v>
      </c>
      <c r="F13" s="464">
        <f t="shared" si="0"/>
        <v>1618</v>
      </c>
      <c r="G13" s="464">
        <f t="shared" ref="G13:H13" si="1">SUM(G9:G12)</f>
        <v>2043</v>
      </c>
      <c r="H13" s="464">
        <f t="shared" si="1"/>
        <v>1965</v>
      </c>
      <c r="I13" s="577">
        <f t="shared" ref="I13:J13" si="2">SUM(I9:I12)</f>
        <v>1641</v>
      </c>
      <c r="J13" s="577">
        <f t="shared" si="2"/>
        <v>1512</v>
      </c>
      <c r="K13" s="577">
        <f t="shared" ref="K13:L13" si="3">SUM(K9:K12)</f>
        <v>2381</v>
      </c>
      <c r="L13" s="577">
        <f t="shared" si="3"/>
        <v>1825</v>
      </c>
      <c r="M13" s="577">
        <f t="shared" ref="M13:N13" si="4">SUM(M9:M12)</f>
        <v>1396</v>
      </c>
      <c r="N13" s="577">
        <f t="shared" si="4"/>
        <v>1282</v>
      </c>
      <c r="O13" s="577">
        <f t="shared" ref="O13:P13" si="5">SUM(O9:O12)</f>
        <v>1986</v>
      </c>
      <c r="P13" s="292">
        <f t="shared" si="5"/>
        <v>1788</v>
      </c>
    </row>
    <row r="14" spans="2:17" ht="12.75" thickTop="1">
      <c r="E14" s="188"/>
      <c r="F14" s="188"/>
      <c r="G14" s="188"/>
      <c r="H14" s="188"/>
      <c r="I14" s="575"/>
      <c r="J14" s="575"/>
      <c r="K14" s="575"/>
      <c r="L14" s="575"/>
      <c r="M14" s="575"/>
      <c r="N14" s="575"/>
      <c r="O14" s="575"/>
      <c r="P14" s="291"/>
    </row>
    <row r="15" spans="2:17">
      <c r="B15" s="743" t="s">
        <v>129</v>
      </c>
      <c r="C15" s="743"/>
      <c r="D15" s="743"/>
      <c r="E15" s="188"/>
      <c r="F15" s="188"/>
      <c r="G15" s="188"/>
      <c r="H15" s="188"/>
      <c r="I15" s="575"/>
      <c r="J15" s="575"/>
      <c r="K15" s="575"/>
      <c r="L15" s="575"/>
      <c r="M15" s="575"/>
      <c r="N15" s="575"/>
      <c r="O15" s="575"/>
      <c r="P15" s="291"/>
    </row>
    <row r="16" spans="2:17">
      <c r="C16" s="65" t="s">
        <v>101</v>
      </c>
      <c r="E16" s="68">
        <v>-203</v>
      </c>
      <c r="F16" s="68">
        <v>267</v>
      </c>
      <c r="G16" s="68">
        <v>520</v>
      </c>
      <c r="H16" s="68">
        <v>-510</v>
      </c>
      <c r="I16" s="578">
        <v>-232</v>
      </c>
      <c r="J16" s="578">
        <v>20</v>
      </c>
      <c r="K16" s="578">
        <v>455</v>
      </c>
      <c r="L16" s="578">
        <v>-398</v>
      </c>
      <c r="M16" s="578">
        <v>-146</v>
      </c>
      <c r="N16" s="578">
        <v>-45</v>
      </c>
      <c r="O16" s="578">
        <v>536</v>
      </c>
      <c r="P16" s="295">
        <v>-231</v>
      </c>
    </row>
    <row r="17" spans="3:17" ht="12" customHeight="1">
      <c r="C17" s="65" t="s">
        <v>160</v>
      </c>
      <c r="E17" s="68">
        <v>-15</v>
      </c>
      <c r="F17" s="68">
        <v>8</v>
      </c>
      <c r="G17" s="68">
        <v>86</v>
      </c>
      <c r="H17" s="68">
        <v>-69</v>
      </c>
      <c r="I17" s="578">
        <v>-28</v>
      </c>
      <c r="J17" s="578">
        <v>117</v>
      </c>
      <c r="K17" s="578">
        <v>-10</v>
      </c>
      <c r="L17" s="578">
        <v>-149</v>
      </c>
      <c r="M17" s="578">
        <v>-50</v>
      </c>
      <c r="N17" s="578">
        <v>-21</v>
      </c>
      <c r="O17" s="578">
        <v>165</v>
      </c>
      <c r="P17" s="295">
        <v>-19</v>
      </c>
    </row>
    <row r="18" spans="3:17" ht="13.5">
      <c r="C18" s="65" t="s">
        <v>161</v>
      </c>
      <c r="D18" s="89"/>
      <c r="E18" s="68">
        <v>7</v>
      </c>
      <c r="F18" s="68">
        <v>16</v>
      </c>
      <c r="G18" s="68">
        <v>-5</v>
      </c>
      <c r="H18" s="68">
        <v>-9</v>
      </c>
      <c r="I18" s="578">
        <v>-4</v>
      </c>
      <c r="J18" s="578">
        <v>8</v>
      </c>
      <c r="K18" s="578">
        <v>3</v>
      </c>
      <c r="L18" s="578">
        <v>-14</v>
      </c>
      <c r="M18" s="578">
        <v>8</v>
      </c>
      <c r="N18" s="578">
        <v>-2</v>
      </c>
      <c r="O18" s="578">
        <v>16</v>
      </c>
      <c r="P18" s="295">
        <v>-8</v>
      </c>
    </row>
    <row r="19" spans="3:17" ht="13.5">
      <c r="C19" s="65" t="s">
        <v>162</v>
      </c>
      <c r="D19" s="89"/>
      <c r="E19" s="68">
        <v>-2</v>
      </c>
      <c r="F19" s="68">
        <v>-7</v>
      </c>
      <c r="G19" s="68">
        <v>-4</v>
      </c>
      <c r="H19" s="68">
        <v>7</v>
      </c>
      <c r="I19" s="578">
        <v>8</v>
      </c>
      <c r="J19" s="578">
        <v>1</v>
      </c>
      <c r="K19" s="578">
        <v>6</v>
      </c>
      <c r="L19" s="578">
        <v>-6</v>
      </c>
      <c r="M19" s="578">
        <v>-1</v>
      </c>
      <c r="N19" s="578">
        <v>0</v>
      </c>
      <c r="O19" s="578">
        <v>5</v>
      </c>
      <c r="P19" s="295">
        <v>-8</v>
      </c>
    </row>
    <row r="20" spans="3:17" ht="12.75" thickBot="1">
      <c r="C20" s="65" t="s">
        <v>108</v>
      </c>
      <c r="E20" s="464">
        <f t="shared" ref="E20:H20" si="6">SUM(E16:E19)</f>
        <v>-213</v>
      </c>
      <c r="F20" s="464">
        <f t="shared" si="6"/>
        <v>284</v>
      </c>
      <c r="G20" s="464">
        <f t="shared" si="6"/>
        <v>597</v>
      </c>
      <c r="H20" s="464">
        <f t="shared" si="6"/>
        <v>-581</v>
      </c>
      <c r="I20" s="577">
        <f t="shared" ref="I20:J20" si="7">SUM(I16:I19)</f>
        <v>-256</v>
      </c>
      <c r="J20" s="577">
        <f t="shared" si="7"/>
        <v>146</v>
      </c>
      <c r="K20" s="577">
        <f t="shared" ref="K20:L20" si="8">SUM(K16:K19)</f>
        <v>454</v>
      </c>
      <c r="L20" s="577">
        <f t="shared" si="8"/>
        <v>-567</v>
      </c>
      <c r="M20" s="577">
        <f t="shared" ref="M20:N20" si="9">SUM(M16:M19)</f>
        <v>-189</v>
      </c>
      <c r="N20" s="577">
        <f t="shared" si="9"/>
        <v>-68</v>
      </c>
      <c r="O20" s="577">
        <f t="shared" ref="O20:P20" si="10">SUM(O16:O19)</f>
        <v>722</v>
      </c>
      <c r="P20" s="292">
        <f t="shared" si="10"/>
        <v>-266</v>
      </c>
    </row>
    <row r="21" spans="3:17" ht="12.75" thickTop="1">
      <c r="E21" s="188"/>
      <c r="F21" s="188"/>
      <c r="G21" s="188"/>
      <c r="H21" s="188"/>
      <c r="I21" s="575"/>
      <c r="J21" s="575"/>
      <c r="K21" s="575"/>
      <c r="L21" s="575"/>
      <c r="M21" s="575"/>
      <c r="N21" s="575"/>
      <c r="O21" s="575"/>
      <c r="P21" s="188"/>
    </row>
    <row r="22" spans="3:17">
      <c r="E22" s="118"/>
      <c r="F22" s="118"/>
      <c r="G22" s="118"/>
      <c r="H22" s="118"/>
      <c r="I22" s="118"/>
      <c r="J22" s="118"/>
      <c r="K22" s="118"/>
      <c r="L22" s="118"/>
      <c r="M22" s="118"/>
      <c r="N22" s="118"/>
      <c r="O22" s="118"/>
      <c r="P22" s="118"/>
    </row>
    <row r="23" spans="3:17" ht="13.5">
      <c r="C23" s="119" t="s">
        <v>224</v>
      </c>
      <c r="E23" s="118"/>
      <c r="F23" s="118"/>
      <c r="G23" s="118"/>
      <c r="H23" s="118"/>
      <c r="I23" s="118"/>
      <c r="J23" s="118"/>
      <c r="K23" s="118"/>
      <c r="L23" s="118"/>
      <c r="M23" s="118"/>
      <c r="N23" s="118"/>
      <c r="O23" s="118"/>
      <c r="P23" s="118"/>
    </row>
    <row r="24" spans="3:17" ht="13.5">
      <c r="C24" s="35" t="s">
        <v>302</v>
      </c>
      <c r="E24" s="118"/>
      <c r="F24" s="118"/>
      <c r="G24" s="118"/>
      <c r="H24" s="118"/>
      <c r="I24" s="118"/>
      <c r="J24" s="118"/>
      <c r="K24" s="118"/>
      <c r="L24" s="118"/>
      <c r="M24" s="118"/>
      <c r="N24" s="118"/>
      <c r="O24" s="118"/>
      <c r="P24" s="118"/>
    </row>
    <row r="25" spans="3:17" ht="13.5">
      <c r="C25" s="85" t="s">
        <v>244</v>
      </c>
      <c r="E25" s="118"/>
      <c r="F25" s="118"/>
      <c r="G25" s="118"/>
      <c r="H25" s="118"/>
      <c r="I25" s="118"/>
      <c r="J25" s="118"/>
      <c r="K25" s="118"/>
      <c r="L25" s="118"/>
      <c r="M25" s="118"/>
      <c r="N25" s="118"/>
      <c r="O25" s="118"/>
      <c r="P25" s="118"/>
    </row>
    <row r="26" spans="3:17">
      <c r="C26" s="740"/>
      <c r="D26" s="740"/>
      <c r="E26" s="740"/>
      <c r="F26" s="740"/>
      <c r="G26" s="740"/>
      <c r="H26" s="740"/>
      <c r="I26" s="740"/>
      <c r="J26" s="740"/>
      <c r="K26" s="740"/>
      <c r="L26" s="740"/>
      <c r="M26" s="740"/>
      <c r="N26" s="740"/>
      <c r="O26" s="740"/>
      <c r="P26" s="740"/>
      <c r="Q26" s="740"/>
    </row>
    <row r="27" spans="3:17">
      <c r="E27" s="118"/>
      <c r="F27" s="118"/>
      <c r="G27" s="118"/>
      <c r="H27" s="118"/>
      <c r="I27" s="118"/>
      <c r="J27" s="118"/>
      <c r="K27" s="118"/>
      <c r="L27" s="118"/>
      <c r="M27" s="118"/>
      <c r="N27" s="118"/>
      <c r="O27" s="118"/>
      <c r="P27" s="118"/>
    </row>
    <row r="28" spans="3:17" s="285" customFormat="1" ht="13.5" customHeight="1">
      <c r="C28" s="412"/>
      <c r="D28" s="412"/>
      <c r="E28" s="413"/>
      <c r="F28" s="413"/>
      <c r="G28" s="413"/>
      <c r="H28" s="413"/>
      <c r="I28" s="413"/>
      <c r="J28" s="413"/>
      <c r="K28" s="413"/>
      <c r="L28" s="413"/>
      <c r="M28" s="413"/>
      <c r="N28" s="413"/>
      <c r="O28" s="412"/>
      <c r="P28" s="412"/>
      <c r="Q28" s="412"/>
    </row>
    <row r="29" spans="3:17" s="285" customFormat="1" ht="13.5">
      <c r="C29" s="414"/>
      <c r="E29" s="410"/>
      <c r="F29" s="410"/>
      <c r="G29" s="410"/>
      <c r="H29" s="410"/>
      <c r="I29" s="410"/>
      <c r="J29" s="410"/>
      <c r="K29" s="410"/>
      <c r="L29" s="410"/>
      <c r="M29" s="410"/>
      <c r="N29" s="410"/>
    </row>
    <row r="30" spans="3:17" s="285" customFormat="1">
      <c r="E30" s="410"/>
      <c r="F30" s="410"/>
      <c r="G30" s="410"/>
      <c r="H30" s="410"/>
      <c r="I30" s="410"/>
      <c r="J30" s="410"/>
      <c r="K30" s="410"/>
      <c r="L30" s="410"/>
      <c r="M30" s="410"/>
      <c r="N30" s="410"/>
    </row>
    <row r="31" spans="3:17" s="285" customFormat="1">
      <c r="C31" s="397"/>
      <c r="E31" s="410"/>
      <c r="F31" s="410"/>
      <c r="G31" s="410"/>
      <c r="H31" s="410"/>
      <c r="I31" s="410"/>
      <c r="J31" s="410"/>
      <c r="K31" s="410"/>
      <c r="L31" s="410"/>
      <c r="M31" s="410"/>
      <c r="N31" s="410"/>
    </row>
    <row r="32" spans="3:17" s="285" customFormat="1">
      <c r="E32" s="410"/>
      <c r="F32" s="410"/>
      <c r="G32" s="410"/>
      <c r="H32" s="410"/>
      <c r="I32" s="410"/>
      <c r="J32" s="410"/>
      <c r="K32" s="410"/>
      <c r="L32" s="410"/>
      <c r="M32" s="410"/>
      <c r="N32" s="410"/>
    </row>
    <row r="33" spans="5:14" s="285" customFormat="1">
      <c r="E33" s="410"/>
      <c r="F33" s="410"/>
      <c r="G33" s="410"/>
      <c r="H33" s="410"/>
      <c r="I33" s="410"/>
      <c r="J33" s="410"/>
      <c r="K33" s="410"/>
      <c r="L33" s="410"/>
      <c r="M33" s="410"/>
      <c r="N33" s="410"/>
    </row>
    <row r="34" spans="5:14" s="285" customFormat="1">
      <c r="E34" s="410"/>
      <c r="F34" s="410"/>
      <c r="G34" s="410"/>
      <c r="H34" s="410"/>
      <c r="I34" s="410"/>
      <c r="J34" s="410"/>
      <c r="K34" s="410"/>
      <c r="L34" s="410"/>
      <c r="M34" s="410"/>
      <c r="N34" s="410"/>
    </row>
    <row r="35" spans="5:14" s="285" customFormat="1">
      <c r="E35" s="410"/>
      <c r="F35" s="410"/>
      <c r="G35" s="410"/>
      <c r="H35" s="410"/>
      <c r="I35" s="410"/>
      <c r="J35" s="410"/>
      <c r="K35" s="410"/>
      <c r="L35" s="410"/>
      <c r="M35" s="410"/>
      <c r="N35" s="410"/>
    </row>
    <row r="36" spans="5:14" s="285" customFormat="1">
      <c r="E36" s="410"/>
      <c r="F36" s="410"/>
      <c r="G36" s="410"/>
      <c r="H36" s="410"/>
      <c r="I36" s="410"/>
      <c r="J36" s="410"/>
      <c r="K36" s="410"/>
      <c r="L36" s="410"/>
      <c r="M36" s="410"/>
      <c r="N36" s="410"/>
    </row>
    <row r="37" spans="5:14" s="285" customFormat="1">
      <c r="E37" s="410"/>
      <c r="F37" s="410"/>
      <c r="G37" s="410"/>
      <c r="H37" s="410"/>
      <c r="I37" s="410"/>
      <c r="J37" s="410"/>
      <c r="K37" s="410"/>
      <c r="L37" s="410"/>
      <c r="M37" s="410"/>
      <c r="N37" s="410"/>
    </row>
    <row r="38" spans="5:14" s="285" customFormat="1">
      <c r="E38" s="410"/>
      <c r="F38" s="410"/>
      <c r="G38" s="410"/>
      <c r="H38" s="410"/>
      <c r="I38" s="410"/>
      <c r="J38" s="410"/>
      <c r="K38" s="410"/>
      <c r="L38" s="410"/>
      <c r="M38" s="410"/>
      <c r="N38" s="410"/>
    </row>
    <row r="39" spans="5:14" s="285" customFormat="1">
      <c r="E39" s="410"/>
      <c r="F39" s="410"/>
      <c r="G39" s="410"/>
      <c r="H39" s="410"/>
      <c r="I39" s="410"/>
      <c r="J39" s="410"/>
      <c r="K39" s="410"/>
      <c r="L39" s="410"/>
      <c r="M39" s="410"/>
      <c r="N39" s="410"/>
    </row>
    <row r="40" spans="5:14" s="285" customFormat="1">
      <c r="E40" s="410"/>
      <c r="F40" s="410"/>
      <c r="G40" s="410"/>
    </row>
    <row r="41" spans="5:14" s="285" customFormat="1">
      <c r="E41" s="410"/>
      <c r="F41" s="410"/>
      <c r="G41" s="410"/>
      <c r="H41" s="410"/>
      <c r="I41" s="410"/>
      <c r="J41" s="410"/>
      <c r="K41" s="410"/>
      <c r="L41" s="410"/>
      <c r="M41" s="410"/>
      <c r="N41" s="410"/>
    </row>
    <row r="42" spans="5:14" s="285" customFormat="1">
      <c r="E42" s="410"/>
      <c r="F42" s="410"/>
      <c r="G42" s="410"/>
      <c r="H42" s="410"/>
      <c r="I42" s="410"/>
      <c r="J42" s="410"/>
      <c r="K42" s="410"/>
      <c r="L42" s="410"/>
      <c r="M42" s="410"/>
      <c r="N42" s="410"/>
    </row>
    <row r="43" spans="5:14" s="285" customFormat="1">
      <c r="E43" s="410"/>
      <c r="F43" s="410"/>
      <c r="G43" s="410"/>
      <c r="H43" s="410"/>
      <c r="I43" s="410"/>
      <c r="J43" s="410"/>
      <c r="K43" s="410"/>
      <c r="L43" s="410"/>
      <c r="M43" s="410"/>
      <c r="N43" s="410"/>
    </row>
    <row r="44" spans="5:14" s="285" customFormat="1">
      <c r="E44" s="410"/>
      <c r="F44" s="410"/>
      <c r="G44" s="410"/>
      <c r="H44" s="410"/>
      <c r="I44" s="410"/>
      <c r="J44" s="410"/>
      <c r="K44" s="410"/>
      <c r="L44" s="410"/>
      <c r="M44" s="410"/>
      <c r="N44" s="410"/>
    </row>
    <row r="45" spans="5:14" s="285" customFormat="1">
      <c r="E45" s="410"/>
      <c r="F45" s="410"/>
      <c r="G45" s="410"/>
      <c r="H45" s="410"/>
      <c r="I45" s="410"/>
      <c r="J45" s="410"/>
      <c r="K45" s="410"/>
      <c r="L45" s="410"/>
      <c r="M45" s="410"/>
      <c r="N45" s="410"/>
    </row>
    <row r="46" spans="5:14" s="285" customFormat="1">
      <c r="E46" s="410"/>
      <c r="F46" s="410"/>
      <c r="G46" s="410"/>
      <c r="H46" s="410"/>
      <c r="I46" s="410"/>
      <c r="J46" s="410"/>
      <c r="K46" s="410"/>
      <c r="L46" s="410"/>
      <c r="M46" s="410"/>
      <c r="N46" s="410"/>
    </row>
    <row r="47" spans="5:14" s="285" customFormat="1">
      <c r="E47" s="410"/>
      <c r="F47" s="410"/>
      <c r="G47" s="410"/>
      <c r="H47" s="410"/>
      <c r="I47" s="410"/>
      <c r="J47" s="410"/>
      <c r="K47" s="410"/>
      <c r="L47" s="410"/>
      <c r="M47" s="410"/>
      <c r="N47" s="410"/>
    </row>
    <row r="48" spans="5:14" s="285" customFormat="1">
      <c r="E48" s="410"/>
      <c r="F48" s="410"/>
      <c r="G48" s="410"/>
      <c r="H48" s="410"/>
      <c r="I48" s="410"/>
      <c r="J48" s="410"/>
      <c r="K48" s="410"/>
      <c r="L48" s="410"/>
      <c r="M48" s="410"/>
      <c r="N48" s="410"/>
    </row>
    <row r="49" spans="5:14" s="285" customFormat="1">
      <c r="E49" s="410"/>
      <c r="F49" s="410"/>
      <c r="G49" s="410"/>
      <c r="H49" s="410"/>
      <c r="I49" s="410"/>
      <c r="J49" s="410"/>
      <c r="K49" s="410"/>
      <c r="L49" s="410"/>
      <c r="M49" s="410"/>
      <c r="N49" s="410"/>
    </row>
    <row r="50" spans="5:14" s="285" customFormat="1">
      <c r="E50" s="410"/>
      <c r="F50" s="410"/>
      <c r="G50" s="410"/>
      <c r="H50" s="410"/>
      <c r="I50" s="410"/>
      <c r="J50" s="410"/>
      <c r="K50" s="410"/>
      <c r="L50" s="410"/>
      <c r="M50" s="410"/>
      <c r="N50" s="410"/>
    </row>
    <row r="51" spans="5:14" s="285" customFormat="1">
      <c r="E51" s="410"/>
      <c r="F51" s="410"/>
      <c r="G51" s="410"/>
      <c r="H51" s="410"/>
      <c r="I51" s="410"/>
      <c r="J51" s="410"/>
      <c r="K51" s="410"/>
      <c r="L51" s="410"/>
      <c r="M51" s="410"/>
      <c r="N51" s="410"/>
    </row>
    <row r="52" spans="5:14" s="285" customFormat="1">
      <c r="E52" s="410"/>
      <c r="F52" s="410"/>
      <c r="G52" s="410"/>
      <c r="H52" s="410"/>
      <c r="I52" s="410"/>
      <c r="J52" s="410"/>
      <c r="K52" s="410"/>
      <c r="L52" s="410"/>
      <c r="M52" s="410"/>
      <c r="N52" s="410"/>
    </row>
    <row r="53" spans="5:14" s="285" customFormat="1">
      <c r="E53" s="410"/>
      <c r="F53" s="410"/>
      <c r="G53" s="410"/>
      <c r="H53" s="410"/>
      <c r="I53" s="410"/>
      <c r="J53" s="410"/>
      <c r="K53" s="410"/>
      <c r="L53" s="410"/>
      <c r="M53" s="410"/>
      <c r="N53" s="410"/>
    </row>
    <row r="54" spans="5:14" s="285" customFormat="1">
      <c r="E54" s="410"/>
      <c r="F54" s="410"/>
      <c r="G54" s="410"/>
      <c r="H54" s="410"/>
      <c r="I54" s="410"/>
      <c r="J54" s="410"/>
      <c r="K54" s="410"/>
      <c r="L54" s="410"/>
    </row>
    <row r="55" spans="5:14" s="285" customFormat="1">
      <c r="E55" s="410"/>
      <c r="F55" s="410"/>
      <c r="G55" s="410"/>
      <c r="H55" s="410"/>
      <c r="I55" s="410"/>
      <c r="J55" s="410"/>
      <c r="K55" s="410"/>
      <c r="L55" s="410"/>
    </row>
    <row r="56" spans="5:14" s="285" customFormat="1">
      <c r="E56" s="410"/>
      <c r="F56" s="410"/>
      <c r="G56" s="410"/>
      <c r="H56" s="410"/>
      <c r="I56" s="410"/>
      <c r="J56" s="410"/>
      <c r="K56" s="410"/>
      <c r="L56" s="410"/>
    </row>
    <row r="57" spans="5:14" s="285" customFormat="1">
      <c r="E57" s="410"/>
      <c r="F57" s="410"/>
      <c r="G57" s="410"/>
      <c r="H57" s="410"/>
      <c r="I57" s="410"/>
      <c r="J57" s="410"/>
      <c r="K57" s="410"/>
      <c r="L57" s="410"/>
    </row>
    <row r="58" spans="5:14" s="285" customFormat="1">
      <c r="E58" s="410"/>
      <c r="F58" s="410"/>
      <c r="G58" s="410"/>
      <c r="H58" s="410"/>
      <c r="I58" s="410"/>
      <c r="J58" s="410"/>
      <c r="K58" s="410"/>
      <c r="L58" s="410"/>
    </row>
    <row r="59" spans="5:14" s="285" customFormat="1">
      <c r="E59" s="409"/>
      <c r="F59" s="409"/>
      <c r="G59" s="409"/>
    </row>
    <row r="60" spans="5:14" s="285" customFormat="1">
      <c r="E60" s="409"/>
      <c r="F60" s="409"/>
      <c r="G60" s="409"/>
    </row>
    <row r="61" spans="5:14" s="285" customFormat="1">
      <c r="E61" s="409"/>
      <c r="F61" s="409"/>
      <c r="G61" s="409"/>
    </row>
    <row r="62" spans="5:14" s="285" customFormat="1">
      <c r="E62" s="409"/>
      <c r="F62" s="409"/>
      <c r="G62" s="409"/>
    </row>
    <row r="63" spans="5:14" s="285" customFormat="1">
      <c r="E63" s="409"/>
      <c r="F63" s="409"/>
      <c r="G63" s="409"/>
    </row>
    <row r="64" spans="5:14" s="285" customFormat="1">
      <c r="E64" s="409"/>
      <c r="F64" s="409"/>
      <c r="G64" s="409"/>
    </row>
    <row r="65" spans="5:7" s="285" customFormat="1">
      <c r="E65" s="409"/>
      <c r="F65" s="409"/>
      <c r="G65" s="409"/>
    </row>
    <row r="66" spans="5:7" s="285" customFormat="1">
      <c r="E66" s="409"/>
      <c r="F66" s="409"/>
      <c r="G66" s="409"/>
    </row>
    <row r="67" spans="5:7" s="285" customFormat="1">
      <c r="E67" s="409"/>
      <c r="F67" s="409"/>
      <c r="G67" s="409"/>
    </row>
    <row r="68" spans="5:7" s="285" customFormat="1">
      <c r="E68" s="409"/>
      <c r="F68" s="409"/>
      <c r="G68" s="409"/>
    </row>
    <row r="69" spans="5:7" s="285" customFormat="1">
      <c r="E69" s="409"/>
      <c r="F69" s="409"/>
      <c r="G69" s="409"/>
    </row>
    <row r="70" spans="5:7" s="285" customFormat="1">
      <c r="E70" s="409"/>
      <c r="F70" s="409"/>
      <c r="G70" s="409"/>
    </row>
    <row r="71" spans="5:7" s="285" customFormat="1">
      <c r="E71" s="409"/>
      <c r="F71" s="409"/>
      <c r="G71" s="409"/>
    </row>
    <row r="72" spans="5:7" s="285" customFormat="1">
      <c r="E72" s="409"/>
      <c r="F72" s="409"/>
      <c r="G72" s="409"/>
    </row>
    <row r="73" spans="5:7">
      <c r="E73" s="409"/>
      <c r="F73" s="409"/>
      <c r="G73" s="409"/>
    </row>
    <row r="74" spans="5:7">
      <c r="E74" s="409"/>
      <c r="F74" s="409"/>
      <c r="G74" s="409"/>
    </row>
  </sheetData>
  <sheetProtection sheet="1" objects="1" scenarios="1"/>
  <mergeCells count="5">
    <mergeCell ref="B1:Q1"/>
    <mergeCell ref="B2:Q2"/>
    <mergeCell ref="B3:Q3"/>
    <mergeCell ref="B15:D15"/>
    <mergeCell ref="C26:Q26"/>
  </mergeCells>
  <pageMargins left="0.7" right="0.7" top="0.25" bottom="0.44" header="0.3" footer="0.3"/>
  <pageSetup scale="72" orientation="landscape" r:id="rId1"/>
  <headerFooter>
    <oddFooter>&amp;LActivision Blizzard, Inc.&amp;R&amp;P of &amp;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B475BF765D940A450C31ED13A521E" ma:contentTypeVersion="3" ma:contentTypeDescription="Create a new document." ma:contentTypeScope="" ma:versionID="f5ffdb8ae2c5d3f67cfd037ce0738b8f">
  <xsd:schema xmlns:xsd="http://www.w3.org/2001/XMLSchema" xmlns:xs="http://www.w3.org/2001/XMLSchema" xmlns:p="http://schemas.microsoft.com/office/2006/metadata/properties" xmlns:ns2="64b9f78e-1638-4d50-90be-e6eae294b66a" targetNamespace="http://schemas.microsoft.com/office/2006/metadata/properties" ma:root="true" ma:fieldsID="5042f8b442a5d28b9543a67b81eba02c" ns2:_="">
    <xsd:import namespace="64b9f78e-1638-4d50-90be-e6eae294b66a"/>
    <xsd:element name="properties">
      <xsd:complexType>
        <xsd:sequence>
          <xsd:element name="documentManagement">
            <xsd:complexType>
              <xsd:all>
                <xsd:element ref="ns2:Rank"/>
                <xsd:element ref="ns2:Acces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b9f78e-1638-4d50-90be-e6eae294b66a" elementFormDefault="qualified">
    <xsd:import namespace="http://schemas.microsoft.com/office/2006/documentManagement/types"/>
    <xsd:import namespace="http://schemas.microsoft.com/office/infopath/2007/PartnerControls"/>
    <xsd:element name="Rank" ma:index="8" ma:displayName="Rank" ma:decimals="0" ma:default="0" ma:description="Ranked documents - 5 is top, 0 is bottom." ma:internalName="Rank">
      <xsd:simpleType>
        <xsd:restriction base="dms:Number">
          <xsd:maxInclusive value="5"/>
          <xsd:minInclusive value="0"/>
        </xsd:restriction>
      </xsd:simpleType>
    </xsd:element>
    <xsd:element name="Access" ma:index="9" ma:displayName="Access" ma:default="IR only" ma:description="Access" ma:format="Dropdown" ma:internalName="Access">
      <xsd:simpleType>
        <xsd:restriction base="dms:Choice">
          <xsd:enumeration value="IR only"/>
          <xsd:enumeration value="Finance workgroup"/>
          <xsd:enumeration value="All Activision Blizzar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Rank xmlns="64b9f78e-1638-4d50-90be-e6eae294b66a">0</Rank>
    <Access xmlns="64b9f78e-1638-4d50-90be-e6eae294b66a">IR only</Access>
  </documentManagement>
</p:properties>
</file>

<file path=customXml/itemProps1.xml><?xml version="1.0" encoding="utf-8"?>
<ds:datastoreItem xmlns:ds="http://schemas.openxmlformats.org/officeDocument/2006/customXml" ds:itemID="{0E84F52C-4B5C-4DFA-8FC9-9158506E61A3}">
  <ds:schemaRefs>
    <ds:schemaRef ds:uri="http://schemas.microsoft.com/sharepoint/v3/contenttype/forms"/>
  </ds:schemaRefs>
</ds:datastoreItem>
</file>

<file path=customXml/itemProps2.xml><?xml version="1.0" encoding="utf-8"?>
<ds:datastoreItem xmlns:ds="http://schemas.openxmlformats.org/officeDocument/2006/customXml" ds:itemID="{6305C24C-E1D6-4E51-A6C0-44D4FAB53E91}">
  <ds:schemaRefs>
    <ds:schemaRef ds:uri="http://schemas.microsoft.com/office/2006/metadata/longProperties"/>
  </ds:schemaRefs>
</ds:datastoreItem>
</file>

<file path=customXml/itemProps3.xml><?xml version="1.0" encoding="utf-8"?>
<ds:datastoreItem xmlns:ds="http://schemas.openxmlformats.org/officeDocument/2006/customXml" ds:itemID="{8D2EFF55-4B37-4E50-9EB5-1E17A40729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b9f78e-1638-4d50-90be-e6eae294b6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88A179F-0915-4EA1-B8FE-9C11ACF31CC0}">
  <ds:schemaRefs>
    <ds:schemaRef ds:uri="http://purl.org/dc/term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 ds:uri="http://schemas.microsoft.com/office/infopath/2007/PartnerControls"/>
    <ds:schemaRef ds:uri="http://schemas.openxmlformats.org/package/2006/metadata/core-properties"/>
    <ds:schemaRef ds:uri="64b9f78e-1638-4d50-90be-e6eae294b6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20</vt:i4>
      </vt:variant>
    </vt:vector>
  </HeadingPairs>
  <TitlesOfParts>
    <vt:vector size="38" baseType="lpstr">
      <vt:lpstr>Non-GAAP Financial Measures</vt:lpstr>
      <vt:lpstr>Operating Metrics</vt:lpstr>
      <vt:lpstr>Outlook</vt:lpstr>
      <vt:lpstr>QTD P&amp;L</vt:lpstr>
      <vt:lpstr>TTM P&amp;L</vt:lpstr>
      <vt:lpstr>Balance Sheet</vt:lpstr>
      <vt:lpstr>NR and OI by Segment</vt:lpstr>
      <vt:lpstr>Rev Mix by Distribution</vt:lpstr>
      <vt:lpstr>Rev Mix by Platform</vt:lpstr>
      <vt:lpstr>Rev Mix by Geographic Region</vt:lpstr>
      <vt:lpstr>Cashflow Supplemental Qtrly</vt:lpstr>
      <vt:lpstr>Cashflow Supplemental</vt:lpstr>
      <vt:lpstr>Cashflow YE</vt:lpstr>
      <vt:lpstr>EBITDA and Adjusted EBITDA</vt:lpstr>
      <vt:lpstr>GAAP to Non-GAAP Measures 2020</vt:lpstr>
      <vt:lpstr>GAAP to Non-GAAP Measures 2019</vt:lpstr>
      <vt:lpstr>GAAP to Non-GAAP Measures 2018</vt:lpstr>
      <vt:lpstr>GAAP to Non-GAAP Measures 2017</vt:lpstr>
      <vt:lpstr>'Balance Sheet'!Print_Area</vt:lpstr>
      <vt:lpstr>'Cashflow Supplemental Qtrly'!Print_Area</vt:lpstr>
      <vt:lpstr>'Cashflow YE'!Print_Area</vt:lpstr>
      <vt:lpstr>'EBITDA and Adjusted EBITDA'!Print_Area</vt:lpstr>
      <vt:lpstr>'GAAP to Non-GAAP Measures 2017'!Print_Area</vt:lpstr>
      <vt:lpstr>'GAAP to Non-GAAP Measures 2018'!Print_Area</vt:lpstr>
      <vt:lpstr>'GAAP to Non-GAAP Measures 2019'!Print_Area</vt:lpstr>
      <vt:lpstr>'GAAP to Non-GAAP Measures 2020'!Print_Area</vt:lpstr>
      <vt:lpstr>'NR and OI by Segment'!Print_Area</vt:lpstr>
      <vt:lpstr>'Operating Metrics'!Print_Area</vt:lpstr>
      <vt:lpstr>Outlook!Print_Area</vt:lpstr>
      <vt:lpstr>'QTD P&amp;L'!Print_Area</vt:lpstr>
      <vt:lpstr>'Rev Mix by Distribution'!Print_Area</vt:lpstr>
      <vt:lpstr>'Rev Mix by Geographic Region'!Print_Area</vt:lpstr>
      <vt:lpstr>'Rev Mix by Platform'!Print_Area</vt:lpstr>
      <vt:lpstr>'TTM P&amp;L'!Print_Area</vt:lpstr>
      <vt:lpstr>'EBITDA and Adjusted EBITDA'!Print_Titles</vt:lpstr>
      <vt:lpstr>Outlook!Print_Titles</vt:lpstr>
      <vt:lpstr>'QTD P&amp;L'!Print_Titles</vt:lpstr>
      <vt:lpstr>'TTM P&amp;L'!Print_Titles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 Kristine</dc:creator>
  <cp:lastModifiedBy>Clark, Bryan</cp:lastModifiedBy>
  <cp:lastPrinted>2020-04-13T15:48:22Z</cp:lastPrinted>
  <dcterms:created xsi:type="dcterms:W3CDTF">2010-07-21T13:25:15Z</dcterms:created>
  <dcterms:modified xsi:type="dcterms:W3CDTF">2020-05-06T17:22:25Z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0x010100F50B475BF765D940A450C31ED13A521E</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