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ts86\testing\3DHummock\test7_matk\"/>
    </mc:Choice>
  </mc:AlternateContent>
  <xr:revisionPtr revIDLastSave="0" documentId="8_{69ED99E7-C4E7-4316-A128-8B6E2000C087}" xr6:coauthVersionLast="40" xr6:coauthVersionMax="40" xr10:uidLastSave="{00000000-0000-0000-0000-000000000000}"/>
  <bookViews>
    <workbookView xWindow="0" yWindow="0" windowWidth="15345" windowHeight="4410" activeTab="3" xr2:uid="{BD90452C-60FF-4A9E-B04A-268DE4FF7EDA}"/>
  </bookViews>
  <sheets>
    <sheet name="20Nov18" sheetId="1" r:id="rId1"/>
    <sheet name="01Dec and 01DecDebug" sheetId="6" r:id="rId2"/>
    <sheet name="29Nov and 01Dec" sheetId="7" r:id="rId3"/>
    <sheet name="27Nov18" sheetId="3" r:id="rId4"/>
    <sheet name="28Nov18" sheetId="5" r:id="rId5"/>
  </sheets>
  <definedNames>
    <definedName name="_xlnm._FilterDatabase" localSheetId="0" hidden="1">'20Nov18'!$R$1:$R$54</definedName>
    <definedName name="_xlnm._FilterDatabase" localSheetId="3" hidden="1">'27Nov18'!$S$1:$S$54</definedName>
    <definedName name="_xlnm._FilterDatabase" localSheetId="4" hidden="1">'28Nov18'!$S$1:$S$58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8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G8" i="7"/>
  <c r="G42" i="7"/>
  <c r="G40" i="7"/>
  <c r="G38" i="7"/>
  <c r="G36" i="7"/>
  <c r="G34" i="7"/>
  <c r="G32" i="7"/>
  <c r="G30" i="7"/>
  <c r="G28" i="7"/>
  <c r="G26" i="7"/>
  <c r="G24" i="7"/>
  <c r="G22" i="7"/>
  <c r="G20" i="7"/>
  <c r="G18" i="7"/>
  <c r="G16" i="7"/>
  <c r="G14" i="7"/>
  <c r="G12" i="7"/>
  <c r="G10" i="7"/>
  <c r="O10" i="7"/>
  <c r="P10" i="7" s="1"/>
  <c r="O12" i="7"/>
  <c r="P12" i="7" s="1"/>
  <c r="O14" i="7"/>
  <c r="P14" i="7" s="1"/>
  <c r="O16" i="7"/>
  <c r="P16" i="7" s="1"/>
  <c r="O18" i="7"/>
  <c r="P18" i="7" s="1"/>
  <c r="O20" i="7"/>
  <c r="P20" i="7" s="1"/>
  <c r="O22" i="7"/>
  <c r="P22" i="7" s="1"/>
  <c r="O24" i="7"/>
  <c r="P24" i="7" s="1"/>
  <c r="O26" i="7"/>
  <c r="P26" i="7" s="1"/>
  <c r="O28" i="7"/>
  <c r="P28" i="7" s="1"/>
  <c r="O30" i="7"/>
  <c r="P30" i="7" s="1"/>
  <c r="O32" i="7"/>
  <c r="P32" i="7" s="1"/>
  <c r="O34" i="7"/>
  <c r="P34" i="7" s="1"/>
  <c r="O36" i="7"/>
  <c r="P36" i="7" s="1"/>
  <c r="O38" i="7"/>
  <c r="P38" i="7" s="1"/>
  <c r="O40" i="7"/>
  <c r="P40" i="7" s="1"/>
  <c r="O42" i="7"/>
  <c r="P42" i="7" s="1"/>
  <c r="O8" i="7"/>
  <c r="P8" i="7" s="1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E24" i="5"/>
  <c r="D2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K4" i="5"/>
  <c r="E4" i="5"/>
  <c r="D4" i="5"/>
  <c r="K3" i="5"/>
  <c r="K2" i="5"/>
  <c r="H25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E24" i="3"/>
  <c r="D2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E4" i="3"/>
  <c r="D4" i="3"/>
  <c r="K4" i="3"/>
  <c r="K3" i="3"/>
  <c r="K2" i="3"/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J4" i="1"/>
  <c r="J3" i="1"/>
  <c r="J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</calcChain>
</file>

<file path=xl/sharedStrings.xml><?xml version="1.0" encoding="utf-8"?>
<sst xmlns="http://schemas.openxmlformats.org/spreadsheetml/2006/main" count="209" uniqueCount="79">
  <si>
    <t>Crash Matrix</t>
  </si>
  <si>
    <t>Simulation Type:</t>
  </si>
  <si>
    <t>CenturySim_20cmBC</t>
  </si>
  <si>
    <t>Sim #:</t>
  </si>
  <si>
    <t>Time (yrs):</t>
  </si>
  <si>
    <t>Run</t>
  </si>
  <si>
    <t>#1</t>
  </si>
  <si>
    <t>|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</si>
  <si>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</si>
  <si>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</si>
  <si>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</si>
  <si>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</si>
  <si>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</si>
  <si>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</si>
  <si>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</si>
  <si>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</si>
  <si>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</si>
  <si>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</si>
  <si>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</si>
  <si>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</si>
  <si>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</si>
  <si>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</si>
  <si>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</si>
  <si>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</si>
  <si>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</si>
  <si>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Date:</t>
  </si>
  <si>
    <t>or</t>
  </si>
  <si>
    <t>SIMULATION TIMES:</t>
  </si>
  <si>
    <t>Spinup Length:</t>
  </si>
  <si>
    <t>days</t>
  </si>
  <si>
    <t>Real Data Begins At:</t>
  </si>
  <si>
    <t>yrs or</t>
  </si>
  <si>
    <t>days before 1/1/1900</t>
  </si>
  <si>
    <t>Real Data Ends At:</t>
  </si>
  <si>
    <t>"FAKE" spinup will go from 1/1/1986 to 12/31/2005</t>
  </si>
  <si>
    <t>REAL data goes from 1/1/2006 to 12/31/2099</t>
  </si>
  <si>
    <t>Spinup Start Date:</t>
  </si>
  <si>
    <t>Time (days since Jan 1, 1986):</t>
  </si>
  <si>
    <t>*Error always occurs at freeze-up</t>
  </si>
  <si>
    <t>Runs 1, 9, 1a, 15a crash there</t>
  </si>
  <si>
    <t>Trouble Spots (points around which runs crash):</t>
  </si>
  <si>
    <t>Runs 3, 4, 5, 6, 7, 8, 11, 12, 13, 14, 4a, 7a, 11a, 12a, 13a, 14a crash around here</t>
  </si>
  <si>
    <t>Run 10 crashes here</t>
  </si>
  <si>
    <t>Runs 2, 15, 16, 17, 18, 19, 2a, 5a, 6a, 16a, 17a, and 18a crash around here</t>
  </si>
  <si>
    <t>Run 10a crashes here</t>
  </si>
  <si>
    <t>Runs 8a and 9a crash here</t>
  </si>
  <si>
    <t>Run 2a crashes here</t>
  </si>
  <si>
    <t>Not dead yet!</t>
  </si>
  <si>
    <t>DEAD.</t>
  </si>
  <si>
    <t>Trouble Spots:</t>
  </si>
  <si>
    <t>p = rho*g*h</t>
  </si>
  <si>
    <t xml:space="preserve">rho = </t>
  </si>
  <si>
    <t>kg/m3</t>
  </si>
  <si>
    <t xml:space="preserve">g = </t>
  </si>
  <si>
    <t>m/s2</t>
  </si>
  <si>
    <t xml:space="preserve">h = </t>
  </si>
  <si>
    <t>m</t>
  </si>
  <si>
    <t>Pa</t>
  </si>
  <si>
    <t>Rain and snow were falling at the same time</t>
  </si>
  <si>
    <t>Reason:</t>
  </si>
  <si>
    <t>??? (Only snow at that point)</t>
  </si>
  <si>
    <t>??? (No precip happening at time of crash)</t>
  </si>
  <si>
    <t>Small spike in snow but no rain</t>
  </si>
  <si>
    <t>12/1/2018 Debug</t>
  </si>
  <si>
    <t>Comparing runs of 3 and 6.5cm dessicated zones</t>
  </si>
  <si>
    <t>3cm Dessicated Zone:</t>
  </si>
  <si>
    <t>CenturySim_29Nov18_Debug</t>
  </si>
  <si>
    <t>6.5cm Dessicated Zone:</t>
  </si>
  <si>
    <t>CenturySim_01Dec18_Debug</t>
  </si>
  <si>
    <t>3cm Dessicated Zone (01Dec18):</t>
  </si>
  <si>
    <t>6.5cm Dessicated Zone (29Nov18):</t>
  </si>
  <si>
    <t>Time [d]</t>
  </si>
  <si>
    <t>dt [d]</t>
  </si>
  <si>
    <t>Difference:</t>
  </si>
  <si>
    <t>Time [y]</t>
  </si>
  <si>
    <t>Slope</t>
  </si>
  <si>
    <t>bAC</t>
  </si>
  <si>
    <t>bCT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</si>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</sst>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1" fontId="1" fillId="0" borderId="0" xfId="0" applyNumberFormat="1" applyFont="1"/>
    <xf numFmtId="11" fontId="3" fillId="0" borderId="0" xfId="0" applyNumberFormat="1" applyFont="1"/>
    <xf numFmtId="11" fontId="5" fillId="0" borderId="0" xfId="0" applyNumberFormat="1" applyFont="1"/>
    <xf numFmtId="16" fontId="1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'29Nov and 01Dec'!$G$6</c:f>
              <c:strCache>
                <c:ptCount val="1"/>
                <c:pt idx="0">
                  <c:v>Time [y]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'29Nov and 01Dec'!$B$7:$B$24</c:f>
              <c:numCache>
                <c:formatCode>General</c:formatCode>
                <c:ptCount val="18"/>
                <c:pt idx="1">
                  <c:v>1</c:v>
                </c:pt>
                <c:pt idx="3">
                  <c:v>10</c:v>
                </c:pt>
                <c:pt idx="5">
                  <c:v>22</c:v>
                </c:pt>
                <c:pt idx="7">
                  <c:v>1</c:v>
                </c:pt>
                <c:pt idx="9">
                  <c:v>10</c:v>
                </c:pt>
                <c:pt idx="11">
                  <c:v>22</c:v>
                </c:pt>
                <c:pt idx="13">
                  <c:v>1</c:v>
                </c:pt>
                <c:pt idx="15">
                  <c:v>10</c:v>
                </c:pt>
                <c:pt idx="17">
                  <c:v>22</c:v>
                </c:pt>
              </c:numCache>
            </c:numRef>
          </c:xVal>
          <c:yVal>
            <c:numRef>
              <c:f>'29Nov and 01Dec'!$G$7:$G$24</c:f>
              <c:numCache>
                <c:formatCode>General</c:formatCode>
                <c:ptCount val="18"/>
                <c:pt idx="1">
                  <c:v>103.53002180673667</c:v>
                </c:pt>
                <c:pt idx="3">
                  <c:v>104.59546615711012</c:v>
                </c:pt>
                <c:pt idx="5">
                  <c:v>30.371577730588928</c:v>
                </c:pt>
                <c:pt idx="7">
                  <c:v>93.529788745247501</c:v>
                </c:pt>
                <c:pt idx="9">
                  <c:v>89.776355984463919</c:v>
                </c:pt>
                <c:pt idx="11">
                  <c:v>33.705016441117344</c:v>
                </c:pt>
                <c:pt idx="13">
                  <c:v>85.156335560179599</c:v>
                </c:pt>
                <c:pt idx="15">
                  <c:v>41.366557547016207</c:v>
                </c:pt>
                <c:pt idx="17">
                  <c:v>65.552915548680318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E-4693-9ACC-C2389AE763B8}"/>
            </c:ext>
          </c:extLst>
        </c:ser>
        <c:ser>
          <c:idx val="1"/>
          <c:order val="1"/>
          <c:tx>
            <c:strRef>
              <c:f>'29Nov and 01Dec'!$K$6</c:f>
              <c:strCache>
                <c:ptCount val="1"/>
                <c:pt idx="0">
                  <c:v>Time [y]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'29Nov and 01Dec'!$B$7:$B$24</c:f>
              <c:numCache>
                <c:formatCode>General</c:formatCode>
                <c:ptCount val="18"/>
                <c:pt idx="1">
                  <c:v>1</c:v>
                </c:pt>
                <c:pt idx="3">
                  <c:v>10</c:v>
                </c:pt>
                <c:pt idx="5">
                  <c:v>22</c:v>
                </c:pt>
                <c:pt idx="7">
                  <c:v>1</c:v>
                </c:pt>
                <c:pt idx="9">
                  <c:v>10</c:v>
                </c:pt>
                <c:pt idx="11">
                  <c:v>22</c:v>
                </c:pt>
                <c:pt idx="13">
                  <c:v>1</c:v>
                </c:pt>
                <c:pt idx="15">
                  <c:v>10</c:v>
                </c:pt>
                <c:pt idx="17">
                  <c:v>22</c:v>
                </c:pt>
              </c:numCache>
            </c:numRef>
          </c:xVal>
          <c:yVal>
            <c:numRef>
              <c:f>'29Nov and 01Dec'!$K$7:$K$24</c:f>
              <c:numCache>
                <c:formatCode>General</c:formatCode>
                <c:ptCount val="18"/>
                <c:pt idx="1">
                  <c:v>105.50214718395138</c:v>
                </c:pt>
                <c:pt idx="3">
                  <c:v>104.59396619861624</c:v>
                </c:pt>
                <c:pt idx="5">
                  <c:v>54.742233492823893</c:v>
                </c:pt>
                <c:pt idx="7">
                  <c:v>76.4189300186179</c:v>
                </c:pt>
                <c:pt idx="9">
                  <c:v>95.353822329940044</c:v>
                </c:pt>
                <c:pt idx="11">
                  <c:v>28.67555579892673</c:v>
                </c:pt>
                <c:pt idx="13">
                  <c:v>56.329982725399738</c:v>
                </c:pt>
                <c:pt idx="15">
                  <c:v>66.478854999452409</c:v>
                </c:pt>
                <c:pt idx="17">
                  <c:v>64.351328656671768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E-4693-9ACC-C2389AE7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9592"/>
        <c:axId val="557895984"/>
      </c:scatterChart>
      <c:valAx>
        <c:axId val="5578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5984"/>
        <c:crosses val="autoZero"/>
        <c:crossBetween val="midCat"/>
      </c:valAx>
      <c:valAx>
        <c:axId val="557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9</xdr:row>
      <xdr:rowOff>176212</xdr:rowOff>
    </xdr:from>
    <xdr:to>
      <xdr:col>23</xdr:col>
      <xdr:colOff>542925</xdr:colOff>
      <xdr:row>24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66D0F-19B8-4DA8-898F-AA60A3DD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8F4D-1FB6-4F69-B917-B598918D7C0A}">
  <dimension ref="A1:W43"/>
  <sheetViews>
    <sheetView topLeftCell="A22" workbookViewId="0">
      <selection activeCell="B33" sqref="B33"/>
    </sheetView>
  </sheetViews>
  <sheetFormatPr defaultRowHeight="15" x14ac:dyDescent="0.25"/>
  <cols>
    <col min="1" max="1" width="16.42578125" customWidth="1"/>
    <col min="2" max="2" width="28.28515625" customWidth="1"/>
    <col min="3" max="3" width="12.5703125" customWidth="1"/>
    <col min="4" max="4" width="10.7109375" style="4" bestFit="1" customWidth="1"/>
    <col min="6" max="6" width="10.7109375" bestFit="1" customWidth="1"/>
    <col min="7" max="7" width="10.85546875" customWidth="1"/>
    <col min="8" max="8" width="10.7109375" bestFit="1" customWidth="1"/>
  </cols>
  <sheetData>
    <row r="1" spans="1:23" x14ac:dyDescent="0.25">
      <c r="A1" s="1" t="s">
        <v>0</v>
      </c>
      <c r="F1" s="1" t="s">
        <v>27</v>
      </c>
    </row>
    <row r="2" spans="1:23" x14ac:dyDescent="0.25">
      <c r="A2" t="s">
        <v>1</v>
      </c>
      <c r="B2" t="s">
        <v>2</v>
      </c>
      <c r="F2" t="s">
        <v>28</v>
      </c>
      <c r="H2">
        <v>20</v>
      </c>
      <c r="I2" t="s">
        <v>31</v>
      </c>
      <c r="J2">
        <f>H2*365.25</f>
        <v>7305</v>
      </c>
      <c r="K2" t="s">
        <v>29</v>
      </c>
    </row>
    <row r="3" spans="1:23" x14ac:dyDescent="0.25">
      <c r="A3" t="s">
        <v>3</v>
      </c>
      <c r="B3" t="s">
        <v>37</v>
      </c>
      <c r="C3" t="s">
        <v>4</v>
      </c>
      <c r="D3" s="4" t="s">
        <v>25</v>
      </c>
      <c r="F3" t="s">
        <v>30</v>
      </c>
      <c r="H3" s="4">
        <v>38718</v>
      </c>
      <c r="I3" t="s">
        <v>26</v>
      </c>
      <c r="J3" s="5">
        <f>H3</f>
        <v>38718</v>
      </c>
      <c r="K3" t="s">
        <v>32</v>
      </c>
    </row>
    <row r="4" spans="1:23" x14ac:dyDescent="0.25">
      <c r="A4" s="6">
        <v>1</v>
      </c>
      <c r="B4" s="7">
        <v>4310.5186477613397</v>
      </c>
      <c r="C4" s="6">
        <f>B4/365.25</f>
        <v>11.801556872720985</v>
      </c>
      <c r="D4" s="8">
        <f>B4+$H$7</f>
        <v>35723.518647761339</v>
      </c>
      <c r="E4">
        <v>4504.75</v>
      </c>
      <c r="F4" t="s">
        <v>33</v>
      </c>
      <c r="H4" s="4">
        <v>73050</v>
      </c>
      <c r="I4" t="s">
        <v>26</v>
      </c>
      <c r="J4" s="5">
        <f>H4</f>
        <v>73050</v>
      </c>
      <c r="K4" t="s">
        <v>32</v>
      </c>
    </row>
    <row r="5" spans="1:23" x14ac:dyDescent="0.25">
      <c r="A5">
        <v>2</v>
      </c>
      <c r="B5" s="3">
        <v>9434.8768036732399</v>
      </c>
      <c r="C5">
        <f t="shared" ref="C5:C21" si="0">B5/365.25</f>
        <v>25.831284883431184</v>
      </c>
      <c r="D5" s="4">
        <f t="shared" ref="D5:D21" si="1">B5+$H$7</f>
        <v>40847.876803673236</v>
      </c>
      <c r="E5">
        <v>9390.6155697659306</v>
      </c>
      <c r="F5" t="s">
        <v>34</v>
      </c>
      <c r="W5" s="2"/>
    </row>
    <row r="6" spans="1:23" x14ac:dyDescent="0.25">
      <c r="A6">
        <v>3</v>
      </c>
      <c r="B6" s="3">
        <v>10521.206410069501</v>
      </c>
      <c r="C6">
        <f t="shared" si="0"/>
        <v>28.805493251388093</v>
      </c>
      <c r="D6" s="4">
        <f t="shared" si="1"/>
        <v>41934.206410069499</v>
      </c>
      <c r="E6">
        <v>9731.6305933759504</v>
      </c>
      <c r="F6" t="s">
        <v>35</v>
      </c>
    </row>
    <row r="7" spans="1:23" x14ac:dyDescent="0.25">
      <c r="A7">
        <v>4</v>
      </c>
      <c r="B7" s="3">
        <v>10530.2190606895</v>
      </c>
      <c r="C7">
        <f t="shared" si="0"/>
        <v>28.830168543982204</v>
      </c>
      <c r="D7" s="4">
        <f t="shared" si="1"/>
        <v>41943.219060689502</v>
      </c>
      <c r="E7">
        <v>10396</v>
      </c>
      <c r="F7" t="s">
        <v>36</v>
      </c>
      <c r="H7" s="4">
        <v>31413</v>
      </c>
      <c r="W7" s="2"/>
    </row>
    <row r="8" spans="1:23" x14ac:dyDescent="0.25">
      <c r="A8">
        <v>5</v>
      </c>
      <c r="B8" s="3">
        <v>10522.0075984454</v>
      </c>
      <c r="C8">
        <f t="shared" si="0"/>
        <v>28.80768678561369</v>
      </c>
      <c r="D8" s="4">
        <f t="shared" si="1"/>
        <v>41935.007598445402</v>
      </c>
      <c r="E8">
        <v>9278.5625</v>
      </c>
    </row>
    <row r="9" spans="1:23" x14ac:dyDescent="0.25">
      <c r="A9">
        <v>6</v>
      </c>
      <c r="B9" s="3">
        <v>10521.7261968525</v>
      </c>
      <c r="C9">
        <f t="shared" si="0"/>
        <v>28.806916350041067</v>
      </c>
      <c r="D9" s="4">
        <f t="shared" si="1"/>
        <v>41934.726196852498</v>
      </c>
      <c r="E9">
        <v>9308.25</v>
      </c>
      <c r="W9" s="2"/>
    </row>
    <row r="10" spans="1:23" x14ac:dyDescent="0.25">
      <c r="A10">
        <v>7</v>
      </c>
      <c r="B10" s="3">
        <v>10521.8517589976</v>
      </c>
      <c r="C10">
        <f t="shared" si="0"/>
        <v>28.807260120458864</v>
      </c>
      <c r="D10" s="4">
        <f t="shared" si="1"/>
        <v>41934.851758997596</v>
      </c>
    </row>
    <row r="11" spans="1:23" x14ac:dyDescent="0.25">
      <c r="A11">
        <v>8</v>
      </c>
      <c r="B11" s="3">
        <v>10529.609180420701</v>
      </c>
      <c r="C11">
        <f t="shared" si="0"/>
        <v>28.828498782808214</v>
      </c>
      <c r="D11" s="4">
        <f t="shared" si="1"/>
        <v>41942.609180420703</v>
      </c>
      <c r="F11" s="1" t="s">
        <v>40</v>
      </c>
      <c r="W11" s="2"/>
    </row>
    <row r="12" spans="1:23" x14ac:dyDescent="0.25">
      <c r="A12" s="6">
        <v>9</v>
      </c>
      <c r="B12" s="7">
        <v>4318.5009818650196</v>
      </c>
      <c r="C12" s="6">
        <f t="shared" si="0"/>
        <v>11.823411312429897</v>
      </c>
      <c r="D12" s="8">
        <f t="shared" si="1"/>
        <v>35731.500981865021</v>
      </c>
      <c r="E12">
        <v>14027.757448787101</v>
      </c>
      <c r="F12" s="4">
        <v>35723</v>
      </c>
      <c r="G12" t="s">
        <v>39</v>
      </c>
    </row>
    <row r="13" spans="1:23" x14ac:dyDescent="0.25">
      <c r="A13" s="6">
        <v>10</v>
      </c>
      <c r="B13" s="7">
        <v>4631.3642011775</v>
      </c>
      <c r="C13" s="6">
        <f t="shared" si="0"/>
        <v>12.679984123689254</v>
      </c>
      <c r="D13" s="8">
        <f t="shared" si="1"/>
        <v>36044.364201177501</v>
      </c>
      <c r="E13">
        <v>8173.9822683512002</v>
      </c>
      <c r="F13" s="4">
        <v>40847</v>
      </c>
      <c r="G13" t="s">
        <v>43</v>
      </c>
      <c r="U13" s="2"/>
      <c r="W13" s="2"/>
    </row>
    <row r="14" spans="1:23" x14ac:dyDescent="0.25">
      <c r="A14">
        <v>11</v>
      </c>
      <c r="B14" s="3">
        <v>10520.724107772399</v>
      </c>
      <c r="C14">
        <f t="shared" si="0"/>
        <v>28.804172779664338</v>
      </c>
      <c r="D14" s="4">
        <f t="shared" si="1"/>
        <v>41933.724107772403</v>
      </c>
      <c r="E14">
        <v>10400.25</v>
      </c>
      <c r="F14" s="4">
        <v>41934</v>
      </c>
      <c r="G14" t="s">
        <v>41</v>
      </c>
    </row>
    <row r="15" spans="1:23" x14ac:dyDescent="0.25">
      <c r="A15">
        <v>12</v>
      </c>
      <c r="B15" s="3">
        <v>10520.210946048401</v>
      </c>
      <c r="C15">
        <f t="shared" si="0"/>
        <v>28.802767819434361</v>
      </c>
      <c r="D15" s="4">
        <f t="shared" si="1"/>
        <v>41933.210946048399</v>
      </c>
      <c r="E15">
        <v>10387.2157273784</v>
      </c>
      <c r="F15" s="4">
        <v>36044</v>
      </c>
      <c r="G15" t="s">
        <v>42</v>
      </c>
      <c r="U15" s="2"/>
      <c r="W15" s="2"/>
    </row>
    <row r="16" spans="1:23" x14ac:dyDescent="0.25">
      <c r="A16">
        <v>13</v>
      </c>
      <c r="B16" s="3">
        <v>10520.634334399199</v>
      </c>
      <c r="C16">
        <f t="shared" si="0"/>
        <v>28.803926993563859</v>
      </c>
      <c r="D16" s="4">
        <f t="shared" si="1"/>
        <v>41933.634334399198</v>
      </c>
      <c r="F16" s="4">
        <v>41214</v>
      </c>
      <c r="G16" t="s">
        <v>46</v>
      </c>
    </row>
    <row r="17" spans="1:23" x14ac:dyDescent="0.25">
      <c r="A17">
        <v>14</v>
      </c>
      <c r="B17" s="3">
        <v>10520</v>
      </c>
      <c r="C17">
        <f t="shared" si="0"/>
        <v>28.802190280629706</v>
      </c>
      <c r="D17" s="4">
        <f t="shared" si="1"/>
        <v>41933</v>
      </c>
      <c r="E17">
        <v>10387</v>
      </c>
      <c r="F17" s="4">
        <v>45591</v>
      </c>
      <c r="G17" t="s">
        <v>45</v>
      </c>
      <c r="U17" s="2"/>
      <c r="W17" s="2"/>
    </row>
    <row r="18" spans="1:23" x14ac:dyDescent="0.25">
      <c r="A18">
        <v>15</v>
      </c>
      <c r="B18" s="3">
        <v>9437.0246198667701</v>
      </c>
      <c r="C18">
        <f t="shared" si="0"/>
        <v>25.837165283687256</v>
      </c>
      <c r="D18" s="4">
        <f t="shared" si="1"/>
        <v>40850.024619866774</v>
      </c>
      <c r="E18">
        <v>4157.81099316979</v>
      </c>
      <c r="F18" s="4">
        <v>39387</v>
      </c>
      <c r="G18" t="s">
        <v>44</v>
      </c>
    </row>
    <row r="19" spans="1:23" x14ac:dyDescent="0.25">
      <c r="A19">
        <v>16</v>
      </c>
      <c r="B19" s="3">
        <v>9437.0229313979999</v>
      </c>
      <c r="C19">
        <f t="shared" si="0"/>
        <v>25.837160660911703</v>
      </c>
      <c r="D19" s="4">
        <f t="shared" si="1"/>
        <v>40850.022931398002</v>
      </c>
      <c r="E19">
        <v>9268.4709455523007</v>
      </c>
      <c r="U19" s="2"/>
      <c r="W19" s="2"/>
    </row>
    <row r="20" spans="1:23" x14ac:dyDescent="0.25">
      <c r="A20">
        <v>17</v>
      </c>
      <c r="B20" s="3">
        <v>9436.9467119213296</v>
      </c>
      <c r="C20">
        <f t="shared" si="0"/>
        <v>25.836951983357508</v>
      </c>
      <c r="D20" s="4">
        <f t="shared" si="1"/>
        <v>40849.94671192133</v>
      </c>
      <c r="E20">
        <v>9283.57275390625</v>
      </c>
    </row>
    <row r="21" spans="1:23" x14ac:dyDescent="0.25">
      <c r="A21">
        <v>18</v>
      </c>
      <c r="B21" s="3">
        <v>9436.7003638872902</v>
      </c>
      <c r="C21">
        <f t="shared" si="0"/>
        <v>25.836277519198603</v>
      </c>
      <c r="D21" s="4">
        <f t="shared" si="1"/>
        <v>40849.700363887292</v>
      </c>
      <c r="E21">
        <v>9266.9604821963894</v>
      </c>
      <c r="U21" s="2"/>
      <c r="W21" s="2"/>
    </row>
    <row r="23" spans="1:23" x14ac:dyDescent="0.25">
      <c r="A23" t="s">
        <v>3</v>
      </c>
      <c r="B23" t="s">
        <v>37</v>
      </c>
      <c r="C23" t="s">
        <v>4</v>
      </c>
      <c r="D23" s="4" t="s">
        <v>25</v>
      </c>
      <c r="W23" s="2"/>
    </row>
    <row r="24" spans="1:23" x14ac:dyDescent="0.25">
      <c r="A24" s="6">
        <v>1</v>
      </c>
      <c r="B24" s="6">
        <v>4308.4927877263399</v>
      </c>
      <c r="C24" s="6">
        <f>B24/365.25</f>
        <v>11.79601037022954</v>
      </c>
      <c r="D24" s="8">
        <f>B24+$H$7</f>
        <v>35721.49278772634</v>
      </c>
      <c r="F24">
        <v>4284.25</v>
      </c>
      <c r="H24" s="3"/>
      <c r="U24" s="2"/>
    </row>
    <row r="25" spans="1:23" x14ac:dyDescent="0.25">
      <c r="A25">
        <v>2</v>
      </c>
      <c r="B25">
        <v>9435.2030240661607</v>
      </c>
      <c r="C25" s="9">
        <f t="shared" ref="C25:C41" si="2">B25/365.25</f>
        <v>25.832178026190721</v>
      </c>
      <c r="D25" s="10">
        <f t="shared" ref="D25:D41" si="3">B25+$H$7</f>
        <v>40848.203024066162</v>
      </c>
      <c r="F25">
        <v>9332.75</v>
      </c>
      <c r="W25" s="2"/>
    </row>
    <row r="26" spans="1:23" x14ac:dyDescent="0.25">
      <c r="A26">
        <v>3</v>
      </c>
      <c r="B26">
        <v>9801.1803879250601</v>
      </c>
      <c r="C26" s="9">
        <f t="shared" si="2"/>
        <v>26.83416943990434</v>
      </c>
      <c r="D26" s="10">
        <f t="shared" si="3"/>
        <v>41214.180387925058</v>
      </c>
      <c r="U26" s="2"/>
    </row>
    <row r="27" spans="1:23" x14ac:dyDescent="0.25">
      <c r="A27">
        <v>4</v>
      </c>
      <c r="B27">
        <v>10529.442278376</v>
      </c>
      <c r="C27" s="9">
        <f t="shared" si="2"/>
        <v>28.828041829913758</v>
      </c>
      <c r="D27" s="10">
        <f t="shared" si="3"/>
        <v>41942.442278376002</v>
      </c>
      <c r="W27" s="2"/>
    </row>
    <row r="28" spans="1:23" x14ac:dyDescent="0.25">
      <c r="A28">
        <v>5</v>
      </c>
      <c r="B28">
        <v>9437.3627539089903</v>
      </c>
      <c r="C28" s="9">
        <f t="shared" si="2"/>
        <v>25.838091044240905</v>
      </c>
      <c r="D28" s="10">
        <f t="shared" si="3"/>
        <v>40850.362753908994</v>
      </c>
      <c r="F28">
        <v>10381.919601185</v>
      </c>
      <c r="U28" s="2"/>
    </row>
    <row r="29" spans="1:23" x14ac:dyDescent="0.25">
      <c r="A29">
        <v>6</v>
      </c>
      <c r="B29">
        <v>9437.0255663942407</v>
      </c>
      <c r="C29" s="9">
        <f t="shared" si="2"/>
        <v>25.837167875138235</v>
      </c>
      <c r="D29" s="10">
        <f t="shared" si="3"/>
        <v>40850.025566394237</v>
      </c>
      <c r="F29">
        <v>10371.580078125</v>
      </c>
    </row>
    <row r="30" spans="1:23" x14ac:dyDescent="0.25">
      <c r="A30">
        <v>7</v>
      </c>
      <c r="B30">
        <v>10521.8</v>
      </c>
      <c r="C30" s="9">
        <f t="shared" si="2"/>
        <v>28.807118412046542</v>
      </c>
      <c r="D30" s="10">
        <f t="shared" si="3"/>
        <v>41934.800000000003</v>
      </c>
      <c r="F30">
        <v>10377.4260253906</v>
      </c>
      <c r="U30" s="2"/>
      <c r="W30" s="2"/>
    </row>
    <row r="31" spans="1:23" x14ac:dyDescent="0.25">
      <c r="A31">
        <v>8</v>
      </c>
      <c r="B31">
        <v>14180.2317450748</v>
      </c>
      <c r="C31" s="9">
        <f t="shared" si="2"/>
        <v>38.82335864496865</v>
      </c>
      <c r="D31" s="10">
        <f t="shared" si="3"/>
        <v>45593.231745074801</v>
      </c>
      <c r="F31">
        <v>10367.363693237299</v>
      </c>
    </row>
    <row r="32" spans="1:23" x14ac:dyDescent="0.25">
      <c r="A32">
        <v>9</v>
      </c>
      <c r="B32">
        <v>14178.789533046</v>
      </c>
      <c r="C32" s="9">
        <f t="shared" si="2"/>
        <v>38.819410083630387</v>
      </c>
      <c r="D32" s="10">
        <f t="shared" si="3"/>
        <v>45591.789533046001</v>
      </c>
      <c r="F32">
        <v>4156.5909157184697</v>
      </c>
      <c r="U32" s="2"/>
      <c r="W32" s="2"/>
    </row>
    <row r="33" spans="1:23" x14ac:dyDescent="0.25">
      <c r="A33" s="9">
        <v>10</v>
      </c>
      <c r="B33">
        <v>7974.64975445458</v>
      </c>
      <c r="C33" s="9">
        <f t="shared" si="2"/>
        <v>21.833401107336289</v>
      </c>
      <c r="D33" s="10">
        <f t="shared" si="3"/>
        <v>39387.649754454578</v>
      </c>
      <c r="F33">
        <v>4631.4045016169503</v>
      </c>
    </row>
    <row r="34" spans="1:23" x14ac:dyDescent="0.25">
      <c r="A34">
        <v>11</v>
      </c>
      <c r="B34">
        <v>10520.5591030633</v>
      </c>
      <c r="C34" s="9">
        <f t="shared" si="2"/>
        <v>28.803721021391652</v>
      </c>
      <c r="D34" s="10">
        <f t="shared" si="3"/>
        <v>41933.5591030633</v>
      </c>
      <c r="F34">
        <v>10383.095328469701</v>
      </c>
      <c r="U34" s="2"/>
      <c r="W34" s="2"/>
    </row>
    <row r="35" spans="1:23" x14ac:dyDescent="0.25">
      <c r="A35">
        <v>12</v>
      </c>
      <c r="B35">
        <v>10520.198876857799</v>
      </c>
      <c r="C35" s="9">
        <f t="shared" si="2"/>
        <v>28.802734775791375</v>
      </c>
      <c r="D35" s="10">
        <f t="shared" si="3"/>
        <v>41933.198876857801</v>
      </c>
      <c r="F35">
        <v>10365.1906414775</v>
      </c>
    </row>
    <row r="36" spans="1:23" x14ac:dyDescent="0.25">
      <c r="A36">
        <v>13</v>
      </c>
      <c r="B36">
        <v>10529.4060977179</v>
      </c>
      <c r="C36" s="9">
        <f t="shared" si="2"/>
        <v>28.8279427726705</v>
      </c>
      <c r="D36" s="10">
        <f t="shared" si="3"/>
        <v>41942.406097717903</v>
      </c>
      <c r="F36">
        <v>10378.1767495406</v>
      </c>
      <c r="W36" s="2"/>
    </row>
    <row r="37" spans="1:23" x14ac:dyDescent="0.25">
      <c r="A37">
        <v>14</v>
      </c>
      <c r="B37">
        <v>10522.231</v>
      </c>
      <c r="C37" s="9">
        <f t="shared" si="2"/>
        <v>28.808298425735796</v>
      </c>
      <c r="D37" s="10">
        <f t="shared" si="3"/>
        <v>41935.231</v>
      </c>
      <c r="F37">
        <v>10365.651714580101</v>
      </c>
      <c r="U37" s="2"/>
    </row>
    <row r="38" spans="1:23" x14ac:dyDescent="0.25">
      <c r="A38" s="6">
        <v>15</v>
      </c>
      <c r="B38" s="6">
        <v>4318.50441538204</v>
      </c>
      <c r="C38" s="6">
        <f t="shared" si="2"/>
        <v>11.823420712887174</v>
      </c>
      <c r="D38" s="8">
        <f t="shared" si="3"/>
        <v>35731.504415382042</v>
      </c>
    </row>
    <row r="39" spans="1:23" x14ac:dyDescent="0.25">
      <c r="A39">
        <v>16</v>
      </c>
      <c r="B39">
        <v>9437.0084036025692</v>
      </c>
      <c r="C39" s="9">
        <f t="shared" si="2"/>
        <v>25.837120885975548</v>
      </c>
      <c r="D39" s="10">
        <f t="shared" si="3"/>
        <v>40850.008403602566</v>
      </c>
      <c r="F39">
        <v>9266.5160471162108</v>
      </c>
      <c r="U39" s="2"/>
    </row>
    <row r="40" spans="1:23" x14ac:dyDescent="0.25">
      <c r="A40">
        <v>17</v>
      </c>
      <c r="B40">
        <v>9437.6813999999995</v>
      </c>
      <c r="C40" s="9">
        <f t="shared" si="2"/>
        <v>25.838963449691992</v>
      </c>
      <c r="D40" s="10">
        <f t="shared" si="3"/>
        <v>40850.681400000001</v>
      </c>
      <c r="F40">
        <v>9266.2819077771492</v>
      </c>
    </row>
    <row r="41" spans="1:23" x14ac:dyDescent="0.25">
      <c r="A41">
        <v>18</v>
      </c>
      <c r="B41">
        <v>9431.6483000000007</v>
      </c>
      <c r="C41" s="9">
        <f t="shared" si="2"/>
        <v>25.822445722108146</v>
      </c>
      <c r="D41" s="10">
        <f t="shared" si="3"/>
        <v>40844.648300000001</v>
      </c>
    </row>
    <row r="43" spans="1:23" x14ac:dyDescent="0.25">
      <c r="A43" s="11" t="s">
        <v>38</v>
      </c>
    </row>
  </sheetData>
  <autoFilter ref="R1:R54" xr:uid="{B0D83C2C-C991-48B7-92B7-BE5FBF65172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590B-61A9-4AC6-9A81-28187E6D18C3}">
  <dimension ref="A1:G38"/>
  <sheetViews>
    <sheetView workbookViewId="0">
      <selection activeCell="O15" sqref="O15"/>
    </sheetView>
  </sheetViews>
  <sheetFormatPr defaultRowHeight="15" x14ac:dyDescent="0.25"/>
  <sheetData>
    <row r="1" spans="1:7" x14ac:dyDescent="0.25">
      <c r="A1" s="17" t="s">
        <v>63</v>
      </c>
      <c r="E1" s="17">
        <v>43435</v>
      </c>
    </row>
    <row r="3" spans="1:7" x14ac:dyDescent="0.25">
      <c r="A3" t="s">
        <v>6</v>
      </c>
      <c r="E3" t="s">
        <v>6</v>
      </c>
    </row>
    <row r="4" spans="1:7" x14ac:dyDescent="0.25">
      <c r="A4" t="s">
        <v>7</v>
      </c>
      <c r="B4">
        <v>34159.959353992199</v>
      </c>
      <c r="C4" s="2">
        <v>3.5343021154403699E-5</v>
      </c>
      <c r="E4" t="s">
        <v>7</v>
      </c>
      <c r="F4">
        <v>34160.870024313197</v>
      </c>
      <c r="G4" s="2">
        <v>2.0372023185094199E-5</v>
      </c>
    </row>
    <row r="5" spans="1:7" x14ac:dyDescent="0.25">
      <c r="A5" t="s">
        <v>8</v>
      </c>
      <c r="E5" t="s">
        <v>8</v>
      </c>
    </row>
    <row r="6" spans="1:7" x14ac:dyDescent="0.25">
      <c r="A6" t="s">
        <v>7</v>
      </c>
      <c r="B6">
        <v>29083.214385986299</v>
      </c>
      <c r="C6">
        <v>5.56182861328125E-3</v>
      </c>
      <c r="E6" t="s">
        <v>7</v>
      </c>
      <c r="F6">
        <v>28479.75</v>
      </c>
      <c r="G6">
        <v>0.25</v>
      </c>
    </row>
    <row r="7" spans="1:7" x14ac:dyDescent="0.25">
      <c r="A7" t="s">
        <v>9</v>
      </c>
      <c r="E7" t="s">
        <v>9</v>
      </c>
    </row>
    <row r="8" spans="1:7" x14ac:dyDescent="0.25">
      <c r="E8" t="s">
        <v>7</v>
      </c>
      <c r="F8">
        <v>10531.303942594401</v>
      </c>
      <c r="G8" s="2">
        <v>6.3835084438323998E-6</v>
      </c>
    </row>
    <row r="9" spans="1:7" x14ac:dyDescent="0.25">
      <c r="A9" t="s">
        <v>10</v>
      </c>
      <c r="E9" t="s">
        <v>10</v>
      </c>
    </row>
    <row r="10" spans="1:7" x14ac:dyDescent="0.25">
      <c r="A10" t="s">
        <v>7</v>
      </c>
      <c r="B10">
        <v>24968.625</v>
      </c>
      <c r="C10">
        <v>6.25E-2</v>
      </c>
      <c r="E10" t="s">
        <v>7</v>
      </c>
      <c r="F10">
        <v>24367.6254478193</v>
      </c>
      <c r="G10" s="2">
        <v>2.4835268656412801E-10</v>
      </c>
    </row>
    <row r="11" spans="1:7" x14ac:dyDescent="0.25">
      <c r="A11" t="s">
        <v>11</v>
      </c>
      <c r="E11" t="s">
        <v>11</v>
      </c>
    </row>
    <row r="12" spans="1:7" x14ac:dyDescent="0.25">
      <c r="A12" t="s">
        <v>7</v>
      </c>
      <c r="B12">
        <v>24972.752520737198</v>
      </c>
      <c r="C12">
        <v>1.2675021770927599E-2</v>
      </c>
      <c r="E12" t="s">
        <v>7</v>
      </c>
      <c r="F12">
        <v>24564.75</v>
      </c>
      <c r="G12">
        <v>0.25</v>
      </c>
    </row>
    <row r="13" spans="1:7" x14ac:dyDescent="0.25">
      <c r="A13" t="s">
        <v>12</v>
      </c>
      <c r="E13" t="s">
        <v>12</v>
      </c>
    </row>
    <row r="14" spans="1:7" x14ac:dyDescent="0.25">
      <c r="A14" t="s">
        <v>7</v>
      </c>
      <c r="B14">
        <v>9653.578125</v>
      </c>
      <c r="C14">
        <v>7.03125E-2</v>
      </c>
      <c r="E14" t="s">
        <v>7</v>
      </c>
      <c r="F14">
        <v>9437.1394935211902</v>
      </c>
      <c r="G14" s="2">
        <v>1.5177108623363401E-11</v>
      </c>
    </row>
    <row r="15" spans="1:7" x14ac:dyDescent="0.25">
      <c r="A15" t="s">
        <v>13</v>
      </c>
      <c r="E15" t="s">
        <v>13</v>
      </c>
    </row>
    <row r="16" spans="1:7" x14ac:dyDescent="0.25">
      <c r="A16" t="s">
        <v>7</v>
      </c>
      <c r="B16">
        <v>9845.25</v>
      </c>
      <c r="C16">
        <v>0.25</v>
      </c>
      <c r="E16" t="s">
        <v>7</v>
      </c>
      <c r="F16">
        <v>9437.74864733508</v>
      </c>
      <c r="G16" s="2">
        <v>1.6556845770941801E-11</v>
      </c>
    </row>
    <row r="17" spans="1:7" x14ac:dyDescent="0.25">
      <c r="A17" t="s">
        <v>14</v>
      </c>
      <c r="E17" t="s">
        <v>14</v>
      </c>
    </row>
    <row r="18" spans="1:7" x14ac:dyDescent="0.25">
      <c r="A18" t="s">
        <v>7</v>
      </c>
      <c r="B18">
        <v>14735.9242534637</v>
      </c>
      <c r="C18">
        <v>1.8771171569824201E-2</v>
      </c>
      <c r="E18" t="s">
        <v>7</v>
      </c>
      <c r="F18">
        <v>14343.5</v>
      </c>
      <c r="G18">
        <v>0.25</v>
      </c>
    </row>
    <row r="19" spans="1:7" x14ac:dyDescent="0.25">
      <c r="A19" t="s">
        <v>15</v>
      </c>
      <c r="E19" t="s">
        <v>15</v>
      </c>
    </row>
    <row r="20" spans="1:7" x14ac:dyDescent="0.25">
      <c r="A20" t="s">
        <v>7</v>
      </c>
      <c r="B20">
        <v>16104.25</v>
      </c>
      <c r="C20">
        <v>0.25</v>
      </c>
      <c r="E20" t="s">
        <v>7</v>
      </c>
      <c r="F20">
        <v>15837.7325122118</v>
      </c>
      <c r="G20">
        <v>1.2371485404394301E-2</v>
      </c>
    </row>
    <row r="21" spans="1:7" x14ac:dyDescent="0.25">
      <c r="A21" t="s">
        <v>16</v>
      </c>
      <c r="E21" t="s">
        <v>16</v>
      </c>
    </row>
    <row r="22" spans="1:7" x14ac:dyDescent="0.25">
      <c r="A22" t="s">
        <v>7</v>
      </c>
      <c r="B22">
        <v>25696.501953125</v>
      </c>
      <c r="C22">
        <v>1.7578125E-2</v>
      </c>
      <c r="E22" t="s">
        <v>7</v>
      </c>
      <c r="F22">
        <v>25137.283773937601</v>
      </c>
      <c r="G22" s="2">
        <v>3.0191077126397001E-6</v>
      </c>
    </row>
    <row r="23" spans="1:7" x14ac:dyDescent="0.25">
      <c r="A23" t="s">
        <v>17</v>
      </c>
      <c r="E23" t="s">
        <v>17</v>
      </c>
    </row>
    <row r="24" spans="1:7" x14ac:dyDescent="0.25">
      <c r="A24" t="s">
        <v>7</v>
      </c>
      <c r="B24">
        <v>5263.59375</v>
      </c>
      <c r="C24">
        <v>0.25</v>
      </c>
      <c r="E24" t="s">
        <v>7</v>
      </c>
      <c r="F24" s="6">
        <v>4631.88146614171</v>
      </c>
      <c r="G24" s="2">
        <v>1.5868494908014901E-7</v>
      </c>
    </row>
    <row r="25" spans="1:7" x14ac:dyDescent="0.25">
      <c r="A25" t="s">
        <v>18</v>
      </c>
      <c r="E25" t="s">
        <v>18</v>
      </c>
    </row>
    <row r="26" spans="1:7" x14ac:dyDescent="0.25">
      <c r="A26" t="s">
        <v>7</v>
      </c>
      <c r="B26">
        <v>17631.75</v>
      </c>
      <c r="C26">
        <v>0.25</v>
      </c>
      <c r="E26" t="s">
        <v>7</v>
      </c>
      <c r="F26">
        <v>17070.570591510699</v>
      </c>
      <c r="G26" s="2">
        <v>3.7252902984619103E-11</v>
      </c>
    </row>
    <row r="27" spans="1:7" x14ac:dyDescent="0.25">
      <c r="A27" t="s">
        <v>19</v>
      </c>
      <c r="E27" t="s">
        <v>19</v>
      </c>
    </row>
    <row r="28" spans="1:7" x14ac:dyDescent="0.25">
      <c r="A28" t="s">
        <v>7</v>
      </c>
      <c r="B28">
        <v>5251.4022378563704</v>
      </c>
      <c r="C28">
        <v>9.5136358175012797E-3</v>
      </c>
      <c r="E28" t="s">
        <v>7</v>
      </c>
      <c r="F28" s="6">
        <v>4631.4420205647402</v>
      </c>
      <c r="G28" s="2">
        <v>2.9664348672937498E-11</v>
      </c>
    </row>
    <row r="29" spans="1:7" x14ac:dyDescent="0.25">
      <c r="A29" t="s">
        <v>20</v>
      </c>
      <c r="E29" t="s">
        <v>20</v>
      </c>
    </row>
    <row r="30" spans="1:7" x14ac:dyDescent="0.25">
      <c r="A30" t="s">
        <v>7</v>
      </c>
      <c r="B30">
        <v>5242.7474717446903</v>
      </c>
      <c r="C30">
        <v>1.23248643331506E-2</v>
      </c>
      <c r="E30" t="s">
        <v>7</v>
      </c>
      <c r="F30" s="6">
        <v>4631.4835597273104</v>
      </c>
      <c r="G30" s="2">
        <v>3.4148494402567501E-11</v>
      </c>
    </row>
    <row r="31" spans="1:7" x14ac:dyDescent="0.25">
      <c r="A31" t="s">
        <v>21</v>
      </c>
      <c r="E31" t="s">
        <v>21</v>
      </c>
    </row>
    <row r="32" spans="1:7" x14ac:dyDescent="0.25">
      <c r="A32" t="s">
        <v>7</v>
      </c>
      <c r="B32">
        <v>4316.3990881186901</v>
      </c>
      <c r="C32" s="2">
        <v>4.3140177925427799E-5</v>
      </c>
      <c r="E32" t="s">
        <v>7</v>
      </c>
      <c r="F32">
        <v>4318.7468151469902</v>
      </c>
      <c r="G32" s="2">
        <v>1.6211911484047201E-11</v>
      </c>
    </row>
    <row r="33" spans="1:7" x14ac:dyDescent="0.25">
      <c r="A33" t="s">
        <v>22</v>
      </c>
      <c r="E33" t="s">
        <v>22</v>
      </c>
    </row>
    <row r="34" spans="1:7" x14ac:dyDescent="0.25">
      <c r="A34" t="s">
        <v>7</v>
      </c>
      <c r="B34">
        <v>7807.7235640652498</v>
      </c>
      <c r="C34">
        <v>1.28009932881428E-2</v>
      </c>
      <c r="E34" t="s">
        <v>7</v>
      </c>
      <c r="F34">
        <v>7428</v>
      </c>
      <c r="G34">
        <v>0.25</v>
      </c>
    </row>
    <row r="35" spans="1:7" x14ac:dyDescent="0.25">
      <c r="A35" t="s">
        <v>23</v>
      </c>
      <c r="E35" t="s">
        <v>23</v>
      </c>
    </row>
    <row r="36" spans="1:7" x14ac:dyDescent="0.25">
      <c r="A36" t="s">
        <v>7</v>
      </c>
      <c r="B36">
        <v>5243.95299441727</v>
      </c>
      <c r="C36">
        <v>2.0632499263242399E-2</v>
      </c>
      <c r="E36" t="s">
        <v>7</v>
      </c>
      <c r="F36">
        <v>4632.6492640896704</v>
      </c>
      <c r="G36" s="2">
        <v>9.883226205905281E-7</v>
      </c>
    </row>
    <row r="37" spans="1:7" x14ac:dyDescent="0.25">
      <c r="A37" t="s">
        <v>24</v>
      </c>
      <c r="E37" t="s">
        <v>24</v>
      </c>
    </row>
    <row r="38" spans="1:7" x14ac:dyDescent="0.25">
      <c r="A38" t="s">
        <v>7</v>
      </c>
      <c r="B38">
        <v>9432.1541892318091</v>
      </c>
      <c r="C38">
        <v>4.6402251099546803E-3</v>
      </c>
      <c r="E38" t="s">
        <v>7</v>
      </c>
      <c r="F38">
        <v>9431.5552243829006</v>
      </c>
      <c r="G38" s="2">
        <v>1.37973714757849E-11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71C3-1D5E-46E0-A57C-43E70AA1F347}">
  <dimension ref="A1:P42"/>
  <sheetViews>
    <sheetView workbookViewId="0">
      <selection activeCell="J18" sqref="J18"/>
    </sheetView>
  </sheetViews>
  <sheetFormatPr defaultRowHeight="15" x14ac:dyDescent="0.25"/>
  <cols>
    <col min="2" max="2" width="13.7109375" customWidth="1"/>
    <col min="6" max="6" width="12.7109375" customWidth="1"/>
    <col min="10" max="10" width="10.42578125" customWidth="1"/>
  </cols>
  <sheetData>
    <row r="1" spans="1:16" x14ac:dyDescent="0.25">
      <c r="A1" s="1" t="s">
        <v>64</v>
      </c>
      <c r="B1" s="1"/>
      <c r="C1" s="1"/>
      <c r="D1" s="1"/>
      <c r="E1" s="1"/>
    </row>
    <row r="2" spans="1:16" x14ac:dyDescent="0.25">
      <c r="A2" t="s">
        <v>65</v>
      </c>
      <c r="C2" t="s">
        <v>68</v>
      </c>
    </row>
    <row r="3" spans="1:16" x14ac:dyDescent="0.25">
      <c r="A3" t="s">
        <v>67</v>
      </c>
      <c r="C3" t="s">
        <v>66</v>
      </c>
    </row>
    <row r="5" spans="1:16" s="18" customFormat="1" x14ac:dyDescent="0.25">
      <c r="B5" s="11"/>
      <c r="C5" s="11"/>
      <c r="D5" s="11"/>
      <c r="E5" s="11"/>
      <c r="F5" s="19" t="s">
        <v>70</v>
      </c>
      <c r="G5" s="19"/>
      <c r="H5" s="19"/>
      <c r="J5" s="19" t="s">
        <v>69</v>
      </c>
      <c r="K5" s="19"/>
      <c r="L5" s="19"/>
      <c r="O5" s="11" t="s">
        <v>73</v>
      </c>
    </row>
    <row r="6" spans="1:16" x14ac:dyDescent="0.25">
      <c r="A6" s="1" t="s">
        <v>5</v>
      </c>
      <c r="B6" s="1" t="s">
        <v>76</v>
      </c>
      <c r="C6" s="1" t="s">
        <v>77</v>
      </c>
      <c r="D6" s="1" t="s">
        <v>75</v>
      </c>
      <c r="E6" s="1" t="s">
        <v>78</v>
      </c>
      <c r="F6" s="1" t="s">
        <v>71</v>
      </c>
      <c r="G6" s="1" t="s">
        <v>74</v>
      </c>
      <c r="H6" s="1" t="s">
        <v>72</v>
      </c>
      <c r="J6" s="1" t="s">
        <v>71</v>
      </c>
      <c r="K6" s="1" t="s">
        <v>74</v>
      </c>
      <c r="L6" s="1" t="s">
        <v>72</v>
      </c>
      <c r="O6" s="1" t="s">
        <v>71</v>
      </c>
      <c r="P6" s="1" t="s">
        <v>74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J7" s="1"/>
      <c r="K7" s="1"/>
      <c r="L7" s="1"/>
      <c r="O7" s="1"/>
      <c r="P7" s="1"/>
    </row>
    <row r="8" spans="1:16" x14ac:dyDescent="0.25">
      <c r="A8">
        <v>1</v>
      </c>
      <c r="B8">
        <v>1</v>
      </c>
      <c r="C8">
        <v>2</v>
      </c>
      <c r="D8">
        <v>1</v>
      </c>
      <c r="E8">
        <f>B8+C8</f>
        <v>3</v>
      </c>
      <c r="F8">
        <v>37813.305164692501</v>
      </c>
      <c r="G8">
        <f>F8/365.24</f>
        <v>103.53002180673667</v>
      </c>
      <c r="H8" s="2">
        <v>4.5006995399793003E-5</v>
      </c>
      <c r="J8">
        <v>38533.604237466403</v>
      </c>
      <c r="K8">
        <f>J8/365.24</f>
        <v>105.50214718395138</v>
      </c>
      <c r="L8" s="2">
        <v>1.5962529513570998E-5</v>
      </c>
      <c r="O8">
        <f>J8-F8</f>
        <v>720.29907277390157</v>
      </c>
      <c r="P8">
        <f>O8/365.24</f>
        <v>1.9721253772147125</v>
      </c>
    </row>
    <row r="9" spans="1:16" x14ac:dyDescent="0.25">
      <c r="E9" s="1"/>
    </row>
    <row r="10" spans="1:16" x14ac:dyDescent="0.25">
      <c r="A10">
        <v>2</v>
      </c>
      <c r="B10">
        <v>10</v>
      </c>
      <c r="C10">
        <v>2</v>
      </c>
      <c r="D10">
        <v>1</v>
      </c>
      <c r="E10">
        <f>B10+C10</f>
        <v>12</v>
      </c>
      <c r="F10">
        <v>38202.448059222901</v>
      </c>
      <c r="G10">
        <f>F10/365.24</f>
        <v>104.59546615711012</v>
      </c>
      <c r="H10" s="2">
        <v>2.92727847894033E-5</v>
      </c>
      <c r="J10">
        <v>38201.9002143826</v>
      </c>
      <c r="K10">
        <f>J10/365.24</f>
        <v>104.59396619861624</v>
      </c>
      <c r="L10" s="2">
        <v>2.1080440945095502E-5</v>
      </c>
      <c r="O10">
        <f>J10-F10</f>
        <v>-0.54784484030096792</v>
      </c>
      <c r="P10">
        <f>O10/365.24</f>
        <v>-1.4999584938696965E-3</v>
      </c>
    </row>
    <row r="11" spans="1:16" x14ac:dyDescent="0.25">
      <c r="E11" s="1"/>
    </row>
    <row r="12" spans="1:16" x14ac:dyDescent="0.25">
      <c r="A12">
        <v>3</v>
      </c>
      <c r="B12">
        <v>22</v>
      </c>
      <c r="C12">
        <v>2</v>
      </c>
      <c r="D12">
        <v>1</v>
      </c>
      <c r="E12">
        <f>B12+C12</f>
        <v>24</v>
      </c>
      <c r="F12">
        <v>11092.9150503203</v>
      </c>
      <c r="G12" s="1">
        <f>F12/365.24</f>
        <v>30.371577730588928</v>
      </c>
      <c r="H12">
        <v>1.1935438960790599E-2</v>
      </c>
      <c r="J12">
        <v>19994.053360918999</v>
      </c>
      <c r="K12" s="1">
        <f>J12/365.24</f>
        <v>54.742233492823893</v>
      </c>
      <c r="L12" s="2">
        <v>3.1646365920702601E-5</v>
      </c>
      <c r="O12">
        <f>J12-F12</f>
        <v>8901.1383105986988</v>
      </c>
      <c r="P12" s="1">
        <f>O12/365.24</f>
        <v>24.370655762234964</v>
      </c>
    </row>
    <row r="13" spans="1:16" x14ac:dyDescent="0.25">
      <c r="A13" s="1"/>
      <c r="B13" s="1"/>
      <c r="C13" s="1"/>
      <c r="D13" s="1"/>
      <c r="E13" s="1"/>
    </row>
    <row r="14" spans="1:16" x14ac:dyDescent="0.25">
      <c r="A14">
        <v>4</v>
      </c>
      <c r="B14">
        <v>1</v>
      </c>
      <c r="C14">
        <v>14</v>
      </c>
      <c r="D14">
        <v>1</v>
      </c>
      <c r="E14">
        <f>B14+C14</f>
        <v>15</v>
      </c>
      <c r="F14">
        <v>34160.820041314197</v>
      </c>
      <c r="G14" s="1">
        <f>F14/365.24</f>
        <v>93.529788745247501</v>
      </c>
      <c r="H14" s="2">
        <v>1.6570571396085899E-5</v>
      </c>
      <c r="J14">
        <v>27911.25</v>
      </c>
      <c r="K14" s="1">
        <f>J14/365.24</f>
        <v>76.4189300186179</v>
      </c>
      <c r="L14">
        <v>0.25</v>
      </c>
      <c r="O14">
        <f>J14-F14</f>
        <v>-6249.5700413141967</v>
      </c>
      <c r="P14" s="1">
        <f>O14/365.24</f>
        <v>-17.110858726629605</v>
      </c>
    </row>
    <row r="15" spans="1:16" x14ac:dyDescent="0.25">
      <c r="E15" s="1"/>
    </row>
    <row r="16" spans="1:16" x14ac:dyDescent="0.25">
      <c r="A16">
        <v>5</v>
      </c>
      <c r="B16">
        <v>10</v>
      </c>
      <c r="C16">
        <v>14</v>
      </c>
      <c r="D16">
        <v>1</v>
      </c>
      <c r="E16">
        <f>B16+C16</f>
        <v>24</v>
      </c>
      <c r="F16">
        <v>32789.916259765603</v>
      </c>
      <c r="G16">
        <f>F16/365.24</f>
        <v>89.776355984463919</v>
      </c>
      <c r="H16">
        <v>3.7078857421875E-3</v>
      </c>
      <c r="J16">
        <v>34827.030067787302</v>
      </c>
      <c r="K16">
        <f>J16/365.24</f>
        <v>95.353822329940044</v>
      </c>
      <c r="L16">
        <v>3.1689721147219303E-2</v>
      </c>
      <c r="O16">
        <f>J16-F16</f>
        <v>2037.1138080216988</v>
      </c>
      <c r="P16">
        <f>O16/365.24</f>
        <v>5.5774663454761217</v>
      </c>
    </row>
    <row r="17" spans="1:16" x14ac:dyDescent="0.25">
      <c r="E17" s="1"/>
    </row>
    <row r="18" spans="1:16" x14ac:dyDescent="0.25">
      <c r="A18">
        <v>6</v>
      </c>
      <c r="B18">
        <v>22</v>
      </c>
      <c r="C18">
        <v>14</v>
      </c>
      <c r="D18">
        <v>1</v>
      </c>
      <c r="E18">
        <f>B18+C18</f>
        <v>36</v>
      </c>
      <c r="F18">
        <v>12310.4202049537</v>
      </c>
      <c r="G18">
        <f>F18/365.24</f>
        <v>33.705016441117344</v>
      </c>
      <c r="H18">
        <v>2.6502140779048201E-2</v>
      </c>
      <c r="J18">
        <v>10473.459999999999</v>
      </c>
      <c r="K18">
        <f>J18/365.24</f>
        <v>28.67555579892673</v>
      </c>
      <c r="L18" s="2">
        <v>5.31E-6</v>
      </c>
      <c r="O18">
        <f>J18-F18</f>
        <v>-1836.9602049537007</v>
      </c>
      <c r="P18">
        <f>O18/365.24</f>
        <v>-5.0294606421906165</v>
      </c>
    </row>
    <row r="19" spans="1:16" x14ac:dyDescent="0.25">
      <c r="A19" s="1"/>
      <c r="B19" s="1"/>
      <c r="C19" s="1"/>
      <c r="D19" s="1"/>
      <c r="E19" s="1"/>
    </row>
    <row r="20" spans="1:16" x14ac:dyDescent="0.25">
      <c r="A20">
        <v>7</v>
      </c>
      <c r="B20">
        <v>1</v>
      </c>
      <c r="C20">
        <v>40</v>
      </c>
      <c r="D20">
        <v>1</v>
      </c>
      <c r="E20">
        <f>B20+C20</f>
        <v>41</v>
      </c>
      <c r="F20">
        <v>31102.5</v>
      </c>
      <c r="G20" s="1">
        <f>F20/365.24</f>
        <v>85.156335560179599</v>
      </c>
      <c r="H20">
        <v>0.25</v>
      </c>
      <c r="J20">
        <v>20573.962890625</v>
      </c>
      <c r="K20" s="1">
        <f>J20/365.24</f>
        <v>56.329982725399738</v>
      </c>
      <c r="L20">
        <v>2.63671875E-2</v>
      </c>
      <c r="O20">
        <f>J20-F20</f>
        <v>-10528.537109375</v>
      </c>
      <c r="P20" s="1">
        <f>O20/365.24</f>
        <v>-28.826352834779868</v>
      </c>
    </row>
    <row r="21" spans="1:16" x14ac:dyDescent="0.25">
      <c r="E21" s="1"/>
    </row>
    <row r="22" spans="1:16" x14ac:dyDescent="0.25">
      <c r="A22">
        <v>8</v>
      </c>
      <c r="B22">
        <v>10</v>
      </c>
      <c r="C22">
        <v>40</v>
      </c>
      <c r="D22">
        <v>1</v>
      </c>
      <c r="E22">
        <f>B22+C22</f>
        <v>50</v>
      </c>
      <c r="F22">
        <v>15108.7214784722</v>
      </c>
      <c r="G22" s="1">
        <f>F22/365.24</f>
        <v>41.366557547016207</v>
      </c>
      <c r="H22">
        <v>1.3315225199416801E-2</v>
      </c>
      <c r="J22">
        <v>24280.737000000001</v>
      </c>
      <c r="K22" s="1">
        <f>J22/365.24</f>
        <v>66.478854999452409</v>
      </c>
      <c r="L22">
        <v>8.4000000000000005E-2</v>
      </c>
      <c r="O22">
        <f>J22-F22</f>
        <v>9172.015521527801</v>
      </c>
      <c r="P22" s="1">
        <f>O22/365.24</f>
        <v>25.112297452436209</v>
      </c>
    </row>
    <row r="23" spans="1:16" x14ac:dyDescent="0.25">
      <c r="E23" s="1"/>
    </row>
    <row r="24" spans="1:16" x14ac:dyDescent="0.25">
      <c r="A24">
        <v>9</v>
      </c>
      <c r="B24">
        <v>22</v>
      </c>
      <c r="C24">
        <v>40</v>
      </c>
      <c r="D24">
        <v>1</v>
      </c>
      <c r="E24">
        <f>B24+C24</f>
        <v>62</v>
      </c>
      <c r="F24">
        <v>23942.546875</v>
      </c>
      <c r="G24">
        <f>F24/365.24</f>
        <v>65.552915548680318</v>
      </c>
      <c r="H24">
        <v>0.25</v>
      </c>
      <c r="J24">
        <v>23503.679278562799</v>
      </c>
      <c r="K24">
        <f>J24/365.24</f>
        <v>64.351328656671768</v>
      </c>
      <c r="L24">
        <v>1.5644459365694599E-2</v>
      </c>
      <c r="O24">
        <f>J24-F24</f>
        <v>-438.86759643720143</v>
      </c>
      <c r="P24">
        <f>O24/365.24</f>
        <v>-1.2015868920085462</v>
      </c>
    </row>
    <row r="25" spans="1:16" x14ac:dyDescent="0.25">
      <c r="A25" s="1"/>
      <c r="B25" s="1"/>
      <c r="C25" s="1"/>
      <c r="D25" s="1"/>
      <c r="E25" s="1"/>
    </row>
    <row r="26" spans="1:16" x14ac:dyDescent="0.25">
      <c r="A26">
        <v>10</v>
      </c>
      <c r="B26">
        <v>1</v>
      </c>
      <c r="C26">
        <v>2</v>
      </c>
      <c r="D26">
        <v>10</v>
      </c>
      <c r="E26">
        <f>B26+C26</f>
        <v>3</v>
      </c>
      <c r="F26">
        <v>34159.745149955699</v>
      </c>
      <c r="G26">
        <f>F26/365.24</f>
        <v>93.526845772521355</v>
      </c>
      <c r="H26" s="2">
        <v>2.1031151215235401E-5</v>
      </c>
      <c r="J26">
        <v>34951.6638853724</v>
      </c>
      <c r="K26">
        <f>J26/365.24</f>
        <v>95.69506046810973</v>
      </c>
      <c r="L26">
        <v>3.50771586486587E-2</v>
      </c>
      <c r="O26">
        <f>J26-F26</f>
        <v>791.91873541670066</v>
      </c>
      <c r="P26">
        <f>O26/365.24</f>
        <v>2.1682146955883819</v>
      </c>
    </row>
    <row r="27" spans="1:16" x14ac:dyDescent="0.25">
      <c r="E27" s="1"/>
    </row>
    <row r="28" spans="1:16" x14ac:dyDescent="0.25">
      <c r="A28">
        <v>11</v>
      </c>
      <c r="B28">
        <v>10</v>
      </c>
      <c r="C28">
        <v>2</v>
      </c>
      <c r="D28">
        <v>10</v>
      </c>
      <c r="E28">
        <f>B28+C28</f>
        <v>12</v>
      </c>
      <c r="F28">
        <v>34954.963240615303</v>
      </c>
      <c r="G28" s="1">
        <f>F28/365.24</f>
        <v>95.70409385777927</v>
      </c>
      <c r="H28">
        <v>3.6759384649771201E-2</v>
      </c>
      <c r="J28">
        <v>20702</v>
      </c>
      <c r="K28" s="1">
        <f>J28/365.24</f>
        <v>56.680538823787096</v>
      </c>
      <c r="L28">
        <v>0.142059326171875</v>
      </c>
      <c r="O28">
        <f>J28-F28</f>
        <v>-14252.963240615303</v>
      </c>
      <c r="P28" s="1">
        <f>O28/365.24</f>
        <v>-39.023555033992174</v>
      </c>
    </row>
    <row r="29" spans="1:16" x14ac:dyDescent="0.25">
      <c r="E29" s="1"/>
    </row>
    <row r="30" spans="1:16" x14ac:dyDescent="0.25">
      <c r="A30">
        <v>12</v>
      </c>
      <c r="B30">
        <v>22</v>
      </c>
      <c r="C30">
        <v>2</v>
      </c>
      <c r="D30">
        <v>10</v>
      </c>
      <c r="E30">
        <f>B30+C30</f>
        <v>24</v>
      </c>
      <c r="F30">
        <v>6466.2579999999998</v>
      </c>
      <c r="G30" s="1">
        <f>F30/365.24</f>
        <v>17.704134267878654</v>
      </c>
      <c r="H30" s="2">
        <v>1.7180000000000002E-5</v>
      </c>
      <c r="J30">
        <v>25849.690690372401</v>
      </c>
      <c r="K30" s="1">
        <f>J30/365.24</f>
        <v>70.774533704885556</v>
      </c>
      <c r="L30" s="2">
        <v>2.56027612421248E-5</v>
      </c>
      <c r="O30">
        <f>J30-F30</f>
        <v>19383.4326903724</v>
      </c>
      <c r="P30" s="1">
        <f>O30/365.24</f>
        <v>53.070399437006898</v>
      </c>
    </row>
    <row r="31" spans="1:16" x14ac:dyDescent="0.25">
      <c r="A31" s="1"/>
      <c r="B31" s="1"/>
      <c r="C31" s="1"/>
      <c r="D31" s="1"/>
      <c r="E31" s="1"/>
    </row>
    <row r="32" spans="1:16" x14ac:dyDescent="0.25">
      <c r="A32">
        <v>13</v>
      </c>
      <c r="B32">
        <v>1</v>
      </c>
      <c r="C32">
        <v>14</v>
      </c>
      <c r="D32">
        <v>10</v>
      </c>
      <c r="E32">
        <f>B32+C32</f>
        <v>15</v>
      </c>
      <c r="F32">
        <v>32685.3320910148</v>
      </c>
      <c r="G32" s="1">
        <f>F32/365.24</f>
        <v>89.490012296065046</v>
      </c>
      <c r="H32" s="2">
        <v>4.5504586564170001E-5</v>
      </c>
      <c r="J32">
        <v>9398.1081073163296</v>
      </c>
      <c r="K32" s="1">
        <f>J32/365.24</f>
        <v>25.731322164375012</v>
      </c>
      <c r="L32" s="2">
        <v>1.0893471125099399E-5</v>
      </c>
      <c r="O32">
        <f>J32-F32</f>
        <v>-23287.22398369847</v>
      </c>
      <c r="P32" s="1">
        <f>O32/365.24</f>
        <v>-63.758690131690038</v>
      </c>
    </row>
    <row r="33" spans="1:16" x14ac:dyDescent="0.25">
      <c r="E33" s="1"/>
    </row>
    <row r="34" spans="1:16" x14ac:dyDescent="0.25">
      <c r="A34">
        <v>14</v>
      </c>
      <c r="B34">
        <v>10</v>
      </c>
      <c r="C34">
        <v>14</v>
      </c>
      <c r="D34">
        <v>10</v>
      </c>
      <c r="E34">
        <f>B34+C34</f>
        <v>24</v>
      </c>
      <c r="F34">
        <v>22554.65</v>
      </c>
      <c r="G34" s="1">
        <f>F34/365.24</f>
        <v>61.75295695980725</v>
      </c>
      <c r="H34" s="2">
        <v>2.582E-5</v>
      </c>
      <c r="J34">
        <v>14388.9555904888</v>
      </c>
      <c r="K34" s="1">
        <f>J34/365.24</f>
        <v>39.395891990167563</v>
      </c>
      <c r="L34">
        <v>4.4409511199703898E-2</v>
      </c>
      <c r="O34">
        <f>J34-F34</f>
        <v>-8165.6944095112012</v>
      </c>
      <c r="P34" s="1">
        <f>O34/365.24</f>
        <v>-22.357064969639691</v>
      </c>
    </row>
    <row r="35" spans="1:16" x14ac:dyDescent="0.25">
      <c r="E35" s="1"/>
    </row>
    <row r="36" spans="1:16" x14ac:dyDescent="0.25">
      <c r="A36">
        <v>15</v>
      </c>
      <c r="B36">
        <v>22</v>
      </c>
      <c r="C36">
        <v>14</v>
      </c>
      <c r="D36">
        <v>10</v>
      </c>
      <c r="E36">
        <f>B36+C36</f>
        <v>36</v>
      </c>
      <c r="F36">
        <v>10472.800413400901</v>
      </c>
      <c r="G36">
        <f>F36/365.24</f>
        <v>28.673749899794384</v>
      </c>
      <c r="H36" s="2">
        <v>6.2259597082932794E-5</v>
      </c>
      <c r="J36">
        <v>12319.630729750401</v>
      </c>
      <c r="K36">
        <f>J36/365.24</f>
        <v>33.730234174105796</v>
      </c>
      <c r="L36">
        <v>2.9234123123050799E-2</v>
      </c>
      <c r="O36">
        <f>J36-F36</f>
        <v>1846.8303163495002</v>
      </c>
      <c r="P36">
        <f>O36/365.24</f>
        <v>5.056484274311412</v>
      </c>
    </row>
    <row r="37" spans="1:16" x14ac:dyDescent="0.25">
      <c r="A37" s="1"/>
      <c r="B37" s="1"/>
      <c r="C37" s="1"/>
      <c r="D37" s="1"/>
      <c r="E37" s="1"/>
    </row>
    <row r="38" spans="1:16" x14ac:dyDescent="0.25">
      <c r="A38">
        <v>16</v>
      </c>
      <c r="B38">
        <v>1</v>
      </c>
      <c r="C38">
        <v>40</v>
      </c>
      <c r="D38">
        <v>10</v>
      </c>
      <c r="E38">
        <f>B38+C38</f>
        <v>41</v>
      </c>
      <c r="F38">
        <v>11830</v>
      </c>
      <c r="G38">
        <f>F38/365.24</f>
        <v>32.389661592377614</v>
      </c>
      <c r="H38">
        <v>0.23899999999999999</v>
      </c>
      <c r="J38">
        <v>15110.3596453137</v>
      </c>
      <c r="K38">
        <f>J38/365.24</f>
        <v>41.371042726190176</v>
      </c>
      <c r="L38">
        <v>1.6243598982691801E-3</v>
      </c>
      <c r="O38">
        <f>J38-F38</f>
        <v>3280.3596453136997</v>
      </c>
      <c r="P38">
        <f>O38/365.24</f>
        <v>8.98138113381256</v>
      </c>
    </row>
    <row r="39" spans="1:16" x14ac:dyDescent="0.25">
      <c r="E39" s="1"/>
    </row>
    <row r="40" spans="1:16" x14ac:dyDescent="0.25">
      <c r="A40">
        <v>17</v>
      </c>
      <c r="B40">
        <v>10</v>
      </c>
      <c r="C40">
        <v>40</v>
      </c>
      <c r="D40">
        <v>10</v>
      </c>
      <c r="E40">
        <f>B40+C40</f>
        <v>50</v>
      </c>
      <c r="F40">
        <v>13386.75</v>
      </c>
      <c r="G40">
        <f>F40/365.24</f>
        <v>36.651927499726206</v>
      </c>
      <c r="H40">
        <v>0.25</v>
      </c>
      <c r="J40">
        <v>15280.25</v>
      </c>
      <c r="K40">
        <f>J40/365.24</f>
        <v>41.836189902529846</v>
      </c>
      <c r="L40">
        <v>0.25</v>
      </c>
      <c r="O40">
        <f>J40-F40</f>
        <v>1893.5</v>
      </c>
      <c r="P40">
        <f>O40/365.24</f>
        <v>5.1842624028036361</v>
      </c>
    </row>
    <row r="41" spans="1:16" x14ac:dyDescent="0.25">
      <c r="E41" s="1"/>
    </row>
    <row r="42" spans="1:16" x14ac:dyDescent="0.25">
      <c r="A42">
        <v>18</v>
      </c>
      <c r="B42">
        <v>22</v>
      </c>
      <c r="C42">
        <v>40</v>
      </c>
      <c r="D42">
        <v>10</v>
      </c>
      <c r="E42">
        <f>B42+C42</f>
        <v>62</v>
      </c>
      <c r="F42">
        <v>10473.270243388801</v>
      </c>
      <c r="G42" s="1">
        <f>F42/365.24</f>
        <v>28.67503625941518</v>
      </c>
      <c r="H42" s="2">
        <v>4.0116452922423701E-5</v>
      </c>
      <c r="J42">
        <v>15653.75</v>
      </c>
      <c r="K42" s="1">
        <f>J42/365.24</f>
        <v>42.858805169203812</v>
      </c>
      <c r="L42">
        <v>0.25</v>
      </c>
      <c r="O42">
        <f>J42-F42</f>
        <v>5180.4797566111993</v>
      </c>
      <c r="P42" s="1">
        <f>O42/365.24</f>
        <v>14.183768909788629</v>
      </c>
    </row>
  </sheetData>
  <mergeCells count="2">
    <mergeCell ref="F5:H5"/>
    <mergeCell ref="J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83D9-40E3-4A98-9316-1211A2782B69}">
  <dimension ref="A1:X71"/>
  <sheetViews>
    <sheetView tabSelected="1" workbookViewId="0">
      <selection activeCell="B9" sqref="B9"/>
    </sheetView>
  </sheetViews>
  <sheetFormatPr defaultRowHeight="15" x14ac:dyDescent="0.25"/>
  <cols>
    <col min="1" max="1" width="6" customWidth="1"/>
    <col min="2" max="2" width="10.5703125" customWidth="1"/>
    <col min="3" max="3" width="12" bestFit="1" customWidth="1"/>
    <col min="4" max="4" width="12.5703125" customWidth="1"/>
    <col min="5" max="5" width="10.7109375" style="4" bestFit="1" customWidth="1"/>
    <col min="6" max="6" width="13.28515625" bestFit="1" customWidth="1"/>
    <col min="7" max="7" width="14.7109375" customWidth="1"/>
    <col min="8" max="8" width="10.85546875" customWidth="1"/>
    <col min="9" max="9" width="10.7109375" bestFit="1" customWidth="1"/>
  </cols>
  <sheetData>
    <row r="1" spans="1:24" x14ac:dyDescent="0.25">
      <c r="A1" s="1" t="s">
        <v>0</v>
      </c>
      <c r="G1" s="1" t="s">
        <v>27</v>
      </c>
    </row>
    <row r="2" spans="1:24" x14ac:dyDescent="0.25">
      <c r="A2" t="s">
        <v>1</v>
      </c>
      <c r="G2" t="s">
        <v>28</v>
      </c>
      <c r="I2">
        <v>20</v>
      </c>
      <c r="J2" t="s">
        <v>31</v>
      </c>
      <c r="K2">
        <f>I2*365.25</f>
        <v>7305</v>
      </c>
      <c r="L2" t="s">
        <v>29</v>
      </c>
    </row>
    <row r="3" spans="1:24" x14ac:dyDescent="0.25">
      <c r="A3" t="s">
        <v>3</v>
      </c>
      <c r="B3" t="s">
        <v>37</v>
      </c>
      <c r="D3" t="s">
        <v>4</v>
      </c>
      <c r="E3" s="4" t="s">
        <v>25</v>
      </c>
      <c r="G3" t="s">
        <v>30</v>
      </c>
      <c r="I3" s="4">
        <v>38718</v>
      </c>
      <c r="J3" t="s">
        <v>26</v>
      </c>
      <c r="K3" s="5">
        <f>I3</f>
        <v>38718</v>
      </c>
      <c r="L3" t="s">
        <v>32</v>
      </c>
    </row>
    <row r="4" spans="1:24" x14ac:dyDescent="0.25">
      <c r="A4" s="6">
        <v>1</v>
      </c>
      <c r="B4" s="5">
        <v>26370.25</v>
      </c>
      <c r="C4">
        <v>0.25</v>
      </c>
      <c r="D4" s="9">
        <f>B4/365.25</f>
        <v>72.197809719370298</v>
      </c>
      <c r="E4" s="10">
        <f>B4+$I$7</f>
        <v>57783.25</v>
      </c>
      <c r="F4" t="s">
        <v>47</v>
      </c>
      <c r="G4" t="s">
        <v>33</v>
      </c>
      <c r="I4" s="4">
        <v>73050</v>
      </c>
      <c r="J4" t="s">
        <v>26</v>
      </c>
      <c r="K4" s="5">
        <f>I4</f>
        <v>73050</v>
      </c>
      <c r="L4" t="s">
        <v>32</v>
      </c>
    </row>
    <row r="5" spans="1:24" x14ac:dyDescent="0.25">
      <c r="A5">
        <v>2</v>
      </c>
      <c r="B5" s="5">
        <v>28776.1696479573</v>
      </c>
      <c r="C5">
        <v>1.2313158192016499E-2</v>
      </c>
      <c r="D5" s="9">
        <f t="shared" ref="D5:D21" si="0">B5/365.25</f>
        <v>78.784858721306776</v>
      </c>
      <c r="E5" s="10">
        <f t="shared" ref="E5:E21" si="1">B5+$I$7</f>
        <v>60189.1696479573</v>
      </c>
      <c r="F5" t="s">
        <v>47</v>
      </c>
      <c r="G5" t="s">
        <v>34</v>
      </c>
      <c r="X5" s="2"/>
    </row>
    <row r="6" spans="1:24" x14ac:dyDescent="0.25">
      <c r="A6">
        <v>3</v>
      </c>
      <c r="B6" s="5">
        <v>17795.19086264</v>
      </c>
      <c r="C6" s="2">
        <v>2.0050340228610599E-8</v>
      </c>
      <c r="D6" s="9">
        <f t="shared" si="0"/>
        <v>48.720577310444902</v>
      </c>
      <c r="E6" s="10">
        <f t="shared" si="1"/>
        <v>49208.190862639996</v>
      </c>
      <c r="F6" t="s">
        <v>47</v>
      </c>
      <c r="G6" t="s">
        <v>35</v>
      </c>
    </row>
    <row r="7" spans="1:24" x14ac:dyDescent="0.25">
      <c r="A7">
        <v>4</v>
      </c>
      <c r="B7" s="5">
        <v>25137.491609132201</v>
      </c>
      <c r="C7" s="2">
        <v>1.4011636376380899E-5</v>
      </c>
      <c r="D7" s="9">
        <f t="shared" si="0"/>
        <v>68.822701188589193</v>
      </c>
      <c r="E7" s="10">
        <f t="shared" si="1"/>
        <v>56550.491609132201</v>
      </c>
      <c r="F7" t="s">
        <v>47</v>
      </c>
      <c r="G7" t="s">
        <v>36</v>
      </c>
      <c r="I7" s="4">
        <v>31413</v>
      </c>
      <c r="X7" s="2"/>
    </row>
    <row r="8" spans="1:24" x14ac:dyDescent="0.25">
      <c r="A8">
        <v>5</v>
      </c>
      <c r="B8" s="5">
        <v>24367.743942260699</v>
      </c>
      <c r="C8">
        <v>8.4470272064208998E-2</v>
      </c>
      <c r="D8" s="9">
        <f t="shared" si="0"/>
        <v>66.715246932951942</v>
      </c>
      <c r="E8" s="10">
        <f t="shared" si="1"/>
        <v>55780.743942260699</v>
      </c>
      <c r="F8" t="s">
        <v>47</v>
      </c>
    </row>
    <row r="9" spans="1:24" x14ac:dyDescent="0.25">
      <c r="A9">
        <v>6</v>
      </c>
      <c r="B9" s="5">
        <v>22415.61</v>
      </c>
      <c r="D9" s="9">
        <f>B9/365.25</f>
        <v>61.3705954825462</v>
      </c>
      <c r="E9" s="10">
        <f>B9+$I$7</f>
        <v>53828.61</v>
      </c>
      <c r="X9" s="2"/>
    </row>
    <row r="10" spans="1:24" x14ac:dyDescent="0.25">
      <c r="A10">
        <v>7</v>
      </c>
      <c r="B10" s="5">
        <v>23890.765968977699</v>
      </c>
      <c r="C10">
        <v>0.102983030858967</v>
      </c>
      <c r="D10" s="9">
        <f t="shared" si="0"/>
        <v>65.409352413354412</v>
      </c>
      <c r="E10" s="10">
        <f t="shared" si="1"/>
        <v>55303.765968977699</v>
      </c>
    </row>
    <row r="11" spans="1:24" x14ac:dyDescent="0.25">
      <c r="A11">
        <v>8</v>
      </c>
      <c r="B11" s="5">
        <v>25136.935718286299</v>
      </c>
      <c r="C11" s="2">
        <v>1.6556845770941801E-11</v>
      </c>
      <c r="D11" s="9">
        <f t="shared" si="0"/>
        <v>68.821179242399168</v>
      </c>
      <c r="E11" s="10">
        <f t="shared" si="1"/>
        <v>56549.935718286302</v>
      </c>
      <c r="F11" t="s">
        <v>48</v>
      </c>
      <c r="G11" s="1"/>
    </row>
    <row r="12" spans="1:24" x14ac:dyDescent="0.25">
      <c r="A12" s="6">
        <v>9</v>
      </c>
      <c r="B12" s="5">
        <v>24602.372436523401</v>
      </c>
      <c r="C12">
        <v>6.6741943359375E-2</v>
      </c>
      <c r="D12" s="9">
        <f t="shared" si="0"/>
        <v>67.35762474065271</v>
      </c>
      <c r="E12" s="10">
        <f t="shared" si="1"/>
        <v>56015.372436523401</v>
      </c>
      <c r="G12" s="4"/>
    </row>
    <row r="13" spans="1:24" x14ac:dyDescent="0.25">
      <c r="A13" s="6">
        <v>10</v>
      </c>
      <c r="B13" s="5">
        <v>25137.378800534301</v>
      </c>
      <c r="C13" s="2">
        <v>9.1337164243062293E-6</v>
      </c>
      <c r="D13" s="9">
        <f t="shared" si="0"/>
        <v>68.822392335480629</v>
      </c>
      <c r="E13" s="10">
        <f t="shared" si="1"/>
        <v>56550.378800534301</v>
      </c>
      <c r="G13" s="1" t="s">
        <v>49</v>
      </c>
      <c r="H13" s="1" t="s">
        <v>59</v>
      </c>
    </row>
    <row r="14" spans="1:24" x14ac:dyDescent="0.25">
      <c r="A14">
        <v>11</v>
      </c>
      <c r="B14" s="5">
        <v>13782.3111243395</v>
      </c>
      <c r="C14" s="2">
        <v>1.07619497511122E-10</v>
      </c>
      <c r="D14" s="9">
        <f t="shared" si="0"/>
        <v>37.733911360272415</v>
      </c>
      <c r="E14" s="10">
        <f t="shared" si="1"/>
        <v>45195.311124339496</v>
      </c>
      <c r="G14" s="4">
        <v>56549</v>
      </c>
      <c r="H14" t="s">
        <v>60</v>
      </c>
      <c r="I14" s="2"/>
    </row>
    <row r="15" spans="1:24" x14ac:dyDescent="0.25">
      <c r="A15">
        <v>12</v>
      </c>
      <c r="B15" s="5">
        <v>13782.31</v>
      </c>
      <c r="C15" s="2">
        <v>1.86E-10</v>
      </c>
      <c r="D15" s="9">
        <f>B15/365.25</f>
        <v>37.73390828199863</v>
      </c>
      <c r="E15" s="10">
        <f>B15+$I$7</f>
        <v>45195.31</v>
      </c>
      <c r="F15" t="s">
        <v>48</v>
      </c>
      <c r="G15" s="4">
        <v>45195</v>
      </c>
      <c r="H15" t="s">
        <v>58</v>
      </c>
      <c r="T15" s="2"/>
    </row>
    <row r="16" spans="1:24" x14ac:dyDescent="0.25">
      <c r="A16">
        <v>13</v>
      </c>
      <c r="B16" s="5">
        <v>25137.179873508601</v>
      </c>
      <c r="C16" s="2">
        <v>4.1606360011630598E-6</v>
      </c>
      <c r="D16" s="9">
        <f t="shared" si="0"/>
        <v>68.821847702966735</v>
      </c>
      <c r="E16" s="10">
        <f t="shared" si="1"/>
        <v>56550.179873508605</v>
      </c>
      <c r="G16" s="4">
        <v>41942</v>
      </c>
      <c r="H16" t="s">
        <v>61</v>
      </c>
      <c r="I16" s="2"/>
    </row>
    <row r="17" spans="1:20" x14ac:dyDescent="0.25">
      <c r="A17">
        <v>14</v>
      </c>
      <c r="B17" s="5">
        <v>13782.283740585401</v>
      </c>
      <c r="C17" s="2">
        <v>1.61429246266683E-10</v>
      </c>
      <c r="D17" s="9">
        <f t="shared" si="0"/>
        <v>37.733836387639698</v>
      </c>
      <c r="E17" s="10">
        <f t="shared" si="1"/>
        <v>45195.283740585401</v>
      </c>
      <c r="F17" t="s">
        <v>48</v>
      </c>
      <c r="G17" s="4">
        <v>41201</v>
      </c>
      <c r="H17" t="s">
        <v>62</v>
      </c>
      <c r="T17" s="2"/>
    </row>
    <row r="18" spans="1:20" x14ac:dyDescent="0.25">
      <c r="A18">
        <v>15</v>
      </c>
      <c r="B18" s="5">
        <v>4631.5322257502603</v>
      </c>
      <c r="C18" s="2">
        <v>2.1730860074361199E-11</v>
      </c>
      <c r="D18" s="9">
        <f t="shared" si="0"/>
        <v>12.680444149898044</v>
      </c>
      <c r="E18" s="10">
        <f t="shared" si="1"/>
        <v>36044.532225750263</v>
      </c>
      <c r="F18" t="s">
        <v>48</v>
      </c>
      <c r="G18" s="4">
        <v>40850</v>
      </c>
      <c r="H18" t="s">
        <v>62</v>
      </c>
      <c r="I18" s="2"/>
      <c r="S18" s="2"/>
    </row>
    <row r="19" spans="1:20" x14ac:dyDescent="0.25">
      <c r="A19">
        <v>16</v>
      </c>
      <c r="B19" s="5">
        <v>13782.314259495901</v>
      </c>
      <c r="C19" s="2">
        <v>7.7265280264395304E-11</v>
      </c>
      <c r="D19" s="9">
        <f t="shared" si="0"/>
        <v>37.733919943862837</v>
      </c>
      <c r="E19" s="10">
        <f t="shared" si="1"/>
        <v>45195.314259495899</v>
      </c>
      <c r="F19" t="s">
        <v>48</v>
      </c>
    </row>
    <row r="20" spans="1:20" x14ac:dyDescent="0.25">
      <c r="A20">
        <v>17</v>
      </c>
      <c r="B20" s="5">
        <v>13782.3194688782</v>
      </c>
      <c r="C20" s="2">
        <v>2.89744800991482E-11</v>
      </c>
      <c r="D20" s="9">
        <f t="shared" si="0"/>
        <v>37.733934206374265</v>
      </c>
      <c r="E20" s="10">
        <f t="shared" si="1"/>
        <v>45195.319468878202</v>
      </c>
      <c r="F20" t="s">
        <v>48</v>
      </c>
      <c r="G20" s="2"/>
      <c r="I20" s="2"/>
    </row>
    <row r="21" spans="1:20" x14ac:dyDescent="0.25">
      <c r="A21">
        <v>18</v>
      </c>
      <c r="B21" s="5">
        <v>12718.830728404</v>
      </c>
      <c r="C21" s="2">
        <v>2.7624724639786601E-6</v>
      </c>
      <c r="D21" s="9">
        <f t="shared" si="0"/>
        <v>34.822260721160852</v>
      </c>
      <c r="E21" s="10">
        <f t="shared" si="1"/>
        <v>44131.830728403998</v>
      </c>
    </row>
    <row r="22" spans="1:20" x14ac:dyDescent="0.25">
      <c r="G22" s="2" t="s">
        <v>50</v>
      </c>
      <c r="I22" s="2"/>
    </row>
    <row r="23" spans="1:20" x14ac:dyDescent="0.25">
      <c r="A23" t="s">
        <v>3</v>
      </c>
      <c r="B23" t="s">
        <v>37</v>
      </c>
      <c r="D23" t="s">
        <v>4</v>
      </c>
      <c r="E23" s="4" t="s">
        <v>25</v>
      </c>
      <c r="G23" t="s">
        <v>51</v>
      </c>
      <c r="H23">
        <v>1000</v>
      </c>
      <c r="I23" t="s">
        <v>52</v>
      </c>
    </row>
    <row r="24" spans="1:20" x14ac:dyDescent="0.25">
      <c r="A24" s="6">
        <v>1</v>
      </c>
      <c r="B24" s="5">
        <v>24730.6141661654</v>
      </c>
      <c r="C24">
        <v>2.6321407087423199E-2</v>
      </c>
      <c r="D24" s="9">
        <f>B24/365.25</f>
        <v>67.708731461096235</v>
      </c>
      <c r="E24" s="10">
        <f>B24+$I$7</f>
        <v>56143.614166165396</v>
      </c>
      <c r="G24" s="2" t="s">
        <v>53</v>
      </c>
      <c r="H24">
        <v>9.81</v>
      </c>
      <c r="I24" s="2" t="s">
        <v>54</v>
      </c>
      <c r="T24" s="2"/>
    </row>
    <row r="25" spans="1:20" x14ac:dyDescent="0.25">
      <c r="A25">
        <v>2</v>
      </c>
      <c r="B25" s="5">
        <v>27276.645809896701</v>
      </c>
      <c r="C25">
        <v>0.11494599579109099</v>
      </c>
      <c r="D25" s="9">
        <f t="shared" ref="D25:D33" si="2">B25/365.25</f>
        <v>74.67938620094921</v>
      </c>
      <c r="E25" s="10">
        <f t="shared" ref="E25:E33" si="3">B25+$I$7</f>
        <v>58689.645809896698</v>
      </c>
      <c r="G25" s="1" t="s">
        <v>55</v>
      </c>
      <c r="H25" s="1">
        <f>H26/(H23*H24)</f>
        <v>1964.6287125382264</v>
      </c>
      <c r="I25" s="1" t="s">
        <v>56</v>
      </c>
    </row>
    <row r="26" spans="1:20" x14ac:dyDescent="0.25">
      <c r="A26">
        <v>3</v>
      </c>
      <c r="B26" s="5">
        <v>25137.353167993901</v>
      </c>
      <c r="C26" s="2">
        <v>2.17124157481723E-5</v>
      </c>
      <c r="D26" s="9">
        <f t="shared" si="2"/>
        <v>68.822322157409715</v>
      </c>
      <c r="E26" s="10">
        <f t="shared" si="3"/>
        <v>56550.353167993904</v>
      </c>
      <c r="G26" s="2" t="s">
        <v>50</v>
      </c>
      <c r="H26">
        <v>19273007.670000002</v>
      </c>
      <c r="I26" s="2" t="s">
        <v>57</v>
      </c>
    </row>
    <row r="27" spans="1:20" x14ac:dyDescent="0.25">
      <c r="A27">
        <v>4</v>
      </c>
      <c r="B27" s="5">
        <v>26417.158482295399</v>
      </c>
      <c r="C27">
        <v>4.3222444206476203E-2</v>
      </c>
      <c r="D27" s="9">
        <f t="shared" si="2"/>
        <v>72.326238144545925</v>
      </c>
      <c r="E27" s="10">
        <f t="shared" si="3"/>
        <v>57830.158482295403</v>
      </c>
      <c r="G27" s="2"/>
    </row>
    <row r="28" spans="1:20" x14ac:dyDescent="0.25">
      <c r="A28">
        <v>5</v>
      </c>
      <c r="B28" s="5">
        <v>24596.3825876964</v>
      </c>
      <c r="C28">
        <v>1.63743691394726E-2</v>
      </c>
      <c r="D28" s="9">
        <f t="shared" si="2"/>
        <v>67.341225428326894</v>
      </c>
      <c r="E28" s="10">
        <f t="shared" si="3"/>
        <v>56009.382587696397</v>
      </c>
      <c r="I28" s="2"/>
      <c r="S28" s="2"/>
      <c r="T28" s="2"/>
    </row>
    <row r="29" spans="1:20" x14ac:dyDescent="0.25">
      <c r="A29">
        <v>6</v>
      </c>
      <c r="B29" s="5">
        <v>22134.5</v>
      </c>
      <c r="C29">
        <v>0.25</v>
      </c>
      <c r="D29" s="9">
        <f t="shared" si="2"/>
        <v>60.600958247775495</v>
      </c>
      <c r="E29" s="10">
        <f t="shared" si="3"/>
        <v>53547.5</v>
      </c>
      <c r="G29" s="2"/>
    </row>
    <row r="30" spans="1:20" x14ac:dyDescent="0.25">
      <c r="A30">
        <v>7</v>
      </c>
      <c r="B30" s="5">
        <v>22432.8670948744</v>
      </c>
      <c r="C30">
        <v>6.3352704048156697E-2</v>
      </c>
      <c r="D30" s="9">
        <f t="shared" si="2"/>
        <v>61.41784283333169</v>
      </c>
      <c r="E30" s="10">
        <f t="shared" si="3"/>
        <v>53845.867094874397</v>
      </c>
      <c r="I30" s="2"/>
      <c r="S30" s="2"/>
    </row>
    <row r="31" spans="1:20" x14ac:dyDescent="0.25">
      <c r="A31">
        <v>8</v>
      </c>
      <c r="B31" s="5">
        <v>13782.2848738507</v>
      </c>
      <c r="C31" s="2">
        <v>3.7252902984619103E-11</v>
      </c>
      <c r="D31" s="9">
        <f t="shared" si="2"/>
        <v>37.733839490350995</v>
      </c>
      <c r="E31" s="10">
        <f t="shared" si="3"/>
        <v>45195.284873850702</v>
      </c>
      <c r="F31" t="s">
        <v>48</v>
      </c>
      <c r="G31" s="2"/>
      <c r="T31" s="2"/>
    </row>
    <row r="32" spans="1:20" x14ac:dyDescent="0.25">
      <c r="A32">
        <v>9</v>
      </c>
      <c r="B32" s="5">
        <v>4631.55464799739</v>
      </c>
      <c r="C32" s="2">
        <v>2.1985421578089398E-8</v>
      </c>
      <c r="D32" s="9">
        <f t="shared" si="2"/>
        <v>12.680505538664997</v>
      </c>
      <c r="E32" s="10">
        <f t="shared" si="3"/>
        <v>36044.554647997393</v>
      </c>
    </row>
    <row r="33" spans="1:20" x14ac:dyDescent="0.25">
      <c r="A33" s="9">
        <v>10</v>
      </c>
      <c r="B33" s="5">
        <v>25137.521403977498</v>
      </c>
      <c r="C33" s="2">
        <v>8.4048757950464896E-6</v>
      </c>
      <c r="D33" s="9">
        <f t="shared" si="2"/>
        <v>68.822782762429838</v>
      </c>
      <c r="E33" s="10">
        <f t="shared" si="3"/>
        <v>56550.521403977502</v>
      </c>
      <c r="G33" s="2"/>
      <c r="I33" s="2"/>
      <c r="S33" s="2"/>
      <c r="T33" s="2"/>
    </row>
    <row r="34" spans="1:20" x14ac:dyDescent="0.25">
      <c r="A34">
        <v>11</v>
      </c>
      <c r="B34" s="5">
        <v>25137.528999999999</v>
      </c>
      <c r="C34" s="2">
        <v>7.3599999999999998E-6</v>
      </c>
      <c r="D34" s="9">
        <f t="shared" ref="D34:D41" si="4">B34/365.25</f>
        <v>68.822803559206022</v>
      </c>
      <c r="E34" s="10">
        <f t="shared" ref="E34:E41" si="5">B34+$I$7</f>
        <v>56550.528999999995</v>
      </c>
    </row>
    <row r="35" spans="1:20" x14ac:dyDescent="0.25">
      <c r="A35">
        <v>12</v>
      </c>
      <c r="B35" s="5">
        <v>10529.811423790001</v>
      </c>
      <c r="C35" s="2">
        <v>2.0696057213677301E-11</v>
      </c>
      <c r="D35" s="9">
        <f t="shared" si="4"/>
        <v>28.829052494976047</v>
      </c>
      <c r="E35" s="10">
        <f t="shared" si="5"/>
        <v>41942.811423790001</v>
      </c>
      <c r="F35" t="s">
        <v>48</v>
      </c>
      <c r="G35" s="2"/>
      <c r="I35" s="2"/>
      <c r="S35" s="2"/>
      <c r="T35" s="2"/>
    </row>
    <row r="36" spans="1:20" x14ac:dyDescent="0.25">
      <c r="A36">
        <v>13</v>
      </c>
      <c r="B36" s="5">
        <v>25810.5</v>
      </c>
      <c r="C36" s="2">
        <v>0.25</v>
      </c>
      <c r="D36" s="9">
        <f t="shared" si="4"/>
        <v>70.665297741273108</v>
      </c>
      <c r="E36" s="10">
        <f t="shared" si="5"/>
        <v>57223.5</v>
      </c>
    </row>
    <row r="37" spans="1:20" x14ac:dyDescent="0.25">
      <c r="A37">
        <v>14</v>
      </c>
      <c r="B37" s="5">
        <v>13782.282585254899</v>
      </c>
      <c r="C37" s="2">
        <v>3.1733954394305202E-11</v>
      </c>
      <c r="D37" s="9">
        <f t="shared" si="4"/>
        <v>37.733833224517177</v>
      </c>
      <c r="E37" s="10">
        <f t="shared" si="5"/>
        <v>45195.282585254899</v>
      </c>
      <c r="F37" t="s">
        <v>48</v>
      </c>
      <c r="G37" s="2"/>
      <c r="I37" s="2"/>
      <c r="T37" s="2"/>
    </row>
    <row r="38" spans="1:20" x14ac:dyDescent="0.25">
      <c r="A38" s="6">
        <v>15</v>
      </c>
      <c r="B38" s="5">
        <v>9409.9100345970201</v>
      </c>
      <c r="C38" s="2">
        <v>5.4861522383160105E-7</v>
      </c>
      <c r="D38" s="9">
        <f t="shared" si="4"/>
        <v>25.76292959506371</v>
      </c>
      <c r="E38" s="10">
        <f t="shared" si="5"/>
        <v>40822.910034597022</v>
      </c>
      <c r="S38" s="2"/>
    </row>
    <row r="39" spans="1:20" x14ac:dyDescent="0.25">
      <c r="A39">
        <v>16</v>
      </c>
      <c r="B39" s="5">
        <v>13782.2969744856</v>
      </c>
      <c r="C39" s="2">
        <v>9.10626517401801E-11</v>
      </c>
      <c r="D39" s="9">
        <f t="shared" si="4"/>
        <v>37.73387262008378</v>
      </c>
      <c r="E39" s="10">
        <f t="shared" si="5"/>
        <v>45195.296974485602</v>
      </c>
      <c r="F39" t="s">
        <v>48</v>
      </c>
      <c r="I39" s="2"/>
      <c r="T39" s="2"/>
    </row>
    <row r="40" spans="1:20" x14ac:dyDescent="0.25">
      <c r="A40">
        <v>17</v>
      </c>
      <c r="B40" s="5">
        <v>9788.0529612249193</v>
      </c>
      <c r="C40" s="2">
        <v>1.7936582918520299E-11</v>
      </c>
      <c r="D40" s="9">
        <f t="shared" si="4"/>
        <v>26.79822850438034</v>
      </c>
      <c r="E40" s="10">
        <f t="shared" si="5"/>
        <v>41201.052961224923</v>
      </c>
      <c r="F40" t="s">
        <v>48</v>
      </c>
      <c r="G40" s="2"/>
      <c r="S40" s="2"/>
    </row>
    <row r="41" spans="1:20" x14ac:dyDescent="0.25">
      <c r="A41">
        <v>18</v>
      </c>
      <c r="B41" s="5">
        <v>9437.0656657801592</v>
      </c>
      <c r="C41" s="2">
        <v>1.5177108623363401E-11</v>
      </c>
      <c r="D41" s="9">
        <f t="shared" si="4"/>
        <v>25.837277661273536</v>
      </c>
      <c r="E41" s="10">
        <f t="shared" si="5"/>
        <v>40850.065665780159</v>
      </c>
      <c r="F41" t="s">
        <v>48</v>
      </c>
      <c r="T41" s="2"/>
    </row>
    <row r="42" spans="1:20" x14ac:dyDescent="0.25">
      <c r="G42" s="2"/>
      <c r="S42" s="2"/>
    </row>
    <row r="43" spans="1:20" x14ac:dyDescent="0.25">
      <c r="A43" s="11" t="s">
        <v>38</v>
      </c>
      <c r="T43" s="2"/>
    </row>
    <row r="44" spans="1:20" x14ac:dyDescent="0.25">
      <c r="S44" s="2"/>
    </row>
    <row r="46" spans="1:20" x14ac:dyDescent="0.25">
      <c r="S46" s="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</sheetData>
  <autoFilter ref="S1:S54" xr:uid="{B0D83C2C-C991-48B7-92B7-BE5FBF65172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296-315E-4A1D-9A0F-B542F2722BBA}">
  <dimension ref="A1:X71"/>
  <sheetViews>
    <sheetView workbookViewId="0">
      <selection activeCell="A15" sqref="A15:E15"/>
    </sheetView>
  </sheetViews>
  <sheetFormatPr defaultRowHeight="15" x14ac:dyDescent="0.25"/>
  <cols>
    <col min="1" max="1" width="6" customWidth="1"/>
    <col min="2" max="2" width="10.5703125" customWidth="1"/>
    <col min="3" max="3" width="12" bestFit="1" customWidth="1"/>
    <col min="4" max="4" width="12.5703125" customWidth="1"/>
    <col min="5" max="5" width="10.7109375" style="4" bestFit="1" customWidth="1"/>
    <col min="6" max="6" width="13.28515625" bestFit="1" customWidth="1"/>
    <col min="7" max="7" width="14.7109375" customWidth="1"/>
    <col min="8" max="8" width="10.85546875" customWidth="1"/>
    <col min="9" max="9" width="10.7109375" bestFit="1" customWidth="1"/>
  </cols>
  <sheetData>
    <row r="1" spans="1:24" x14ac:dyDescent="0.25">
      <c r="A1" s="1" t="s">
        <v>0</v>
      </c>
      <c r="G1" s="1" t="s">
        <v>27</v>
      </c>
    </row>
    <row r="2" spans="1:24" x14ac:dyDescent="0.25">
      <c r="A2" t="s">
        <v>1</v>
      </c>
      <c r="G2" t="s">
        <v>28</v>
      </c>
      <c r="I2">
        <v>20</v>
      </c>
      <c r="J2" t="s">
        <v>31</v>
      </c>
      <c r="K2">
        <f>I2*365.25</f>
        <v>7305</v>
      </c>
      <c r="L2" t="s">
        <v>29</v>
      </c>
    </row>
    <row r="3" spans="1:24" x14ac:dyDescent="0.25">
      <c r="A3" t="s">
        <v>3</v>
      </c>
      <c r="B3" t="s">
        <v>37</v>
      </c>
      <c r="D3" t="s">
        <v>4</v>
      </c>
      <c r="E3" s="4" t="s">
        <v>25</v>
      </c>
      <c r="G3" t="s">
        <v>30</v>
      </c>
      <c r="I3" s="4">
        <v>38718</v>
      </c>
      <c r="J3" t="s">
        <v>26</v>
      </c>
      <c r="K3" s="5">
        <f>I3</f>
        <v>38718</v>
      </c>
      <c r="L3" t="s">
        <v>32</v>
      </c>
    </row>
    <row r="4" spans="1:24" x14ac:dyDescent="0.25">
      <c r="A4" s="9">
        <v>1</v>
      </c>
      <c r="B4" s="9">
        <v>34160.0583750968</v>
      </c>
      <c r="C4" s="15">
        <v>2.7267932891845701E-5</v>
      </c>
      <c r="D4" s="9">
        <f>B4/365.25</f>
        <v>93.525142710737299</v>
      </c>
      <c r="E4" s="10">
        <f>B4+$I$7</f>
        <v>65573.058375096793</v>
      </c>
      <c r="F4" s="9"/>
      <c r="G4" t="s">
        <v>33</v>
      </c>
      <c r="I4" s="4">
        <v>73050</v>
      </c>
      <c r="J4" t="s">
        <v>26</v>
      </c>
      <c r="K4" s="5">
        <f>I4</f>
        <v>73050</v>
      </c>
      <c r="L4" t="s">
        <v>32</v>
      </c>
    </row>
    <row r="5" spans="1:24" x14ac:dyDescent="0.25">
      <c r="A5" s="9">
        <v>2</v>
      </c>
      <c r="B5" s="9">
        <v>34162.327548793197</v>
      </c>
      <c r="C5" s="15">
        <v>1.1180109447903101E-5</v>
      </c>
      <c r="D5" s="9">
        <f t="shared" ref="D5:D21" si="0">B5/365.25</f>
        <v>93.531355369728118</v>
      </c>
      <c r="E5" s="10">
        <f t="shared" ref="E5:E21" si="1">B5+$I$7</f>
        <v>65575.327548793197</v>
      </c>
      <c r="F5" s="9"/>
      <c r="G5" t="s">
        <v>34</v>
      </c>
      <c r="X5" s="2"/>
    </row>
    <row r="6" spans="1:24" x14ac:dyDescent="0.25">
      <c r="A6" s="9">
        <v>3</v>
      </c>
      <c r="B6" s="9">
        <v>26424.662565060298</v>
      </c>
      <c r="C6" s="9">
        <v>1.10081255353159E-2</v>
      </c>
      <c r="D6" s="9">
        <f t="shared" si="0"/>
        <v>72.346783203450514</v>
      </c>
      <c r="E6" s="10">
        <f t="shared" si="1"/>
        <v>57837.662565060295</v>
      </c>
      <c r="F6" s="9"/>
      <c r="G6" t="s">
        <v>35</v>
      </c>
    </row>
    <row r="7" spans="1:24" x14ac:dyDescent="0.25">
      <c r="A7" s="9">
        <v>4</v>
      </c>
      <c r="B7" s="9">
        <v>28550.5</v>
      </c>
      <c r="C7" s="9">
        <v>0.25</v>
      </c>
      <c r="D7" s="9">
        <f t="shared" si="0"/>
        <v>78.167008898015055</v>
      </c>
      <c r="E7" s="10">
        <f t="shared" si="1"/>
        <v>59963.5</v>
      </c>
      <c r="F7" s="9"/>
      <c r="G7" t="s">
        <v>36</v>
      </c>
      <c r="I7" s="4">
        <v>31413</v>
      </c>
      <c r="X7" s="2"/>
    </row>
    <row r="8" spans="1:24" x14ac:dyDescent="0.25">
      <c r="A8" s="9">
        <v>5</v>
      </c>
      <c r="B8" s="9">
        <v>32686.110004998802</v>
      </c>
      <c r="C8" s="9">
        <v>1.4590349462297199E-4</v>
      </c>
      <c r="D8" s="9">
        <f t="shared" si="0"/>
        <v>89.489692005472421</v>
      </c>
      <c r="E8" s="10">
        <f t="shared" si="1"/>
        <v>64099.110004998802</v>
      </c>
      <c r="F8" s="9"/>
    </row>
    <row r="9" spans="1:24" x14ac:dyDescent="0.25">
      <c r="A9" s="9">
        <v>6</v>
      </c>
      <c r="B9" s="9">
        <v>29347.975798383799</v>
      </c>
      <c r="C9" s="15">
        <v>5.6253589027457796E-3</v>
      </c>
      <c r="D9" s="9">
        <f t="shared" si="0"/>
        <v>80.350378640338946</v>
      </c>
      <c r="E9" s="10">
        <f t="shared" si="1"/>
        <v>60760.975798383799</v>
      </c>
      <c r="F9" s="9"/>
      <c r="X9" s="2"/>
    </row>
    <row r="10" spans="1:24" x14ac:dyDescent="0.25">
      <c r="A10" s="9">
        <v>7</v>
      </c>
      <c r="B10" s="9">
        <v>31546.720869671099</v>
      </c>
      <c r="C10" s="15">
        <v>1.0389586830580701E-2</v>
      </c>
      <c r="D10" s="9">
        <f t="shared" si="0"/>
        <v>86.370214564465698</v>
      </c>
      <c r="E10" s="10">
        <f t="shared" si="1"/>
        <v>62959.720869671102</v>
      </c>
      <c r="F10" s="9"/>
    </row>
    <row r="11" spans="1:24" x14ac:dyDescent="0.25">
      <c r="A11" s="9">
        <v>8</v>
      </c>
      <c r="B11" s="9">
        <v>25136.929954162199</v>
      </c>
      <c r="C11" s="15">
        <v>1.6556845770941801E-11</v>
      </c>
      <c r="D11" s="9">
        <f t="shared" si="0"/>
        <v>68.821163461087465</v>
      </c>
      <c r="E11" s="10">
        <f t="shared" si="1"/>
        <v>56549.929954162202</v>
      </c>
      <c r="F11" s="9"/>
      <c r="G11" s="1"/>
    </row>
    <row r="12" spans="1:24" x14ac:dyDescent="0.25">
      <c r="A12" s="9">
        <v>9</v>
      </c>
      <c r="B12" s="9">
        <v>30590.28515625</v>
      </c>
      <c r="C12" s="9">
        <v>3.90625E-3</v>
      </c>
      <c r="D12" s="9">
        <f t="shared" si="0"/>
        <v>83.75163629363449</v>
      </c>
      <c r="E12" s="10">
        <f t="shared" si="1"/>
        <v>62003.28515625</v>
      </c>
      <c r="F12" s="9"/>
      <c r="G12" s="4"/>
    </row>
    <row r="13" spans="1:24" x14ac:dyDescent="0.25">
      <c r="A13" s="9">
        <v>10</v>
      </c>
      <c r="B13" s="9">
        <v>30950.226999999999</v>
      </c>
      <c r="C13" s="15">
        <v>1.9400000000000001E-2</v>
      </c>
      <c r="D13" s="9">
        <f t="shared" si="0"/>
        <v>84.737103353867212</v>
      </c>
      <c r="E13" s="10">
        <f t="shared" si="1"/>
        <v>62363.226999999999</v>
      </c>
      <c r="F13" s="9"/>
      <c r="G13" s="1" t="s">
        <v>49</v>
      </c>
      <c r="H13" s="1" t="s">
        <v>59</v>
      </c>
    </row>
    <row r="14" spans="1:24" x14ac:dyDescent="0.25">
      <c r="A14">
        <v>11</v>
      </c>
      <c r="B14">
        <v>34163.1719402526</v>
      </c>
      <c r="C14" s="2">
        <v>2.8489281733830799E-5</v>
      </c>
      <c r="D14" s="9">
        <f t="shared" si="0"/>
        <v>93.533667187549895</v>
      </c>
      <c r="E14" s="10">
        <f t="shared" si="1"/>
        <v>65576.171940252592</v>
      </c>
      <c r="G14" s="4"/>
      <c r="I14" s="2"/>
    </row>
    <row r="15" spans="1:24" x14ac:dyDescent="0.25">
      <c r="A15" s="1">
        <v>12</v>
      </c>
      <c r="B15" s="1">
        <v>17795.184866815402</v>
      </c>
      <c r="C15" s="14">
        <v>3.7252902984619103E-11</v>
      </c>
      <c r="D15" s="12">
        <f t="shared" si="0"/>
        <v>48.720560894771808</v>
      </c>
      <c r="E15" s="13">
        <f t="shared" si="1"/>
        <v>49208.184866815398</v>
      </c>
      <c r="G15" s="4"/>
      <c r="T15" s="2"/>
    </row>
    <row r="16" spans="1:24" x14ac:dyDescent="0.25">
      <c r="A16">
        <v>13</v>
      </c>
      <c r="B16">
        <v>25137.607435846199</v>
      </c>
      <c r="C16" s="2">
        <v>4.67648108800252E-6</v>
      </c>
      <c r="D16" s="9">
        <f t="shared" si="0"/>
        <v>68.823018304849285</v>
      </c>
      <c r="E16" s="10">
        <f t="shared" si="1"/>
        <v>56550.607435846199</v>
      </c>
      <c r="G16" s="4"/>
      <c r="I16" s="2"/>
    </row>
    <row r="17" spans="1:20" x14ac:dyDescent="0.25">
      <c r="A17">
        <v>14</v>
      </c>
      <c r="B17">
        <v>21037.25</v>
      </c>
      <c r="C17">
        <v>0.25</v>
      </c>
      <c r="D17" s="9">
        <f t="shared" si="0"/>
        <v>57.596851471594796</v>
      </c>
      <c r="E17" s="10">
        <f t="shared" si="1"/>
        <v>52450.25</v>
      </c>
      <c r="G17" s="4"/>
      <c r="T17" s="2"/>
    </row>
    <row r="18" spans="1:20" x14ac:dyDescent="0.25">
      <c r="A18" s="1">
        <v>15</v>
      </c>
      <c r="B18" s="1">
        <v>4631.5302370827303</v>
      </c>
      <c r="C18" s="14">
        <v>3.5183297263251398E-11</v>
      </c>
      <c r="D18" s="12">
        <f t="shared" si="0"/>
        <v>12.68043870522308</v>
      </c>
      <c r="E18" s="13">
        <f t="shared" si="1"/>
        <v>36044.530237082727</v>
      </c>
      <c r="G18" s="4"/>
      <c r="I18" s="2"/>
      <c r="S18" s="2"/>
    </row>
    <row r="19" spans="1:20" x14ac:dyDescent="0.25">
      <c r="A19" s="1">
        <v>16</v>
      </c>
      <c r="B19" s="1">
        <v>17795.245396709099</v>
      </c>
      <c r="C19" s="14">
        <v>5.3457915782928499E-7</v>
      </c>
      <c r="D19" s="12">
        <f t="shared" si="0"/>
        <v>48.720726616588905</v>
      </c>
      <c r="E19" s="13">
        <f t="shared" si="1"/>
        <v>49208.245396709099</v>
      </c>
    </row>
    <row r="20" spans="1:20" x14ac:dyDescent="0.25">
      <c r="A20" s="1">
        <v>17</v>
      </c>
      <c r="B20" s="1">
        <v>17795.239583192601</v>
      </c>
      <c r="C20" s="14">
        <v>1.5467957214072901E-7</v>
      </c>
      <c r="D20" s="12">
        <f t="shared" si="0"/>
        <v>48.720710700048187</v>
      </c>
      <c r="E20" s="13">
        <f t="shared" si="1"/>
        <v>49208.239583192597</v>
      </c>
      <c r="G20" s="2"/>
      <c r="I20" s="2"/>
    </row>
    <row r="21" spans="1:20" x14ac:dyDescent="0.25">
      <c r="A21">
        <v>18</v>
      </c>
      <c r="B21">
        <v>12718.978071211601</v>
      </c>
      <c r="C21" s="2">
        <v>4.2589836650424496E-6</v>
      </c>
      <c r="D21" s="9">
        <f t="shared" si="0"/>
        <v>34.822664123782616</v>
      </c>
      <c r="E21" s="10">
        <f t="shared" si="1"/>
        <v>44131.978071211604</v>
      </c>
    </row>
    <row r="22" spans="1:20" x14ac:dyDescent="0.25">
      <c r="G22" s="2"/>
      <c r="I22" s="2"/>
    </row>
    <row r="23" spans="1:20" x14ac:dyDescent="0.25">
      <c r="A23" t="s">
        <v>3</v>
      </c>
      <c r="B23" t="s">
        <v>37</v>
      </c>
      <c r="D23" t="s">
        <v>4</v>
      </c>
      <c r="E23" s="4" t="s">
        <v>25</v>
      </c>
      <c r="S23" s="2"/>
    </row>
    <row r="24" spans="1:20" x14ac:dyDescent="0.25">
      <c r="A24" s="9">
        <v>1</v>
      </c>
      <c r="B24">
        <v>34161.104205673801</v>
      </c>
      <c r="C24" s="2">
        <v>8.3584807537220105E-6</v>
      </c>
      <c r="D24" s="9">
        <f>B24/365.25</f>
        <v>93.528006038805756</v>
      </c>
      <c r="E24" s="10">
        <f>B24+$I$7</f>
        <v>65574.104205673793</v>
      </c>
      <c r="G24" s="2"/>
      <c r="I24" s="2"/>
      <c r="S24" s="2"/>
      <c r="T24" s="2"/>
    </row>
    <row r="25" spans="1:20" x14ac:dyDescent="0.25">
      <c r="A25">
        <v>2</v>
      </c>
      <c r="B25">
        <v>34163.251535991702</v>
      </c>
      <c r="C25" s="2">
        <v>4.2438109715779602E-5</v>
      </c>
      <c r="D25" s="9">
        <f t="shared" ref="D25:D41" si="2">B25/365.25</f>
        <v>93.533885108806842</v>
      </c>
      <c r="E25" s="10">
        <f t="shared" ref="E25:E41" si="3">B25+$I$7</f>
        <v>65576.251535991702</v>
      </c>
      <c r="G25" s="1"/>
      <c r="H25" s="1"/>
      <c r="I25" s="1"/>
      <c r="S25" s="2"/>
    </row>
    <row r="26" spans="1:20" x14ac:dyDescent="0.25">
      <c r="A26">
        <v>3</v>
      </c>
      <c r="B26">
        <v>34161.600495243001</v>
      </c>
      <c r="C26" s="2">
        <v>1.1126680506600301E-5</v>
      </c>
      <c r="D26" s="9">
        <f t="shared" si="2"/>
        <v>93.529364805593431</v>
      </c>
      <c r="E26" s="10">
        <f t="shared" si="3"/>
        <v>65574.600495243008</v>
      </c>
      <c r="G26" s="2"/>
      <c r="I26" s="2"/>
      <c r="S26" s="2"/>
    </row>
    <row r="27" spans="1:20" x14ac:dyDescent="0.25">
      <c r="A27">
        <v>4</v>
      </c>
      <c r="B27">
        <v>34161.376539764096</v>
      </c>
      <c r="C27" s="2">
        <v>7.7451434400346502E-6</v>
      </c>
      <c r="D27" s="9">
        <f t="shared" si="2"/>
        <v>93.528751648909235</v>
      </c>
      <c r="E27" s="10">
        <f t="shared" si="3"/>
        <v>65574.376539764096</v>
      </c>
      <c r="G27" s="2"/>
    </row>
    <row r="28" spans="1:20" x14ac:dyDescent="0.25">
      <c r="A28">
        <v>5</v>
      </c>
      <c r="B28">
        <v>34160.051953814</v>
      </c>
      <c r="C28" s="2">
        <v>4.6817767951223598E-5</v>
      </c>
      <c r="D28" s="9">
        <f t="shared" si="2"/>
        <v>93.525125130223131</v>
      </c>
      <c r="E28" s="10">
        <f t="shared" si="3"/>
        <v>65573.051953813992</v>
      </c>
      <c r="I28" s="2"/>
      <c r="S28" s="2"/>
      <c r="T28" s="2"/>
    </row>
    <row r="29" spans="1:20" x14ac:dyDescent="0.25">
      <c r="A29">
        <v>6</v>
      </c>
      <c r="B29">
        <v>30448.598890007801</v>
      </c>
      <c r="C29">
        <v>3.9602547563888403E-2</v>
      </c>
      <c r="D29" s="9">
        <f t="shared" si="2"/>
        <v>83.363720438077479</v>
      </c>
      <c r="E29" s="10">
        <f t="shared" si="3"/>
        <v>61861.598890007801</v>
      </c>
      <c r="G29" s="2"/>
    </row>
    <row r="30" spans="1:20" x14ac:dyDescent="0.25">
      <c r="A30">
        <v>7</v>
      </c>
      <c r="B30">
        <v>31541.665203392498</v>
      </c>
      <c r="C30">
        <v>4.5101680904626802E-2</v>
      </c>
      <c r="D30" s="9">
        <f t="shared" si="2"/>
        <v>86.356372904565362</v>
      </c>
      <c r="E30" s="10">
        <f t="shared" si="3"/>
        <v>62954.665203392498</v>
      </c>
      <c r="I30" s="2"/>
      <c r="S30" s="2"/>
    </row>
    <row r="31" spans="1:20" x14ac:dyDescent="0.25">
      <c r="A31" s="1">
        <v>8</v>
      </c>
      <c r="B31" s="1">
        <v>17070.6700832391</v>
      </c>
      <c r="C31" s="14">
        <v>5.1550567150115997E-7</v>
      </c>
      <c r="D31" s="12">
        <f t="shared" si="2"/>
        <v>46.736947524268579</v>
      </c>
      <c r="E31" s="13">
        <f t="shared" si="3"/>
        <v>48483.6700832391</v>
      </c>
      <c r="G31" s="2"/>
      <c r="T31" s="2"/>
    </row>
    <row r="32" spans="1:20" x14ac:dyDescent="0.25">
      <c r="A32" s="1">
        <v>9</v>
      </c>
      <c r="B32" s="1">
        <v>4631.5273451448002</v>
      </c>
      <c r="C32" s="14">
        <v>3.5873165837040702E-11</v>
      </c>
      <c r="D32" s="12">
        <f t="shared" si="2"/>
        <v>12.680430787528543</v>
      </c>
      <c r="E32" s="13">
        <f t="shared" si="3"/>
        <v>36044.527345144801</v>
      </c>
      <c r="S32" s="2"/>
    </row>
    <row r="33" spans="1:20" x14ac:dyDescent="0.25">
      <c r="A33" s="9">
        <v>10</v>
      </c>
      <c r="B33">
        <v>25136.924490021302</v>
      </c>
      <c r="C33" s="2">
        <v>2.2075794361255799E-11</v>
      </c>
      <c r="D33" s="9">
        <f t="shared" si="2"/>
        <v>68.82114850108502</v>
      </c>
      <c r="E33" s="10">
        <f t="shared" si="3"/>
        <v>56549.924490021302</v>
      </c>
      <c r="G33" s="2"/>
      <c r="I33" s="2"/>
      <c r="S33" s="2"/>
      <c r="T33" s="2"/>
    </row>
    <row r="34" spans="1:20" x14ac:dyDescent="0.25">
      <c r="A34">
        <v>11</v>
      </c>
      <c r="B34">
        <v>25137.4202292193</v>
      </c>
      <c r="C34" s="2">
        <v>1.63631306754218E-6</v>
      </c>
      <c r="D34" s="9">
        <f t="shared" si="2"/>
        <v>68.822505761038471</v>
      </c>
      <c r="E34" s="10">
        <f t="shared" si="3"/>
        <v>56550.4202292193</v>
      </c>
    </row>
    <row r="35" spans="1:20" x14ac:dyDescent="0.25">
      <c r="A35">
        <v>12</v>
      </c>
      <c r="B35">
        <v>19133.8126846864</v>
      </c>
      <c r="C35" s="2">
        <v>1.9980731784469501E-2</v>
      </c>
      <c r="D35" s="9">
        <f t="shared" si="2"/>
        <v>52.385524119606842</v>
      </c>
      <c r="E35" s="10">
        <f t="shared" si="3"/>
        <v>50546.812684686403</v>
      </c>
      <c r="G35" s="2"/>
      <c r="I35" s="2"/>
      <c r="S35" s="2"/>
      <c r="T35" s="2"/>
    </row>
    <row r="36" spans="1:20" x14ac:dyDescent="0.25">
      <c r="A36">
        <v>13</v>
      </c>
      <c r="B36">
        <v>32689.085869356499</v>
      </c>
      <c r="C36" s="2">
        <v>2.22075233856837E-5</v>
      </c>
      <c r="D36" s="9">
        <f t="shared" si="2"/>
        <v>89.497839478046544</v>
      </c>
      <c r="E36" s="10">
        <f t="shared" si="3"/>
        <v>64102.085869356495</v>
      </c>
    </row>
    <row r="37" spans="1:20" x14ac:dyDescent="0.25">
      <c r="A37">
        <v>14</v>
      </c>
      <c r="B37">
        <v>21687.695135687401</v>
      </c>
      <c r="C37" s="2">
        <v>4.3007548611473198E-2</v>
      </c>
      <c r="D37" s="9">
        <f t="shared" si="2"/>
        <v>59.377673198322796</v>
      </c>
      <c r="E37" s="10">
        <f t="shared" si="3"/>
        <v>53100.695135687405</v>
      </c>
      <c r="G37" s="2"/>
      <c r="I37" s="2"/>
      <c r="S37" s="2"/>
      <c r="T37" s="2"/>
    </row>
    <row r="38" spans="1:20" x14ac:dyDescent="0.25">
      <c r="A38" s="12">
        <v>15</v>
      </c>
      <c r="B38" s="12">
        <v>9437.9453452077305</v>
      </c>
      <c r="C38" s="16">
        <v>1.6556845770941801E-11</v>
      </c>
      <c r="D38" s="12">
        <f t="shared" si="2"/>
        <v>25.839686092286737</v>
      </c>
      <c r="E38" s="13">
        <f t="shared" si="3"/>
        <v>40850.945345207729</v>
      </c>
      <c r="S38" s="2"/>
    </row>
    <row r="39" spans="1:20" x14ac:dyDescent="0.25">
      <c r="A39" s="1">
        <v>16</v>
      </c>
      <c r="B39" s="1">
        <v>17795.1753971738</v>
      </c>
      <c r="C39" s="14">
        <v>4.9670537312825498E-11</v>
      </c>
      <c r="D39" s="12">
        <f t="shared" si="2"/>
        <v>48.72053496830609</v>
      </c>
      <c r="E39" s="13">
        <f t="shared" si="3"/>
        <v>49208.1753971738</v>
      </c>
      <c r="I39" s="2"/>
      <c r="T39" s="2"/>
    </row>
    <row r="40" spans="1:20" x14ac:dyDescent="0.25">
      <c r="A40">
        <v>17</v>
      </c>
      <c r="B40">
        <v>15492</v>
      </c>
      <c r="C40" s="2">
        <v>0.125</v>
      </c>
      <c r="D40" s="9">
        <f t="shared" si="2"/>
        <v>42.414784394250511</v>
      </c>
      <c r="E40" s="10">
        <f t="shared" si="3"/>
        <v>46905</v>
      </c>
      <c r="G40" s="2"/>
      <c r="S40" s="2"/>
    </row>
    <row r="41" spans="1:20" x14ac:dyDescent="0.25">
      <c r="A41" s="1">
        <v>18</v>
      </c>
      <c r="B41" s="1">
        <v>9431.4824957601795</v>
      </c>
      <c r="C41" s="14">
        <v>1.37973714757849E-11</v>
      </c>
      <c r="D41" s="12">
        <f t="shared" si="2"/>
        <v>25.821991774839642</v>
      </c>
      <c r="E41" s="13">
        <f t="shared" si="3"/>
        <v>40844.482495760181</v>
      </c>
      <c r="T41" s="2"/>
    </row>
    <row r="42" spans="1:20" x14ac:dyDescent="0.25">
      <c r="G42" s="2"/>
      <c r="S42" s="2"/>
    </row>
    <row r="43" spans="1:20" x14ac:dyDescent="0.25">
      <c r="A43" s="11" t="s">
        <v>38</v>
      </c>
      <c r="T43" s="2"/>
    </row>
    <row r="44" spans="1:20" x14ac:dyDescent="0.25">
      <c r="S44" s="2"/>
    </row>
    <row r="46" spans="1:20" x14ac:dyDescent="0.25">
      <c r="S46" s="2"/>
    </row>
    <row r="48" spans="1:20" x14ac:dyDescent="0.25">
      <c r="S48" s="2"/>
    </row>
    <row r="50" spans="5:19" x14ac:dyDescent="0.25">
      <c r="S50" s="2"/>
    </row>
    <row r="52" spans="5:19" x14ac:dyDescent="0.25">
      <c r="S52" s="2"/>
    </row>
    <row r="54" spans="5:19" x14ac:dyDescent="0.25">
      <c r="S54" s="2"/>
    </row>
    <row r="56" spans="5:19" x14ac:dyDescent="0.25">
      <c r="S56" s="2"/>
    </row>
    <row r="58" spans="5:19" x14ac:dyDescent="0.25">
      <c r="S58" s="2"/>
    </row>
    <row r="63" spans="5:19" x14ac:dyDescent="0.25">
      <c r="E63"/>
    </row>
    <row r="64" spans="5:19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</sheetData>
  <autoFilter ref="S1:S58" xr:uid="{B0D83C2C-C991-48B7-92B7-BE5FBF6517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20Nov18</vt:lpstr>
      <vt:lpstr>01Dec and 01DecDebug</vt:lpstr>
      <vt:lpstr>29Nov and 01Dec</vt:lpstr>
      <vt:lpstr>27Nov18</vt:lpstr>
      <vt:lpstr>28Nov18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mtoconnor12</dc:creator>
  <cp:lastModifiedBy>mtoconnor12</cp:lastModifiedBy>
  <dcterms:created xsi:type="dcterms:W3CDTF">2018-11-20T14:46:38Z</dcterms:created>
  <dcterms:modified xsi:type="dcterms:W3CDTF">2018-12-19T18:38:12Z</dcterms:modified>
</cp:coreProperties>
</file>