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36" windowWidth="14544" windowHeight="6324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28" i="1" l="1"/>
  <c r="J28" i="1"/>
  <c r="I28" i="1"/>
  <c r="H28" i="1"/>
  <c r="G28" i="1"/>
  <c r="F28" i="1"/>
  <c r="E28" i="1"/>
  <c r="D28" i="1"/>
  <c r="C28" i="1"/>
  <c r="B28" i="1"/>
  <c r="K11" i="1"/>
  <c r="J11" i="1"/>
  <c r="I11" i="1"/>
  <c r="H11" i="1"/>
  <c r="G11" i="1"/>
  <c r="F11" i="1"/>
  <c r="E11" i="1"/>
  <c r="D11" i="1"/>
  <c r="C11" i="1"/>
  <c r="B11" i="1"/>
  <c r="P32" i="1"/>
  <c r="P2" i="1"/>
  <c r="M2" i="1"/>
  <c r="N2" i="1"/>
  <c r="O2" i="1"/>
  <c r="M3" i="1"/>
  <c r="N3" i="1"/>
  <c r="P3" i="1" s="1"/>
  <c r="O3" i="1"/>
  <c r="M4" i="1"/>
  <c r="N4" i="1"/>
  <c r="O4" i="1"/>
  <c r="P4" i="1" s="1"/>
  <c r="O41" i="1"/>
  <c r="N41" i="1"/>
  <c r="M41" i="1"/>
  <c r="O40" i="1"/>
  <c r="P40" i="1" s="1"/>
  <c r="N40" i="1"/>
  <c r="M40" i="1"/>
  <c r="O39" i="1"/>
  <c r="N39" i="1"/>
  <c r="M39" i="1"/>
  <c r="O38" i="1"/>
  <c r="P38" i="1" s="1"/>
  <c r="N38" i="1"/>
  <c r="M38" i="1"/>
  <c r="O37" i="1"/>
  <c r="P37" i="1" s="1"/>
  <c r="N37" i="1"/>
  <c r="M37" i="1"/>
  <c r="O36" i="1"/>
  <c r="P36" i="1" s="1"/>
  <c r="N36" i="1"/>
  <c r="M36" i="1"/>
  <c r="O35" i="1"/>
  <c r="N35" i="1"/>
  <c r="M35" i="1"/>
  <c r="O34" i="1"/>
  <c r="P34" i="1" s="1"/>
  <c r="N34" i="1"/>
  <c r="M34" i="1"/>
  <c r="O33" i="1"/>
  <c r="P33" i="1" s="1"/>
  <c r="N33" i="1"/>
  <c r="M33" i="1"/>
  <c r="O31" i="1"/>
  <c r="P31" i="1" s="1"/>
  <c r="N31" i="1"/>
  <c r="M31" i="1"/>
  <c r="O30" i="1"/>
  <c r="N30" i="1"/>
  <c r="M30" i="1"/>
  <c r="O29" i="1"/>
  <c r="P29" i="1" s="1"/>
  <c r="N29" i="1"/>
  <c r="M29" i="1"/>
  <c r="O27" i="1"/>
  <c r="P27" i="1" s="1"/>
  <c r="N27" i="1"/>
  <c r="M27" i="1"/>
  <c r="O26" i="1"/>
  <c r="N26" i="1"/>
  <c r="M26" i="1"/>
  <c r="O25" i="1"/>
  <c r="N25" i="1"/>
  <c r="M25" i="1"/>
  <c r="O24" i="1"/>
  <c r="P24" i="1" s="1"/>
  <c r="N24" i="1"/>
  <c r="M24" i="1"/>
  <c r="O23" i="1"/>
  <c r="P23" i="1" s="1"/>
  <c r="N23" i="1"/>
  <c r="M23" i="1"/>
  <c r="O22" i="1"/>
  <c r="N22" i="1"/>
  <c r="M22" i="1"/>
  <c r="O21" i="1"/>
  <c r="N21" i="1"/>
  <c r="M21" i="1"/>
  <c r="O20" i="1"/>
  <c r="P20" i="1" s="1"/>
  <c r="N20" i="1"/>
  <c r="M20" i="1"/>
  <c r="O19" i="1"/>
  <c r="P19" i="1" s="1"/>
  <c r="N19" i="1"/>
  <c r="M19" i="1"/>
  <c r="O18" i="1"/>
  <c r="N18" i="1"/>
  <c r="M18" i="1"/>
  <c r="O17" i="1"/>
  <c r="N17" i="1"/>
  <c r="M17" i="1"/>
  <c r="O16" i="1"/>
  <c r="P16" i="1" s="1"/>
  <c r="N16" i="1"/>
  <c r="M16" i="1"/>
  <c r="O15" i="1"/>
  <c r="P15" i="1" s="1"/>
  <c r="N15" i="1"/>
  <c r="M15" i="1"/>
  <c r="O14" i="1"/>
  <c r="N14" i="1"/>
  <c r="M14" i="1"/>
  <c r="O13" i="1"/>
  <c r="N13" i="1"/>
  <c r="M13" i="1"/>
  <c r="O12" i="1"/>
  <c r="P12" i="1" s="1"/>
  <c r="N12" i="1"/>
  <c r="M12" i="1"/>
  <c r="O10" i="1"/>
  <c r="P10" i="1" s="1"/>
  <c r="N10" i="1"/>
  <c r="M10" i="1"/>
  <c r="O9" i="1"/>
  <c r="N9" i="1"/>
  <c r="M9" i="1"/>
  <c r="O8" i="1"/>
  <c r="N8" i="1"/>
  <c r="M8" i="1"/>
  <c r="O7" i="1"/>
  <c r="P7" i="1" s="1"/>
  <c r="N7" i="1"/>
  <c r="M7" i="1"/>
  <c r="O6" i="1"/>
  <c r="N6" i="1"/>
  <c r="M6" i="1"/>
  <c r="O5" i="1"/>
  <c r="N5" i="1"/>
  <c r="M5" i="1"/>
  <c r="P9" i="1" l="1"/>
  <c r="P14" i="1"/>
  <c r="P26" i="1"/>
  <c r="P8" i="1"/>
  <c r="P13" i="1"/>
  <c r="P17" i="1"/>
  <c r="P21" i="1"/>
  <c r="P25" i="1"/>
  <c r="P30" i="1"/>
  <c r="P35" i="1"/>
  <c r="P39" i="1"/>
  <c r="P41" i="1"/>
  <c r="P6" i="1"/>
  <c r="P5" i="1"/>
  <c r="P18" i="1"/>
  <c r="P22" i="1"/>
</calcChain>
</file>

<file path=xl/sharedStrings.xml><?xml version="1.0" encoding="utf-8"?>
<sst xmlns="http://schemas.openxmlformats.org/spreadsheetml/2006/main" count="54" uniqueCount="47">
  <si>
    <t>Trial 1</t>
  </si>
  <si>
    <t>Terminate</t>
  </si>
  <si>
    <t>Total Surv</t>
  </si>
  <si>
    <t>Total Inf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</si>
  <si>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</si>
  <si>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</si>
  <si>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</si>
  <si>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</si>
  <si>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</si>
  <si>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</si>
  <si>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</si>
  <si>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</si>
  <si>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</si>
  <si>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Student GpA Surv</t>
  </si>
  <si>
    <t>GpA Infect</t>
  </si>
  <si>
    <t>Student GpB surv</t>
  </si>
  <si>
    <t>GpB infec</t>
  </si>
  <si>
    <t>Student GpC surv</t>
  </si>
  <si>
    <t>GpC infec</t>
  </si>
  <si>
    <t>Teachers survive</t>
  </si>
  <si>
    <t>Infected</t>
  </si>
  <si>
    <t>Spoused survive</t>
  </si>
  <si>
    <t>infected</t>
  </si>
  <si>
    <t>Grandparents surv</t>
  </si>
  <si>
    <t>LTC staff days surv</t>
  </si>
  <si>
    <t>LTC staff eve surviv</t>
  </si>
  <si>
    <t>LTC staff night surv</t>
  </si>
  <si>
    <t>LTC res with fam surv</t>
  </si>
  <si>
    <t>LTC res no fam surv</t>
  </si>
  <si>
    <t>Bar staff survive</t>
  </si>
  <si>
    <t>U0 Classroom1 infect</t>
  </si>
  <si>
    <t>U1 Project/Lab inf</t>
  </si>
  <si>
    <t>U2 Playground inf</t>
  </si>
  <si>
    <t>U3 Lunchroom inf</t>
  </si>
  <si>
    <t>U4 Classroom2 inf</t>
  </si>
  <si>
    <t>U5 Teacher's Lounge inf</t>
  </si>
  <si>
    <t>U7 Bar/reception inf</t>
  </si>
  <si>
    <t>U8 HOME</t>
  </si>
  <si>
    <t>U6 LTC inf</t>
  </si>
  <si>
    <t>Calculated R0</t>
  </si>
  <si>
    <t>`</t>
  </si>
  <si>
    <t>MEDIAN</t>
  </si>
  <si>
    <t>MEAN</t>
  </si>
  <si>
    <t>STDEV</t>
  </si>
  <si>
    <t>%</t>
  </si>
  <si>
    <t>Students INFECTED</t>
  </si>
  <si>
    <t>Total LTC infected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</si>
</sst>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6" formatCode="0.0%"/>
  </numFmts>
  <fonts count="1" x14ac:knownFonts="1"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12" borderId="6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0" fillId="13" borderId="10" xfId="0" applyFill="1" applyBorder="1" applyAlignment="1">
      <alignment horizontal="right"/>
    </xf>
    <xf numFmtId="0" fontId="0" fillId="13" borderId="11" xfId="0" applyFill="1" applyBorder="1" applyAlignment="1">
      <alignment horizontal="right"/>
    </xf>
    <xf numFmtId="0" fontId="0" fillId="9" borderId="11" xfId="0" applyFill="1" applyBorder="1" applyAlignment="1">
      <alignment horizontal="right"/>
    </xf>
    <xf numFmtId="0" fontId="0" fillId="12" borderId="11" xfId="0" applyFill="1" applyBorder="1" applyAlignment="1">
      <alignment horizontal="right"/>
    </xf>
    <xf numFmtId="0" fontId="0" fillId="12" borderId="12" xfId="0" applyFill="1" applyBorder="1" applyAlignment="1">
      <alignment horizontal="right"/>
    </xf>
    <xf numFmtId="0" fontId="0" fillId="9" borderId="10" xfId="0" applyFill="1" applyBorder="1" applyAlignment="1">
      <alignment horizontal="right"/>
    </xf>
    <xf numFmtId="0" fontId="0" fillId="9" borderId="12" xfId="0" applyFill="1" applyBorder="1" applyAlignment="1">
      <alignment horizontal="right"/>
    </xf>
    <xf numFmtId="0" fontId="0" fillId="10" borderId="10" xfId="0" applyFill="1" applyBorder="1" applyAlignment="1">
      <alignment horizontal="right"/>
    </xf>
    <xf numFmtId="0" fontId="0" fillId="10" borderId="12" xfId="0" applyFill="1" applyBorder="1" applyAlignment="1">
      <alignment horizontal="right"/>
    </xf>
    <xf numFmtId="0" fontId="0" fillId="5" borderId="10" xfId="0" applyFill="1" applyBorder="1" applyAlignment="1">
      <alignment horizontal="right"/>
    </xf>
    <xf numFmtId="0" fontId="0" fillId="5" borderId="11" xfId="0" applyFill="1" applyBorder="1" applyAlignment="1">
      <alignment horizontal="right"/>
    </xf>
    <xf numFmtId="0" fontId="0" fillId="7" borderId="11" xfId="0" applyFill="1" applyBorder="1" applyAlignment="1">
      <alignment horizontal="righ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2" borderId="10" xfId="0" applyFill="1" applyBorder="1" applyAlignment="1">
      <alignment horizontal="right"/>
    </xf>
    <xf numFmtId="0" fontId="0" fillId="2" borderId="11" xfId="0" applyFill="1" applyBorder="1" applyAlignment="1">
      <alignment horizontal="right"/>
    </xf>
    <xf numFmtId="0" fontId="0" fillId="3" borderId="11" xfId="0" applyFill="1" applyBorder="1" applyAlignment="1">
      <alignment horizontal="right"/>
    </xf>
    <xf numFmtId="0" fontId="0" fillId="3" borderId="12" xfId="0" applyFill="1" applyBorder="1" applyAlignment="1">
      <alignment horizontal="right"/>
    </xf>
    <xf numFmtId="0" fontId="0" fillId="4" borderId="10" xfId="0" applyFill="1" applyBorder="1" applyAlignment="1">
      <alignment horizontal="right"/>
    </xf>
    <xf numFmtId="0" fontId="0" fillId="4" borderId="12" xfId="0" applyFill="1" applyBorder="1" applyAlignment="1">
      <alignment horizontal="right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left"/>
    </xf>
    <xf numFmtId="0" fontId="0" fillId="6" borderId="11" xfId="0" applyFill="1" applyBorder="1" applyAlignment="1">
      <alignment horizontal="left"/>
    </xf>
    <xf numFmtId="0" fontId="0" fillId="6" borderId="12" xfId="0" applyFill="1" applyBorder="1" applyAlignment="1">
      <alignment horizontal="left"/>
    </xf>
    <xf numFmtId="0" fontId="0" fillId="11" borderId="14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1" xfId="0" applyFill="1" applyBorder="1" applyAlignment="1">
      <alignment horizontal="right"/>
    </xf>
    <xf numFmtId="0" fontId="0" fillId="14" borderId="10" xfId="0" applyFill="1" applyBorder="1" applyAlignment="1">
      <alignment horizontal="left"/>
    </xf>
    <xf numFmtId="0" fontId="0" fillId="14" borderId="11" xfId="0" applyFill="1" applyBorder="1" applyAlignment="1">
      <alignment horizontal="left"/>
    </xf>
    <xf numFmtId="0" fontId="0" fillId="14" borderId="12" xfId="0" applyFill="1" applyBorder="1" applyAlignment="1">
      <alignment horizontal="left"/>
    </xf>
    <xf numFmtId="0" fontId="0" fillId="15" borderId="3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5" borderId="0" xfId="0" applyFill="1" applyBorder="1" applyAlignment="1">
      <alignment horizontal="center"/>
    </xf>
    <xf numFmtId="0" fontId="0" fillId="15" borderId="6" xfId="0" applyFill="1" applyBorder="1" applyAlignment="1">
      <alignment horizontal="center"/>
    </xf>
    <xf numFmtId="0" fontId="0" fillId="15" borderId="8" xfId="0" applyFill="1" applyBorder="1" applyAlignment="1">
      <alignment horizontal="center"/>
    </xf>
    <xf numFmtId="0" fontId="0" fillId="15" borderId="9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6" borderId="3" xfId="0" applyNumberFormat="1" applyFill="1" applyBorder="1" applyAlignment="1">
      <alignment horizontal="center"/>
    </xf>
    <xf numFmtId="164" fontId="0" fillId="6" borderId="4" xfId="0" applyNumberFormat="1" applyFill="1" applyBorder="1" applyAlignment="1">
      <alignment horizontal="center"/>
    </xf>
    <xf numFmtId="164" fontId="0" fillId="6" borderId="0" xfId="0" applyNumberFormat="1" applyFill="1" applyBorder="1" applyAlignment="1">
      <alignment horizontal="center"/>
    </xf>
    <xf numFmtId="164" fontId="0" fillId="6" borderId="6" xfId="0" applyNumberFormat="1" applyFill="1" applyBorder="1" applyAlignment="1">
      <alignment horizontal="center"/>
    </xf>
    <xf numFmtId="164" fontId="0" fillId="6" borderId="8" xfId="0" applyNumberFormat="1" applyFill="1" applyBorder="1" applyAlignment="1">
      <alignment horizontal="center"/>
    </xf>
    <xf numFmtId="164" fontId="0" fillId="6" borderId="9" xfId="0" applyNumberFormat="1" applyFill="1" applyBorder="1" applyAlignment="1">
      <alignment horizontal="center"/>
    </xf>
    <xf numFmtId="164" fontId="0" fillId="13" borderId="3" xfId="0" applyNumberFormat="1" applyFill="1" applyBorder="1" applyAlignment="1">
      <alignment horizontal="center"/>
    </xf>
    <xf numFmtId="164" fontId="0" fillId="13" borderId="4" xfId="0" applyNumberFormat="1" applyFill="1" applyBorder="1" applyAlignment="1">
      <alignment horizontal="center"/>
    </xf>
    <xf numFmtId="164" fontId="0" fillId="13" borderId="0" xfId="0" applyNumberFormat="1" applyFill="1" applyBorder="1" applyAlignment="1">
      <alignment horizontal="center"/>
    </xf>
    <xf numFmtId="164" fontId="0" fillId="13" borderId="6" xfId="0" applyNumberFormat="1" applyFill="1" applyBorder="1" applyAlignment="1">
      <alignment horizontal="center"/>
    </xf>
    <xf numFmtId="164" fontId="0" fillId="9" borderId="0" xfId="0" applyNumberFormat="1" applyFill="1" applyBorder="1" applyAlignment="1">
      <alignment horizontal="center"/>
    </xf>
    <xf numFmtId="164" fontId="0" fillId="9" borderId="6" xfId="0" applyNumberFormat="1" applyFill="1" applyBorder="1" applyAlignment="1">
      <alignment horizontal="center"/>
    </xf>
    <xf numFmtId="164" fontId="0" fillId="12" borderId="0" xfId="0" applyNumberFormat="1" applyFill="1" applyBorder="1" applyAlignment="1">
      <alignment horizontal="center"/>
    </xf>
    <xf numFmtId="164" fontId="0" fillId="12" borderId="6" xfId="0" applyNumberFormat="1" applyFill="1" applyBorder="1" applyAlignment="1">
      <alignment horizontal="center"/>
    </xf>
    <xf numFmtId="164" fontId="0" fillId="12" borderId="8" xfId="0" applyNumberFormat="1" applyFill="1" applyBorder="1" applyAlignment="1">
      <alignment horizontal="center"/>
    </xf>
    <xf numFmtId="164" fontId="0" fillId="12" borderId="9" xfId="0" applyNumberFormat="1" applyFill="1" applyBorder="1" applyAlignment="1">
      <alignment horizontal="center"/>
    </xf>
    <xf numFmtId="164" fontId="0" fillId="9" borderId="3" xfId="0" applyNumberFormat="1" applyFill="1" applyBorder="1" applyAlignment="1">
      <alignment horizontal="center"/>
    </xf>
    <xf numFmtId="164" fontId="0" fillId="9" borderId="4" xfId="0" applyNumberFormat="1" applyFill="1" applyBorder="1" applyAlignment="1">
      <alignment horizontal="center"/>
    </xf>
    <xf numFmtId="164" fontId="0" fillId="9" borderId="8" xfId="0" applyNumberFormat="1" applyFill="1" applyBorder="1" applyAlignment="1">
      <alignment horizontal="center"/>
    </xf>
    <xf numFmtId="164" fontId="0" fillId="9" borderId="9" xfId="0" applyNumberFormat="1" applyFill="1" applyBorder="1" applyAlignment="1">
      <alignment horizontal="center"/>
    </xf>
    <xf numFmtId="164" fontId="0" fillId="10" borderId="3" xfId="0" applyNumberFormat="1" applyFill="1" applyBorder="1" applyAlignment="1">
      <alignment horizontal="center"/>
    </xf>
    <xf numFmtId="164" fontId="0" fillId="10" borderId="4" xfId="0" applyNumberFormat="1" applyFill="1" applyBorder="1" applyAlignment="1">
      <alignment horizontal="center"/>
    </xf>
    <xf numFmtId="164" fontId="0" fillId="10" borderId="8" xfId="0" applyNumberFormat="1" applyFill="1" applyBorder="1" applyAlignment="1">
      <alignment horizontal="center"/>
    </xf>
    <xf numFmtId="164" fontId="0" fillId="10" borderId="9" xfId="0" applyNumberFormat="1" applyFill="1" applyBorder="1" applyAlignment="1">
      <alignment horizontal="center"/>
    </xf>
    <xf numFmtId="164" fontId="0" fillId="5" borderId="3" xfId="0" applyNumberFormat="1" applyFill="1" applyBorder="1" applyAlignment="1">
      <alignment horizontal="center"/>
    </xf>
    <xf numFmtId="164" fontId="0" fillId="5" borderId="4" xfId="0" applyNumberFormat="1" applyFill="1" applyBorder="1" applyAlignment="1">
      <alignment horizontal="center"/>
    </xf>
    <xf numFmtId="164" fontId="0" fillId="5" borderId="0" xfId="0" applyNumberFormat="1" applyFill="1" applyBorder="1" applyAlignment="1">
      <alignment horizontal="center"/>
    </xf>
    <xf numFmtId="164" fontId="0" fillId="5" borderId="6" xfId="0" applyNumberFormat="1" applyFill="1" applyBorder="1" applyAlignment="1">
      <alignment horizontal="center"/>
    </xf>
    <xf numFmtId="164" fontId="0" fillId="7" borderId="0" xfId="0" applyNumberFormat="1" applyFill="1" applyBorder="1" applyAlignment="1">
      <alignment horizontal="center"/>
    </xf>
    <xf numFmtId="164" fontId="0" fillId="7" borderId="6" xfId="0" applyNumberFormat="1" applyFill="1" applyBorder="1" applyAlignment="1">
      <alignment horizontal="center"/>
    </xf>
    <xf numFmtId="164" fontId="0" fillId="8" borderId="0" xfId="0" applyNumberFormat="1" applyFill="1" applyBorder="1" applyAlignment="1">
      <alignment horizontal="center"/>
    </xf>
    <xf numFmtId="164" fontId="0" fillId="8" borderId="6" xfId="0" applyNumberFormat="1" applyFill="1" applyBorder="1" applyAlignment="1">
      <alignment horizontal="center"/>
    </xf>
    <xf numFmtId="164" fontId="0" fillId="8" borderId="8" xfId="0" applyNumberFormat="1" applyFill="1" applyBorder="1" applyAlignment="1">
      <alignment horizontal="center"/>
    </xf>
    <xf numFmtId="164" fontId="0" fillId="8" borderId="9" xfId="0" applyNumberForma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164" fontId="0" fillId="3" borderId="8" xfId="0" applyNumberFormat="1" applyFill="1" applyBorder="1" applyAlignment="1">
      <alignment horizontal="center"/>
    </xf>
    <xf numFmtId="164" fontId="0" fillId="3" borderId="9" xfId="0" applyNumberFormat="1" applyFill="1" applyBorder="1" applyAlignment="1">
      <alignment horizontal="center"/>
    </xf>
    <xf numFmtId="164" fontId="0" fillId="4" borderId="3" xfId="0" applyNumberFormat="1" applyFill="1" applyBorder="1" applyAlignment="1">
      <alignment horizontal="center"/>
    </xf>
    <xf numFmtId="164" fontId="0" fillId="4" borderId="4" xfId="0" applyNumberFormat="1" applyFill="1" applyBorder="1" applyAlignment="1">
      <alignment horizontal="center"/>
    </xf>
    <xf numFmtId="164" fontId="0" fillId="4" borderId="8" xfId="0" applyNumberFormat="1" applyFill="1" applyBorder="1" applyAlignment="1">
      <alignment horizontal="center"/>
    </xf>
    <xf numFmtId="164" fontId="0" fillId="4" borderId="9" xfId="0" applyNumberFormat="1" applyFill="1" applyBorder="1" applyAlignment="1">
      <alignment horizontal="center"/>
    </xf>
    <xf numFmtId="164" fontId="0" fillId="11" borderId="14" xfId="0" applyNumberFormat="1" applyFill="1" applyBorder="1" applyAlignment="1">
      <alignment horizontal="center"/>
    </xf>
    <xf numFmtId="164" fontId="0" fillId="11" borderId="15" xfId="0" applyNumberFormat="1" applyFill="1" applyBorder="1" applyAlignment="1">
      <alignment horizontal="center"/>
    </xf>
    <xf numFmtId="164" fontId="0" fillId="6" borderId="2" xfId="0" applyNumberFormat="1" applyFill="1" applyBorder="1" applyAlignment="1">
      <alignment horizontal="center"/>
    </xf>
    <xf numFmtId="164" fontId="0" fillId="6" borderId="5" xfId="0" applyNumberFormat="1" applyFill="1" applyBorder="1" applyAlignment="1">
      <alignment horizontal="center"/>
    </xf>
    <xf numFmtId="164" fontId="0" fillId="6" borderId="7" xfId="0" applyNumberFormat="1" applyFill="1" applyBorder="1" applyAlignment="1">
      <alignment horizontal="center"/>
    </xf>
    <xf numFmtId="164" fontId="0" fillId="13" borderId="2" xfId="0" applyNumberFormat="1" applyFill="1" applyBorder="1" applyAlignment="1">
      <alignment horizontal="center"/>
    </xf>
    <xf numFmtId="164" fontId="0" fillId="13" borderId="5" xfId="0" applyNumberFormat="1" applyFill="1" applyBorder="1" applyAlignment="1">
      <alignment horizontal="center"/>
    </xf>
    <xf numFmtId="164" fontId="0" fillId="9" borderId="5" xfId="0" applyNumberFormat="1" applyFill="1" applyBorder="1" applyAlignment="1">
      <alignment horizontal="center"/>
    </xf>
    <xf numFmtId="164" fontId="0" fillId="12" borderId="5" xfId="0" applyNumberFormat="1" applyFill="1" applyBorder="1" applyAlignment="1">
      <alignment horizontal="center"/>
    </xf>
    <xf numFmtId="164" fontId="0" fillId="12" borderId="7" xfId="0" applyNumberFormat="1" applyFill="1" applyBorder="1" applyAlignment="1">
      <alignment horizontal="center"/>
    </xf>
    <xf numFmtId="164" fontId="0" fillId="9" borderId="2" xfId="0" applyNumberFormat="1" applyFill="1" applyBorder="1" applyAlignment="1">
      <alignment horizontal="center"/>
    </xf>
    <xf numFmtId="164" fontId="0" fillId="9" borderId="7" xfId="0" applyNumberFormat="1" applyFill="1" applyBorder="1" applyAlignment="1">
      <alignment horizontal="center"/>
    </xf>
    <xf numFmtId="164" fontId="0" fillId="10" borderId="2" xfId="0" applyNumberFormat="1" applyFill="1" applyBorder="1" applyAlignment="1">
      <alignment horizontal="center"/>
    </xf>
    <xf numFmtId="164" fontId="0" fillId="10" borderId="7" xfId="0" applyNumberFormat="1" applyFill="1" applyBorder="1" applyAlignment="1">
      <alignment horizontal="center"/>
    </xf>
    <xf numFmtId="164" fontId="0" fillId="5" borderId="2" xfId="0" applyNumberFormat="1" applyFill="1" applyBorder="1" applyAlignment="1">
      <alignment horizontal="center"/>
    </xf>
    <xf numFmtId="164" fontId="0" fillId="5" borderId="5" xfId="0" applyNumberFormat="1" applyFill="1" applyBorder="1" applyAlignment="1">
      <alignment horizontal="center"/>
    </xf>
    <xf numFmtId="164" fontId="0" fillId="7" borderId="5" xfId="0" applyNumberFormat="1" applyFill="1" applyBorder="1" applyAlignment="1">
      <alignment horizontal="center"/>
    </xf>
    <xf numFmtId="164" fontId="0" fillId="8" borderId="5" xfId="0" applyNumberFormat="1" applyFill="1" applyBorder="1" applyAlignment="1">
      <alignment horizontal="center"/>
    </xf>
    <xf numFmtId="164" fontId="0" fillId="8" borderId="7" xfId="0" applyNumberForma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7" xfId="0" applyNumberFormat="1" applyFill="1" applyBorder="1" applyAlignment="1">
      <alignment horizontal="center"/>
    </xf>
    <xf numFmtId="164" fontId="0" fillId="4" borderId="2" xfId="0" applyNumberFormat="1" applyFill="1" applyBorder="1" applyAlignment="1">
      <alignment horizontal="center"/>
    </xf>
    <xf numFmtId="164" fontId="0" fillId="4" borderId="7" xfId="0" applyNumberFormat="1" applyFill="1" applyBorder="1" applyAlignment="1">
      <alignment horizontal="center"/>
    </xf>
    <xf numFmtId="164" fontId="0" fillId="11" borderId="13" xfId="0" applyNumberFormat="1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5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0" fontId="0" fillId="16" borderId="5" xfId="0" applyFill="1" applyBorder="1" applyAlignment="1">
      <alignment horizontal="center"/>
    </xf>
    <xf numFmtId="0" fontId="0" fillId="16" borderId="0" xfId="0" applyFill="1" applyBorder="1" applyAlignment="1">
      <alignment horizontal="center"/>
    </xf>
    <xf numFmtId="0" fontId="0" fillId="17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abSelected="1" workbookViewId="0">
      <selection sqref="A1:K41"/>
    </sheetView>
  </sheetViews>
  <sheetFormatPr defaultRowHeight="14.4" x14ac:dyDescent="0.3"/>
  <cols>
    <col min="1" max="1" width="21.109375" style="2" customWidth="1"/>
    <col min="2" max="12" width="11.88671875" style="1" customWidth="1"/>
    <col min="13" max="15" width="11.88671875" style="87" customWidth="1"/>
    <col min="16" max="16" width="11.88671875" style="163" customWidth="1"/>
    <col min="17" max="17" width="11.88671875" style="1" customWidth="1"/>
    <col min="18" max="16384" width="8.88671875" style="1"/>
  </cols>
  <sheetData>
    <row r="1" spans="1:16" ht="15" thickBot="1" x14ac:dyDescent="0.35">
      <c r="B1" s="1" t="s">
        <v>0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M1" s="87" t="s">
        <v>41</v>
      </c>
      <c r="N1" s="87" t="s">
        <v>42</v>
      </c>
      <c r="O1" s="87" t="s">
        <v>43</v>
      </c>
      <c r="P1" s="163" t="s">
        <v>44</v>
      </c>
    </row>
    <row r="2" spans="1:16" x14ac:dyDescent="0.3">
      <c r="A2" s="72" t="s">
        <v>1</v>
      </c>
      <c r="B2" s="64">
        <v>815</v>
      </c>
      <c r="C2" s="65">
        <v>716</v>
      </c>
      <c r="D2" s="65">
        <v>756</v>
      </c>
      <c r="E2" s="65">
        <v>904</v>
      </c>
      <c r="F2" s="65">
        <v>1074</v>
      </c>
      <c r="G2" s="65">
        <v>1024</v>
      </c>
      <c r="H2" s="65">
        <v>925</v>
      </c>
      <c r="I2" s="65">
        <v>749</v>
      </c>
      <c r="J2" s="65">
        <v>837</v>
      </c>
      <c r="K2" s="66">
        <v>623</v>
      </c>
      <c r="M2" s="136">
        <f>MEDIAN(B2:K2)</f>
        <v>826</v>
      </c>
      <c r="N2" s="88">
        <f>AVERAGE(B2:K2)</f>
        <v>842.3</v>
      </c>
      <c r="O2" s="89">
        <f>STDEV(B2:K2)</f>
        <v>140.75830348508737</v>
      </c>
      <c r="P2" s="163">
        <f>O2/N2</f>
        <v>0.16711184077536195</v>
      </c>
    </row>
    <row r="3" spans="1:16" x14ac:dyDescent="0.3">
      <c r="A3" s="73" t="s">
        <v>2</v>
      </c>
      <c r="B3" s="164">
        <v>42</v>
      </c>
      <c r="C3" s="67">
        <v>46</v>
      </c>
      <c r="D3" s="67">
        <v>62</v>
      </c>
      <c r="E3" s="166">
        <v>39</v>
      </c>
      <c r="F3" s="166">
        <v>39</v>
      </c>
      <c r="G3" s="67">
        <v>47</v>
      </c>
      <c r="H3" s="67">
        <v>48</v>
      </c>
      <c r="I3" s="67">
        <v>49</v>
      </c>
      <c r="J3" s="165">
        <v>43</v>
      </c>
      <c r="K3" s="68">
        <v>48</v>
      </c>
      <c r="M3" s="137">
        <f t="shared" ref="M3:M41" si="0">MEDIAN(B3:K3)</f>
        <v>46.5</v>
      </c>
      <c r="N3" s="90">
        <f t="shared" ref="N3:N41" si="1">AVERAGE(B3:K3)</f>
        <v>46.3</v>
      </c>
      <c r="O3" s="91">
        <f t="shared" ref="O3:O41" si="2">STDEV(B3:K3)</f>
        <v>6.6340870593557142</v>
      </c>
      <c r="P3" s="163">
        <f t="shared" ref="P3:P41" si="3">O3/N3</f>
        <v>0.1432848176966677</v>
      </c>
    </row>
    <row r="4" spans="1:16" ht="15" thickBot="1" x14ac:dyDescent="0.35">
      <c r="A4" s="74" t="s">
        <v>3</v>
      </c>
      <c r="B4" s="69">
        <v>58</v>
      </c>
      <c r="C4" s="70">
        <v>54</v>
      </c>
      <c r="D4" s="70">
        <v>38</v>
      </c>
      <c r="E4" s="70">
        <v>61</v>
      </c>
      <c r="F4" s="70">
        <v>61</v>
      </c>
      <c r="G4" s="70">
        <v>53</v>
      </c>
      <c r="H4" s="70">
        <v>52</v>
      </c>
      <c r="I4" s="70">
        <v>51</v>
      </c>
      <c r="J4" s="70">
        <v>57</v>
      </c>
      <c r="K4" s="71">
        <v>52</v>
      </c>
      <c r="M4" s="138">
        <f t="shared" si="0"/>
        <v>53.5</v>
      </c>
      <c r="N4" s="92">
        <f t="shared" si="1"/>
        <v>53.7</v>
      </c>
      <c r="O4" s="93">
        <f t="shared" si="2"/>
        <v>6.6340870593557142</v>
      </c>
      <c r="P4" s="163">
        <f t="shared" si="3"/>
        <v>0.12353979626360734</v>
      </c>
    </row>
    <row r="5" spans="1:16" x14ac:dyDescent="0.3">
      <c r="A5" s="44" t="s">
        <v>13</v>
      </c>
      <c r="B5" s="26">
        <v>5</v>
      </c>
      <c r="C5" s="26">
        <v>2</v>
      </c>
      <c r="D5" s="26">
        <v>7</v>
      </c>
      <c r="E5" s="26">
        <v>3</v>
      </c>
      <c r="F5" s="26">
        <v>5</v>
      </c>
      <c r="G5" s="26">
        <v>5</v>
      </c>
      <c r="H5" s="26">
        <v>4</v>
      </c>
      <c r="I5" s="26">
        <v>4</v>
      </c>
      <c r="J5" s="26">
        <v>3</v>
      </c>
      <c r="K5" s="27">
        <v>4</v>
      </c>
      <c r="M5" s="139">
        <f t="shared" si="0"/>
        <v>4</v>
      </c>
      <c r="N5" s="94">
        <f t="shared" si="1"/>
        <v>4.2</v>
      </c>
      <c r="O5" s="95">
        <f t="shared" si="2"/>
        <v>1.3984117975602017</v>
      </c>
      <c r="P5" s="163">
        <f t="shared" si="3"/>
        <v>0.33295518989528611</v>
      </c>
    </row>
    <row r="6" spans="1:16" x14ac:dyDescent="0.3">
      <c r="A6" s="45" t="s">
        <v>14</v>
      </c>
      <c r="B6" s="28">
        <v>5</v>
      </c>
      <c r="C6" s="28">
        <v>8</v>
      </c>
      <c r="D6" s="28">
        <v>3</v>
      </c>
      <c r="E6" s="28">
        <v>7</v>
      </c>
      <c r="F6" s="28">
        <v>5</v>
      </c>
      <c r="G6" s="28">
        <v>5</v>
      </c>
      <c r="H6" s="28">
        <v>6</v>
      </c>
      <c r="I6" s="28">
        <v>6</v>
      </c>
      <c r="J6" s="28">
        <v>7</v>
      </c>
      <c r="K6" s="29">
        <v>6</v>
      </c>
      <c r="M6" s="140">
        <f t="shared" si="0"/>
        <v>6</v>
      </c>
      <c r="N6" s="96">
        <f t="shared" si="1"/>
        <v>5.8</v>
      </c>
      <c r="O6" s="97">
        <f t="shared" si="2"/>
        <v>1.3984117975602031</v>
      </c>
      <c r="P6" s="163">
        <f t="shared" si="3"/>
        <v>0.24110548233796605</v>
      </c>
    </row>
    <row r="7" spans="1:16" x14ac:dyDescent="0.3">
      <c r="A7" s="46" t="s">
        <v>15</v>
      </c>
      <c r="B7" s="30">
        <v>3</v>
      </c>
      <c r="C7" s="30">
        <v>3</v>
      </c>
      <c r="D7" s="30">
        <v>4</v>
      </c>
      <c r="E7" s="30">
        <v>3</v>
      </c>
      <c r="F7" s="30">
        <v>3</v>
      </c>
      <c r="G7" s="30">
        <v>3</v>
      </c>
      <c r="H7" s="30">
        <v>3</v>
      </c>
      <c r="I7" s="30">
        <v>3</v>
      </c>
      <c r="J7" s="30">
        <v>1</v>
      </c>
      <c r="K7" s="31">
        <v>2</v>
      </c>
      <c r="M7" s="141">
        <f t="shared" si="0"/>
        <v>3</v>
      </c>
      <c r="N7" s="98">
        <f t="shared" si="1"/>
        <v>2.8</v>
      </c>
      <c r="O7" s="99">
        <f t="shared" si="2"/>
        <v>0.78881063774661508</v>
      </c>
      <c r="P7" s="163">
        <f t="shared" si="3"/>
        <v>0.2817180849095054</v>
      </c>
    </row>
    <row r="8" spans="1:16" x14ac:dyDescent="0.3">
      <c r="A8" s="46" t="s">
        <v>16</v>
      </c>
      <c r="B8" s="30">
        <v>7</v>
      </c>
      <c r="C8" s="30">
        <v>7</v>
      </c>
      <c r="D8" s="30">
        <v>6</v>
      </c>
      <c r="E8" s="30">
        <v>7</v>
      </c>
      <c r="F8" s="30">
        <v>7</v>
      </c>
      <c r="G8" s="30">
        <v>7</v>
      </c>
      <c r="H8" s="30">
        <v>7</v>
      </c>
      <c r="I8" s="30">
        <v>7</v>
      </c>
      <c r="J8" s="30">
        <v>9</v>
      </c>
      <c r="K8" s="31">
        <v>8</v>
      </c>
      <c r="M8" s="141">
        <f t="shared" si="0"/>
        <v>7</v>
      </c>
      <c r="N8" s="98">
        <f t="shared" si="1"/>
        <v>7.2</v>
      </c>
      <c r="O8" s="99">
        <f t="shared" si="2"/>
        <v>0.78881063774661708</v>
      </c>
      <c r="P8" s="163">
        <f t="shared" si="3"/>
        <v>0.10955703302036349</v>
      </c>
    </row>
    <row r="9" spans="1:16" x14ac:dyDescent="0.3">
      <c r="A9" s="47" t="s">
        <v>17</v>
      </c>
      <c r="B9" s="32">
        <v>3</v>
      </c>
      <c r="C9" s="32">
        <v>2</v>
      </c>
      <c r="D9" s="32">
        <v>6</v>
      </c>
      <c r="E9" s="32">
        <v>2</v>
      </c>
      <c r="F9" s="32">
        <v>3</v>
      </c>
      <c r="G9" s="32">
        <v>4</v>
      </c>
      <c r="H9" s="32">
        <v>3</v>
      </c>
      <c r="I9" s="32">
        <v>2</v>
      </c>
      <c r="J9" s="32">
        <v>3</v>
      </c>
      <c r="K9" s="33">
        <v>5</v>
      </c>
      <c r="M9" s="142">
        <f t="shared" si="0"/>
        <v>3</v>
      </c>
      <c r="N9" s="100">
        <f t="shared" si="1"/>
        <v>3.3</v>
      </c>
      <c r="O9" s="101">
        <f t="shared" si="2"/>
        <v>1.3374935098492584</v>
      </c>
      <c r="P9" s="163">
        <f t="shared" si="3"/>
        <v>0.40530106359068441</v>
      </c>
    </row>
    <row r="10" spans="1:16" ht="15" thickBot="1" x14ac:dyDescent="0.35">
      <c r="A10" s="48" t="s">
        <v>18</v>
      </c>
      <c r="B10" s="34">
        <v>7</v>
      </c>
      <c r="C10" s="34">
        <v>8</v>
      </c>
      <c r="D10" s="34">
        <v>4</v>
      </c>
      <c r="E10" s="34">
        <v>8</v>
      </c>
      <c r="F10" s="34">
        <v>7</v>
      </c>
      <c r="G10" s="34">
        <v>6</v>
      </c>
      <c r="H10" s="34">
        <v>7</v>
      </c>
      <c r="I10" s="34">
        <v>8</v>
      </c>
      <c r="J10" s="34">
        <v>7</v>
      </c>
      <c r="K10" s="35">
        <v>5</v>
      </c>
      <c r="M10" s="143">
        <f t="shared" si="0"/>
        <v>7</v>
      </c>
      <c r="N10" s="102">
        <f t="shared" si="1"/>
        <v>6.7</v>
      </c>
      <c r="O10" s="103">
        <f t="shared" si="2"/>
        <v>1.3374935098492595</v>
      </c>
      <c r="P10" s="163">
        <f t="shared" si="3"/>
        <v>0.19962589699242678</v>
      </c>
    </row>
    <row r="11" spans="1:16" ht="15" thickBot="1" x14ac:dyDescent="0.35">
      <c r="A11" s="47" t="s">
        <v>45</v>
      </c>
      <c r="B11" s="165">
        <f>B10+B8+B6</f>
        <v>19</v>
      </c>
      <c r="C11" s="32">
        <f t="shared" ref="C11:K11" si="4">C10+C8+C6</f>
        <v>23</v>
      </c>
      <c r="D11" s="32">
        <f t="shared" si="4"/>
        <v>13</v>
      </c>
      <c r="E11" s="166">
        <f t="shared" si="4"/>
        <v>22</v>
      </c>
      <c r="F11" s="166">
        <f t="shared" si="4"/>
        <v>19</v>
      </c>
      <c r="G11" s="32">
        <f t="shared" si="4"/>
        <v>18</v>
      </c>
      <c r="H11" s="32">
        <f t="shared" si="4"/>
        <v>20</v>
      </c>
      <c r="I11" s="32">
        <f t="shared" si="4"/>
        <v>21</v>
      </c>
      <c r="J11" s="165">
        <f t="shared" si="4"/>
        <v>23</v>
      </c>
      <c r="K11" s="32">
        <f t="shared" si="4"/>
        <v>19</v>
      </c>
      <c r="M11" s="142"/>
      <c r="N11" s="100"/>
      <c r="O11" s="101"/>
    </row>
    <row r="12" spans="1:16" x14ac:dyDescent="0.3">
      <c r="A12" s="49" t="s">
        <v>19</v>
      </c>
      <c r="B12" s="36">
        <v>2</v>
      </c>
      <c r="C12" s="36">
        <v>3</v>
      </c>
      <c r="D12" s="36">
        <v>4</v>
      </c>
      <c r="E12" s="36">
        <v>1</v>
      </c>
      <c r="F12" s="36">
        <v>1</v>
      </c>
      <c r="G12" s="36">
        <v>1</v>
      </c>
      <c r="H12" s="36">
        <v>3</v>
      </c>
      <c r="I12" s="36">
        <v>2</v>
      </c>
      <c r="J12" s="36">
        <v>2</v>
      </c>
      <c r="K12" s="37">
        <v>4</v>
      </c>
      <c r="M12" s="144">
        <f t="shared" si="0"/>
        <v>2</v>
      </c>
      <c r="N12" s="104">
        <f t="shared" si="1"/>
        <v>2.2999999999999998</v>
      </c>
      <c r="O12" s="105">
        <f t="shared" si="2"/>
        <v>1.1595018087284057</v>
      </c>
      <c r="P12" s="163">
        <f t="shared" si="3"/>
        <v>0.50413122118626341</v>
      </c>
    </row>
    <row r="13" spans="1:16" ht="15" thickBot="1" x14ac:dyDescent="0.35">
      <c r="A13" s="50" t="s">
        <v>20</v>
      </c>
      <c r="B13" s="38">
        <v>4</v>
      </c>
      <c r="C13" s="38">
        <v>3</v>
      </c>
      <c r="D13" s="38">
        <v>2</v>
      </c>
      <c r="E13" s="38">
        <v>5</v>
      </c>
      <c r="F13" s="38">
        <v>5</v>
      </c>
      <c r="G13" s="38">
        <v>5</v>
      </c>
      <c r="H13" s="38">
        <v>3</v>
      </c>
      <c r="I13" s="38">
        <v>4</v>
      </c>
      <c r="J13" s="38">
        <v>5</v>
      </c>
      <c r="K13" s="39">
        <v>2</v>
      </c>
      <c r="M13" s="145">
        <f t="shared" si="0"/>
        <v>4</v>
      </c>
      <c r="N13" s="106">
        <f t="shared" si="1"/>
        <v>3.8</v>
      </c>
      <c r="O13" s="107">
        <f t="shared" si="2"/>
        <v>1.2292725943057181</v>
      </c>
      <c r="P13" s="163">
        <f t="shared" si="3"/>
        <v>0.32349278797518899</v>
      </c>
    </row>
    <row r="14" spans="1:16" x14ac:dyDescent="0.3">
      <c r="A14" s="51" t="s">
        <v>21</v>
      </c>
      <c r="B14" s="40">
        <v>4</v>
      </c>
      <c r="C14" s="40">
        <v>4</v>
      </c>
      <c r="D14" s="40">
        <v>4</v>
      </c>
      <c r="E14" s="40">
        <v>2</v>
      </c>
      <c r="F14" s="40">
        <v>2</v>
      </c>
      <c r="G14" s="40">
        <v>2</v>
      </c>
      <c r="H14" s="40">
        <v>4</v>
      </c>
      <c r="I14" s="40">
        <v>4</v>
      </c>
      <c r="J14" s="40">
        <v>5</v>
      </c>
      <c r="K14" s="41">
        <v>2</v>
      </c>
      <c r="M14" s="146">
        <f t="shared" si="0"/>
        <v>4</v>
      </c>
      <c r="N14" s="108">
        <f t="shared" si="1"/>
        <v>3.3</v>
      </c>
      <c r="O14" s="109">
        <f t="shared" si="2"/>
        <v>1.1595018087284055</v>
      </c>
      <c r="P14" s="163">
        <f t="shared" si="3"/>
        <v>0.35136418446315321</v>
      </c>
    </row>
    <row r="15" spans="1:16" ht="15" thickBot="1" x14ac:dyDescent="0.35">
      <c r="A15" s="52" t="s">
        <v>22</v>
      </c>
      <c r="B15" s="42">
        <v>1</v>
      </c>
      <c r="C15" s="42">
        <v>1</v>
      </c>
      <c r="D15" s="42">
        <v>2</v>
      </c>
      <c r="E15" s="42">
        <v>3</v>
      </c>
      <c r="F15" s="42">
        <v>3</v>
      </c>
      <c r="G15" s="42">
        <v>3</v>
      </c>
      <c r="H15" s="42">
        <v>1</v>
      </c>
      <c r="I15" s="42">
        <v>1</v>
      </c>
      <c r="J15" s="42">
        <v>0</v>
      </c>
      <c r="K15" s="43">
        <v>3</v>
      </c>
      <c r="M15" s="147">
        <f t="shared" si="0"/>
        <v>1.5</v>
      </c>
      <c r="N15" s="110">
        <f t="shared" si="1"/>
        <v>1.8</v>
      </c>
      <c r="O15" s="111">
        <f t="shared" si="2"/>
        <v>1.1352924243950935</v>
      </c>
      <c r="P15" s="163">
        <f t="shared" si="3"/>
        <v>0.63071801355282975</v>
      </c>
    </row>
    <row r="16" spans="1:16" x14ac:dyDescent="0.3">
      <c r="A16" s="51" t="s">
        <v>23</v>
      </c>
      <c r="B16" s="40">
        <v>1</v>
      </c>
      <c r="C16" s="40">
        <v>1</v>
      </c>
      <c r="D16" s="40">
        <v>2</v>
      </c>
      <c r="E16" s="40">
        <v>1</v>
      </c>
      <c r="F16" s="40">
        <v>1</v>
      </c>
      <c r="G16" s="40">
        <v>2</v>
      </c>
      <c r="H16" s="40">
        <v>2</v>
      </c>
      <c r="I16" s="40" t="s">
        <v>40</v>
      </c>
      <c r="J16" s="40">
        <v>1</v>
      </c>
      <c r="K16" s="41">
        <v>1</v>
      </c>
      <c r="M16" s="146">
        <f t="shared" si="0"/>
        <v>1</v>
      </c>
      <c r="N16" s="108">
        <f t="shared" si="1"/>
        <v>1.3333333333333333</v>
      </c>
      <c r="O16" s="109">
        <f t="shared" si="2"/>
        <v>0.5</v>
      </c>
      <c r="P16" s="163">
        <f t="shared" si="3"/>
        <v>0.375</v>
      </c>
    </row>
    <row r="17" spans="1:16" ht="15" thickBot="1" x14ac:dyDescent="0.35">
      <c r="A17" s="52" t="s">
        <v>22</v>
      </c>
      <c r="B17" s="42">
        <v>6</v>
      </c>
      <c r="C17" s="42">
        <v>6</v>
      </c>
      <c r="D17" s="42">
        <v>5</v>
      </c>
      <c r="E17" s="42">
        <v>6</v>
      </c>
      <c r="F17" s="42">
        <v>6</v>
      </c>
      <c r="G17" s="42">
        <v>5</v>
      </c>
      <c r="H17" s="42">
        <v>5</v>
      </c>
      <c r="I17" s="42">
        <v>6</v>
      </c>
      <c r="J17" s="42">
        <v>6</v>
      </c>
      <c r="K17" s="43">
        <v>6</v>
      </c>
      <c r="M17" s="147">
        <f t="shared" si="0"/>
        <v>6</v>
      </c>
      <c r="N17" s="110">
        <f t="shared" si="1"/>
        <v>5.7</v>
      </c>
      <c r="O17" s="111">
        <f t="shared" si="2"/>
        <v>0.48304589153964794</v>
      </c>
      <c r="P17" s="163">
        <f t="shared" si="3"/>
        <v>8.4744893252569814E-2</v>
      </c>
    </row>
    <row r="18" spans="1:16" x14ac:dyDescent="0.3">
      <c r="A18" s="53" t="s">
        <v>24</v>
      </c>
      <c r="B18" s="4">
        <v>1</v>
      </c>
      <c r="C18" s="4">
        <v>1</v>
      </c>
      <c r="D18" s="4">
        <v>2</v>
      </c>
      <c r="E18" s="4">
        <v>1</v>
      </c>
      <c r="F18" s="4">
        <v>2</v>
      </c>
      <c r="G18" s="4">
        <v>2</v>
      </c>
      <c r="H18" s="4">
        <v>1</v>
      </c>
      <c r="I18" s="4">
        <v>2</v>
      </c>
      <c r="J18" s="4">
        <v>1</v>
      </c>
      <c r="K18" s="5">
        <v>2</v>
      </c>
      <c r="M18" s="148">
        <f t="shared" si="0"/>
        <v>1.5</v>
      </c>
      <c r="N18" s="112">
        <f t="shared" si="1"/>
        <v>1.5</v>
      </c>
      <c r="O18" s="113">
        <f t="shared" si="2"/>
        <v>0.52704627669472992</v>
      </c>
      <c r="P18" s="163">
        <f t="shared" si="3"/>
        <v>0.35136418446315326</v>
      </c>
    </row>
    <row r="19" spans="1:16" x14ac:dyDescent="0.3">
      <c r="A19" s="54" t="s">
        <v>22</v>
      </c>
      <c r="B19" s="6">
        <v>6</v>
      </c>
      <c r="C19" s="6">
        <v>6</v>
      </c>
      <c r="D19" s="6">
        <v>5</v>
      </c>
      <c r="E19" s="6">
        <v>6</v>
      </c>
      <c r="F19" s="6">
        <v>5</v>
      </c>
      <c r="G19" s="6">
        <v>5</v>
      </c>
      <c r="H19" s="6">
        <v>6</v>
      </c>
      <c r="I19" s="6">
        <v>5</v>
      </c>
      <c r="J19" s="6">
        <v>6</v>
      </c>
      <c r="K19" s="7">
        <v>5</v>
      </c>
      <c r="M19" s="149">
        <f t="shared" si="0"/>
        <v>5.5</v>
      </c>
      <c r="N19" s="114">
        <f t="shared" si="1"/>
        <v>5.5</v>
      </c>
      <c r="O19" s="115">
        <f t="shared" si="2"/>
        <v>0.52704627669472992</v>
      </c>
      <c r="P19" s="163">
        <f t="shared" si="3"/>
        <v>9.5826595762678171E-2</v>
      </c>
    </row>
    <row r="20" spans="1:16" x14ac:dyDescent="0.3">
      <c r="A20" s="55" t="s">
        <v>25</v>
      </c>
      <c r="B20" s="8">
        <v>3</v>
      </c>
      <c r="C20" s="8">
        <v>4</v>
      </c>
      <c r="D20" s="8">
        <v>3</v>
      </c>
      <c r="E20" s="8">
        <v>2</v>
      </c>
      <c r="F20" s="8">
        <v>1</v>
      </c>
      <c r="G20" s="8">
        <v>1</v>
      </c>
      <c r="H20" s="8">
        <v>3</v>
      </c>
      <c r="I20" s="8">
        <v>4</v>
      </c>
      <c r="J20" s="8">
        <v>4</v>
      </c>
      <c r="K20" s="9">
        <v>2</v>
      </c>
      <c r="M20" s="150">
        <f t="shared" si="0"/>
        <v>3</v>
      </c>
      <c r="N20" s="116">
        <f t="shared" si="1"/>
        <v>2.7</v>
      </c>
      <c r="O20" s="117">
        <f t="shared" si="2"/>
        <v>1.1595018087284055</v>
      </c>
      <c r="P20" s="163">
        <f t="shared" si="3"/>
        <v>0.42944511434385385</v>
      </c>
    </row>
    <row r="21" spans="1:16" x14ac:dyDescent="0.3">
      <c r="A21" s="55" t="s">
        <v>22</v>
      </c>
      <c r="B21" s="8">
        <v>1</v>
      </c>
      <c r="C21" s="8">
        <v>0</v>
      </c>
      <c r="D21" s="8">
        <v>1</v>
      </c>
      <c r="E21" s="8">
        <v>2</v>
      </c>
      <c r="F21" s="8">
        <v>3</v>
      </c>
      <c r="G21" s="8">
        <v>3</v>
      </c>
      <c r="H21" s="8">
        <v>1</v>
      </c>
      <c r="I21" s="8">
        <v>0</v>
      </c>
      <c r="J21" s="8">
        <v>0</v>
      </c>
      <c r="K21" s="9">
        <v>2</v>
      </c>
      <c r="M21" s="150">
        <f t="shared" si="0"/>
        <v>1</v>
      </c>
      <c r="N21" s="116">
        <f t="shared" si="1"/>
        <v>1.3</v>
      </c>
      <c r="O21" s="117">
        <f t="shared" si="2"/>
        <v>1.1595018087284057</v>
      </c>
      <c r="P21" s="163">
        <f t="shared" si="3"/>
        <v>0.89192446825261973</v>
      </c>
    </row>
    <row r="22" spans="1:16" x14ac:dyDescent="0.3">
      <c r="A22" s="56" t="s">
        <v>26</v>
      </c>
      <c r="B22" s="10">
        <v>1</v>
      </c>
      <c r="C22" s="10">
        <v>2</v>
      </c>
      <c r="D22" s="10">
        <v>3</v>
      </c>
      <c r="E22" s="10">
        <v>3</v>
      </c>
      <c r="F22" s="10">
        <v>1</v>
      </c>
      <c r="G22" s="10">
        <v>3</v>
      </c>
      <c r="H22" s="10">
        <v>2</v>
      </c>
      <c r="I22" s="10">
        <v>2</v>
      </c>
      <c r="J22" s="10">
        <v>0</v>
      </c>
      <c r="K22" s="11">
        <v>2</v>
      </c>
      <c r="M22" s="151">
        <f t="shared" si="0"/>
        <v>2</v>
      </c>
      <c r="N22" s="118">
        <f t="shared" si="1"/>
        <v>1.9</v>
      </c>
      <c r="O22" s="119">
        <f t="shared" si="2"/>
        <v>0.99442892601175314</v>
      </c>
      <c r="P22" s="163">
        <f t="shared" si="3"/>
        <v>0.52338364526934378</v>
      </c>
    </row>
    <row r="23" spans="1:16" ht="15" thickBot="1" x14ac:dyDescent="0.35">
      <c r="A23" s="57" t="s">
        <v>22</v>
      </c>
      <c r="B23" s="12">
        <v>2</v>
      </c>
      <c r="C23" s="12">
        <v>1</v>
      </c>
      <c r="D23" s="12">
        <v>0</v>
      </c>
      <c r="E23" s="12">
        <v>0</v>
      </c>
      <c r="F23" s="12">
        <v>2</v>
      </c>
      <c r="G23" s="12">
        <v>0</v>
      </c>
      <c r="H23" s="12">
        <v>1</v>
      </c>
      <c r="I23" s="12">
        <v>1</v>
      </c>
      <c r="J23" s="12">
        <v>3</v>
      </c>
      <c r="K23" s="13">
        <v>1</v>
      </c>
      <c r="M23" s="152">
        <f t="shared" si="0"/>
        <v>1</v>
      </c>
      <c r="N23" s="120">
        <f t="shared" si="1"/>
        <v>1.1000000000000001</v>
      </c>
      <c r="O23" s="121">
        <f t="shared" si="2"/>
        <v>0.99442892601175326</v>
      </c>
      <c r="P23" s="163">
        <f t="shared" si="3"/>
        <v>0.90402629637432108</v>
      </c>
    </row>
    <row r="24" spans="1:16" x14ac:dyDescent="0.3">
      <c r="A24" s="58" t="s">
        <v>27</v>
      </c>
      <c r="B24" s="14">
        <v>3</v>
      </c>
      <c r="C24" s="14">
        <v>6</v>
      </c>
      <c r="D24" s="14">
        <v>5</v>
      </c>
      <c r="E24" s="14">
        <v>3</v>
      </c>
      <c r="F24" s="14">
        <v>1</v>
      </c>
      <c r="G24" s="14">
        <v>2</v>
      </c>
      <c r="H24" s="14">
        <v>3</v>
      </c>
      <c r="I24" s="14">
        <v>5</v>
      </c>
      <c r="J24" s="14">
        <v>5</v>
      </c>
      <c r="K24" s="15">
        <v>2</v>
      </c>
      <c r="M24" s="153">
        <f t="shared" si="0"/>
        <v>3</v>
      </c>
      <c r="N24" s="122">
        <f t="shared" si="1"/>
        <v>3.5</v>
      </c>
      <c r="O24" s="123">
        <f t="shared" si="2"/>
        <v>1.6499158227686108</v>
      </c>
      <c r="P24" s="163">
        <f t="shared" si="3"/>
        <v>0.47140452079103168</v>
      </c>
    </row>
    <row r="25" spans="1:16" x14ac:dyDescent="0.3">
      <c r="A25" s="59" t="s">
        <v>22</v>
      </c>
      <c r="B25" s="16">
        <v>7</v>
      </c>
      <c r="C25" s="16">
        <v>4</v>
      </c>
      <c r="D25" s="16">
        <v>5</v>
      </c>
      <c r="E25" s="16">
        <v>7</v>
      </c>
      <c r="F25" s="16">
        <v>9</v>
      </c>
      <c r="G25" s="16">
        <v>8</v>
      </c>
      <c r="H25" s="16">
        <v>7</v>
      </c>
      <c r="I25" s="16">
        <v>5</v>
      </c>
      <c r="J25" s="16">
        <v>5</v>
      </c>
      <c r="K25" s="17">
        <v>8</v>
      </c>
      <c r="M25" s="154">
        <f t="shared" si="0"/>
        <v>7</v>
      </c>
      <c r="N25" s="124">
        <f t="shared" si="1"/>
        <v>6.5</v>
      </c>
      <c r="O25" s="125">
        <f t="shared" si="2"/>
        <v>1.6499158227686108</v>
      </c>
      <c r="P25" s="163">
        <f t="shared" si="3"/>
        <v>0.2538332035028632</v>
      </c>
    </row>
    <row r="26" spans="1:16" x14ac:dyDescent="0.3">
      <c r="A26" s="60" t="s">
        <v>28</v>
      </c>
      <c r="B26" s="18">
        <v>12</v>
      </c>
      <c r="C26" s="18">
        <v>15</v>
      </c>
      <c r="D26" s="18">
        <v>15</v>
      </c>
      <c r="E26" s="18">
        <v>15</v>
      </c>
      <c r="F26" s="18">
        <v>15</v>
      </c>
      <c r="G26" s="18">
        <v>17</v>
      </c>
      <c r="H26" s="18">
        <v>16</v>
      </c>
      <c r="I26" s="18">
        <v>17</v>
      </c>
      <c r="J26" s="18">
        <v>15</v>
      </c>
      <c r="K26" s="19">
        <v>17</v>
      </c>
      <c r="M26" s="155">
        <f t="shared" si="0"/>
        <v>15</v>
      </c>
      <c r="N26" s="126">
        <f t="shared" si="1"/>
        <v>15.4</v>
      </c>
      <c r="O26" s="127">
        <f t="shared" si="2"/>
        <v>1.505545305418162</v>
      </c>
      <c r="P26" s="163">
        <f t="shared" si="3"/>
        <v>9.7762682170010523E-2</v>
      </c>
    </row>
    <row r="27" spans="1:16" ht="15" thickBot="1" x14ac:dyDescent="0.35">
      <c r="A27" s="61" t="s">
        <v>22</v>
      </c>
      <c r="B27" s="20">
        <v>6</v>
      </c>
      <c r="C27" s="20">
        <v>3</v>
      </c>
      <c r="D27" s="20">
        <v>3</v>
      </c>
      <c r="E27" s="20">
        <v>3</v>
      </c>
      <c r="F27" s="20">
        <v>3</v>
      </c>
      <c r="G27" s="20">
        <v>1</v>
      </c>
      <c r="H27" s="20">
        <v>2</v>
      </c>
      <c r="I27" s="20">
        <v>1</v>
      </c>
      <c r="J27" s="20">
        <v>3</v>
      </c>
      <c r="K27" s="21">
        <v>1</v>
      </c>
      <c r="M27" s="156">
        <f t="shared" si="0"/>
        <v>3</v>
      </c>
      <c r="N27" s="128">
        <f t="shared" si="1"/>
        <v>2.6</v>
      </c>
      <c r="O27" s="129">
        <f t="shared" si="2"/>
        <v>1.5055453054181622</v>
      </c>
      <c r="P27" s="163">
        <f t="shared" si="3"/>
        <v>0.5790558866992932</v>
      </c>
    </row>
    <row r="28" spans="1:16" ht="15" thickBot="1" x14ac:dyDescent="0.35">
      <c r="A28" s="60" t="s">
        <v>46</v>
      </c>
      <c r="B28" s="165">
        <f>B27+B25</f>
        <v>13</v>
      </c>
      <c r="C28" s="18">
        <f t="shared" ref="C28:K28" si="5">C27+C25</f>
        <v>7</v>
      </c>
      <c r="D28" s="18">
        <f t="shared" si="5"/>
        <v>8</v>
      </c>
      <c r="E28" s="166">
        <f t="shared" si="5"/>
        <v>10</v>
      </c>
      <c r="F28" s="166">
        <f t="shared" si="5"/>
        <v>12</v>
      </c>
      <c r="G28" s="18">
        <f t="shared" si="5"/>
        <v>9</v>
      </c>
      <c r="H28" s="18">
        <f t="shared" si="5"/>
        <v>9</v>
      </c>
      <c r="I28" s="18">
        <f t="shared" si="5"/>
        <v>6</v>
      </c>
      <c r="J28" s="165">
        <f t="shared" si="5"/>
        <v>8</v>
      </c>
      <c r="K28" s="18">
        <f t="shared" si="5"/>
        <v>9</v>
      </c>
      <c r="M28" s="155"/>
      <c r="N28" s="126"/>
      <c r="O28" s="127"/>
    </row>
    <row r="29" spans="1:16" x14ac:dyDescent="0.3">
      <c r="A29" s="62" t="s">
        <v>29</v>
      </c>
      <c r="B29" s="22">
        <v>4</v>
      </c>
      <c r="C29" s="22">
        <v>3</v>
      </c>
      <c r="D29" s="22">
        <v>7</v>
      </c>
      <c r="E29" s="22">
        <v>3</v>
      </c>
      <c r="F29" s="22">
        <v>4</v>
      </c>
      <c r="G29" s="22">
        <v>5</v>
      </c>
      <c r="H29" s="22">
        <v>4</v>
      </c>
      <c r="I29" s="22">
        <v>3</v>
      </c>
      <c r="J29" s="22">
        <v>3</v>
      </c>
      <c r="K29" s="23">
        <v>5</v>
      </c>
      <c r="M29" s="157">
        <f t="shared" si="0"/>
        <v>4</v>
      </c>
      <c r="N29" s="130">
        <f t="shared" si="1"/>
        <v>4.0999999999999996</v>
      </c>
      <c r="O29" s="131">
        <f t="shared" si="2"/>
        <v>1.2866839377079191</v>
      </c>
      <c r="P29" s="163">
        <f t="shared" si="3"/>
        <v>0.31382535066046813</v>
      </c>
    </row>
    <row r="30" spans="1:16" ht="15" thickBot="1" x14ac:dyDescent="0.35">
      <c r="A30" s="63" t="s">
        <v>22</v>
      </c>
      <c r="B30" s="24">
        <v>6</v>
      </c>
      <c r="C30" s="24">
        <v>7</v>
      </c>
      <c r="D30" s="24">
        <v>3</v>
      </c>
      <c r="E30" s="24">
        <v>7</v>
      </c>
      <c r="F30" s="24">
        <v>6</v>
      </c>
      <c r="G30" s="24">
        <v>5</v>
      </c>
      <c r="H30" s="24">
        <v>6</v>
      </c>
      <c r="I30" s="24">
        <v>7</v>
      </c>
      <c r="J30" s="24">
        <v>7</v>
      </c>
      <c r="K30" s="25">
        <v>5</v>
      </c>
      <c r="M30" s="158">
        <f t="shared" si="0"/>
        <v>6</v>
      </c>
      <c r="N30" s="132">
        <f t="shared" si="1"/>
        <v>5.9</v>
      </c>
      <c r="O30" s="133">
        <f t="shared" si="2"/>
        <v>1.2866839377079178</v>
      </c>
      <c r="P30" s="163">
        <f t="shared" si="3"/>
        <v>0.21808202334032503</v>
      </c>
    </row>
    <row r="31" spans="1:16" ht="15" thickBot="1" x14ac:dyDescent="0.35">
      <c r="A31" s="77" t="s">
        <v>39</v>
      </c>
      <c r="B31" s="75">
        <v>2.4700000000000002</v>
      </c>
      <c r="C31" s="75">
        <v>2.4700000000000002</v>
      </c>
      <c r="D31" s="75">
        <v>2.5499999999999998</v>
      </c>
      <c r="E31" s="75">
        <v>2.2599999999999998</v>
      </c>
      <c r="F31" s="75">
        <v>2.0499999999999998</v>
      </c>
      <c r="G31" s="75">
        <v>2.1</v>
      </c>
      <c r="H31" s="75">
        <v>2.44</v>
      </c>
      <c r="I31" s="75">
        <v>2.25</v>
      </c>
      <c r="J31" s="75">
        <v>2.11</v>
      </c>
      <c r="K31" s="76">
        <v>3.06</v>
      </c>
      <c r="M31" s="159">
        <f t="shared" si="0"/>
        <v>2.3499999999999996</v>
      </c>
      <c r="N31" s="134">
        <f t="shared" si="1"/>
        <v>2.3759999999999999</v>
      </c>
      <c r="O31" s="135">
        <f t="shared" si="2"/>
        <v>0.29859671799938131</v>
      </c>
      <c r="P31" s="163">
        <f t="shared" si="3"/>
        <v>0.12567201936000896</v>
      </c>
    </row>
    <row r="32" spans="1:16" ht="15" thickBot="1" x14ac:dyDescent="0.35">
      <c r="A32" s="3"/>
      <c r="P32" s="163" t="e">
        <f t="shared" si="3"/>
        <v>#DIV/0!</v>
      </c>
    </row>
    <row r="33" spans="1:16" x14ac:dyDescent="0.3">
      <c r="A33" s="78" t="s">
        <v>30</v>
      </c>
      <c r="B33" s="81">
        <v>0</v>
      </c>
      <c r="C33" s="81">
        <v>0</v>
      </c>
      <c r="D33" s="81">
        <v>0</v>
      </c>
      <c r="E33" s="81">
        <v>0</v>
      </c>
      <c r="F33" s="81">
        <v>0</v>
      </c>
      <c r="G33" s="81">
        <v>1</v>
      </c>
      <c r="H33" s="81">
        <v>0</v>
      </c>
      <c r="I33" s="81">
        <v>0</v>
      </c>
      <c r="J33" s="81">
        <v>0</v>
      </c>
      <c r="K33" s="82">
        <v>0</v>
      </c>
      <c r="M33" s="160">
        <f t="shared" si="0"/>
        <v>0</v>
      </c>
      <c r="N33" s="81">
        <f t="shared" si="1"/>
        <v>0.1</v>
      </c>
      <c r="O33" s="82">
        <f t="shared" si="2"/>
        <v>0.31622776601683794</v>
      </c>
      <c r="P33" s="163">
        <f t="shared" si="3"/>
        <v>3.1622776601683791</v>
      </c>
    </row>
    <row r="34" spans="1:16" x14ac:dyDescent="0.3">
      <c r="A34" s="79" t="s">
        <v>31</v>
      </c>
      <c r="B34" s="83">
        <v>1</v>
      </c>
      <c r="C34" s="83">
        <v>0</v>
      </c>
      <c r="D34" s="83">
        <v>0</v>
      </c>
      <c r="E34" s="166">
        <v>2</v>
      </c>
      <c r="F34" s="166">
        <v>1</v>
      </c>
      <c r="G34" s="83">
        <v>1</v>
      </c>
      <c r="H34" s="83">
        <v>1</v>
      </c>
      <c r="I34" s="83">
        <v>0</v>
      </c>
      <c r="J34" s="83">
        <v>2</v>
      </c>
      <c r="K34" s="84">
        <v>0</v>
      </c>
      <c r="M34" s="161">
        <f t="shared" si="0"/>
        <v>1</v>
      </c>
      <c r="N34" s="83">
        <f t="shared" si="1"/>
        <v>0.8</v>
      </c>
      <c r="O34" s="84">
        <f t="shared" si="2"/>
        <v>0.78881063774661553</v>
      </c>
      <c r="P34" s="163">
        <f t="shared" si="3"/>
        <v>0.98601329718326935</v>
      </c>
    </row>
    <row r="35" spans="1:16" x14ac:dyDescent="0.3">
      <c r="A35" s="79" t="s">
        <v>32</v>
      </c>
      <c r="B35" s="83">
        <v>0</v>
      </c>
      <c r="C35" s="83">
        <v>2</v>
      </c>
      <c r="D35" s="83">
        <v>0</v>
      </c>
      <c r="E35" s="166">
        <v>2</v>
      </c>
      <c r="F35" s="166">
        <v>0</v>
      </c>
      <c r="G35" s="83">
        <v>0</v>
      </c>
      <c r="H35" s="83">
        <v>0</v>
      </c>
      <c r="I35" s="83">
        <v>0</v>
      </c>
      <c r="J35" s="83">
        <v>1</v>
      </c>
      <c r="K35" s="84">
        <v>4</v>
      </c>
      <c r="M35" s="161">
        <f t="shared" si="0"/>
        <v>0</v>
      </c>
      <c r="N35" s="83">
        <f t="shared" si="1"/>
        <v>0.9</v>
      </c>
      <c r="O35" s="84">
        <f t="shared" si="2"/>
        <v>1.3703203194062976</v>
      </c>
      <c r="P35" s="163">
        <f t="shared" si="3"/>
        <v>1.522578132673664</v>
      </c>
    </row>
    <row r="36" spans="1:16" x14ac:dyDescent="0.3">
      <c r="A36" s="79" t="s">
        <v>33</v>
      </c>
      <c r="B36" s="83">
        <v>0</v>
      </c>
      <c r="C36" s="83">
        <v>2</v>
      </c>
      <c r="D36" s="83">
        <v>0</v>
      </c>
      <c r="E36" s="166">
        <v>1</v>
      </c>
      <c r="F36" s="166">
        <v>0</v>
      </c>
      <c r="G36" s="83">
        <v>3</v>
      </c>
      <c r="H36" s="83">
        <v>0</v>
      </c>
      <c r="I36" s="83">
        <v>2</v>
      </c>
      <c r="J36" s="83">
        <v>0</v>
      </c>
      <c r="K36" s="84">
        <v>0</v>
      </c>
      <c r="M36" s="161">
        <f t="shared" si="0"/>
        <v>0</v>
      </c>
      <c r="N36" s="83">
        <f t="shared" si="1"/>
        <v>0.8</v>
      </c>
      <c r="O36" s="84">
        <f t="shared" si="2"/>
        <v>1.1352924243950933</v>
      </c>
      <c r="P36" s="163">
        <f t="shared" si="3"/>
        <v>1.4191155304938665</v>
      </c>
    </row>
    <row r="37" spans="1:16" x14ac:dyDescent="0.3">
      <c r="A37" s="79" t="s">
        <v>34</v>
      </c>
      <c r="B37" s="83">
        <v>0</v>
      </c>
      <c r="C37" s="83">
        <v>0</v>
      </c>
      <c r="D37" s="83">
        <v>0</v>
      </c>
      <c r="E37" s="166">
        <v>2</v>
      </c>
      <c r="F37" s="166">
        <v>0</v>
      </c>
      <c r="G37" s="83">
        <v>1</v>
      </c>
      <c r="H37" s="83">
        <v>0</v>
      </c>
      <c r="I37" s="83">
        <v>0</v>
      </c>
      <c r="J37" s="83">
        <v>0</v>
      </c>
      <c r="K37" s="84">
        <v>0</v>
      </c>
      <c r="M37" s="161">
        <f t="shared" si="0"/>
        <v>0</v>
      </c>
      <c r="N37" s="83">
        <f t="shared" si="1"/>
        <v>0.3</v>
      </c>
      <c r="O37" s="84">
        <f t="shared" si="2"/>
        <v>0.67494855771055284</v>
      </c>
      <c r="P37" s="163">
        <f t="shared" si="3"/>
        <v>2.2498285257018429</v>
      </c>
    </row>
    <row r="38" spans="1:16" ht="15" thickBot="1" x14ac:dyDescent="0.35">
      <c r="A38" s="80" t="s">
        <v>35</v>
      </c>
      <c r="B38" s="85">
        <v>0</v>
      </c>
      <c r="C38" s="85">
        <v>0</v>
      </c>
      <c r="D38" s="85">
        <v>0</v>
      </c>
      <c r="E38" s="85">
        <v>0</v>
      </c>
      <c r="F38" s="85">
        <v>0</v>
      </c>
      <c r="G38" s="85">
        <v>2</v>
      </c>
      <c r="H38" s="85">
        <v>0</v>
      </c>
      <c r="I38" s="85">
        <v>0</v>
      </c>
      <c r="J38" s="85">
        <v>0</v>
      </c>
      <c r="K38" s="86">
        <v>0</v>
      </c>
      <c r="M38" s="162">
        <f t="shared" si="0"/>
        <v>0</v>
      </c>
      <c r="N38" s="85">
        <f t="shared" si="1"/>
        <v>0.2</v>
      </c>
      <c r="O38" s="86">
        <f t="shared" si="2"/>
        <v>0.63245553203367588</v>
      </c>
      <c r="P38" s="163">
        <f t="shared" si="3"/>
        <v>3.1622776601683791</v>
      </c>
    </row>
    <row r="39" spans="1:16" x14ac:dyDescent="0.3">
      <c r="A39" s="79" t="s">
        <v>38</v>
      </c>
      <c r="B39" s="165">
        <v>20</v>
      </c>
      <c r="C39" s="83">
        <v>9</v>
      </c>
      <c r="D39" s="83">
        <v>11</v>
      </c>
      <c r="E39" s="166">
        <v>13</v>
      </c>
      <c r="F39" s="166">
        <v>20</v>
      </c>
      <c r="G39" s="83">
        <v>11</v>
      </c>
      <c r="H39" s="83">
        <v>13</v>
      </c>
      <c r="I39" s="83">
        <v>9</v>
      </c>
      <c r="J39" s="165">
        <v>9</v>
      </c>
      <c r="K39" s="84">
        <v>13</v>
      </c>
      <c r="M39" s="161">
        <f t="shared" si="0"/>
        <v>12</v>
      </c>
      <c r="N39" s="83">
        <f t="shared" si="1"/>
        <v>12.8</v>
      </c>
      <c r="O39" s="84">
        <f t="shared" si="2"/>
        <v>4.1311822359545767</v>
      </c>
      <c r="P39" s="163">
        <f t="shared" si="3"/>
        <v>0.32274861218395129</v>
      </c>
    </row>
    <row r="40" spans="1:16" x14ac:dyDescent="0.3">
      <c r="A40" s="79" t="s">
        <v>36</v>
      </c>
      <c r="B40" s="83">
        <v>2</v>
      </c>
      <c r="C40" s="83">
        <v>3</v>
      </c>
      <c r="D40" s="83">
        <v>1</v>
      </c>
      <c r="E40" s="83">
        <v>1</v>
      </c>
      <c r="F40" s="83">
        <v>2</v>
      </c>
      <c r="G40" s="83">
        <v>2</v>
      </c>
      <c r="H40" s="83">
        <v>0</v>
      </c>
      <c r="I40" s="83">
        <v>2</v>
      </c>
      <c r="J40" s="83">
        <v>5</v>
      </c>
      <c r="K40" s="84">
        <v>0</v>
      </c>
      <c r="M40" s="161">
        <f t="shared" si="0"/>
        <v>2</v>
      </c>
      <c r="N40" s="83">
        <f t="shared" si="1"/>
        <v>1.8</v>
      </c>
      <c r="O40" s="84">
        <f t="shared" si="2"/>
        <v>1.4757295747452437</v>
      </c>
      <c r="P40" s="163">
        <f t="shared" si="3"/>
        <v>0.81984976374735763</v>
      </c>
    </row>
    <row r="41" spans="1:16" ht="15" thickBot="1" x14ac:dyDescent="0.35">
      <c r="A41" s="80" t="s">
        <v>37</v>
      </c>
      <c r="B41" s="85">
        <v>30</v>
      </c>
      <c r="C41" s="85">
        <v>33</v>
      </c>
      <c r="D41" s="85">
        <v>21</v>
      </c>
      <c r="E41" s="85">
        <v>35</v>
      </c>
      <c r="F41" s="85">
        <v>33</v>
      </c>
      <c r="G41" s="85">
        <v>27</v>
      </c>
      <c r="H41" s="85">
        <v>33</v>
      </c>
      <c r="I41" s="85">
        <v>33</v>
      </c>
      <c r="J41" s="85">
        <v>35</v>
      </c>
      <c r="K41" s="86">
        <v>30</v>
      </c>
      <c r="M41" s="162">
        <f t="shared" si="0"/>
        <v>33</v>
      </c>
      <c r="N41" s="85">
        <f t="shared" si="1"/>
        <v>31</v>
      </c>
      <c r="O41" s="86">
        <f t="shared" si="2"/>
        <v>4.2946995755750415</v>
      </c>
      <c r="P41" s="163">
        <f t="shared" si="3"/>
        <v>0.13853869598629165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</dc:creator>
  <cp:lastModifiedBy>Ernie</cp:lastModifiedBy>
  <dcterms:created xsi:type="dcterms:W3CDTF">2021-03-31T18:45:35Z</dcterms:created>
  <dcterms:modified xsi:type="dcterms:W3CDTF">2021-04-02T07:16:14Z</dcterms:modified>
</cp:coreProperties>
</file>