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SingleCells1.xml" ContentType="application/vnd.openxmlformats-officedocument.spreadsheetml.tableSingleCell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SingleCells2.xml" ContentType="application/vnd.openxmlformats-officedocument.spreadsheetml.tableSingleCells+xml"/>
  <Override PartName="/xl/tables/table9.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10.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defaultThemeVersion="124226"/>
  <xr:revisionPtr revIDLastSave="0" documentId="13_ncr:1_{0F1AEC69-BAA6-2144-A60B-6F95C74FB274}" xr6:coauthVersionLast="47" xr6:coauthVersionMax="47" xr10:uidLastSave="{00000000-0000-0000-0000-000000000000}"/>
  <bookViews>
    <workbookView xWindow="0" yWindow="0" windowWidth="28800" windowHeight="18000" tabRatio="853" activeTab="11"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dataType定義（メッセージ）" sheetId="38" r:id="rId7"/>
    <sheet name="enum定義" sheetId="13" r:id="rId8"/>
    <sheet name="型別dataType設定項目" sheetId="22" state="hidden" r:id="rId9"/>
    <sheet name="FK種類" sheetId="31" state="hidden" r:id="rId10"/>
    <sheet name="【説明】DB項目定義" sheetId="36" r:id="rId11"/>
    <sheet name="DB項目定義" sheetId="8" r:id="rId12"/>
    <sheet name="DB共通項目定義" sheetId="20" r:id="rId13"/>
  </sheets>
  <definedNames>
    <definedName name="OLE_LINK198" localSheetId="7">enum定義!#REF!</definedName>
    <definedName name="OLE_LINK257" localSheetId="7">enum定義!#REF!</definedName>
    <definedName name="OLE_LINK269" localSheetId="7">enum定義!#REF!</definedName>
    <definedName name="_xlnm.Print_Area" localSheetId="11">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 i="20" l="1"/>
  <c r="E13" i="20"/>
  <c r="E12" i="20"/>
  <c r="E11" i="20"/>
  <c r="E10" i="20"/>
  <c r="E9" i="20"/>
  <c r="E8" i="20"/>
  <c r="E7" i="20"/>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F13" i="12"/>
  <c r="F9" i="12"/>
  <c r="F10" i="12"/>
  <c r="F11" i="12"/>
  <c r="F12" i="12"/>
  <c r="F14" i="12"/>
  <c r="F15" i="12"/>
  <c r="F16" i="12"/>
  <c r="F17" i="12"/>
  <c r="F18" i="12"/>
  <c r="F19" i="12"/>
  <c r="F20" i="12"/>
  <c r="F21" i="12"/>
  <c r="F22" i="12"/>
  <c r="F23" i="12"/>
  <c r="F24" i="12"/>
  <c r="F25" i="12"/>
  <c r="F26" i="12"/>
  <c r="F27" i="12"/>
  <c r="F28" i="12"/>
  <c r="F29" i="12"/>
  <c r="F30" i="12"/>
  <c r="F31" i="12"/>
  <c r="F32" i="12"/>
  <c r="F33" i="12"/>
  <c r="I9" i="38"/>
  <c r="G9" i="38"/>
  <c r="E9" i="38"/>
  <c r="C9" i="38"/>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M8" authorId="0" shapeId="0" xr:uid="{00000000-0006-0000-0200-000002000000}">
      <text>
        <r>
          <rPr>
            <sz val="9"/>
            <color rgb="FF000000"/>
            <rFont val="Calibri"/>
            <family val="2"/>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<sst xmlns="http://schemas.openxmlformats.org/spreadsheetml/2006/main" count="1426" uniqueCount="730">
  <si>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</si>
  <si>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</si>
  <si>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</si>
  <si>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</si>
  <si>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</si>
  <si>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</si>
  <si>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</si>
  <si>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</si>
  <si>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</si>
  <si>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</si>
  <si>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</si>
  <si>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</si>
  <si>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</si>
  <si>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</si>
  <si>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</si>
  <si>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</si>
  <si>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</si>
  <si>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</si>
  <si>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</si>
  <si>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</si>
  <si>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</si>
  <si>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</si>
  <si>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</si>
  <si>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</si>
  <si>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</si>
  <si>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</si>
  <si>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</si>
  <si>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</si>
  <si>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</si>
  <si>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</si>
  <si>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</si>
  <si>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</si>
  <si>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</si>
  <si>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</si>
  <si>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</si>
  <si>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</si>
  <si>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</si>
  <si>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</si>
  <si>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</si>
  <si>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</si>
  <si>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</si>
  <si>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</si>
  <si>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</si>
  <si>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</si>
  <si>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</si>
  <si>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</si>
  <si>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</si>
  <si>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</si>
  <si>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</si>
  <si>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</si>
  <si>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</si>
  <si>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</si>
  <si>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</si>
  <si>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</si>
  <si>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</si>
  <si>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</si>
  <si>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</si>
  <si>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</si>
  <si>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</si>
  <si>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</si>
  <si>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</si>
  <si>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</si>
  <si>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</si>
  <si>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</si>
  <si>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</si>
  <si>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</si>
  <si>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</si>
  <si>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</si>
  <si>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</si>
  <si>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</si>
  <si>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</si>
  <si>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</si>
  <si>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</si>
  <si>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</si>
  <si>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</si>
  <si>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</si>
  <si>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</si>
  <si>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</si>
  <si>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</si>
  <si>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</si>
  <si>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</si>
  <si>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</si>
  <si>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</si>
  <si>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</si>
  <si>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</si>
  <si>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</si>
  <si>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</si>
  <si>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</si>
  <si>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</si>
  <si>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</si>
  <si>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</si>
  <si>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</si>
  <si>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</si>
  <si>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</si>
  <si>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</si>
  <si>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</si>
  <si>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</si>
  <si>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</si>
  <si>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</si>
  <si>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</si>
  <si>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</si>
  <si>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</si>
  <si>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</si>
  <si>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</si>
  <si>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</si>
  <si>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</si>
  <si>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</si>
  <si>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</si>
  <si>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</si>
  <si>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</si>
  <si>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</si>
  <si>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</si>
  <si>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</si>
  <si>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</si>
  <si>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</si>
  <si>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</si>
  <si>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</si>
  <si>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</si>
  <si>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</si>
  <si>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</si>
  <si>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</si>
  <si>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</si>
  <si>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</si>
  <si>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</si>
  <si>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</si>
  <si>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</si>
  <si>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</si>
  <si>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</si>
  <si>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</si>
  <si>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</si>
  <si>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</si>
  <si>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</si>
  <si>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</si>
  <si>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</si>
  <si>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</si>
  <si>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</si>
  <si>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</si>
  <si>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</si>
  <si>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</si>
  <si>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</si>
  <si>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</si>
  <si>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</si>
  <si>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</si>
  <si>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</si>
  <si>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</si>
  <si>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</si>
  <si>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</si>
  <si>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</si>
  <si>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</si>
  <si>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</si>
  <si>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</si>
  <si>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</si>
  <si>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</si>
  <si>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</si>
  <si>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</si>
  <si>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</si>
  <si>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</si>
  <si>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</si>
  <si>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</si>
  <si>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</si>
  <si>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</si>
  <si>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</si>
  <si>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</si>
  <si>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</si>
  <si>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</si>
  <si>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</si>
  <si>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</si>
  <si>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</si>
  <si>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</si>
  <si>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</si>
  <si>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</si>
  <si>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</si>
  <si>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</si>
  <si>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</si>
  <si>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</si>
  <si>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</si>
  <si>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</si>
  <si>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</si>
  <si>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</si>
  <si>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</si>
  <si>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</si>
  <si>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</si>
  <si>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</si>
  <si>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</si>
  <si>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</si>
  <si>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</si>
  <si>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</si>
  <si>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</si>
  <si>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</si>
  <si>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</si>
  <si>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</si>
  <si>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</si>
  <si>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</si>
  <si>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</si>
  <si>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</si>
  <si>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</si>
  <si>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</si>
  <si>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</si>
  <si>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</si>
  <si>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</si>
  <si>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</si>
  <si>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</si>
  <si>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</si>
  <si>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</si>
  <si>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</si>
  <si>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</si>
  <si>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</si>
  <si>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</si>
  <si>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</si>
  <si>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</si>
  <si>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</si>
  <si>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</si>
  <si>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</si>
  <si>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</si>
  <si>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</si>
  <si>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</si>
  <si>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</si>
  <si>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</si>
  <si>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</si>
  <si>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</si>
  <si>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</si>
  <si>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</si>
  <si>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</si>
  <si>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</si>
  <si>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</si>
  <si>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</si>
  <si>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</si>
  <si>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</si>
  <si>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</si>
  <si>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</si>
  <si>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</si>
  <si>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</si>
  <si>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</si>
  <si>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</si>
  <si>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</si>
  <si>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</si>
  <si>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</si>
  <si>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</si>
  <si>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</si>
  <si>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</si>
  <si>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</si>
  <si>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</si>
  <si>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</si>
  <si>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</si>
  <si>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</si>
  <si>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</si>
  <si>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</si>
  <si>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</si>
  <si>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</si>
  <si>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</si>
  <si>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</si>
  <si>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</si>
  <si>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</si>
  <si>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</si>
  <si>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</si>
  <si>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</si>
  <si>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</si>
  <si>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</si>
  <si>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</si>
  <si>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</si>
  <si>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</si>
  <si>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</si>
  <si>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</si>
  <si>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</si>
  <si>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</si>
  <si>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</si>
  <si>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</si>
  <si>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</si>
  <si>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</si>
  <si>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</si>
  <si>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</si>
  <si>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</si>
  <si>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</si>
  <si>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</si>
  <si>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</si>
  <si>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</si>
  <si>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</si>
  <si>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</si>
  <si>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</si>
  <si>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</si>
  <si>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</si>
  <si>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</si>
  <si>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</si>
  <si>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</si>
  <si>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</si>
  <si>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</si>
  <si>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</si>
  <si>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</si>
  <si>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</si>
  <si>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</si>
  <si>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</si>
  <si>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</si>
  <si>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</si>
  <si>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</si>
  <si>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</si>
  <si>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</si>
  <si>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</si>
  <si>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</si>
  <si>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</si>
  <si>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</si>
  <si>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</si>
  <si>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</si>
  <si>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</si>
  <si>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</si>
  <si>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</si>
  <si>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</si>
  <si>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</si>
  <si>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</si>
  <si>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</si>
  <si>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</si>
  <si>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</si>
  <si>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</si>
  <si>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</si>
  <si>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</si>
  <si>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</si>
  <si>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</si>
  <si>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</si>
  <si>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</si>
  <si>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</si>
  <si>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</si>
  <si>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</si>
  <si>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</si>
  <si>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</si>
  <si>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</si>
  <si>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</si>
  <si>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</si>
  <si>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</si>
  <si>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</si>
  <si>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</si>
  <si>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</si>
  <si>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</si>
  <si>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</si>
  <si>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</si>
  <si>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</si>
  <si>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</si>
  <si>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</si>
  <si>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</si>
  <si>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</si>
  <si>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</si>
  <si>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</si>
  <si>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</si>
  <si>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</si>
  <si>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</si>
  <si>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</si>
  <si>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</si>
  <si>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</si>
  <si>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</si>
  <si>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</si>
  <si>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</si>
  <si>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</si>
  <si>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</si>
  <si>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</si>
  <si>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</si>
  <si>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</si>
  <si>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</si>
  <si>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</si>
  <si>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</si>
  <si>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</si>
  <si>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</si>
  <si>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</si>
  <si>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</si>
  <si>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</si>
  <si>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</si>
  <si>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</si>
  <si>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</si>
  <si>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</si>
  <si>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</si>
  <si>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</si>
  <si>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</si>
  <si>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</si>
  <si>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</si>
  <si>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</si>
  <si>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</si>
  <si>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</si>
  <si>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DEL_FLG</t>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</si>
  <si>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</si>
  <si>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</si>
  <si>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</si>
  <si>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</si>
  <si>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</si>
  <si>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</si>
  <si>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</si>
  <si>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</si>
  <si>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</si>
  <si>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</si>
  <si>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</si>
  <si>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</si>
  <si>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</si>
  <si>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</si>
  <si>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</si>
  <si>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</si>
  <si>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</si>
  <si>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</si>
  <si>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</si>
  <si>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</si>
  <si>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</si>
  <si>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</si>
  <si>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bidirectional</t>
  </si>
  <si>
    <t>1</t>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</si>
  <si>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</si>
  <si>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</si>
  <si>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</si>
  <si>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</si>
  <si>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</si>
  <si>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</si>
  <si>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</si>
  <si>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</si>
  <si>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</si>
  <si>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</si>
  <si>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</si>
  <si>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</si>
  <si>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</si>
  <si>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ENUM</t>
    <phoneticPr fontId="4"/>
  </si>
  <si>
    <t>9</t>
    <phoneticPr fontId="4"/>
  </si>
  <si>
    <t>2</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</si>
  <si>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</si>
  <si>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</si>
  <si>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</si>
  <si>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</si>
  <si>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入力必須です。</t>
    <phoneticPr fontId="4"/>
  </si>
  <si>
    <t>jakarta.validation.constraints.NotNull</t>
    <phoneticPr fontId="4"/>
  </si>
  <si>
    <t>jakarta.validation.constraints.NotEmpty</t>
  </si>
  <si>
    <t>jakarta.validation.constraints.Min</t>
  </si>
  <si>
    <t>jakarta.validation.constraints.Max</t>
  </si>
  <si>
    <t>jakarta.validation.constraints.DecimalMin</t>
  </si>
  <si>
    <t>jakarta.validation.constraints.DecimalMax</t>
  </si>
  <si>
    <t>jakarta.validation.constraints.Size</t>
  </si>
  <si>
    <t>jakarta.validation.constraints.Pattern</t>
  </si>
  <si>
    <t>jakarta.validation.constraints.BooleanString</t>
    <phoneticPr fontId="4"/>
  </si>
  <si>
    <t>jakarta.validation.constraints.EnumElement</t>
    <phoneticPr fontId="4"/>
  </si>
  <si>
    <t>jakarta.validation.constraints.IntegerString</t>
    <phoneticPr fontId="4"/>
  </si>
  <si>
    <t>jakarta.validation.constraints.LongString</t>
    <phoneticPr fontId="4"/>
  </si>
  <si>
    <t>入力不可能な文字が含まれています。</t>
    <phoneticPr fontId="4"/>
  </si>
  <si>
    <t>文字数制限（{min} - {max}）内の文字を入力してください。</t>
    <phoneticPr fontId="4"/>
  </si>
  <si>
    <t>{value} 以上の値にしてください。</t>
    <phoneticPr fontId="4"/>
  </si>
  <si>
    <t>{value} 以下の値にしてください。</t>
    <phoneticPr fontId="4"/>
  </si>
  <si>
    <t>数値を指定してください。</t>
    <rPh sb="0" eb="2">
      <t>スウチ</t>
    </rPh>
    <rPh sb="3" eb="5">
      <t>シテイ</t>
    </rPh>
    <phoneticPr fontId="4"/>
  </si>
  <si>
    <t>v4.9.0</t>
    <phoneticPr fontId="4"/>
  </si>
  <si>
    <t>dataType定義（メッセージ）</t>
    <rPh sb="8" eb="10">
      <t>テイギ</t>
    </rPh>
    <phoneticPr fontId="4"/>
  </si>
  <si>
    <t>メッセージID</t>
    <phoneticPr fontId="4"/>
  </si>
  <si>
    <t>「{0}」 は入力必須です。</t>
    <phoneticPr fontId="4"/>
  </si>
  <si>
    <t>・SplibModelAttributes.showsMessagesLinkedToItemsAtEachField == falseの 場合、あるいはtrueでも BeanValidationUtil.setMessageWithItemName(true) を使用しない場合は、「ValidationMessages」側のみ埋める、でOK</t>
    <rPh sb="70" eb="72">
      <t>バアイ</t>
    </rPh>
    <rPh sb="133" eb="135">
      <t>シヨウ</t>
    </rPh>
    <rPh sb="138" eb="140">
      <t>バアイ</t>
    </rPh>
    <rPh sb="162" eb="163">
      <t>ガワ</t>
    </rPh>
    <rPh sb="165" eb="166">
      <t>ウ</t>
    </rPh>
    <phoneticPr fontId="4"/>
  </si>
  <si>
    <t>「{0}」 に入力不可能な文字が含まれています。（入力された文字列：${invalidValue}、入力可能文字：${patternDescription}）</t>
    <rPh sb="50" eb="52">
      <t>ニュウリョク</t>
    </rPh>
    <rPh sb="52" eb="54">
      <t>カノウ</t>
    </rPh>
    <rPh sb="54" eb="56">
      <t>モジ</t>
    </rPh>
    <phoneticPr fontId="4"/>
  </si>
  <si>
    <t>「{0}」 は {value} 以上の値にしてください。（入力された文字列：${invalidValue}）</t>
    <phoneticPr fontId="4"/>
  </si>
  <si>
    <t>「{0}」 は{value} 以下の値にしてください。（入力された文字列：${invalidValue}）</t>
    <phoneticPr fontId="4"/>
  </si>
  <si>
    <t>「{0}」 は文字数制限（{min} - {max}）内の文字を入力してください。（入力された文字列：${invalidValue}）</t>
    <phoneticPr fontId="4"/>
  </si>
  <si>
    <t>「{0}」 は真偽を表す以下の値のみ使用可能です。（true, false, on, off, yes, no, t, f, y, n）（入力された文字列：${invalidValue}）</t>
    <phoneticPr fontId="4"/>
  </si>
  <si>
    <t>「{0}」 は数値を指定してください。（入力された文字列：${invalidValue}）</t>
    <phoneticPr fontId="4"/>
  </si>
  <si>
    <t>このエラーでユーザにエラーメッセージを出す場面は考えにくいが一応ここに登録。メッセージは若干雑め^^;</t>
    <rPh sb="19" eb="20">
      <t>ダ</t>
    </rPh>
    <rPh sb="21" eb="23">
      <t>バメン</t>
    </rPh>
    <rPh sb="24" eb="25">
      <t>カンガ</t>
    </rPh>
    <rPh sb="30" eb="32">
      <t>イチオウ</t>
    </rPh>
    <rPh sb="35" eb="37">
      <t>トウロク</t>
    </rPh>
    <rPh sb="44" eb="46">
      <t>ジャッカン</t>
    </rPh>
    <rPh sb="46" eb="47">
      <t>ザツ</t>
    </rPh>
    <phoneticPr fontId="4"/>
  </si>
  <si>
    <t>Enum：${enumName}の選択肢のみ使用可能です。</t>
    <phoneticPr fontId="4"/>
  </si>
  <si>
    <t>「{0}」 はEnum：${enumName}の選択肢のみ使用可能です。</t>
    <phoneticPr fontId="4"/>
  </si>
  <si>
    <t>4.9.0</t>
  </si>
  <si>
    <t>aws-instance-manager</t>
    <phoneticPr fontId="4"/>
  </si>
  <si>
    <t>jp.ecuacion.app.awsinstancemanager</t>
    <phoneticPr fontId="4"/>
  </si>
  <si>
    <t>en</t>
  </si>
  <si>
    <t>ja</t>
  </si>
  <si>
    <t>ACC_GROUP_ID</t>
    <phoneticPr fontId="4"/>
  </si>
  <si>
    <t>DT_SERIAL</t>
  </si>
  <si>
    <t>ADMIN_ACC</t>
    <phoneticPr fontId="4"/>
  </si>
  <si>
    <t>LONG</t>
    <phoneticPr fontId="4"/>
  </si>
  <si>
    <t>DT_CODE</t>
    <phoneticPr fontId="4"/>
  </si>
  <si>
    <t>STRING</t>
    <phoneticPr fontId="4"/>
  </si>
  <si>
    <t>100</t>
    <phoneticPr fontId="4"/>
  </si>
  <si>
    <t>DT_MAIL_ADDRESS</t>
  </si>
  <si>
    <t>1</t>
  </si>
  <si>
    <t>256</t>
    <phoneticPr fontId="4"/>
  </si>
  <si>
    <t>DT_ACC_NAME</t>
    <phoneticPr fontId="4"/>
  </si>
  <si>
    <t>30</t>
    <phoneticPr fontId="4"/>
  </si>
  <si>
    <t>DT_HASHED_PASSWORD</t>
    <phoneticPr fontId="4"/>
  </si>
  <si>
    <t>60</t>
    <phoneticPr fontId="4"/>
  </si>
  <si>
    <t>DT_CLOUD_NAME</t>
    <phoneticPr fontId="4"/>
  </si>
  <si>
    <t>50</t>
    <phoneticPr fontId="4"/>
  </si>
  <si>
    <t>DT_CLOUD_SERVICE_KIND</t>
    <phoneticPr fontId="4"/>
  </si>
  <si>
    <t>DT_CLOUD_SERVICE_SETTINGS_STRING</t>
    <phoneticPr fontId="4"/>
  </si>
  <si>
    <t>DT_AWS_INSTANCE_ID</t>
    <phoneticPr fontId="4"/>
  </si>
  <si>
    <t>19</t>
    <phoneticPr fontId="4"/>
  </si>
  <si>
    <t>DT_DOMAIN</t>
    <phoneticPr fontId="4"/>
  </si>
  <si>
    <t>DT_AWS_HOSTED_ZONE_ID</t>
    <phoneticPr fontId="4"/>
  </si>
  <si>
    <t>20</t>
    <phoneticPr fontId="4"/>
  </si>
  <si>
    <t>21</t>
    <phoneticPr fontId="4"/>
  </si>
  <si>
    <t>DT_INSTANCE_NAME</t>
    <phoneticPr fontId="4"/>
  </si>
  <si>
    <t>DT_APP_NAME</t>
    <phoneticPr fontId="4"/>
  </si>
  <si>
    <t>DT_WEB_PROTOCOL</t>
  </si>
  <si>
    <t>DT_URL</t>
    <phoneticPr fontId="4"/>
  </si>
  <si>
    <t>DT_IP_ADDRESS</t>
    <phoneticPr fontId="4"/>
  </si>
  <si>
    <t>7</t>
    <phoneticPr fontId="4"/>
  </si>
  <si>
    <t>15</t>
    <phoneticPr fontId="4"/>
  </si>
  <si>
    <t>DT_MINUTES</t>
  </si>
  <si>
    <t>INTEGER</t>
  </si>
  <si>
    <t>DT_ACC_ROLE</t>
    <phoneticPr fontId="4"/>
  </si>
  <si>
    <t>DT_REMOTE_SERVER_KIND</t>
    <phoneticPr fontId="4"/>
  </si>
  <si>
    <t>DT_PORT</t>
    <phoneticPr fontId="4"/>
  </si>
  <si>
    <t>DT_FW_NAME</t>
    <phoneticPr fontId="4"/>
  </si>
  <si>
    <t>DT_REGION</t>
    <phoneticPr fontId="4"/>
  </si>
  <si>
    <t>^[a-zA-Z0-9 _@\\+\\-\\.]*$</t>
    <phoneticPr fontId="4"/>
  </si>
  <si>
    <t>^[^$%&amp;\\(\\)=\\^~,&lt;&gt;/\\?]*$</t>
    <phoneticPr fontId="4"/>
  </si>
  <si>
    <t>^[a-zA-Z0-9 _@/=\\-\\.¥¥?¥¥&amp;]*$</t>
    <phoneticPr fontId="4"/>
  </si>
  <si>
    <t>^[a-zA-Z0-9 _@/\\-\\.]*$</t>
    <phoneticPr fontId="4"/>
  </si>
  <si>
    <t>^[a-zA-Z0-9\\-]*$</t>
    <phoneticPr fontId="4"/>
  </si>
  <si>
    <t>禁則文字チェック除外</t>
  </si>
  <si>
    <t>デフォルト言語</t>
  </si>
  <si>
    <t>ValidationMessages（デフォルト言語）</t>
  </si>
  <si>
    <t>ValidationMessagesWithItemNames（デフォルト言語）</t>
  </si>
  <si>
    <t>追加言語1</t>
  </si>
  <si>
    <t>ValidationMessages（追加言語1）</t>
  </si>
  <si>
    <t>ValidationMessagesWithItemNames（追加言語1）</t>
  </si>
  <si>
    <t>追加言語2</t>
  </si>
  <si>
    <t>ValidationMessages（追加言語2）</t>
  </si>
  <si>
    <t>ValidationMessagesWithItemNames（追加言語2）</t>
  </si>
  <si>
    <t>追加言語3</t>
  </si>
  <si>
    <t>ValidationMessages（追加言語3）</t>
  </si>
  <si>
    <t>ValidationMessagesWithItemNames（追加言語3）</t>
  </si>
  <si>
    <t>真偽を表す以下の値のみ使用可能です。（true, false, on, off, yes, no, t, f, y, n）</t>
  </si>
  <si>
    <t>一部記号（$%&amp;()=^~,&lt;&gt;/?）以外</t>
  </si>
  <si>
    <t>半角英数と一部記号（(半角空白)_@/=.?&amp;）</t>
  </si>
  <si>
    <t>半角英数と一部記号（_、@、+、-、.）</t>
  </si>
  <si>
    <t>半角英数と一部記号（(半角空白)_@/-.）</t>
  </si>
  <si>
    <t>半角英数と「-」</t>
  </si>
  <si>
    <t>ACC_USER</t>
    <phoneticPr fontId="4"/>
  </si>
  <si>
    <t>user</t>
    <phoneticPr fontId="4"/>
  </si>
  <si>
    <t>ユーザ</t>
    <phoneticPr fontId="4"/>
  </si>
  <si>
    <t>ACCOUNT_FULL_ACCESS</t>
    <phoneticPr fontId="4"/>
  </si>
  <si>
    <t>group admin</t>
    <phoneticPr fontId="4"/>
  </si>
  <si>
    <t>グループ管理者</t>
    <phoneticPr fontId="4"/>
  </si>
  <si>
    <t>ADMIN</t>
    <phoneticPr fontId="4"/>
  </si>
  <si>
    <t>system admin</t>
    <phoneticPr fontId="4"/>
  </si>
  <si>
    <t>システム管理者</t>
    <rPh sb="4" eb="7">
      <t xml:space="preserve">カンリシャ </t>
    </rPh>
    <phoneticPr fontId="4"/>
  </si>
  <si>
    <t>HTTP</t>
    <phoneticPr fontId="4"/>
  </si>
  <si>
    <t>http</t>
    <phoneticPr fontId="4"/>
  </si>
  <si>
    <t>HTTPS</t>
    <phoneticPr fontId="4"/>
  </si>
  <si>
    <t>https</t>
    <phoneticPr fontId="4"/>
  </si>
  <si>
    <t>01</t>
    <phoneticPr fontId="4"/>
  </si>
  <si>
    <t>AWS</t>
    <phoneticPr fontId="4"/>
  </si>
  <si>
    <t>11</t>
    <phoneticPr fontId="4"/>
  </si>
  <si>
    <t>WEB_ARENA_INDIGO</t>
    <phoneticPr fontId="4"/>
  </si>
  <si>
    <t>WebARENA Indigo</t>
    <phoneticPr fontId="4"/>
  </si>
  <si>
    <t>HTTP_PROXY</t>
    <phoneticPr fontId="4"/>
  </si>
  <si>
    <t>HTTP Proxy</t>
    <phoneticPr fontId="4"/>
  </si>
  <si>
    <t>MONITORING</t>
    <phoneticPr fontId="4"/>
  </si>
  <si>
    <t>サーバ監視</t>
    <phoneticPr fontId="4"/>
  </si>
  <si>
    <t>mail address</t>
    <phoneticPr fontId="4"/>
  </si>
  <si>
    <t>MAIL_ADDRESS</t>
    <phoneticPr fontId="4"/>
  </si>
  <si>
    <t>DT_MAIL_ADDRESS</t>
    <phoneticPr fontId="4"/>
  </si>
  <si>
    <t>name</t>
    <phoneticPr fontId="4"/>
  </si>
  <si>
    <t>hashed password</t>
    <phoneticPr fontId="4"/>
  </si>
  <si>
    <t>HASHED_PASSWORD</t>
    <phoneticPr fontId="4"/>
  </si>
  <si>
    <t>invalidated</t>
    <phoneticPr fontId="4"/>
  </si>
  <si>
    <t>IS_INVALIDATED</t>
    <phoneticPr fontId="4"/>
  </si>
  <si>
    <t>is deleted</t>
    <phoneticPr fontId="4"/>
  </si>
  <si>
    <t>IS_BIZ_DELETED</t>
    <phoneticPr fontId="4"/>
  </si>
  <si>
    <t>ACC_GROUP</t>
    <phoneticPr fontId="4"/>
  </si>
  <si>
    <t>id</t>
    <phoneticPr fontId="4"/>
  </si>
  <si>
    <t>CODE</t>
    <phoneticPr fontId="4"/>
  </si>
  <si>
    <t>group name</t>
    <phoneticPr fontId="4"/>
  </si>
  <si>
    <t>deleted</t>
    <phoneticPr fontId="4"/>
  </si>
  <si>
    <t>create admin acc ID</t>
    <phoneticPr fontId="4"/>
  </si>
  <si>
    <t>CREATE_ADMIN_ACC_ID</t>
    <phoneticPr fontId="4"/>
  </si>
  <si>
    <t>last-update admin acc ID</t>
    <phoneticPr fontId="4"/>
  </si>
  <si>
    <t>LST_UPD_ADMIN_ACC_ID</t>
    <phoneticPr fontId="4"/>
  </si>
  <si>
    <t>ACC</t>
    <phoneticPr fontId="4"/>
  </si>
  <si>
    <t>account group id</t>
    <phoneticPr fontId="4"/>
  </si>
  <si>
    <t>role</t>
    <phoneticPr fontId="4"/>
  </si>
  <si>
    <t>ROLE</t>
    <phoneticPr fontId="4"/>
  </si>
  <si>
    <t>accessible to all apps</t>
    <phoneticPr fontId="4"/>
  </si>
  <si>
    <t>ACCESSIBLE_TO_ALL_APPS</t>
    <phoneticPr fontId="4"/>
  </si>
  <si>
    <t>ACC_GROUP_COMMON_SETTINGS</t>
    <phoneticPr fontId="4"/>
  </si>
  <si>
    <t>CLOUD_SERVICE</t>
    <phoneticPr fontId="4"/>
  </si>
  <si>
    <t>cloud service kind</t>
    <phoneticPr fontId="4"/>
  </si>
  <si>
    <t>CLOUD_SERVICE_KIND</t>
    <phoneticPr fontId="4"/>
  </si>
  <si>
    <t>access key ID</t>
    <phoneticPr fontId="4"/>
  </si>
  <si>
    <t>AWS_ACCESS_KEY_ID</t>
    <phoneticPr fontId="4"/>
  </si>
  <si>
    <t>secret access key</t>
    <phoneticPr fontId="4"/>
  </si>
  <si>
    <t>AWS_SECRET_ACCESS_KEY</t>
    <phoneticPr fontId="4"/>
  </si>
  <si>
    <t>client ID</t>
    <phoneticPr fontId="4"/>
  </si>
  <si>
    <t>IDG_CLIENT_ID</t>
    <phoneticPr fontId="4"/>
  </si>
  <si>
    <t>client secret</t>
    <phoneticPr fontId="4"/>
  </si>
  <si>
    <t>IDG_CLIENT_SECRET</t>
    <phoneticPr fontId="4"/>
  </si>
  <si>
    <t>DNS_ZONE</t>
    <phoneticPr fontId="4"/>
  </si>
  <si>
    <t>cloud service ID</t>
    <phoneticPr fontId="4"/>
  </si>
  <si>
    <t>CLOUD_SERVICE_ID</t>
    <phoneticPr fontId="4"/>
  </si>
  <si>
    <t>DNS zone</t>
    <phoneticPr fontId="4"/>
  </si>
  <si>
    <t>ZONE</t>
    <phoneticPr fontId="4"/>
  </si>
  <si>
    <t>AWS hosted zone ID</t>
    <phoneticPr fontId="4"/>
  </si>
  <si>
    <t>AWS_HOSTED_ZONE_ID</t>
    <phoneticPr fontId="4"/>
  </si>
  <si>
    <t>REGION</t>
    <phoneticPr fontId="4"/>
  </si>
  <si>
    <t>region</t>
    <phoneticPr fontId="4"/>
  </si>
  <si>
    <t>REMOTE_SERVER_SETTINGS</t>
    <phoneticPr fontId="4"/>
  </si>
  <si>
    <t>remote server kind</t>
    <phoneticPr fontId="4"/>
  </si>
  <si>
    <t>REMOTE_SERVER_KIND</t>
    <phoneticPr fontId="4"/>
  </si>
  <si>
    <t>server domain</t>
    <phoneticPr fontId="4"/>
  </si>
  <si>
    <t>SERVER_DOMAIN</t>
    <phoneticPr fontId="4"/>
  </si>
  <si>
    <t>port</t>
    <phoneticPr fontId="4"/>
  </si>
  <si>
    <t>PORT</t>
    <phoneticPr fontId="4"/>
  </si>
  <si>
    <t>firewall name</t>
    <phoneticPr fontId="4"/>
  </si>
  <si>
    <t>FIREWALL_NAME</t>
    <phoneticPr fontId="4"/>
  </si>
  <si>
    <t>INSTANCE</t>
    <phoneticPr fontId="4"/>
  </si>
  <si>
    <t>AWS instance ID</t>
    <phoneticPr fontId="4"/>
  </si>
  <si>
    <t>AWS_INSTANCE_ID</t>
    <phoneticPr fontId="4"/>
  </si>
  <si>
    <t>region ID</t>
    <phoneticPr fontId="4"/>
  </si>
  <si>
    <t>REGION_ID</t>
    <phoneticPr fontId="4"/>
  </si>
  <si>
    <t>DNS zone ID</t>
    <phoneticPr fontId="4"/>
  </si>
  <si>
    <t>DNS_ZONE_ID</t>
    <phoneticPr fontId="4"/>
  </si>
  <si>
    <t>subdomain</t>
    <phoneticPr fontId="4"/>
  </si>
  <si>
    <t>SUBDOMAIN</t>
    <phoneticPr fontId="4"/>
  </si>
  <si>
    <t>is under surveillance</t>
    <phoneticPr fontId="4"/>
  </si>
  <si>
    <t>IS_UNDER_SURVEILLANCE</t>
    <phoneticPr fontId="4"/>
  </si>
  <si>
    <t>backup on stop</t>
    <phoneticPr fontId="4"/>
  </si>
  <si>
    <t>DOES_BACKUP_ON_STOP</t>
    <phoneticPr fontId="4"/>
  </si>
  <si>
    <t>HTTP Proxy server ID</t>
    <phoneticPr fontId="4"/>
  </si>
  <si>
    <t>HTTP_PROXY_SERVER_ID</t>
    <phoneticPr fontId="4"/>
  </si>
  <si>
    <t>monitoring server ID</t>
    <phoneticPr fontId="4"/>
  </si>
  <si>
    <t>MONITORING_SERVER_ID</t>
    <phoneticPr fontId="4"/>
  </si>
  <si>
    <t>APP</t>
    <phoneticPr fontId="4"/>
  </si>
  <si>
    <t>instance id</t>
    <phoneticPr fontId="4"/>
  </si>
  <si>
    <t>INSTANCE_ID</t>
    <phoneticPr fontId="4"/>
  </si>
  <si>
    <t>accessible from browser</t>
    <phoneticPr fontId="4"/>
  </si>
  <si>
    <t>IS_ACCESSIBLE_FROM_BROWSER</t>
    <phoneticPr fontId="4"/>
  </si>
  <si>
    <t>protocol</t>
    <phoneticPr fontId="4"/>
  </si>
  <si>
    <t>PROTOCOL</t>
    <phoneticPr fontId="4"/>
  </si>
  <si>
    <t>DT_WEB_PROTOCOL</t>
    <phoneticPr fontId="4"/>
  </si>
  <si>
    <t>url following domain</t>
    <phoneticPr fontId="4"/>
  </si>
  <si>
    <t>URL_FOLLOWING_DOMAIN</t>
    <phoneticPr fontId="4"/>
  </si>
  <si>
    <t>ACC_APP</t>
    <phoneticPr fontId="4"/>
  </si>
  <si>
    <t>acc id</t>
    <phoneticPr fontId="4"/>
  </si>
  <si>
    <t>ACC_ID</t>
    <phoneticPr fontId="4"/>
  </si>
  <si>
    <t>app id</t>
    <phoneticPr fontId="4"/>
  </si>
  <si>
    <t>APP_ID</t>
    <phoneticPr fontId="4"/>
  </si>
  <si>
    <t>INSTANCE_LATEST_ATT</t>
    <phoneticPr fontId="4"/>
  </si>
  <si>
    <t>instance ID</t>
    <phoneticPr fontId="4"/>
  </si>
  <si>
    <t>IP address</t>
    <phoneticPr fontId="4"/>
  </si>
  <si>
    <t>IP_ADDRESS</t>
    <phoneticPr fontId="4"/>
  </si>
  <si>
    <t>INSTANCE_POWER_STATUS</t>
    <phoneticPr fontId="4"/>
  </si>
  <si>
    <t>start time</t>
    <phoneticPr fontId="4"/>
  </si>
  <si>
    <t>START_TIME</t>
    <phoneticPr fontId="4"/>
  </si>
  <si>
    <t>start account ID</t>
    <phoneticPr fontId="4"/>
  </si>
  <si>
    <t>START_ACC_ID</t>
    <phoneticPr fontId="4"/>
  </si>
  <si>
    <t>interval to stop (minute)</t>
    <phoneticPr fontId="4"/>
  </si>
  <si>
    <t>INTERVAL_MIN_TO_STOP</t>
    <phoneticPr fontId="4"/>
  </si>
  <si>
    <t>has stopped</t>
    <phoneticPr fontId="4"/>
  </si>
  <si>
    <t>STOPPED</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</si>
  <si>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</si>
  <si>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</si>
  <si>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</si>
  <si>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</si>
  <si>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削除</t>
    <rPh sb="0" eb="1">
      <t xml:space="preserve">サクジョ </t>
    </rPh>
    <phoneticPr fontId="4"/>
  </si>
  <si>
    <t>group名</t>
    <rPh sb="5" eb="6">
      <t xml:space="preserve">メイ </t>
    </rPh>
    <phoneticPr fontId="4"/>
  </si>
  <si>
    <t>CB</t>
    <phoneticPr fontId="4"/>
  </si>
  <si>
    <t>作成アカウントID</t>
    <phoneticPr fontId="4"/>
  </si>
  <si>
    <t>LB</t>
    <phoneticPr fontId="4"/>
  </si>
  <si>
    <t>最終更新アカウントID</t>
    <rPh sb="0" eb="2">
      <t>サイシュウ</t>
    </rPh>
    <rPh sb="2" eb="4">
      <t>コウシン</t>
    </rPh>
    <phoneticPr fontId="4"/>
  </si>
  <si>
    <t>accGroup</t>
    <phoneticPr fontId="4"/>
  </si>
  <si>
    <t>group ID</t>
    <phoneticPr fontId="4"/>
  </si>
  <si>
    <t>U</t>
  </si>
  <si>
    <t>メールアドレス</t>
  </si>
  <si>
    <t>アカウント名</t>
    <rPh sb="0" eb="1">
      <t>ID</t>
    </rPh>
    <phoneticPr fontId="1"/>
  </si>
  <si>
    <t>ロール</t>
  </si>
  <si>
    <t>全サーバ・appアクセス可</t>
    <rPh sb="0" eb="1">
      <t xml:space="preserve">ゼンアプリ </t>
    </rPh>
    <rPh sb="12" eb="13">
      <t xml:space="preserve">カ </t>
    </rPh>
    <phoneticPr fontId="4"/>
  </si>
  <si>
    <t>暗号化済みパスワード</t>
    <rPh sb="0" eb="4">
      <t xml:space="preserve">アンゴウカズミ </t>
    </rPh>
    <phoneticPr fontId="1"/>
  </si>
  <si>
    <t>無効</t>
    <rPh sb="0" eb="2">
      <t xml:space="preserve">ムコウ </t>
    </rPh>
    <phoneticPr fontId="1"/>
  </si>
  <si>
    <t>cloud service名</t>
    <rPh sb="13" eb="14">
      <t xml:space="preserve">メイ </t>
    </rPh>
    <phoneticPr fontId="4"/>
  </si>
  <si>
    <t>cloud service種別</t>
    <rPh sb="13" eb="15">
      <t xml:space="preserve">シュベツ </t>
    </rPh>
    <phoneticPr fontId="4"/>
  </si>
  <si>
    <t>初期設計では、CLOUD_SERVICE_AWSのように、cloud serviceごとに異なる子テーブルを持ち正規化された形でデータ保持しようとしたが、そのためのjava側の実装が煩雑になるので横持ちとした</t>
    <rPh sb="0" eb="4">
      <t xml:space="preserve">ショキセッケイデハ </t>
    </rPh>
    <rPh sb="45" eb="46">
      <t xml:space="preserve">コトナル </t>
    </rPh>
    <rPh sb="48" eb="49">
      <t xml:space="preserve">コテーブルヲモチ </t>
    </rPh>
    <rPh sb="56" eb="59">
      <t xml:space="preserve">セイキカサレタカタチデ </t>
    </rPh>
    <rPh sb="86" eb="87">
      <t xml:space="preserve">ガワノ </t>
    </rPh>
    <rPh sb="88" eb="90">
      <t xml:space="preserve">ジッソウガ </t>
    </rPh>
    <rPh sb="91" eb="93">
      <t xml:space="preserve">ハンザツニナルノデ </t>
    </rPh>
    <rPh sb="98" eb="100">
      <t xml:space="preserve">ヨコモチ </t>
    </rPh>
    <phoneticPr fontId="4"/>
  </si>
  <si>
    <t>accGroupCommonSettings</t>
    <phoneticPr fontId="4"/>
  </si>
  <si>
    <t>selectedDnsZoneList</t>
    <phoneticPr fontId="4"/>
  </si>
  <si>
    <t>cloudService</t>
    <phoneticPr fontId="4"/>
  </si>
  <si>
    <t>DNSゾーン</t>
    <phoneticPr fontId="4"/>
  </si>
  <si>
    <t>selectedRegionList</t>
    <phoneticPr fontId="4"/>
  </si>
  <si>
    <t>リージョン</t>
    <phoneticPr fontId="4"/>
  </si>
  <si>
    <t>接続先サーバ種別</t>
    <rPh sb="0" eb="3">
      <t xml:space="preserve">セツゾクサキ </t>
    </rPh>
    <phoneticPr fontId="4"/>
  </si>
  <si>
    <t>サーバドメイン名</t>
    <phoneticPr fontId="4"/>
  </si>
  <si>
    <t>ポート番号</t>
    <phoneticPr fontId="4"/>
  </si>
  <si>
    <t>firewall名</t>
    <rPh sb="8" eb="9">
      <t xml:space="preserve">メイ </t>
    </rPh>
    <phoneticPr fontId="4"/>
  </si>
  <si>
    <t>AWSインスタンスID</t>
  </si>
  <si>
    <t>リージョンID</t>
    <phoneticPr fontId="4"/>
  </si>
  <si>
    <t>nullableなのでrelationをもてない・・・#463参照。</t>
  </si>
  <si>
    <t>DNSゾーンID</t>
    <phoneticPr fontId="4"/>
  </si>
  <si>
    <t>各サービスに対しドメインを設定できるのに加え、instance自体にもドメイン設定を可能とする。登録Appがゼロだったり、ゼロでなくてもsshでログインするときはこちらを使うこともあると思うので。ブラウザアクセスは想定していないので、あくまでDNS設定のみで、リンク表示はなし。</t>
    <rPh sb="0" eb="1">
      <t>✍️</t>
    </rPh>
    <rPh sb="31" eb="33">
      <t xml:space="preserve">ジタイニモ </t>
    </rPh>
    <rPh sb="48" eb="50">
      <t xml:space="preserve">トウロクサービスガ </t>
    </rPh>
    <rPh sb="107" eb="109">
      <t xml:space="preserve">ソウテイシテイナイノデ </t>
    </rPh>
    <rPh sb="124" eb="126">
      <t xml:space="preserve">セッテイノミデ </t>
    </rPh>
    <rPh sb="133" eb="135">
      <t xml:space="preserve">ヒョウジソウテイハナシ </t>
    </rPh>
    <phoneticPr fontId="4"/>
  </si>
  <si>
    <t>サブドメイン（サーバ)</t>
    <phoneticPr fontId="4"/>
  </si>
  <si>
    <t>インスタンス名</t>
    <rPh sb="6" eb="7">
      <t xml:space="preserve">メイ </t>
    </rPh>
    <phoneticPr fontId="1"/>
  </si>
  <si>
    <t>監視対象</t>
    <rPh sb="0" eb="4">
      <t xml:space="preserve">カンシタイショウ </t>
    </rPh>
    <phoneticPr fontId="1"/>
  </si>
  <si>
    <t>停止時バックアップ</t>
    <rPh sb="0" eb="3">
      <t xml:space="preserve">テイシジ </t>
    </rPh>
    <phoneticPr fontId="4"/>
  </si>
  <si>
    <t>接続先 HTTP Proxyサーバ</t>
    <rPh sb="0" eb="3">
      <t xml:space="preserve">セツゾクサキ </t>
    </rPh>
    <phoneticPr fontId="4"/>
  </si>
  <si>
    <t>接続先 監視サーバ</t>
    <rPh sb="0" eb="3">
      <t xml:space="preserve">セツゾクサキ </t>
    </rPh>
    <rPh sb="4" eb="5">
      <t xml:space="preserve">カンシサーバ </t>
    </rPh>
    <phoneticPr fontId="4"/>
  </si>
  <si>
    <t>instance</t>
    <phoneticPr fontId="4"/>
  </si>
  <si>
    <t>サブドメイン(app)</t>
    <phoneticPr fontId="4"/>
  </si>
  <si>
    <t>app名</t>
    <phoneticPr fontId="4"/>
  </si>
  <si>
    <t>ブラウザアクセス</t>
    <phoneticPr fontId="4"/>
  </si>
  <si>
    <t>プロトコル（http/https）</t>
    <phoneticPr fontId="4"/>
  </si>
  <si>
    <t>URL（ドメイン以降）</t>
    <rPh sb="8" eb="10">
      <t xml:space="preserve">イコウ </t>
    </rPh>
    <phoneticPr fontId="4"/>
  </si>
  <si>
    <t>acc</t>
    <phoneticPr fontId="4"/>
  </si>
  <si>
    <t>アカウントID</t>
    <phoneticPr fontId="4"/>
  </si>
  <si>
    <t>app</t>
    <phoneticPr fontId="4"/>
  </si>
  <si>
    <t>アプリID</t>
    <phoneticPr fontId="4"/>
  </si>
  <si>
    <t>インスタンスID</t>
  </si>
  <si>
    <t>IPアドレス</t>
  </si>
  <si>
    <t>開始時刻</t>
    <rPh sb="0" eb="4">
      <t xml:space="preserve">カイシジコク </t>
    </rPh>
    <phoneticPr fontId="1"/>
  </si>
  <si>
    <t>開始アカウントID</t>
    <rPh sb="0" eb="1">
      <t xml:space="preserve">カイシ </t>
    </rPh>
    <phoneticPr fontId="1"/>
  </si>
  <si>
    <t>停止までの間隔（分）</t>
    <rPh sb="0" eb="2">
      <t xml:space="preserve">テイシ </t>
    </rPh>
    <rPh sb="5" eb="7">
      <t xml:space="preserve">カンカク </t>
    </rPh>
    <rPh sb="8" eb="9">
      <t xml:space="preserve">フン </t>
    </rPh>
    <phoneticPr fontId="1"/>
  </si>
  <si>
    <t>停止済み</t>
    <rPh sb="0" eb="1">
      <t xml:space="preserve">テイシズミ </t>
    </rPh>
    <phoneticPr fontId="1"/>
  </si>
  <si>
    <t>create account ID</t>
    <phoneticPr fontId="4"/>
  </si>
  <si>
    <t>create account name</t>
    <phoneticPr fontId="4"/>
  </si>
  <si>
    <t>create time</t>
    <phoneticPr fontId="4"/>
  </si>
  <si>
    <t>last update account ID</t>
    <phoneticPr fontId="4"/>
  </si>
  <si>
    <t>last update account name</t>
    <phoneticPr fontId="4"/>
  </si>
  <si>
    <t>last update time</t>
    <phoneticPr fontId="4"/>
  </si>
  <si>
    <t>delete flag</t>
    <phoneticPr fontId="4"/>
  </si>
  <si>
    <t>version</t>
    <phoneticPr fontId="4"/>
  </si>
  <si>
    <t>・記載の内容で、ValidationMessages.properties、ValidationMessagesWithItemNames.propertiesが生成される。</t>
  </si>
  <si>
    <t>　※baseモジュール内だが、BeanValidationの標準機能からも読めるようにファイル名に「_base」はつけない。ここでapp別に定義できるので、さらにこれを上書きしたい理由はない想定。</t>
  </si>
  <si>
    <t>　　また、上書き想定がないことと、BeanValidationの標準機能からも読めるように、メッセージIDに「.default」は付加しない。</t>
  </si>
  <si>
    <t>DT_IP_ADDRESS</t>
  </si>
  <si>
    <t>DT_URL</t>
  </si>
  <si>
    <t>except the following symbols: $%&amp;()=^~,&lt;&gt;/?</t>
  </si>
  <si>
    <t>alphanumeric characters and the following symbols: _@+-</t>
  </si>
  <si>
    <t>alphanumeric characters and the following symbols:  (space)_@/=.?&amp;</t>
  </si>
  <si>
    <t>alphanumeric characters and the following symbols: (space)_@/-.</t>
  </si>
  <si>
    <t>alphanumeric characters and '-'</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</si>
  <si>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</si>
  <si>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</si>
  <si>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</si>
  <si>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</si>
  <si>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</si>
  <si>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</si>
  <si>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</si>
  <si>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</si>
  <si>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</si>
  <si>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</si>
  <si>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</si>
  <si>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</si>
  <si>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ACC_GROUP_COMMON_SETTINGS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</si>
</sst>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7">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color theme="1"/>
      <name val="Calibri"/>
      <family val="3"/>
      <charset val="128"/>
      <scheme val="minor"/>
    </font>
    <font>
      <sz val="11"/>
      <name val="Cambria"/>
      <family val="3"/>
      <charset val="128"/>
      <scheme val="major"/>
    </font>
    <font>
      <sz val="11"/>
      <color theme="1"/>
      <name val="ＭＳ Ｐゴシック"/>
      <family val="3"/>
      <charset val="128"/>
    </font>
    <font>
      <sz val="11"/>
      <name val="Calibri"/>
      <family val="2"/>
      <scheme val="minor"/>
    </font>
    <font>
      <sz val="11"/>
      <name val="Calibri"/>
      <family val="2"/>
      <charset val="128"/>
      <scheme val="minor"/>
    </font>
    <font>
      <sz val="9"/>
      <color rgb="FF000000"/>
      <name val="Calibri"/>
      <family val="2"/>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bottom style="thin">
        <color theme="0" tint="-0.2499465926084170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s>
  <cellStyleXfs count="2">
    <xf numFmtId="0" fontId="0" fillId="0" borderId="0"/>
    <xf numFmtId="0" fontId="2" fillId="0" borderId="0">
      <alignment vertical="center"/>
    </xf>
  </cellStyleXfs>
  <cellXfs count="141">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0" fontId="21" fillId="0" borderId="0" xfId="0" applyFont="1" applyAlignment="1">
      <alignment vertical="top" wrapText="1"/>
    </xf>
    <xf numFmtId="0" fontId="22" fillId="0" borderId="0" xfId="0" applyFont="1" applyAlignment="1">
      <alignment vertical="top" wrapText="1"/>
    </xf>
    <xf numFmtId="0" fontId="21" fillId="0" borderId="0" xfId="0" applyFont="1"/>
    <xf numFmtId="49" fontId="21" fillId="0" borderId="0" xfId="0" applyNumberFormat="1" applyFont="1" applyProtection="1">
      <protection locked="0"/>
    </xf>
    <xf numFmtId="49" fontId="0" fillId="0" borderId="21" xfId="0" applyNumberFormat="1" applyBorder="1" applyAlignment="1">
      <alignment vertical="center"/>
    </xf>
    <xf numFmtId="49" fontId="0" fillId="0" borderId="22" xfId="0" applyNumberFormat="1" applyBorder="1" applyAlignment="1">
      <alignment vertical="center"/>
    </xf>
    <xf numFmtId="49" fontId="1" fillId="0" borderId="3" xfId="0" applyNumberFormat="1" applyFont="1" applyBorder="1" applyAlignment="1">
      <alignment horizontal="center" vertical="center"/>
    </xf>
    <xf numFmtId="49" fontId="0" fillId="0" borderId="23" xfId="0" applyNumberFormat="1" applyBorder="1" applyAlignment="1">
      <alignment horizontal="center" vertical="center"/>
    </xf>
    <xf numFmtId="0" fontId="23" fillId="0" borderId="0" xfId="0" applyFont="1" applyAlignment="1">
      <alignment vertical="top" wrapText="1"/>
    </xf>
    <xf numFmtId="0" fontId="24" fillId="0" borderId="0" xfId="0" applyFont="1" applyAlignment="1">
      <alignment vertical="top" wrapText="1"/>
    </xf>
    <xf numFmtId="0" fontId="24" fillId="0" borderId="0" xfId="0" applyFont="1" applyAlignment="1">
      <alignment vertical="center" wrapText="1"/>
    </xf>
    <xf numFmtId="49" fontId="0" fillId="18" borderId="2" xfId="0" applyNumberFormat="1" applyFill="1" applyBorder="1" applyAlignment="1">
      <alignment horizontal="left" vertical="center"/>
    </xf>
    <xf numFmtId="49" fontId="25"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24" fillId="0" borderId="0" xfId="0" applyNumberFormat="1" applyFont="1" applyAlignment="1" applyProtection="1">
      <alignment vertical="center"/>
      <protection locked="0"/>
    </xf>
    <xf numFmtId="49" fontId="25" fillId="0" borderId="0" xfId="0" applyNumberFormat="1" applyFont="1" applyAlignment="1" applyProtection="1">
      <alignment vertical="center"/>
      <protection locked="0"/>
    </xf>
    <xf numFmtId="49" fontId="1" fillId="0" borderId="0" xfId="0" applyNumberFormat="1" applyFont="1" applyAlignment="1" applyProtection="1">
      <alignment vertical="center"/>
      <protection locked="0"/>
    </xf>
    <xf numFmtId="0" fontId="18" fillId="0" borderId="0" xfId="0" applyFont="1" applyAlignment="1">
      <alignment vertical="center"/>
    </xf>
    <xf numFmtId="49" fontId="25" fillId="0" borderId="0" xfId="0" applyNumberFormat="1" applyFont="1" applyAlignment="1" applyProtection="1">
      <alignment horizontal="center" vertical="center"/>
      <protection locked="0"/>
    </xf>
    <xf numFmtId="49" fontId="25" fillId="0" borderId="0" xfId="0" applyNumberFormat="1" applyFont="1" applyAlignment="1" applyProtection="1">
      <alignment horizontal="lef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0" fontId="0" fillId="0" borderId="16" xfId="0" applyBorder="1" applyAlignment="1">
      <alignment horizontal="left"/>
    </xf>
    <xf numFmtId="0" fontId="0" fillId="0" borderId="17" xfId="0" applyBorder="1" applyAlignment="1">
      <alignment horizontal="left"/>
    </xf>
    <xf numFmtId="49" fontId="9" fillId="12" borderId="18" xfId="0" applyNumberFormat="1" applyFont="1" applyFill="1" applyBorder="1" applyAlignment="1">
      <alignment horizontal="left" wrapText="1"/>
    </xf>
    <xf numFmtId="49" fontId="14" fillId="12" borderId="19" xfId="0" applyNumberFormat="1" applyFont="1" applyFill="1" applyBorder="1" applyAlignment="1">
      <alignment horizontal="left" wrapText="1"/>
    </xf>
    <xf numFmtId="49" fontId="14" fillId="12" borderId="20" xfId="0" applyNumberFormat="1" applyFont="1" applyFill="1" applyBorder="1" applyAlignment="1">
      <alignment horizontal="left" wrapText="1"/>
    </xf>
  </cellXfs>
  <cellStyles count="2">
    <cellStyle name="Normal" xfId="0" builtinId="0"/>
    <cellStyle name="標準 2" xfId="1" xr:uid="{9A89146F-CD33-0C41-A564-AEE23F53D2EB}"/>
  </cellStyles>
  <dxfs count="121">
    <dxf>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font>
        <strike val="0"/>
        <outline val="0"/>
        <shadow val="0"/>
        <u val="none"/>
        <vertAlign val="baseline"/>
        <sz val="11"/>
        <name val="ＭＳ Ｐゴシック"/>
        <family val="3"/>
        <charset val="128"/>
      </font>
      <alignment horizontal="general" vertical="top" textRotation="0" wrapText="1" indent="0" justifyLastLine="0" shrinkToFit="0" readingOrder="0"/>
    </dxf>
    <dxf>
      <font>
        <strike val="0"/>
        <outline val="0"/>
        <shadow val="0"/>
        <u val="none"/>
        <vertAlign val="baseline"/>
        <sz val="11"/>
        <name val="ＭＳ Ｐゴシック"/>
        <family val="3"/>
        <charset val="128"/>
      </font>
      <alignment horizontal="general" vertical="top" textRotation="0" wrapText="1" indent="0" justifyLastLine="0" shrinkToFit="0" readingOrder="0"/>
    </dxf>
    <dxf>
      <font>
        <strike val="0"/>
        <outline val="0"/>
        <shadow val="0"/>
        <u val="none"/>
        <vertAlign val="baseline"/>
        <sz val="11"/>
        <name val="ＭＳ Ｐゴシック"/>
        <family val="3"/>
        <charset val="128"/>
      </font>
      <alignment horizontal="general" vertical="top" textRotation="0" wrapText="1" indent="0" justifyLastLine="0" shrinkToFit="0" readingOrder="0"/>
    </dxf>
    <dxf>
      <font>
        <strike val="0"/>
        <outline val="0"/>
        <shadow val="0"/>
        <u val="none"/>
        <vertAlign val="baseline"/>
        <sz val="11"/>
        <name val="ＭＳ Ｐゴシック"/>
        <family val="3"/>
        <charset val="128"/>
      </font>
      <alignment horizontal="general" vertical="top" textRotation="0" wrapText="1" indent="0" justifyLastLine="0" shrinkToFit="0" readingOrder="0"/>
    </dxf>
    <dxf>
      <font>
        <strike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color auto="1"/>
        <name val="ＭＳ Ｐゴシック"/>
        <family val="3"/>
        <charset val="128"/>
        <scheme val="major"/>
      </font>
      <alignment horizontal="general" vertical="top" textRotation="0" wrapText="1" indent="0" justifyLastLine="0" shrinkToFit="0" readingOrder="0"/>
    </dxf>
    <dxf>
      <font>
        <strike val="0"/>
        <outline val="0"/>
        <shadow val="0"/>
        <u val="none"/>
        <vertAlign val="baseline"/>
        <sz val="11"/>
        <name val="ＭＳ Ｐゴシック"/>
        <family val="3"/>
        <charset val="128"/>
      </font>
      <alignment horizontal="general" vertical="top" textRotation="0" wrapText="1" indent="0" justifyLastLine="0" shrinkToFit="0" readingOrder="0"/>
    </dxf>
    <dxf>
      <font>
        <b val="0"/>
        <i val="0"/>
        <strike val="0"/>
        <condense val="0"/>
        <extend val="0"/>
        <outline val="0"/>
        <shadow val="0"/>
        <u val="none"/>
        <vertAlign val="baseline"/>
        <sz val="11"/>
        <color theme="1"/>
        <name val="ＭＳ Ｐゴシック"/>
        <family val="3"/>
        <charset val="128"/>
        <scheme val="minor"/>
      </font>
      <alignment horizontal="general" vertical="top" textRotation="0" wrapText="1" indent="0" justifyLastLine="0" shrinkToFit="0" readingOrder="0"/>
    </dxf>
    <dxf>
      <font>
        <strike val="0"/>
        <outline val="0"/>
        <shadow val="0"/>
        <u val="none"/>
        <vertAlign val="baseline"/>
        <sz val="11"/>
        <name val="ＭＳ Ｐゴシック"/>
        <family val="3"/>
        <charset val="128"/>
      </font>
      <alignment horizontal="general" vertical="top" textRotation="0" wrapText="1" indent="0" justifyLastLine="0" shrinkToFit="0" readingOrder="0"/>
    </dxf>
    <dxf>
      <font>
        <strike val="0"/>
        <outline val="0"/>
        <shadow val="0"/>
        <u val="none"/>
        <vertAlign val="baseline"/>
        <sz val="11"/>
        <name val="ＭＳ Ｐゴシック"/>
        <family val="3"/>
        <charset val="128"/>
      </font>
      <alignment horizontal="general" vertical="top"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xmlMaps" Target="xmlMap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9">
  <autoFilter ref="A6:AB14" xr:uid="{00000000-0009-0000-0100-000011000000}"/>
  <tableColumns count="28">
    <tableColumn id="1" xr3:uid="{00000000-0010-0000-1900-000001000000}" uniqueName="table" name="テーブル名" dataDxfId="28">
      <xmlColumnPr mapId="160" xpath="/root/column/table" xmlDataType="string"/>
    </tableColumn>
    <tableColumn id="19" xr3:uid="{00000000-0010-0000-1900-000013000000}" uniqueName="dispName" name="表示名（デフォルト言語）" dataDxfId="27">
      <xmlColumnPr mapId="160" xpath="/root/column/dispName" xmlDataType="string"/>
    </tableColumn>
    <tableColumn id="2" xr3:uid="{00000000-0010-0000-1900-000002000000}" uniqueName="name" name="カラム名" dataDxfId="26">
      <xmlColumnPr mapId="160" xpath="/root/column/@name" xmlDataType="string"/>
    </tableColumn>
    <tableColumn id="3" xr3:uid="{00000000-0010-0000-1900-000003000000}" uniqueName="dataType" name="dataType" dataDxfId="25">
      <xmlColumnPr mapId="160" xpath="/root/column/dataType" xmlDataType="string"/>
    </tableColumn>
    <tableColumn id="4" xr3:uid="{00000000-0010-0000-1900-000004000000}" uniqueName="4" name="dataType存在確認" dataDxfId="24">
      <calculatedColumnFormula>IF(NOT(ISNA(VLOOKUP(テーブル17[[#This Row],[dataType]], dataType定義!A:A, 1,FALSE))), "○", "×")</calculatedColumnFormula>
    </tableColumn>
    <tableColumn id="28" xr3:uid="{4D294515-0442-4DF2-B793-94F0247498FF}" uniqueName="28" name="javaのみ" dataDxfId="23"/>
    <tableColumn id="5" xr3:uid="{00000000-0010-0000-1900-000005000000}" uniqueName="pk" name="PK・UK" dataDxfId="22">
      <xmlColumnPr mapId="160" xpath="/root/column/pk" xmlDataType="string"/>
    </tableColumn>
    <tableColumn id="6" xr3:uid="{00000000-0010-0000-1900-000006000000}" uniqueName="nullable" name="nullable" dataDxfId="21">
      <xmlColumnPr mapId="160" xpath="/root/column/nullable" xmlDataType="string"/>
    </tableColumn>
    <tableColumn id="7" xr3:uid="{00000000-0010-0000-1900-000007000000}" uniqueName="autoIncrement" name="自動採番" dataDxfId="20">
      <xmlColumnPr mapId="160" xpath="/root/column/autoIncrement" xmlDataType="string"/>
    </tableColumn>
    <tableColumn id="18" xr3:uid="{00000000-0010-0000-1900-000012000000}" uniqueName="forcedIncrement" name="強制採番" dataDxfId="19">
      <xmlColumnPr mapId="160" xpath="/root/column/forcedIncrement" xmlDataType="string"/>
    </tableColumn>
    <tableColumn id="8" xr3:uid="{00000000-0010-0000-1900-000008000000}" uniqueName="autoUpdate" name="自動更新" dataDxfId="18">
      <xmlColumnPr mapId="160" xpath="/root/column/autoUpdate" xmlDataType="string"/>
    </tableColumn>
    <tableColumn id="20" xr3:uid="{00000000-0010-0000-1900-000014000000}" uniqueName="forcedUpdate" name="強制更新" dataDxfId="17">
      <xmlColumnPr mapId="160" xpath="/root/column/forcedUpdate" xmlDataType="string"/>
    </tableColumn>
    <tableColumn id="9" xr3:uid="{00000000-0010-0000-1900-000009000000}" uniqueName="valueChangeMethod" name="グループ識別項目" dataDxfId="16">
      <xmlColumnPr mapId="160" xpath="/root/column/valueChangeMethod" xmlDataType="string"/>
    </tableColumn>
    <tableColumn id="12" xr3:uid="{00000000-0010-0000-1900-00000C000000}" uniqueName="updatedValue" name="SPRING監査" dataDxfId="15">
      <xmlColumnPr mapId="160" xpath="/root/column/updatedValue" xmlDataType="string"/>
    </tableColumn>
    <tableColumn id="22" xr3:uid="{6012172B-06C6-5148-AF43-F8248353137C}" uniqueName="22" name="関連：種類" dataDxfId="14"/>
    <tableColumn id="23" xr3:uid="{B65F4C81-5BAE-B949-BFE9-3D6906E2744B}" uniqueName="23" name="関連：direction" dataDxfId="13"/>
    <tableColumn id="26" xr3:uid="{67F93037-6A1D-3247-940B-E12122677DC0}" uniqueName="26" name="関連：参照元変数名" dataDxfId="12"/>
    <tableColumn id="24" xr3:uid="{5642CE7B-4DE6-DE47-A216-31B15D877648}" uniqueName="24" name="関連：参照先テーブル" dataDxfId="11"/>
    <tableColumn id="25" xr3:uid="{9CEDB48C-4BB5-444C-942D-52451A49A8DC}" uniqueName="25" name="関連：参照先カラム" dataDxfId="10"/>
    <tableColumn id="27" xr3:uid="{9BF26823-60DA-4748-A09A-261EDCCD996B}" uniqueName="27" name="関連：参照先変数名" dataDxfId="9"/>
    <tableColumn id="21" xr3:uid="{00000000-0010-0000-1900-000015000000}" uniqueName="optLock" name="関連：eager" dataDxfId="8">
      <xmlColumnPr mapId="160" xpath="/root/column/optLock" xmlDataType="string"/>
    </tableColumn>
    <tableColumn id="13" xr3:uid="{00000000-0010-0000-1900-00000D000000}" uniqueName="index1" name="index1" dataDxfId="7">
      <xmlColumnPr mapId="160" xpath="/root/column/index1" xmlDataType="string"/>
    </tableColumn>
    <tableColumn id="14" xr3:uid="{00000000-0010-0000-1900-00000E000000}" uniqueName="index2" name="index2" dataDxfId="6">
      <xmlColumnPr mapId="160" xpath="/root/column/index2" xmlDataType="string"/>
    </tableColumn>
    <tableColumn id="10" xr3:uid="{00000000-0010-0000-1900-00000A000000}" uniqueName="index3" name="index3" dataDxfId="5">
      <xmlColumnPr mapId="160" xpath="/root/column/index3" xmlDataType="string"/>
    </tableColumn>
    <tableColumn id="11" xr3:uid="{00000000-0010-0000-1900-00000B000000}" uniqueName="11" name="備考" dataDxfId="4"/>
    <tableColumn id="15" xr3:uid="{00000000-0010-0000-1900-00000F000000}" uniqueName="dispNameAddLang1" name="表示名（追加言語1）" dataDxfId="3">
      <xmlColumnPr mapId="160" xpath="/root/column/dispNameAddLang1" xmlDataType="string"/>
    </tableColumn>
    <tableColumn id="16" xr3:uid="{00000000-0010-0000-1900-000010000000}" uniqueName="dispNameAddLang2" name="表示名（追加言語2）" dataDxfId="2">
      <xmlColumnPr mapId="160" xpath="/root/column/dispNameAddLang2" xmlDataType="string"/>
    </tableColumn>
    <tableColumn id="17" xr3:uid="{00000000-0010-0000-1900-000011000000}" uniqueName="dispNameAddLang3" name="表示名（追加言語3）" dataDxfId="1">
      <xmlColumnPr mapId="160"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4" totalsRowShown="0" headerRowDxfId="120" dataDxfId="119">
  <autoFilter ref="A3:D34" xr:uid="{00000000-0009-0000-0100-000005000000}"/>
  <tableColumns count="4">
    <tableColumn id="1" xr3:uid="{00000000-0010-0000-0000-000001000000}" name="日付" dataDxfId="118"/>
    <tableColumn id="2" xr3:uid="{00000000-0010-0000-0000-000002000000}" name="バージョン" dataDxfId="117"/>
    <tableColumn id="3" xr3:uid="{00000000-0010-0000-0000-000003000000}" name="修正事項" dataDxfId="116"/>
    <tableColumn id="4" xr3:uid="{00000000-0010-0000-0000-000004000000}" name="修正者" dataDxfId="11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14">
  <autoFilter ref="A6:F35" xr:uid="{645D8696-873A-1A46-959F-078DDACE85BB}"/>
  <tableColumns count="6">
    <tableColumn id="1" xr3:uid="{836CA0C6-B93A-BE41-A83D-61F6C88A08E9}" name="分類" dataDxfId="113"/>
    <tableColumn id="2" xr3:uid="{B5F4F283-24C8-9144-BCEB-AC7E76B47BB5}" name="分類説明" dataDxfId="112"/>
    <tableColumn id="3" xr3:uid="{09B8D65F-204D-3344-B370-5520CA8193AB}" name="項目" dataDxfId="111"/>
    <tableColumn id="4" xr3:uid="{25AD9058-67B1-9C41-BEAC-B7257C9C16DC}" name="説明" dataDxfId="110"/>
    <tableColumn id="5" xr3:uid="{515E6E7C-1474-D540-BE8F-3128F9484058}" name="値" dataDxfId="109"/>
    <tableColumn id="6" xr3:uid="{F1A8607F-CDEE-7E45-B29D-294F728CC78D}" name="備考" dataDxfId="1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33" tableType="xml" totalsRowShown="0" headerRowDxfId="107" dataDxfId="106">
  <tableColumns count="19">
    <tableColumn id="1" xr3:uid="{00000000-0010-0000-0900-000001000000}" uniqueName="name" name="DataType名" dataDxfId="105">
      <xmlColumnPr mapId="191" xpath="/root/datatype/@name" xmlDataType="string"/>
    </tableColumn>
    <tableColumn id="3" xr3:uid="{00000000-0010-0000-0900-000003000000}" uniqueName="kata" name="型" dataDxfId="104">
      <xmlColumnPr mapId="191" xpath="/root/datatype/kata" xmlDataType="string"/>
    </tableColumn>
    <tableColumn id="4" xr3:uid="{00000000-0010-0000-0900-000004000000}" uniqueName="minLength" name="長さ最小" dataDxfId="103">
      <xmlColumnPr mapId="191" xpath="/root/datatype/minLength" xmlDataType="string"/>
    </tableColumn>
    <tableColumn id="11" xr3:uid="{00000000-0010-0000-0900-00000B000000}" uniqueName="maxLength" name="長さ最大" dataDxfId="102">
      <xmlColumnPr mapId="191" xpath="/root/datatype/maxLength" xmlDataType="string"/>
    </tableColumn>
    <tableColumn id="15" xr3:uid="{00000000-0010-0000-0900-00000F000000}" uniqueName="numScale" name="データパターン（日本語）" dataDxfId="101"/>
    <tableColumn id="24" xr3:uid="{00000000-0010-0000-0900-000018000000}" uniqueName="stringDataPtn" name="データパターン" dataDxfId="100">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99"/>
    <tableColumn id="25" xr3:uid="{00000000-0010-0000-0900-000019000000}" uniqueName="stringRegEx" name="正規表現" dataDxfId="98">
      <xmlColumnPr mapId="191" xpath="/root/datatype/stringRegEx" xmlDataType="string"/>
    </tableColumn>
    <tableColumn id="6" xr3:uid="{4F1C3D46-DC18-44B2-9FE7-72D46DAAA154}" uniqueName="6" name="パターン説明（デフォルト言語）" dataDxfId="97"/>
    <tableColumn id="7" xr3:uid="{C1173491-43CA-4F00-AC19-7849EF95EC5E}" uniqueName="7" name="パターン説明（追加言語1）" dataDxfId="96"/>
    <tableColumn id="8" xr3:uid="{466DA0A7-A07E-4233-8BB7-36ACC084EC08}" uniqueName="8" name="パターン説明（追加言語2）" dataDxfId="95"/>
    <tableColumn id="17" xr3:uid="{E8BC47D8-ACDE-41A5-AA16-B7EB83A3800F}" uniqueName="17" name="パターン説明（追加言語3）" dataDxfId="94"/>
    <tableColumn id="9" xr3:uid="{00000000-0010-0000-0900-000009000000}" uniqueName="numMinVal" name="最小値" dataDxfId="93">
      <xmlColumnPr mapId="191" xpath="/root/datatype/numMinVal" xmlDataType="string"/>
    </tableColumn>
    <tableColumn id="10" xr3:uid="{00000000-0010-0000-0900-00000A000000}" uniqueName="numMaxVal" name="最大値" dataDxfId="92">
      <xmlColumnPr mapId="191" xpath="/root/datatype/numMaxVal" xmlDataType="string"/>
    </tableColumn>
    <tableColumn id="12" xr3:uid="{00000000-0010-0000-0900-00000C000000}" uniqueName="numDigitInteger" name="整数部桁数" dataDxfId="91">
      <xmlColumnPr mapId="191" xpath="/root/datatype/numDigitInteger" xmlDataType="string"/>
    </tableColumn>
    <tableColumn id="13" xr3:uid="{00000000-0010-0000-0900-00000D000000}" uniqueName="numDigitFraction" name="小数部桁数" dataDxfId="90">
      <xmlColumnPr mapId="191" xpath="/root/datatype/numDigitFraction" xmlDataType="string"/>
    </tableColumn>
    <tableColumn id="5" xr3:uid="{00000000-0010-0000-0900-000005000000}" uniqueName="enumCodeLength" name="コードの長さ" dataDxfId="0">
      <xmlColumnPr mapId="191" xpath="/root/datatype/enumCodeLength" xmlDataType="string"/>
    </tableColumn>
    <tableColumn id="14" xr3:uid="{00000000-0010-0000-0900-00000E000000}" uniqueName="notNeedsTimezone" name="timezoneなし" dataDxfId="89">
      <xmlColumnPr mapId="191" xpath="/root/datatype/notNeedsTimezone" xmlDataType="string"/>
    </tableColumn>
    <tableColumn id="16" xr3:uid="{00000000-0010-0000-0900-000010000000}" uniqueName="javadoc" name="備考" dataDxfId="88">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FF6E3C-29B1-41BE-8CBD-508DD7479F55}" name="テーブル3" displayName="テーブル3" ref="A11:J23" totalsRowShown="0" dataDxfId="87">
  <autoFilter ref="A11:J23" xr:uid="{08FF6E3C-29B1-41BE-8CBD-508DD7479F55}"/>
  <tableColumns count="10">
    <tableColumn id="1" xr3:uid="{464F2021-E0F8-43E0-84F8-64686224366C}" name="メッセージID" dataDxfId="86"/>
    <tableColumn id="10" xr3:uid="{395D25FE-4FA7-4637-9AFC-B98B38F0E31C}" name="備考" dataDxfId="85"/>
    <tableColumn id="2" xr3:uid="{6E4EC880-29BF-42B1-ABA3-CD9B0AC9AB5C}" name="ValidationMessages（デフォルト言語）" dataDxfId="84"/>
    <tableColumn id="3" xr3:uid="{4E00C459-968C-4491-B255-80AFD24748A6}" name="ValidationMessagesWithItemNames（デフォルト言語）" dataDxfId="83"/>
    <tableColumn id="4" xr3:uid="{E2022424-4F62-42C8-B449-03C2B7440374}" name="ValidationMessages（追加言語1）" dataDxfId="82"/>
    <tableColumn id="5" xr3:uid="{193319AD-2507-46D3-9A91-75CBF86C84B8}" name="ValidationMessagesWithItemNames（追加言語1）" dataDxfId="81"/>
    <tableColumn id="6" xr3:uid="{07E0CB11-EE07-4761-B23B-4E6426DA2786}" name="ValidationMessages（追加言語2）" dataDxfId="80"/>
    <tableColumn id="7" xr3:uid="{203482AC-81A4-4E97-BA2D-A7C5D653B214}" name="ValidationMessagesWithItemNames（追加言語2）" dataDxfId="79"/>
    <tableColumn id="8" xr3:uid="{F09E8072-675E-410D-B021-7A8203ED40F9}" name="ValidationMessages（追加言語3）" dataDxfId="78"/>
    <tableColumn id="9" xr3:uid="{E95ADF5C-B9A8-42D5-9EDF-64DAE58BFCE4}" name="ValidationMessagesWithItemNames（追加言語3）" dataDxfId="77"/>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6" dataDxfId="75">
  <autoFilter ref="A7:I16" xr:uid="{00000000-0009-0000-0100-000004000000}"/>
  <tableColumns count="9">
    <tableColumn id="1" xr3:uid="{00000000-0010-0000-0B00-000001000000}" uniqueName="dataTypeName" name="DataType名" dataDxfId="74">
      <xmlColumnPr mapId="132" xpath="/root/enum/dataTypeName" xmlDataType="string"/>
    </tableColumn>
    <tableColumn id="8" xr3:uid="{2EE442EA-0EF3-4FFD-90E7-BB5E03EC8A18}" uniqueName="8" name="javaのみ" dataDxfId="73"/>
    <tableColumn id="2" xr3:uid="{00000000-0010-0000-0B00-000002000000}" uniqueName="code" name="code" dataDxfId="72">
      <xmlColumnPr mapId="132" xpath="/root/enum/code" xmlDataType="string"/>
    </tableColumn>
    <tableColumn id="5" xr3:uid="{00000000-0010-0000-0B00-000005000000}" uniqueName="varName" name="varName" dataDxfId="71">
      <xmlColumnPr mapId="132" xpath="/root/enum/varName" xmlDataType="string"/>
    </tableColumn>
    <tableColumn id="3" xr3:uid="{00000000-0010-0000-0B00-000003000000}" uniqueName="dispName" name="dispName（デフォルト言語）" dataDxfId="70">
      <xmlColumnPr mapId="132" xpath="/root/enum/dispName" xmlDataType="string"/>
    </tableColumn>
    <tableColumn id="12" xr3:uid="{00000000-0010-0000-0B00-00000C000000}" uniqueName="javadoc-value" name="備考" dataDxfId="69">
      <xmlColumnPr mapId="132" xpath="/root/enum/javadoc-value" xmlDataType="string"/>
    </tableColumn>
    <tableColumn id="4" xr3:uid="{00000000-0010-0000-0B00-000004000000}" uniqueName="dispNameAddLang1" name="dispName（追加言語1）" dataDxfId="68">
      <xmlColumnPr mapId="132" xpath="/root/enum/dispNameAddLang1" xmlDataType="string"/>
    </tableColumn>
    <tableColumn id="6" xr3:uid="{00000000-0010-0000-0B00-000006000000}" uniqueName="dispNameAddLang2" name="dispName（追加言語2）" dataDxfId="67">
      <xmlColumnPr mapId="132" xpath="/root/enum/dispNameAddLang2" xmlDataType="string"/>
    </tableColumn>
    <tableColumn id="7" xr3:uid="{00000000-0010-0000-0B00-000007000000}" uniqueName="dispNameAddLang3" name="dispName（追加言語3）" dataDxfId="66">
      <xmlColumnPr mapId="132" xpath="/root/enum/dispNameAddLang3" xmlDataType="string"/>
    </tableColum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5" dataDxfId="64">
  <autoFilter ref="A1:D15" xr:uid="{191C99E9-53A5-1C4D-AC23-52C6C6439841}"/>
  <tableColumns count="4">
    <tableColumn id="1" xr3:uid="{6106BDFD-3AA5-194D-B320-08FE5A5419D0}" name="#" dataDxfId="63">
      <calculatedColumnFormula>ROW()-1</calculatedColumnFormula>
    </tableColumn>
    <tableColumn id="2" xr3:uid="{D3E731C9-41E2-3F4C-B09B-2603D2540EE4}" name="項目名" dataDxfId="62"/>
    <tableColumn id="3" xr3:uid="{787F53FB-00A7-B245-B2AA-F375AA605DDB}" name="説明" dataDxfId="61"/>
    <tableColumn id="4" xr3:uid="{26C97BD7-5504-5D4C-8CD8-B74BF39FE3E1}" name="備考" dataDxfId="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87" tableType="xml" totalsRowShown="0" headerRowDxfId="59" dataDxfId="58">
  <autoFilter ref="A5:AB87" xr:uid="{00000000-0009-0000-0100-000007000000}"/>
  <tableColumns count="28">
    <tableColumn id="1" xr3:uid="{00000000-0010-0000-1400-000001000000}" uniqueName="table" name="テーブル名" dataDxfId="57">
      <xmlColumnPr mapId="161" xpath="/root/column/table" xmlDataType="string"/>
    </tableColumn>
    <tableColumn id="9" xr3:uid="{00000000-0010-0000-1400-000009000000}" uniqueName="dispName" name="表示名（デフォルト言語）" dataDxfId="56">
      <xmlColumnPr mapId="161" xpath="/root/column/dispName" xmlDataType="string"/>
    </tableColumn>
    <tableColumn id="2" xr3:uid="{00000000-0010-0000-1400-000002000000}" uniqueName="name" name="カラム名" dataDxfId="55">
      <xmlColumnPr mapId="161" xpath="/root/column/@name" xmlDataType="string"/>
    </tableColumn>
    <tableColumn id="15" xr3:uid="{00000000-0010-0000-1400-00000F000000}" uniqueName="dataType" name="dataType" dataDxfId="54">
      <xmlColumnPr mapId="161" xpath="/root/column/dataType" xmlDataType="string"/>
    </tableColumn>
    <tableColumn id="16" xr3:uid="{00000000-0010-0000-1400-000010000000}" uniqueName="16" name="dataType存在確認" dataDxfId="53">
      <calculatedColumnFormula>IF(NOT(ISNA(VLOOKUP(テーブル7[[#This Row],[dataType]], dataType定義!A:A, 1,FALSE))), "○", "×")</calculatedColumnFormula>
    </tableColumn>
    <tableColumn id="28" xr3:uid="{6D733E24-5749-4A59-8DC3-D0D86F08EEB3}" uniqueName="28" name="javaのみ" dataDxfId="52"/>
    <tableColumn id="6" xr3:uid="{00000000-0010-0000-1400-000006000000}" uniqueName="pk" name="PK・UK" dataDxfId="51">
      <xmlColumnPr mapId="161" xpath="/root/column/pk" xmlDataType="string"/>
    </tableColumn>
    <tableColumn id="8" xr3:uid="{00000000-0010-0000-1400-000008000000}" uniqueName="nullable" name="nullable" dataDxfId="50">
      <xmlColumnPr mapId="161" xpath="/root/column/nullable" xmlDataType="string"/>
    </tableColumn>
    <tableColumn id="10" xr3:uid="{00000000-0010-0000-1400-00000A000000}" uniqueName="autoIncrement" name="自動採番" dataDxfId="49">
      <xmlColumnPr mapId="161" xpath="/root/column/autoIncrement" xmlDataType="string"/>
    </tableColumn>
    <tableColumn id="21" xr3:uid="{00000000-0010-0000-1400-000015000000}" uniqueName="forcedIncrement" name="強制採番" dataDxfId="48">
      <xmlColumnPr mapId="161" xpath="/root/column/forcedIncrement" xmlDataType="string"/>
    </tableColumn>
    <tableColumn id="11" xr3:uid="{00000000-0010-0000-1400-00000B000000}" uniqueName="autoUpdate" name="自動更新" dataDxfId="47">
      <xmlColumnPr mapId="161" xpath="/root/column/autoUpdate" xmlDataType="string"/>
    </tableColumn>
    <tableColumn id="20" xr3:uid="{00000000-0010-0000-1400-000014000000}" uniqueName="forcedUpdate" name="強制更新" dataDxfId="46">
      <xmlColumnPr mapId="161" xpath="/root/column/forcedUpdate" xmlDataType="string"/>
    </tableColumn>
    <tableColumn id="12" xr3:uid="{00000000-0010-0000-1400-00000C000000}" uniqueName="valueChangeMethod" name="グループ識別項目" dataDxfId="45">
      <xmlColumnPr mapId="161" xpath="/root/column/valueChangeMethod" xmlDataType="string"/>
    </tableColumn>
    <tableColumn id="18" xr3:uid="{00000000-0010-0000-1400-000012000000}" uniqueName="updatedValue" name="SPRING監査" dataDxfId="44">
      <xmlColumnPr mapId="161" xpath="/root/column/updatedValue" xmlDataType="string"/>
    </tableColumn>
    <tableColumn id="19" xr3:uid="{00000000-0010-0000-1400-000013000000}" uniqueName="optLock" name="関連：種類" dataDxfId="43">
      <xmlColumnPr mapId="161" xpath="/root/column/optLock" xmlDataType="string"/>
    </tableColumn>
    <tableColumn id="22" xr3:uid="{965E0FC8-D198-D741-96B0-52558B16A126}" uniqueName="22" name="関連：direction" dataDxfId="42"/>
    <tableColumn id="26" xr3:uid="{BF1E8E08-9D1C-3244-8428-64E53FD9C7C3}" uniqueName="26" name="関連：参照元変数名" dataDxfId="41"/>
    <tableColumn id="23" xr3:uid="{C2190C16-977D-624B-A3FC-4AAFB4F292A1}" uniqueName="23" name="関連：参照先テーブル" dataDxfId="40"/>
    <tableColumn id="24" xr3:uid="{0C28A61C-185A-FC47-BD95-EE9A2D1BA72F}" uniqueName="24" name="関連：参照先カラム" dataDxfId="39"/>
    <tableColumn id="27" xr3:uid="{DD83A45F-5635-9645-BBAE-5EF99F2FB938}" uniqueName="27" name="関連：参照先変数名" dataDxfId="38"/>
    <tableColumn id="25" xr3:uid="{4B276AE8-5CAB-954C-BB6E-F818C96EEF07}" uniqueName="25" name="関連：eager" dataDxfId="37"/>
    <tableColumn id="17" xr3:uid="{00000000-0010-0000-1400-000011000000}" uniqueName="index1" name="index1" dataDxfId="36">
      <xmlColumnPr mapId="161" xpath="/root/column/index1" xmlDataType="string"/>
    </tableColumn>
    <tableColumn id="14" xr3:uid="{00000000-0010-0000-1400-00000E000000}" uniqueName="index2" name="index2" dataDxfId="35">
      <xmlColumnPr mapId="161" xpath="/root/column/index2" xmlDataType="string"/>
    </tableColumn>
    <tableColumn id="13" xr3:uid="{00000000-0010-0000-1400-00000D000000}" uniqueName="index3" name="index3" dataDxfId="34">
      <xmlColumnPr mapId="161" xpath="/root/column/index3" xmlDataType="string"/>
    </tableColumn>
    <tableColumn id="5" xr3:uid="{00000000-0010-0000-1400-000005000000}" uniqueName="dispNameAddLang1" name="備考" dataDxfId="33"/>
    <tableColumn id="3" xr3:uid="{00000000-0010-0000-1400-000003000000}" uniqueName="dispNameAddLang1" name="表示名（追加言語1）" dataDxfId="32">
      <xmlColumnPr mapId="161" xpath="/root/column/dispNameAddLang1" xmlDataType="string"/>
    </tableColumn>
    <tableColumn id="4" xr3:uid="{00000000-0010-0000-1400-000004000000}" uniqueName="dispNameAddLang2" name="表示名（追加言語2）" dataDxfId="31">
      <xmlColumnPr mapId="161" xpath="/root/column/dispNameAddLang2" xmlDataType="string"/>
    </tableColumn>
    <tableColumn id="7" xr3:uid="{00000000-0010-0000-1400-000007000000}" uniqueName="dispNameAddLang3" name="表示名（追加言語3）" dataDxfId="30">
      <xmlColumnPr mapId="161"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A3"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2" t="s">
        <v>127</v>
      </c>
      <c r="B3" s="22" t="s">
        <v>33</v>
      </c>
      <c r="C3" t="s">
        <v>38</v>
      </c>
      <c r="E3" s="28" t="s">
        <v>56</v>
      </c>
      <c r="F3" s="29" t="s">
        <v>72</v>
      </c>
    </row>
    <row r="4" spans="1:6">
      <c r="A4" s="52" t="s">
        <v>29</v>
      </c>
      <c r="B4" s="23" t="s">
        <v>44</v>
      </c>
      <c r="C4" t="s">
        <v>27</v>
      </c>
      <c r="E4" s="28" t="s">
        <v>204</v>
      </c>
      <c r="F4" s="29" t="s">
        <v>73</v>
      </c>
    </row>
    <row r="5" spans="1:6">
      <c r="A5" s="52" t="s">
        <v>30</v>
      </c>
      <c r="B5" s="23" t="s">
        <v>41</v>
      </c>
      <c r="E5" s="28" t="s">
        <v>69</v>
      </c>
      <c r="F5" s="29" t="s">
        <v>74</v>
      </c>
    </row>
    <row r="6" spans="1:6">
      <c r="A6" s="52" t="s">
        <v>31</v>
      </c>
      <c r="B6" s="23" t="s">
        <v>34</v>
      </c>
      <c r="E6" s="28" t="s">
        <v>70</v>
      </c>
      <c r="F6" s="29" t="s">
        <v>75</v>
      </c>
    </row>
    <row r="7" spans="1:6">
      <c r="A7" s="52" t="s">
        <v>135</v>
      </c>
      <c r="B7" s="23" t="s">
        <v>43</v>
      </c>
      <c r="E7" s="28" t="s">
        <v>58</v>
      </c>
      <c r="F7" s="29" t="s">
        <v>77</v>
      </c>
    </row>
    <row r="8" spans="1:6">
      <c r="A8" s="52" t="s">
        <v>137</v>
      </c>
      <c r="B8" s="23" t="s">
        <v>35</v>
      </c>
      <c r="E8" s="28" t="s">
        <v>59</v>
      </c>
      <c r="F8" s="29" t="s">
        <v>76</v>
      </c>
    </row>
    <row r="9" spans="1:6">
      <c r="A9" s="52" t="s">
        <v>139</v>
      </c>
      <c r="B9" s="23" t="s">
        <v>42</v>
      </c>
      <c r="E9" s="28" t="s">
        <v>169</v>
      </c>
      <c r="F9" s="29" t="s">
        <v>78</v>
      </c>
    </row>
    <row r="10" spans="1:6">
      <c r="A10" s="52" t="s">
        <v>141</v>
      </c>
      <c r="B10" s="23" t="s">
        <v>45</v>
      </c>
      <c r="E10" s="28" t="s">
        <v>71</v>
      </c>
      <c r="F10" s="29" t="s">
        <v>78</v>
      </c>
    </row>
    <row r="11" spans="1:6">
      <c r="A11" s="52" t="s">
        <v>129</v>
      </c>
      <c r="B11" s="23" t="s">
        <v>46</v>
      </c>
      <c r="E11" s="28" t="s">
        <v>331</v>
      </c>
      <c r="F11" s="29" t="s">
        <v>333</v>
      </c>
    </row>
    <row r="12" spans="1:6">
      <c r="A12" s="52" t="s">
        <v>130</v>
      </c>
      <c r="B12" s="23" t="s">
        <v>47</v>
      </c>
      <c r="E12" s="28" t="s">
        <v>332</v>
      </c>
      <c r="F12" s="29" t="s">
        <v>334</v>
      </c>
    </row>
    <row r="13" spans="1:6">
      <c r="A13" s="52" t="s">
        <v>133</v>
      </c>
      <c r="B13" s="23" t="s">
        <v>48</v>
      </c>
      <c r="E13" s="28" t="s">
        <v>369</v>
      </c>
      <c r="F13" s="29" t="s">
        <v>80</v>
      </c>
    </row>
    <row r="14" spans="1:6">
      <c r="A14" s="52" t="s">
        <v>132</v>
      </c>
      <c r="B14" s="23" t="s">
        <v>49</v>
      </c>
      <c r="E14" s="28" t="s">
        <v>24</v>
      </c>
      <c r="F14" s="29" t="s">
        <v>80</v>
      </c>
    </row>
    <row r="15" spans="1:6">
      <c r="A15" s="52" t="s">
        <v>142</v>
      </c>
      <c r="B15" s="23" t="s">
        <v>50</v>
      </c>
      <c r="E15" s="28" t="s">
        <v>60</v>
      </c>
      <c r="F15" s="29" t="s">
        <v>81</v>
      </c>
    </row>
    <row r="16" spans="1:6">
      <c r="A16" s="52"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189</v>
      </c>
      <c r="B1" t="s">
        <v>190</v>
      </c>
      <c r="C1" t="s">
        <v>193</v>
      </c>
    </row>
    <row r="2" spans="1:3">
      <c r="A2" t="s">
        <v>196</v>
      </c>
      <c r="B2" t="s">
        <v>192</v>
      </c>
      <c r="C2" t="s">
        <v>194</v>
      </c>
    </row>
    <row r="3" spans="1:3">
      <c r="A3" t="s">
        <v>197</v>
      </c>
      <c r="B3" t="s">
        <v>192</v>
      </c>
      <c r="C3" t="s">
        <v>195</v>
      </c>
    </row>
    <row r="4" spans="1:3">
      <c r="A4" t="s">
        <v>191</v>
      </c>
      <c r="B4" t="s">
        <v>198</v>
      </c>
      <c r="C4" t="s">
        <v>194</v>
      </c>
    </row>
    <row r="11" spans="1:3">
      <c r="A11" t="s">
        <v>199</v>
      </c>
    </row>
    <row r="12" spans="1:3">
      <c r="A12" t="s">
        <v>200</v>
      </c>
    </row>
    <row r="13" spans="1:3">
      <c r="A13" s="76" t="s">
        <v>201</v>
      </c>
    </row>
    <row r="14" spans="1:3">
      <c r="A14" t="s">
        <v>202</v>
      </c>
    </row>
    <row r="15" spans="1:3">
      <c r="A15" t="s">
        <v>203</v>
      </c>
    </row>
  </sheetData>
  <phoneticPr fontId="4"/>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2" sqref="C2"/>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5" t="s">
        <v>311</v>
      </c>
      <c r="B1" s="85" t="s">
        <v>312</v>
      </c>
      <c r="C1" s="85" t="s">
        <v>229</v>
      </c>
      <c r="D1" s="85" t="s">
        <v>230</v>
      </c>
    </row>
    <row r="2" spans="1:4" ht="32">
      <c r="A2" s="85">
        <f>ROW()-1</f>
        <v>1</v>
      </c>
      <c r="B2" s="85" t="s">
        <v>400</v>
      </c>
      <c r="C2" s="96" t="s">
        <v>401</v>
      </c>
      <c r="D2" s="85"/>
    </row>
    <row r="3" spans="1:4" ht="80">
      <c r="A3" s="85">
        <f t="shared" ref="A3:A15" si="0">ROW()-1</f>
        <v>2</v>
      </c>
      <c r="B3" s="85" t="s">
        <v>307</v>
      </c>
      <c r="C3" s="96" t="s">
        <v>355</v>
      </c>
      <c r="D3" s="85"/>
    </row>
    <row r="4" spans="1:4" ht="74" customHeight="1">
      <c r="A4" s="85">
        <f t="shared" si="0"/>
        <v>3</v>
      </c>
      <c r="B4" s="85" t="s">
        <v>315</v>
      </c>
      <c r="C4" s="96" t="s">
        <v>357</v>
      </c>
      <c r="D4" s="85"/>
    </row>
    <row r="5" spans="1:4">
      <c r="A5" s="85">
        <f t="shared" si="0"/>
        <v>4</v>
      </c>
      <c r="B5" s="85" t="s">
        <v>314</v>
      </c>
      <c r="C5" s="85" t="s">
        <v>316</v>
      </c>
      <c r="D5" s="85"/>
    </row>
    <row r="6" spans="1:4" ht="96">
      <c r="A6" s="85">
        <f t="shared" si="0"/>
        <v>5</v>
      </c>
      <c r="B6" s="85" t="s">
        <v>313</v>
      </c>
      <c r="C6" s="96" t="s">
        <v>330</v>
      </c>
      <c r="D6" s="85"/>
    </row>
    <row r="7" spans="1:4">
      <c r="A7" s="85">
        <f t="shared" si="0"/>
        <v>6</v>
      </c>
      <c r="B7" s="85" t="s">
        <v>317</v>
      </c>
      <c r="C7" s="85" t="s">
        <v>318</v>
      </c>
      <c r="D7" s="85"/>
    </row>
    <row r="8" spans="1:4" ht="176">
      <c r="A8" s="85">
        <f>ROW()-1</f>
        <v>7</v>
      </c>
      <c r="B8" s="85" t="s">
        <v>325</v>
      </c>
      <c r="C8" s="96" t="s">
        <v>366</v>
      </c>
      <c r="D8" s="85"/>
    </row>
    <row r="9" spans="1:4" ht="80">
      <c r="A9" s="85">
        <f t="shared" si="0"/>
        <v>8</v>
      </c>
      <c r="B9" s="85" t="s">
        <v>320</v>
      </c>
      <c r="C9" s="96" t="s">
        <v>337</v>
      </c>
      <c r="D9" s="85"/>
    </row>
    <row r="10" spans="1:4" ht="192">
      <c r="A10" s="85">
        <f>ROW()-1</f>
        <v>9</v>
      </c>
      <c r="B10" s="85" t="s">
        <v>354</v>
      </c>
      <c r="C10" s="96" t="s">
        <v>389</v>
      </c>
      <c r="D10" s="85"/>
    </row>
    <row r="11" spans="1:4" ht="32">
      <c r="A11" s="85">
        <f t="shared" si="0"/>
        <v>10</v>
      </c>
      <c r="B11" s="96" t="s">
        <v>321</v>
      </c>
      <c r="C11" s="85" t="s">
        <v>322</v>
      </c>
      <c r="D11" s="85"/>
    </row>
    <row r="12" spans="1:4">
      <c r="A12" s="85">
        <f t="shared" si="0"/>
        <v>11</v>
      </c>
      <c r="B12" s="85"/>
      <c r="C12" s="85"/>
      <c r="D12" s="85"/>
    </row>
    <row r="13" spans="1:4">
      <c r="A13" s="85">
        <f t="shared" si="0"/>
        <v>12</v>
      </c>
      <c r="B13" s="85"/>
      <c r="C13" s="85"/>
      <c r="D13" s="85"/>
    </row>
    <row r="14" spans="1:4">
      <c r="A14" s="85">
        <f t="shared" si="0"/>
        <v>13</v>
      </c>
      <c r="B14" s="85"/>
      <c r="C14" s="85"/>
      <c r="D14" s="85"/>
    </row>
    <row r="15" spans="1:4">
      <c r="A15" s="85">
        <f t="shared" si="0"/>
        <v>14</v>
      </c>
      <c r="B15" s="85"/>
      <c r="C15" s="85"/>
      <c r="D15" s="85"/>
    </row>
  </sheetData>
  <phoneticPr fontId="4"/>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87"/>
  <sheetViews>
    <sheetView tabSelected="1" zoomScaleNormal="100" zoomScaleSheetLayoutView="80" workbookViewId="0">
      <selection activeCell="B6" sqref="B6"/>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172</v>
      </c>
      <c r="Z2" s="62" t="s">
        <v>113</v>
      </c>
      <c r="AA2" s="62" t="s">
        <v>114</v>
      </c>
      <c r="AB2" s="62" t="s">
        <v>115</v>
      </c>
    </row>
    <row r="3" spans="1:30">
      <c r="A3" s="97" t="s">
        <v>263</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281</v>
      </c>
      <c r="C5" s="63" t="s">
        <v>3</v>
      </c>
      <c r="D5" s="63" t="s">
        <v>4</v>
      </c>
      <c r="E5" s="70" t="s">
        <v>282</v>
      </c>
      <c r="F5" s="63" t="s">
        <v>400</v>
      </c>
      <c r="G5" s="63" t="s">
        <v>310</v>
      </c>
      <c r="H5" s="64" t="s">
        <v>220</v>
      </c>
      <c r="I5" s="64" t="s">
        <v>101</v>
      </c>
      <c r="J5" s="11" t="s">
        <v>283</v>
      </c>
      <c r="K5" s="64" t="s">
        <v>284</v>
      </c>
      <c r="L5" s="11" t="s">
        <v>285</v>
      </c>
      <c r="M5" s="11" t="s">
        <v>324</v>
      </c>
      <c r="N5" s="11" t="s">
        <v>320</v>
      </c>
      <c r="O5" s="11" t="s">
        <v>347</v>
      </c>
      <c r="P5" s="11" t="s">
        <v>348</v>
      </c>
      <c r="Q5" s="11" t="s">
        <v>368</v>
      </c>
      <c r="R5" s="11" t="s">
        <v>349</v>
      </c>
      <c r="S5" s="11" t="s">
        <v>350</v>
      </c>
      <c r="T5" s="11" t="s">
        <v>388</v>
      </c>
      <c r="U5" s="11" t="s">
        <v>353</v>
      </c>
      <c r="V5" s="11" t="s">
        <v>286</v>
      </c>
      <c r="W5" s="11" t="s">
        <v>287</v>
      </c>
      <c r="X5" s="11" t="s">
        <v>288</v>
      </c>
      <c r="Y5" s="11" t="s">
        <v>96</v>
      </c>
      <c r="Z5" s="65" t="s">
        <v>289</v>
      </c>
      <c r="AA5" s="65" t="s">
        <v>290</v>
      </c>
      <c r="AB5" s="65" t="s">
        <v>291</v>
      </c>
      <c r="AD5" s="67"/>
    </row>
    <row r="6" spans="1:30" s="66" customFormat="1" ht="14" customHeight="1">
      <c r="A6" s="68" t="s">
        <v>458</v>
      </c>
      <c r="B6" s="68" t="s">
        <v>298</v>
      </c>
      <c r="C6" s="6" t="s">
        <v>298</v>
      </c>
      <c r="D6" s="6" t="s">
        <v>211</v>
      </c>
      <c r="E6" s="69" t="str">
        <f>IF(NOT(ISNA(VLOOKUP(テーブル7[[#This Row],[dataType]], dataType定義!A:A, 1,FALSE))), "○", "×")</f>
        <v>○</v>
      </c>
      <c r="F6" s="10"/>
      <c r="G6" s="10" t="s">
        <v>212</v>
      </c>
      <c r="H6" s="10"/>
      <c r="I6" s="10" t="s">
        <v>40</v>
      </c>
      <c r="J6" s="9"/>
      <c r="K6" s="63"/>
      <c r="L6" s="9"/>
      <c r="M6" s="10"/>
      <c r="N6" s="9"/>
      <c r="O6" s="9"/>
      <c r="P6" s="9"/>
      <c r="Q6" s="9"/>
      <c r="R6" s="9"/>
      <c r="S6" s="9"/>
      <c r="T6" s="9"/>
      <c r="U6" s="10"/>
      <c r="V6" s="9"/>
      <c r="W6" s="9"/>
      <c r="X6" s="9"/>
      <c r="Y6" s="40"/>
      <c r="Z6" s="68" t="s">
        <v>298</v>
      </c>
      <c r="AA6" s="68"/>
      <c r="AB6" s="63"/>
      <c r="AD6" s="67"/>
    </row>
    <row r="7" spans="1:30" s="66" customFormat="1" ht="14" customHeight="1">
      <c r="A7" s="68" t="s">
        <v>458</v>
      </c>
      <c r="B7" s="6" t="s">
        <v>540</v>
      </c>
      <c r="C7" s="68" t="s">
        <v>541</v>
      </c>
      <c r="D7" s="68" t="s">
        <v>542</v>
      </c>
      <c r="E7" s="69" t="str">
        <f>IF(NOT(ISNA(VLOOKUP(テーブル7[[#This Row],[dataType]], dataType定義!A:A, 1,FALSE))), "○", "×")</f>
        <v>○</v>
      </c>
      <c r="F7" s="10"/>
      <c r="G7" s="63" t="s">
        <v>385</v>
      </c>
      <c r="H7" s="63"/>
      <c r="I7" s="63"/>
      <c r="J7" s="9"/>
      <c r="K7" s="63"/>
      <c r="L7" s="102"/>
      <c r="M7" s="63"/>
      <c r="N7" s="9"/>
      <c r="O7" s="9"/>
      <c r="P7" s="9"/>
      <c r="Q7" s="9"/>
      <c r="R7" s="9"/>
      <c r="S7" s="9"/>
      <c r="T7" s="9"/>
      <c r="U7" s="10"/>
      <c r="V7" s="9"/>
      <c r="W7" s="9"/>
      <c r="X7" s="63"/>
      <c r="Y7" s="78"/>
      <c r="Z7" s="6" t="s">
        <v>640</v>
      </c>
      <c r="AA7" s="68"/>
      <c r="AB7" s="63"/>
      <c r="AD7" s="67"/>
    </row>
    <row r="8" spans="1:30" s="66" customFormat="1" ht="14" customHeight="1">
      <c r="A8" s="68" t="s">
        <v>458</v>
      </c>
      <c r="B8" s="68" t="s">
        <v>543</v>
      </c>
      <c r="C8" s="68" t="s">
        <v>299</v>
      </c>
      <c r="D8" s="6" t="s">
        <v>466</v>
      </c>
      <c r="E8" s="69" t="str">
        <f>IF(NOT(ISNA(VLOOKUP(テーブル7[[#This Row],[dataType]], dataType定義!A:A, 1,FALSE))), "○", "×")</f>
        <v>○</v>
      </c>
      <c r="F8" s="10"/>
      <c r="G8" s="63"/>
      <c r="H8" s="63"/>
      <c r="I8" s="63"/>
      <c r="J8" s="9"/>
      <c r="K8" s="63"/>
      <c r="L8" s="9"/>
      <c r="M8" s="63"/>
      <c r="N8" s="9"/>
      <c r="O8" s="9"/>
      <c r="P8" s="9"/>
      <c r="Q8" s="9"/>
      <c r="R8" s="9"/>
      <c r="S8" s="9"/>
      <c r="T8" s="9"/>
      <c r="U8" s="10"/>
      <c r="V8" s="9"/>
      <c r="W8" s="9"/>
      <c r="X8" s="63"/>
      <c r="Y8" s="78"/>
      <c r="Z8" s="6" t="s">
        <v>641</v>
      </c>
      <c r="AA8" s="68"/>
      <c r="AB8" s="63"/>
      <c r="AD8" s="67"/>
    </row>
    <row r="9" spans="1:30" s="66" customFormat="1" ht="14" customHeight="1">
      <c r="A9" s="68" t="s">
        <v>458</v>
      </c>
      <c r="B9" s="68" t="s">
        <v>544</v>
      </c>
      <c r="C9" s="68" t="s">
        <v>545</v>
      </c>
      <c r="D9" s="68" t="s">
        <v>468</v>
      </c>
      <c r="E9" s="69" t="str">
        <f>IF(NOT(ISNA(VLOOKUP(テーブル7[[#This Row],[dataType]], dataType定義!A:A, 1,FALSE))), "○", "×")</f>
        <v>○</v>
      </c>
      <c r="F9" s="10"/>
      <c r="G9" s="63"/>
      <c r="H9" s="63"/>
      <c r="I9" s="63"/>
      <c r="J9" s="9"/>
      <c r="K9" s="63"/>
      <c r="L9" s="9"/>
      <c r="M9" s="63"/>
      <c r="N9" s="9"/>
      <c r="O9" s="9"/>
      <c r="P9" s="9"/>
      <c r="Q9" s="9"/>
      <c r="R9" s="9"/>
      <c r="S9" s="9"/>
      <c r="T9" s="9"/>
      <c r="U9" s="10"/>
      <c r="V9" s="9"/>
      <c r="W9" s="9"/>
      <c r="X9" s="63"/>
      <c r="Y9" s="78"/>
      <c r="Z9" s="6" t="s">
        <v>642</v>
      </c>
      <c r="AA9" s="68"/>
      <c r="AB9" s="63"/>
      <c r="AD9" s="67"/>
    </row>
    <row r="10" spans="1:30" s="66" customFormat="1" ht="14" customHeight="1">
      <c r="A10" s="68" t="s">
        <v>458</v>
      </c>
      <c r="B10" s="6" t="s">
        <v>546</v>
      </c>
      <c r="C10" s="6" t="s">
        <v>547</v>
      </c>
      <c r="D10" s="6" t="s">
        <v>207</v>
      </c>
      <c r="E10" s="69" t="str">
        <f>IF(NOT(ISNA(VLOOKUP(テーブル7[[#This Row],[dataType]], dataType定義!A:A, 1,FALSE))), "○", "×")</f>
        <v>○</v>
      </c>
      <c r="F10" s="10"/>
      <c r="G10" s="63"/>
      <c r="H10" s="9"/>
      <c r="I10" s="9"/>
      <c r="J10" s="9"/>
      <c r="K10" s="63"/>
      <c r="L10" s="9"/>
      <c r="M10" s="9"/>
      <c r="N10" s="9"/>
      <c r="O10" s="9"/>
      <c r="P10" s="9"/>
      <c r="Q10" s="9"/>
      <c r="R10" s="9"/>
      <c r="S10" s="9"/>
      <c r="T10" s="9"/>
      <c r="U10" s="10"/>
      <c r="V10" s="9"/>
      <c r="W10" s="9"/>
      <c r="X10" s="9"/>
      <c r="Y10" s="40"/>
      <c r="Z10" s="6" t="s">
        <v>643</v>
      </c>
      <c r="AA10" s="68"/>
      <c r="AB10" s="63"/>
      <c r="AD10" s="67"/>
    </row>
    <row r="11" spans="1:30" s="66" customFormat="1" ht="14" customHeight="1">
      <c r="A11" s="68" t="s">
        <v>458</v>
      </c>
      <c r="B11" s="6" t="s">
        <v>548</v>
      </c>
      <c r="C11" s="6" t="s">
        <v>549</v>
      </c>
      <c r="D11" s="6" t="s">
        <v>207</v>
      </c>
      <c r="E11" s="69" t="str">
        <f>IF(NOT(ISNA(VLOOKUP(テーブル7[[#This Row],[dataType]], dataType定義!A:A, 1,FALSE))), "○", "×")</f>
        <v>○</v>
      </c>
      <c r="F11" s="10"/>
      <c r="G11" s="63"/>
      <c r="H11" s="9"/>
      <c r="I11" s="9"/>
      <c r="J11" s="9"/>
      <c r="K11" s="63"/>
      <c r="L11" s="9"/>
      <c r="M11" s="9"/>
      <c r="N11" s="9"/>
      <c r="O11" s="9"/>
      <c r="P11" s="9"/>
      <c r="Q11" s="9"/>
      <c r="R11" s="9"/>
      <c r="S11" s="9"/>
      <c r="T11" s="9"/>
      <c r="U11" s="10"/>
      <c r="V11" s="9"/>
      <c r="W11" s="9"/>
      <c r="X11" s="9"/>
      <c r="Y11" s="40"/>
      <c r="Z11" s="6" t="s">
        <v>644</v>
      </c>
      <c r="AA11" s="68"/>
      <c r="AB11" s="63"/>
      <c r="AD11" s="67"/>
    </row>
    <row r="12" spans="1:30" s="66" customFormat="1" ht="14" customHeight="1">
      <c r="A12" s="6" t="s">
        <v>550</v>
      </c>
      <c r="B12" s="6" t="s">
        <v>551</v>
      </c>
      <c r="C12" s="6" t="s">
        <v>298</v>
      </c>
      <c r="D12" s="6" t="s">
        <v>211</v>
      </c>
      <c r="E12" s="69" t="str">
        <f>IF(NOT(ISNA(VLOOKUP(テーブル7[[#This Row],[dataType]], dataType定義!A:A, 1,FALSE))), "○", "×")</f>
        <v>○</v>
      </c>
      <c r="F12" s="10"/>
      <c r="G12" s="9" t="s">
        <v>212</v>
      </c>
      <c r="H12" s="9"/>
      <c r="I12" s="9" t="s">
        <v>40</v>
      </c>
      <c r="J12" s="9"/>
      <c r="K12" s="63"/>
      <c r="L12" s="9"/>
      <c r="M12" s="9" t="s">
        <v>40</v>
      </c>
      <c r="N12" s="9"/>
      <c r="O12" s="9"/>
      <c r="P12" s="9"/>
      <c r="Q12" s="9"/>
      <c r="R12" s="9"/>
      <c r="S12" s="9"/>
      <c r="T12" s="9"/>
      <c r="U12" s="9"/>
      <c r="V12" s="9"/>
      <c r="W12" s="9"/>
      <c r="X12" s="9"/>
      <c r="Y12" s="40"/>
      <c r="Z12" s="103" t="s">
        <v>298</v>
      </c>
      <c r="AA12" s="68"/>
      <c r="AB12" s="63"/>
      <c r="AD12" s="67"/>
    </row>
    <row r="13" spans="1:30" s="66" customFormat="1" ht="14" customHeight="1">
      <c r="A13" s="6" t="s">
        <v>550</v>
      </c>
      <c r="B13" s="6" t="s">
        <v>5</v>
      </c>
      <c r="C13" s="6" t="s">
        <v>552</v>
      </c>
      <c r="D13" s="6" t="s">
        <v>460</v>
      </c>
      <c r="E13" s="69" t="str">
        <f>IF(NOT(ISNA(VLOOKUP(テーブル7[[#This Row],[dataType]], dataType定義!A:A, 1,FALSE))), "○", "×")</f>
        <v>○</v>
      </c>
      <c r="F13" s="10"/>
      <c r="G13" s="9"/>
      <c r="H13" s="9"/>
      <c r="I13" s="9"/>
      <c r="J13" s="9"/>
      <c r="K13" s="63"/>
      <c r="L13" s="9"/>
      <c r="M13" s="9"/>
      <c r="N13" s="9"/>
      <c r="O13" s="9"/>
      <c r="P13" s="9"/>
      <c r="Q13" s="9"/>
      <c r="R13" s="9"/>
      <c r="S13" s="9"/>
      <c r="T13" s="9"/>
      <c r="U13" s="9"/>
      <c r="V13" s="9"/>
      <c r="W13" s="9"/>
      <c r="X13" s="9"/>
      <c r="Y13" s="40"/>
      <c r="Z13" s="6" t="s">
        <v>5</v>
      </c>
      <c r="AA13" s="68"/>
      <c r="AB13" s="63"/>
      <c r="AD13" s="67"/>
    </row>
    <row r="14" spans="1:30" s="66" customFormat="1" ht="14" customHeight="1">
      <c r="A14" s="6" t="s">
        <v>550</v>
      </c>
      <c r="B14" s="6" t="s">
        <v>553</v>
      </c>
      <c r="C14" s="6" t="s">
        <v>299</v>
      </c>
      <c r="D14" s="6" t="s">
        <v>466</v>
      </c>
      <c r="E14" s="69" t="str">
        <f>IF(NOT(ISNA(VLOOKUP(テーブル7[[#This Row],[dataType]], dataType定義!A:A, 1,FALSE))), "○", "×")</f>
        <v>○</v>
      </c>
      <c r="F14" s="10"/>
      <c r="G14" s="9"/>
      <c r="H14" s="9"/>
      <c r="I14" s="9"/>
      <c r="J14" s="9"/>
      <c r="K14" s="63"/>
      <c r="L14" s="9"/>
      <c r="M14" s="9"/>
      <c r="N14" s="9"/>
      <c r="O14" s="9"/>
      <c r="P14" s="9"/>
      <c r="Q14" s="9"/>
      <c r="R14" s="9"/>
      <c r="S14" s="9"/>
      <c r="T14" s="9"/>
      <c r="U14" s="9"/>
      <c r="V14" s="9"/>
      <c r="W14" s="9"/>
      <c r="X14" s="9"/>
      <c r="Y14" s="40"/>
      <c r="Z14" s="6" t="s">
        <v>645</v>
      </c>
      <c r="AA14" s="68"/>
      <c r="AB14" s="63"/>
      <c r="AD14" s="67"/>
    </row>
    <row r="15" spans="1:30" s="66" customFormat="1" ht="14" customHeight="1">
      <c r="A15" s="68" t="s">
        <v>550</v>
      </c>
      <c r="B15" s="6" t="s">
        <v>546</v>
      </c>
      <c r="C15" s="6" t="s">
        <v>547</v>
      </c>
      <c r="D15" s="6" t="s">
        <v>207</v>
      </c>
      <c r="E15" s="69" t="str">
        <f>IF(NOT(ISNA(VLOOKUP(テーブル7[[#This Row],[dataType]], dataType定義!A:A, 1,FALSE))), "○", "×")</f>
        <v>○</v>
      </c>
      <c r="F15" s="10"/>
      <c r="G15" s="63"/>
      <c r="H15" s="9"/>
      <c r="I15" s="9"/>
      <c r="J15" s="9"/>
      <c r="K15" s="63"/>
      <c r="L15" s="9"/>
      <c r="M15" s="9"/>
      <c r="N15" s="9"/>
      <c r="O15" s="9"/>
      <c r="P15" s="9"/>
      <c r="Q15" s="9"/>
      <c r="R15" s="9"/>
      <c r="S15" s="9"/>
      <c r="T15" s="9"/>
      <c r="U15" s="10"/>
      <c r="V15" s="9"/>
      <c r="W15" s="9"/>
      <c r="X15" s="9"/>
      <c r="Y15" s="40"/>
      <c r="Z15" s="6" t="s">
        <v>643</v>
      </c>
      <c r="AA15" s="68"/>
      <c r="AB15" s="63"/>
      <c r="AD15" s="67"/>
    </row>
    <row r="16" spans="1:30" s="66" customFormat="1" ht="14" customHeight="1">
      <c r="A16" s="68" t="s">
        <v>550</v>
      </c>
      <c r="B16" s="6" t="s">
        <v>554</v>
      </c>
      <c r="C16" s="6" t="s">
        <v>549</v>
      </c>
      <c r="D16" s="6" t="s">
        <v>207</v>
      </c>
      <c r="E16" s="69" t="str">
        <f>IF(NOT(ISNA(VLOOKUP(テーブル7[[#This Row],[dataType]], dataType定義!A:A, 1,FALSE))), "○", "×")</f>
        <v>○</v>
      </c>
      <c r="F16" s="10"/>
      <c r="G16" s="63"/>
      <c r="H16" s="9"/>
      <c r="I16" s="9"/>
      <c r="J16" s="9"/>
      <c r="K16" s="63"/>
      <c r="L16" s="9"/>
      <c r="M16" s="9"/>
      <c r="N16" s="9"/>
      <c r="O16" s="9"/>
      <c r="P16" s="9"/>
      <c r="Q16" s="9"/>
      <c r="R16" s="9"/>
      <c r="S16" s="9"/>
      <c r="T16" s="9"/>
      <c r="U16" s="10"/>
      <c r="V16" s="9"/>
      <c r="W16" s="9"/>
      <c r="X16" s="9"/>
      <c r="Y16" s="40"/>
      <c r="Z16" s="6" t="s">
        <v>644</v>
      </c>
      <c r="AA16" s="68"/>
      <c r="AB16" s="63"/>
      <c r="AD16" s="67"/>
    </row>
    <row r="17" spans="1:30" s="66" customFormat="1" ht="14" customHeight="1">
      <c r="A17" s="68" t="s">
        <v>550</v>
      </c>
      <c r="B17" s="118" t="s">
        <v>555</v>
      </c>
      <c r="C17" s="103" t="s">
        <v>556</v>
      </c>
      <c r="D17" s="68" t="s">
        <v>211</v>
      </c>
      <c r="E17" s="69" t="str">
        <f>IF(NOT(ISNA(VLOOKUP(テーブル7[[#This Row],[dataType]], dataType定義!A:A, 1,FALSE))), "○", "×")</f>
        <v>○</v>
      </c>
      <c r="F17" s="10"/>
      <c r="G17" s="10"/>
      <c r="H17" s="10" t="s">
        <v>383</v>
      </c>
      <c r="I17" s="10"/>
      <c r="J17" s="10"/>
      <c r="K17" s="10"/>
      <c r="L17" s="10"/>
      <c r="M17" s="10"/>
      <c r="N17" s="9" t="s">
        <v>646</v>
      </c>
      <c r="O17" s="9"/>
      <c r="P17" s="9"/>
      <c r="Q17" s="9"/>
      <c r="R17" s="98"/>
      <c r="S17" s="98"/>
      <c r="T17" s="98"/>
      <c r="U17" s="10"/>
      <c r="V17" s="9"/>
      <c r="W17" s="9"/>
      <c r="X17" s="9"/>
      <c r="Y17" s="40"/>
      <c r="Z17" s="103" t="s">
        <v>647</v>
      </c>
      <c r="AA17" s="68"/>
      <c r="AB17" s="63"/>
      <c r="AD17" s="67"/>
    </row>
    <row r="18" spans="1:30" s="66" customFormat="1" ht="14" customHeight="1">
      <c r="A18" s="68" t="s">
        <v>550</v>
      </c>
      <c r="B18" s="119" t="s">
        <v>557</v>
      </c>
      <c r="C18" s="74" t="s">
        <v>558</v>
      </c>
      <c r="D18" s="68" t="s">
        <v>211</v>
      </c>
      <c r="E18" s="69" t="str">
        <f>IF(NOT(ISNA(VLOOKUP(テーブル7[[#This Row],[dataType]], dataType定義!A:A, 1,FALSE))), "○", "×")</f>
        <v>○</v>
      </c>
      <c r="F18" s="10"/>
      <c r="G18" s="10"/>
      <c r="H18" s="10" t="s">
        <v>383</v>
      </c>
      <c r="I18" s="10"/>
      <c r="J18" s="10"/>
      <c r="K18" s="10"/>
      <c r="L18" s="10"/>
      <c r="M18" s="10"/>
      <c r="N18" s="72" t="s">
        <v>648</v>
      </c>
      <c r="O18" s="9"/>
      <c r="P18" s="9"/>
      <c r="Q18" s="9"/>
      <c r="R18" s="98"/>
      <c r="S18" s="98"/>
      <c r="T18" s="98"/>
      <c r="U18" s="10"/>
      <c r="V18" s="72"/>
      <c r="W18" s="72"/>
      <c r="X18" s="72"/>
      <c r="Y18" s="73"/>
      <c r="Z18" s="8" t="s">
        <v>649</v>
      </c>
      <c r="AA18" s="68"/>
      <c r="AB18" s="63"/>
      <c r="AD18" s="67"/>
    </row>
    <row r="19" spans="1:30" s="66" customFormat="1" ht="14" customHeight="1">
      <c r="A19" s="6" t="s">
        <v>559</v>
      </c>
      <c r="B19" s="6" t="s">
        <v>551</v>
      </c>
      <c r="C19" s="6" t="s">
        <v>298</v>
      </c>
      <c r="D19" s="6" t="s">
        <v>211</v>
      </c>
      <c r="E19" s="69" t="str">
        <f>IF(NOT(ISNA(VLOOKUP(テーブル7[[#This Row],[dataType]], dataType定義!A:A, 1,FALSE))), "○", "×")</f>
        <v>○</v>
      </c>
      <c r="F19" s="10"/>
      <c r="G19" s="9" t="s">
        <v>212</v>
      </c>
      <c r="H19" s="9"/>
      <c r="I19" s="9" t="s">
        <v>40</v>
      </c>
      <c r="J19" s="9"/>
      <c r="K19" s="63"/>
      <c r="L19" s="9"/>
      <c r="M19" s="9"/>
      <c r="N19" s="9"/>
      <c r="O19" s="9"/>
      <c r="P19" s="9"/>
      <c r="Q19" s="9"/>
      <c r="R19" s="9"/>
      <c r="S19" s="9"/>
      <c r="T19" s="9"/>
      <c r="U19" s="9"/>
      <c r="V19" s="9"/>
      <c r="W19" s="9"/>
      <c r="X19" s="9"/>
      <c r="Y19" s="40"/>
      <c r="Z19" s="103" t="s">
        <v>298</v>
      </c>
      <c r="AA19" s="68"/>
      <c r="AB19" s="63"/>
      <c r="AD19" s="67"/>
    </row>
    <row r="20" spans="1:30">
      <c r="A20" s="6" t="s">
        <v>559</v>
      </c>
      <c r="B20" s="6" t="s">
        <v>560</v>
      </c>
      <c r="C20" s="6" t="s">
        <v>456</v>
      </c>
      <c r="D20" s="6" t="s">
        <v>211</v>
      </c>
      <c r="E20" s="69" t="str">
        <f>IF(NOT(ISNA(VLOOKUP(テーブル7[[#This Row],[dataType]], dataType定義!A:A, 1,FALSE))), "○", "×")</f>
        <v>○</v>
      </c>
      <c r="F20" s="10"/>
      <c r="G20" s="9"/>
      <c r="H20" s="9"/>
      <c r="I20" s="9"/>
      <c r="J20" s="9"/>
      <c r="K20" s="63"/>
      <c r="L20" s="9"/>
      <c r="M20" s="9"/>
      <c r="N20" s="9"/>
      <c r="O20" s="9" t="s">
        <v>382</v>
      </c>
      <c r="P20" s="9" t="s">
        <v>384</v>
      </c>
      <c r="Q20" s="9" t="s">
        <v>650</v>
      </c>
      <c r="R20" s="98" t="s">
        <v>550</v>
      </c>
      <c r="S20" s="98" t="s">
        <v>298</v>
      </c>
      <c r="T20" s="98"/>
      <c r="U20" s="9"/>
      <c r="V20" s="9"/>
      <c r="W20" s="9"/>
      <c r="X20" s="9"/>
      <c r="Y20" s="40"/>
      <c r="Z20" s="122" t="s">
        <v>651</v>
      </c>
    </row>
    <row r="21" spans="1:30">
      <c r="A21" s="6" t="s">
        <v>559</v>
      </c>
      <c r="B21" s="6" t="s">
        <v>540</v>
      </c>
      <c r="C21" s="68" t="s">
        <v>541</v>
      </c>
      <c r="D21" s="68" t="s">
        <v>542</v>
      </c>
      <c r="E21" s="69" t="str">
        <f>IF(NOT(ISNA(VLOOKUP(テーブル7[[#This Row],[dataType]], dataType定義!A:A, 1,FALSE))), "○", "×")</f>
        <v>○</v>
      </c>
      <c r="F21" s="10"/>
      <c r="G21" s="9" t="s">
        <v>652</v>
      </c>
      <c r="H21" s="9"/>
      <c r="I21" s="9"/>
      <c r="J21" s="9"/>
      <c r="K21" s="63"/>
      <c r="L21" s="9"/>
      <c r="M21" s="9"/>
      <c r="N21" s="9"/>
      <c r="O21" s="9"/>
      <c r="P21" s="9"/>
      <c r="Q21" s="9"/>
      <c r="R21" s="9"/>
      <c r="S21" s="9"/>
      <c r="T21" s="9"/>
      <c r="U21" s="9"/>
      <c r="V21" s="9"/>
      <c r="W21" s="9"/>
      <c r="X21" s="9"/>
      <c r="Y21" s="40"/>
      <c r="Z21" s="68" t="s">
        <v>653</v>
      </c>
      <c r="AA21" s="68"/>
      <c r="AB21" s="63"/>
    </row>
    <row r="22" spans="1:30">
      <c r="A22" s="68" t="s">
        <v>559</v>
      </c>
      <c r="B22" s="68" t="s">
        <v>543</v>
      </c>
      <c r="C22" s="68" t="s">
        <v>299</v>
      </c>
      <c r="D22" s="6" t="s">
        <v>466</v>
      </c>
      <c r="E22" s="69" t="str">
        <f>IF(NOT(ISNA(VLOOKUP(テーブル7[[#This Row],[dataType]], dataType定義!A:A, 1,FALSE))), "○", "×")</f>
        <v>○</v>
      </c>
      <c r="F22" s="10"/>
      <c r="G22" s="9"/>
      <c r="H22" s="9"/>
      <c r="I22" s="9"/>
      <c r="J22" s="9"/>
      <c r="K22" s="63"/>
      <c r="L22" s="9"/>
      <c r="M22" s="9"/>
      <c r="N22" s="9"/>
      <c r="O22" s="9"/>
      <c r="P22" s="9"/>
      <c r="Q22" s="9"/>
      <c r="R22" s="9"/>
      <c r="S22" s="9"/>
      <c r="T22" s="9"/>
      <c r="U22" s="9"/>
      <c r="V22" s="9"/>
      <c r="W22" s="9"/>
      <c r="X22" s="9"/>
      <c r="Y22" s="40"/>
      <c r="Z22" s="68" t="s">
        <v>654</v>
      </c>
      <c r="AA22" s="68"/>
      <c r="AB22" s="63"/>
    </row>
    <row r="23" spans="1:30">
      <c r="A23" s="68" t="s">
        <v>559</v>
      </c>
      <c r="B23" s="68" t="s">
        <v>561</v>
      </c>
      <c r="C23" s="68" t="s">
        <v>562</v>
      </c>
      <c r="D23" s="6" t="s">
        <v>489</v>
      </c>
      <c r="E23" s="69" t="str">
        <f>IF(NOT(ISNA(VLOOKUP(テーブル7[[#This Row],[dataType]], dataType定義!A:A, 1,FALSE))), "○", "×")</f>
        <v>○</v>
      </c>
      <c r="F23" s="10"/>
      <c r="G23" s="63"/>
      <c r="H23" s="9"/>
      <c r="I23" s="9"/>
      <c r="J23" s="9"/>
      <c r="K23" s="63"/>
      <c r="L23" s="9"/>
      <c r="M23" s="9"/>
      <c r="N23" s="9"/>
      <c r="O23" s="9"/>
      <c r="P23" s="9"/>
      <c r="Q23" s="9"/>
      <c r="R23" s="9"/>
      <c r="S23" s="9"/>
      <c r="T23" s="9"/>
      <c r="U23" s="9"/>
      <c r="V23" s="9"/>
      <c r="W23" s="9"/>
      <c r="X23" s="9"/>
      <c r="Y23" s="40"/>
      <c r="Z23" s="6" t="s">
        <v>655</v>
      </c>
      <c r="AA23" s="68"/>
      <c r="AB23" s="63"/>
    </row>
    <row r="24" spans="1:30">
      <c r="A24" s="68" t="s">
        <v>559</v>
      </c>
      <c r="B24" s="68" t="s">
        <v>563</v>
      </c>
      <c r="C24" s="68" t="s">
        <v>564</v>
      </c>
      <c r="D24" s="6" t="s">
        <v>207</v>
      </c>
      <c r="E24" s="69" t="str">
        <f>IF(NOT(ISNA(VLOOKUP(テーブル7[[#This Row],[dataType]], dataType定義!A:A, 1,FALSE))), "○", "×")</f>
        <v>○</v>
      </c>
      <c r="F24" s="10"/>
      <c r="G24" s="63"/>
      <c r="H24" s="9"/>
      <c r="I24" s="9"/>
      <c r="J24" s="9"/>
      <c r="K24" s="63"/>
      <c r="L24" s="9"/>
      <c r="M24" s="9"/>
      <c r="N24" s="9"/>
      <c r="O24" s="9"/>
      <c r="P24" s="9"/>
      <c r="Q24" s="9"/>
      <c r="R24" s="9"/>
      <c r="S24" s="9"/>
      <c r="T24" s="9"/>
      <c r="U24" s="9"/>
      <c r="V24" s="9"/>
      <c r="W24" s="9"/>
      <c r="X24" s="9"/>
      <c r="Y24" s="40"/>
      <c r="Z24" s="6" t="s">
        <v>656</v>
      </c>
      <c r="AA24" s="68"/>
      <c r="AB24" s="63"/>
    </row>
    <row r="25" spans="1:30">
      <c r="A25" s="68" t="s">
        <v>559</v>
      </c>
      <c r="B25" s="68" t="s">
        <v>544</v>
      </c>
      <c r="C25" s="68" t="s">
        <v>545</v>
      </c>
      <c r="D25" s="68" t="s">
        <v>468</v>
      </c>
      <c r="E25" s="69" t="str">
        <f>IF(NOT(ISNA(VLOOKUP(テーブル7[[#This Row],[dataType]], dataType定義!A:A, 1,FALSE))), "○", "×")</f>
        <v>○</v>
      </c>
      <c r="F25" s="10"/>
      <c r="G25" s="63"/>
      <c r="H25" s="9"/>
      <c r="I25" s="9"/>
      <c r="J25" s="9"/>
      <c r="K25" s="63"/>
      <c r="L25" s="9"/>
      <c r="M25" s="9"/>
      <c r="N25" s="9"/>
      <c r="O25" s="9"/>
      <c r="P25" s="9"/>
      <c r="Q25" s="9"/>
      <c r="R25" s="9"/>
      <c r="S25" s="9"/>
      <c r="T25" s="9"/>
      <c r="U25" s="9"/>
      <c r="V25" s="9"/>
      <c r="W25" s="9"/>
      <c r="X25" s="9"/>
      <c r="Y25" s="40"/>
      <c r="Z25" s="6" t="s">
        <v>657</v>
      </c>
      <c r="AA25" s="68"/>
      <c r="AB25" s="63"/>
    </row>
    <row r="26" spans="1:30">
      <c r="A26" s="68" t="s">
        <v>559</v>
      </c>
      <c r="B26" s="68" t="s">
        <v>546</v>
      </c>
      <c r="C26" s="6" t="s">
        <v>547</v>
      </c>
      <c r="D26" s="68" t="s">
        <v>207</v>
      </c>
      <c r="E26" s="69" t="str">
        <f>IF(NOT(ISNA(VLOOKUP(テーブル7[[#This Row],[dataType]], dataType定義!A:A, 1,FALSE))), "○", "×")</f>
        <v>○</v>
      </c>
      <c r="F26" s="10"/>
      <c r="G26" s="63"/>
      <c r="H26" s="9"/>
      <c r="I26" s="9"/>
      <c r="J26" s="9"/>
      <c r="K26" s="63"/>
      <c r="L26" s="9"/>
      <c r="M26" s="9"/>
      <c r="N26" s="9"/>
      <c r="O26" s="9"/>
      <c r="P26" s="9"/>
      <c r="Q26" s="9"/>
      <c r="R26" s="9"/>
      <c r="S26" s="9"/>
      <c r="T26" s="9"/>
      <c r="U26" s="9"/>
      <c r="V26" s="9"/>
      <c r="W26" s="9"/>
      <c r="X26" s="9"/>
      <c r="Y26" s="40"/>
      <c r="Z26" s="6" t="s">
        <v>658</v>
      </c>
      <c r="AA26" s="68"/>
      <c r="AB26" s="63"/>
    </row>
    <row r="27" spans="1:30" s="66" customFormat="1" ht="14" customHeight="1">
      <c r="A27" s="68" t="s">
        <v>559</v>
      </c>
      <c r="B27" s="118" t="s">
        <v>555</v>
      </c>
      <c r="C27" s="103" t="s">
        <v>556</v>
      </c>
      <c r="D27" s="68" t="s">
        <v>211</v>
      </c>
      <c r="E27" s="69" t="str">
        <f>IF(NOT(ISNA(VLOOKUP(テーブル7[[#This Row],[dataType]], dataType定義!A:A, 1,FALSE))), "○", "×")</f>
        <v>○</v>
      </c>
      <c r="F27" s="10"/>
      <c r="G27" s="10"/>
      <c r="H27" s="10" t="s">
        <v>383</v>
      </c>
      <c r="I27" s="10"/>
      <c r="J27" s="10"/>
      <c r="K27" s="10"/>
      <c r="L27" s="10"/>
      <c r="M27" s="10"/>
      <c r="N27" s="9" t="s">
        <v>646</v>
      </c>
      <c r="O27" s="9"/>
      <c r="P27" s="9"/>
      <c r="Q27" s="9"/>
      <c r="R27" s="98"/>
      <c r="S27" s="98"/>
      <c r="T27" s="98"/>
      <c r="U27" s="10"/>
      <c r="V27" s="9"/>
      <c r="W27" s="9"/>
      <c r="X27" s="9"/>
      <c r="Y27" s="40"/>
      <c r="Z27" s="103" t="s">
        <v>647</v>
      </c>
      <c r="AA27" s="68"/>
      <c r="AB27" s="63"/>
      <c r="AD27" s="67"/>
    </row>
    <row r="28" spans="1:30" s="66" customFormat="1" ht="14" customHeight="1">
      <c r="A28" s="68" t="s">
        <v>559</v>
      </c>
      <c r="B28" s="119" t="s">
        <v>557</v>
      </c>
      <c r="C28" s="74" t="s">
        <v>558</v>
      </c>
      <c r="D28" s="68" t="s">
        <v>211</v>
      </c>
      <c r="E28" s="69" t="str">
        <f>IF(NOT(ISNA(VLOOKUP(テーブル7[[#This Row],[dataType]], dataType定義!A:A, 1,FALSE))), "○", "×")</f>
        <v>○</v>
      </c>
      <c r="F28" s="10"/>
      <c r="G28" s="10"/>
      <c r="H28" s="10" t="s">
        <v>383</v>
      </c>
      <c r="I28" s="10"/>
      <c r="J28" s="10"/>
      <c r="K28" s="10"/>
      <c r="L28" s="10"/>
      <c r="M28" s="10"/>
      <c r="N28" s="72" t="s">
        <v>648</v>
      </c>
      <c r="O28" s="9"/>
      <c r="P28" s="9"/>
      <c r="Q28" s="9"/>
      <c r="R28" s="98"/>
      <c r="S28" s="98"/>
      <c r="T28" s="98"/>
      <c r="U28" s="10"/>
      <c r="V28" s="72"/>
      <c r="W28" s="72"/>
      <c r="X28" s="72"/>
      <c r="Y28" s="73"/>
      <c r="Z28" s="8" t="s">
        <v>649</v>
      </c>
      <c r="AA28" s="68"/>
      <c r="AB28" s="63"/>
      <c r="AD28" s="67"/>
    </row>
    <row r="29" spans="1:30">
      <c r="A29" s="68" t="s">
        <v>729</v>
      </c>
      <c r="B29" s="6" t="s">
        <v>560</v>
      </c>
      <c r="C29" s="6" t="s">
        <v>456</v>
      </c>
      <c r="D29" s="6" t="s">
        <v>211</v>
      </c>
      <c r="E29" s="69" t="str">
        <f>IF(NOT(ISNA(VLOOKUP(テーブル7[[#This Row],[dataType]], dataType定義!A:A, 1,FALSE))), "○", "×")</f>
        <v>○</v>
      </c>
      <c r="F29" s="10"/>
      <c r="G29" s="9" t="s">
        <v>212</v>
      </c>
      <c r="H29" s="9"/>
      <c r="I29" s="9"/>
      <c r="J29" s="9"/>
      <c r="K29" s="63"/>
      <c r="L29" s="9"/>
      <c r="M29" s="9"/>
      <c r="N29" s="9"/>
      <c r="O29" s="9" t="s">
        <v>382</v>
      </c>
      <c r="P29" s="9" t="s">
        <v>384</v>
      </c>
      <c r="Q29" s="9" t="s">
        <v>650</v>
      </c>
      <c r="R29" s="98" t="s">
        <v>550</v>
      </c>
      <c r="S29" s="98" t="s">
        <v>298</v>
      </c>
      <c r="T29" s="9"/>
      <c r="U29" s="9"/>
      <c r="V29" s="9"/>
      <c r="W29" s="9"/>
      <c r="X29" s="9"/>
      <c r="Y29" s="40"/>
      <c r="Z29" s="103" t="s">
        <v>298</v>
      </c>
      <c r="AA29" s="68"/>
      <c r="AB29" s="63"/>
    </row>
    <row r="30" spans="1:30">
      <c r="A30" s="68" t="s">
        <v>566</v>
      </c>
      <c r="B30" s="68" t="s">
        <v>551</v>
      </c>
      <c r="C30" s="6" t="s">
        <v>298</v>
      </c>
      <c r="D30" s="6" t="s">
        <v>211</v>
      </c>
      <c r="E30" s="69" t="str">
        <f>IF(NOT(ISNA(VLOOKUP(テーブル7[[#This Row],[dataType]], dataType定義!A:A, 1,FALSE))), "○", "×")</f>
        <v>○</v>
      </c>
      <c r="F30" s="10"/>
      <c r="G30" s="9" t="s">
        <v>212</v>
      </c>
      <c r="H30" s="9"/>
      <c r="I30" s="9" t="s">
        <v>40</v>
      </c>
      <c r="J30" s="9"/>
      <c r="K30" s="63"/>
      <c r="L30" s="9"/>
      <c r="M30" s="9"/>
      <c r="N30" s="9"/>
      <c r="O30" s="9"/>
      <c r="P30" s="9"/>
      <c r="Q30" s="9"/>
      <c r="R30" s="9"/>
      <c r="S30" s="9"/>
      <c r="T30" s="9"/>
      <c r="U30" s="9"/>
      <c r="V30" s="9"/>
      <c r="W30" s="9"/>
      <c r="X30" s="9"/>
      <c r="Y30" s="40"/>
      <c r="Z30" s="103" t="s">
        <v>298</v>
      </c>
      <c r="AA30" s="68"/>
      <c r="AB30" s="63"/>
    </row>
    <row r="31" spans="1:30">
      <c r="A31" s="68" t="s">
        <v>566</v>
      </c>
      <c r="B31" s="6" t="s">
        <v>560</v>
      </c>
      <c r="C31" s="6" t="s">
        <v>456</v>
      </c>
      <c r="D31" s="6" t="s">
        <v>211</v>
      </c>
      <c r="E31" s="69" t="str">
        <f>IF(NOT(ISNA(VLOOKUP(テーブル7[[#This Row],[dataType]], dataType定義!A:A, 1,FALSE))), "○", "×")</f>
        <v>○</v>
      </c>
      <c r="F31" s="10"/>
      <c r="G31" s="9"/>
      <c r="H31" s="9"/>
      <c r="I31" s="9"/>
      <c r="J31" s="9"/>
      <c r="K31" s="63"/>
      <c r="L31" s="9"/>
      <c r="M31" s="9"/>
      <c r="N31" s="9"/>
      <c r="O31" s="9" t="s">
        <v>382</v>
      </c>
      <c r="P31" s="9" t="s">
        <v>384</v>
      </c>
      <c r="Q31" s="9" t="s">
        <v>650</v>
      </c>
      <c r="R31" s="98" t="s">
        <v>550</v>
      </c>
      <c r="S31" s="98" t="s">
        <v>298</v>
      </c>
      <c r="T31" s="98"/>
      <c r="U31" s="9"/>
      <c r="V31" s="9"/>
      <c r="W31" s="9"/>
      <c r="X31" s="9"/>
      <c r="Y31" s="40"/>
      <c r="Z31" s="122" t="s">
        <v>651</v>
      </c>
      <c r="AA31" s="68"/>
      <c r="AB31" s="63"/>
    </row>
    <row r="32" spans="1:30" s="66" customFormat="1" ht="14" customHeight="1">
      <c r="A32" s="68" t="s">
        <v>566</v>
      </c>
      <c r="B32" s="6" t="s">
        <v>5</v>
      </c>
      <c r="C32" s="6" t="s">
        <v>552</v>
      </c>
      <c r="D32" s="6" t="s">
        <v>460</v>
      </c>
      <c r="E32" s="69" t="str">
        <f>IF(NOT(ISNA(VLOOKUP(テーブル7[[#This Row],[dataType]], dataType定義!A:A, 1,FALSE))), "○", "×")</f>
        <v>○</v>
      </c>
      <c r="F32" s="10"/>
      <c r="G32" s="9" t="s">
        <v>652</v>
      </c>
      <c r="H32" s="9"/>
      <c r="I32" s="9"/>
      <c r="J32" s="9"/>
      <c r="K32" s="63"/>
      <c r="L32" s="9"/>
      <c r="M32" s="9"/>
      <c r="N32" s="9"/>
      <c r="O32" s="9"/>
      <c r="P32" s="9"/>
      <c r="Q32" s="9"/>
      <c r="R32" s="9"/>
      <c r="S32" s="9"/>
      <c r="T32" s="9"/>
      <c r="U32" s="9"/>
      <c r="V32" s="9"/>
      <c r="W32" s="9"/>
      <c r="X32" s="9"/>
      <c r="Y32" s="40"/>
      <c r="Z32" s="6" t="s">
        <v>5</v>
      </c>
      <c r="AA32" s="68"/>
      <c r="AB32" s="63"/>
      <c r="AD32" s="67"/>
    </row>
    <row r="33" spans="1:30" s="66" customFormat="1" ht="14" customHeight="1">
      <c r="A33" s="68" t="s">
        <v>566</v>
      </c>
      <c r="B33" s="6" t="s">
        <v>543</v>
      </c>
      <c r="C33" s="6" t="s">
        <v>299</v>
      </c>
      <c r="D33" s="6" t="s">
        <v>470</v>
      </c>
      <c r="E33" s="69" t="str">
        <f>IF(NOT(ISNA(VLOOKUP(テーブル7[[#This Row],[dataType]], dataType定義!A:A, 1,FALSE))), "○", "×")</f>
        <v>○</v>
      </c>
      <c r="F33" s="10"/>
      <c r="G33" s="9"/>
      <c r="H33" s="9"/>
      <c r="I33" s="9"/>
      <c r="J33" s="9"/>
      <c r="K33" s="63"/>
      <c r="L33" s="9"/>
      <c r="M33" s="9"/>
      <c r="N33" s="9"/>
      <c r="O33" s="9"/>
      <c r="P33" s="9"/>
      <c r="Q33" s="9"/>
      <c r="R33" s="9"/>
      <c r="S33" s="9"/>
      <c r="T33" s="9"/>
      <c r="U33" s="9"/>
      <c r="V33" s="9"/>
      <c r="W33" s="9"/>
      <c r="X33" s="9"/>
      <c r="Y33" s="40"/>
      <c r="Z33" s="6" t="s">
        <v>659</v>
      </c>
      <c r="AA33" s="68"/>
      <c r="AB33" s="63"/>
      <c r="AD33" s="67"/>
    </row>
    <row r="34" spans="1:30" s="66" customFormat="1" ht="14" customHeight="1">
      <c r="A34" s="68" t="s">
        <v>566</v>
      </c>
      <c r="B34" s="6" t="s">
        <v>567</v>
      </c>
      <c r="C34" s="6" t="s">
        <v>568</v>
      </c>
      <c r="D34" s="6" t="s">
        <v>472</v>
      </c>
      <c r="E34" s="69" t="str">
        <f>IF(NOT(ISNA(VLOOKUP(テーブル7[[#This Row],[dataType]], dataType定義!A:A, 1,FALSE))), "○", "×")</f>
        <v>○</v>
      </c>
      <c r="F34" s="10"/>
      <c r="G34" s="9"/>
      <c r="H34" s="9"/>
      <c r="I34" s="9"/>
      <c r="J34" s="9"/>
      <c r="K34" s="63"/>
      <c r="L34" s="9"/>
      <c r="M34" s="9"/>
      <c r="N34" s="9"/>
      <c r="O34" s="9"/>
      <c r="P34" s="9"/>
      <c r="Q34" s="9"/>
      <c r="R34" s="9"/>
      <c r="S34" s="9"/>
      <c r="T34" s="9"/>
      <c r="U34" s="9"/>
      <c r="V34" s="9"/>
      <c r="W34" s="9"/>
      <c r="X34" s="9"/>
      <c r="Y34" s="40"/>
      <c r="Z34" s="6" t="s">
        <v>660</v>
      </c>
      <c r="AA34" s="68"/>
      <c r="AB34" s="63"/>
      <c r="AD34" s="67"/>
    </row>
    <row r="35" spans="1:30" ht="96">
      <c r="A35" s="68" t="s">
        <v>566</v>
      </c>
      <c r="B35" s="68" t="s">
        <v>569</v>
      </c>
      <c r="C35" s="6" t="s">
        <v>570</v>
      </c>
      <c r="D35" s="68" t="s">
        <v>473</v>
      </c>
      <c r="E35" s="69" t="str">
        <f>IF(NOT(ISNA(VLOOKUP(テーブル7[[#This Row],[dataType]], dataType定義!A:A, 1,FALSE))), "○", "×")</f>
        <v>○</v>
      </c>
      <c r="F35" s="10"/>
      <c r="G35" s="63"/>
      <c r="H35" s="9" t="s">
        <v>40</v>
      </c>
      <c r="I35" s="9"/>
      <c r="J35" s="9"/>
      <c r="K35" s="63"/>
      <c r="L35" s="9"/>
      <c r="M35" s="9"/>
      <c r="N35" s="9"/>
      <c r="O35" s="9"/>
      <c r="P35" s="9"/>
      <c r="Q35" s="9"/>
      <c r="R35" s="9"/>
      <c r="S35" s="9"/>
      <c r="T35" s="9"/>
      <c r="U35" s="9"/>
      <c r="V35" s="9"/>
      <c r="W35" s="9"/>
      <c r="X35" s="9"/>
      <c r="Y35" s="40" t="s">
        <v>661</v>
      </c>
      <c r="Z35" s="68" t="s">
        <v>569</v>
      </c>
      <c r="AA35" s="68"/>
      <c r="AB35" s="63"/>
    </row>
    <row r="36" spans="1:30">
      <c r="A36" s="68" t="s">
        <v>566</v>
      </c>
      <c r="B36" s="68" t="s">
        <v>571</v>
      </c>
      <c r="C36" s="6" t="s">
        <v>572</v>
      </c>
      <c r="D36" s="68" t="s">
        <v>473</v>
      </c>
      <c r="E36" s="69" t="str">
        <f>IF(NOT(ISNA(VLOOKUP(テーブル7[[#This Row],[dataType]], dataType定義!A:A, 1,FALSE))), "○", "×")</f>
        <v>○</v>
      </c>
      <c r="F36" s="10"/>
      <c r="G36" s="63"/>
      <c r="H36" s="9" t="s">
        <v>40</v>
      </c>
      <c r="I36" s="9"/>
      <c r="J36" s="9"/>
      <c r="K36" s="63"/>
      <c r="L36" s="9"/>
      <c r="M36" s="9"/>
      <c r="N36" s="9"/>
      <c r="O36" s="9"/>
      <c r="P36" s="9"/>
      <c r="Q36" s="9"/>
      <c r="R36" s="9"/>
      <c r="S36" s="9"/>
      <c r="T36" s="9"/>
      <c r="U36" s="9"/>
      <c r="V36" s="9"/>
      <c r="W36" s="9"/>
      <c r="X36" s="9"/>
      <c r="Y36" s="40"/>
      <c r="Z36" s="68" t="s">
        <v>571</v>
      </c>
      <c r="AA36" s="68"/>
      <c r="AB36" s="63"/>
    </row>
    <row r="37" spans="1:30">
      <c r="A37" s="68" t="s">
        <v>566</v>
      </c>
      <c r="B37" s="68" t="s">
        <v>573</v>
      </c>
      <c r="C37" s="6" t="s">
        <v>574</v>
      </c>
      <c r="D37" s="68" t="s">
        <v>473</v>
      </c>
      <c r="E37" s="69" t="str">
        <f>IF(NOT(ISNA(VLOOKUP(テーブル7[[#This Row],[dataType]], dataType定義!A:A, 1,FALSE))), "○", "×")</f>
        <v>○</v>
      </c>
      <c r="F37" s="10"/>
      <c r="G37" s="9"/>
      <c r="H37" s="9" t="s">
        <v>40</v>
      </c>
      <c r="I37" s="9"/>
      <c r="J37" s="9"/>
      <c r="K37" s="63"/>
      <c r="L37" s="9"/>
      <c r="M37" s="9"/>
      <c r="N37" s="9"/>
      <c r="O37" s="9"/>
      <c r="P37" s="9"/>
      <c r="Q37" s="9"/>
      <c r="R37" s="9"/>
      <c r="S37" s="9"/>
      <c r="T37" s="9"/>
      <c r="U37" s="9"/>
      <c r="V37" s="9"/>
      <c r="W37" s="9"/>
      <c r="X37" s="9"/>
      <c r="Y37" s="40"/>
      <c r="Z37" s="122" t="s">
        <v>573</v>
      </c>
      <c r="AA37" s="68"/>
      <c r="AB37" s="63"/>
    </row>
    <row r="38" spans="1:30">
      <c r="A38" s="68" t="s">
        <v>566</v>
      </c>
      <c r="B38" s="68" t="s">
        <v>575</v>
      </c>
      <c r="C38" s="6" t="s">
        <v>576</v>
      </c>
      <c r="D38" s="68" t="s">
        <v>473</v>
      </c>
      <c r="E38" s="69" t="str">
        <f>IF(NOT(ISNA(VLOOKUP(テーブル7[[#This Row],[dataType]], dataType定義!A:A, 1,FALSE))), "○", "×")</f>
        <v>○</v>
      </c>
      <c r="F38" s="10"/>
      <c r="G38" s="9"/>
      <c r="H38" s="9" t="s">
        <v>40</v>
      </c>
      <c r="I38" s="9"/>
      <c r="J38" s="9"/>
      <c r="K38" s="63"/>
      <c r="L38" s="9"/>
      <c r="M38" s="9"/>
      <c r="N38" s="9"/>
      <c r="O38" s="9"/>
      <c r="P38" s="9"/>
      <c r="Q38" s="9"/>
      <c r="R38" s="9"/>
      <c r="S38" s="9"/>
      <c r="T38" s="9"/>
      <c r="U38" s="9"/>
      <c r="V38" s="9"/>
      <c r="W38" s="9"/>
      <c r="X38" s="9"/>
      <c r="Y38" s="40"/>
      <c r="Z38" s="122" t="s">
        <v>575</v>
      </c>
      <c r="AA38" s="68"/>
      <c r="AB38" s="63"/>
    </row>
    <row r="39" spans="1:30">
      <c r="A39" s="68" t="s">
        <v>577</v>
      </c>
      <c r="B39" s="68" t="s">
        <v>551</v>
      </c>
      <c r="C39" s="6" t="s">
        <v>298</v>
      </c>
      <c r="D39" s="6" t="s">
        <v>211</v>
      </c>
      <c r="E39" s="69" t="str">
        <f>IF(NOT(ISNA(VLOOKUP(テーブル7[[#This Row],[dataType]], dataType定義!A:A, 1,FALSE))), "○", "×")</f>
        <v>○</v>
      </c>
      <c r="F39" s="10"/>
      <c r="G39" s="9" t="s">
        <v>212</v>
      </c>
      <c r="H39" s="9"/>
      <c r="I39" s="9" t="s">
        <v>40</v>
      </c>
      <c r="J39" s="9"/>
      <c r="K39" s="63"/>
      <c r="L39" s="9"/>
      <c r="M39" s="9"/>
      <c r="N39" s="9"/>
      <c r="O39" s="9"/>
      <c r="P39" s="9"/>
      <c r="Q39" s="9"/>
      <c r="R39" s="9"/>
      <c r="S39" s="9"/>
      <c r="T39" s="9"/>
      <c r="U39" s="9"/>
      <c r="V39" s="9"/>
      <c r="W39" s="9"/>
      <c r="X39" s="9"/>
      <c r="Y39" s="40"/>
      <c r="Z39" s="103" t="s">
        <v>298</v>
      </c>
      <c r="AA39" s="68"/>
      <c r="AB39" s="63"/>
    </row>
    <row r="40" spans="1:30">
      <c r="A40" s="68" t="s">
        <v>577</v>
      </c>
      <c r="B40" s="6" t="s">
        <v>560</v>
      </c>
      <c r="C40" s="6" t="s">
        <v>456</v>
      </c>
      <c r="D40" s="6" t="s">
        <v>211</v>
      </c>
      <c r="E40" s="69" t="str">
        <f>IF(NOT(ISNA(VLOOKUP(テーブル7[[#This Row],[dataType]], dataType定義!A:A, 1,FALSE))), "○", "×")</f>
        <v>○</v>
      </c>
      <c r="F40" s="10"/>
      <c r="G40" s="9" t="s">
        <v>652</v>
      </c>
      <c r="H40" s="9"/>
      <c r="I40" s="9"/>
      <c r="J40" s="9"/>
      <c r="K40" s="63"/>
      <c r="L40" s="9"/>
      <c r="M40" s="9"/>
      <c r="N40" s="9"/>
      <c r="O40" s="9" t="s">
        <v>382</v>
      </c>
      <c r="P40" s="9" t="s">
        <v>397</v>
      </c>
      <c r="Q40" s="9" t="s">
        <v>662</v>
      </c>
      <c r="R40" s="68" t="s">
        <v>565</v>
      </c>
      <c r="S40" s="98" t="s">
        <v>456</v>
      </c>
      <c r="T40" s="98" t="s">
        <v>663</v>
      </c>
      <c r="U40" s="9"/>
      <c r="V40" s="9"/>
      <c r="W40" s="9"/>
      <c r="X40" s="9"/>
      <c r="Y40" s="40"/>
      <c r="Z40" s="122" t="s">
        <v>651</v>
      </c>
      <c r="AA40" s="68"/>
      <c r="AB40" s="63"/>
    </row>
    <row r="41" spans="1:30">
      <c r="A41" s="68" t="s">
        <v>577</v>
      </c>
      <c r="B41" s="68" t="s">
        <v>578</v>
      </c>
      <c r="C41" s="6" t="s">
        <v>579</v>
      </c>
      <c r="D41" s="6" t="s">
        <v>211</v>
      </c>
      <c r="E41" s="69" t="str">
        <f>IF(NOT(ISNA(VLOOKUP(テーブル7[[#This Row],[dataType]], dataType定義!A:A, 1,FALSE))), "○", "×")</f>
        <v>○</v>
      </c>
      <c r="F41" s="10"/>
      <c r="G41" s="9" t="s">
        <v>652</v>
      </c>
      <c r="H41" s="9"/>
      <c r="I41" s="9"/>
      <c r="J41" s="9"/>
      <c r="K41" s="63"/>
      <c r="L41" s="9"/>
      <c r="M41" s="9"/>
      <c r="N41" s="9"/>
      <c r="O41" s="9" t="s">
        <v>396</v>
      </c>
      <c r="P41" s="9" t="s">
        <v>384</v>
      </c>
      <c r="Q41" s="9" t="s">
        <v>664</v>
      </c>
      <c r="R41" s="98" t="s">
        <v>566</v>
      </c>
      <c r="S41" s="98" t="s">
        <v>298</v>
      </c>
      <c r="T41" s="98"/>
      <c r="U41" s="9"/>
      <c r="V41" s="9"/>
      <c r="W41" s="9"/>
      <c r="X41" s="9"/>
      <c r="Y41" s="40"/>
      <c r="Z41" s="122" t="s">
        <v>578</v>
      </c>
      <c r="AA41" s="68"/>
      <c r="AB41" s="63"/>
    </row>
    <row r="42" spans="1:30">
      <c r="A42" s="68" t="s">
        <v>577</v>
      </c>
      <c r="B42" s="68" t="s">
        <v>580</v>
      </c>
      <c r="C42" s="6" t="s">
        <v>581</v>
      </c>
      <c r="D42" s="6" t="s">
        <v>476</v>
      </c>
      <c r="E42" s="69" t="str">
        <f>IF(NOT(ISNA(VLOOKUP(テーブル7[[#This Row],[dataType]], dataType定義!A:A, 1,FALSE))), "○", "×")</f>
        <v>○</v>
      </c>
      <c r="F42" s="10"/>
      <c r="G42" s="9" t="s">
        <v>652</v>
      </c>
      <c r="H42" s="9"/>
      <c r="I42" s="9"/>
      <c r="J42" s="9"/>
      <c r="K42" s="63"/>
      <c r="L42" s="9"/>
      <c r="M42" s="9"/>
      <c r="N42" s="9"/>
      <c r="O42" s="9"/>
      <c r="P42" s="9"/>
      <c r="Q42" s="9"/>
      <c r="R42" s="9"/>
      <c r="S42" s="9"/>
      <c r="T42" s="9"/>
      <c r="U42" s="9"/>
      <c r="V42" s="9"/>
      <c r="W42" s="9"/>
      <c r="X42" s="9"/>
      <c r="Y42" s="40"/>
      <c r="Z42" s="122" t="s">
        <v>665</v>
      </c>
      <c r="AA42" s="68"/>
      <c r="AB42" s="63"/>
    </row>
    <row r="43" spans="1:30">
      <c r="A43" s="68" t="s">
        <v>577</v>
      </c>
      <c r="B43" s="120" t="s">
        <v>582</v>
      </c>
      <c r="C43" s="120" t="s">
        <v>583</v>
      </c>
      <c r="D43" s="68" t="s">
        <v>477</v>
      </c>
      <c r="E43" s="69" t="str">
        <f>IF(NOT(ISNA(VLOOKUP(テーブル7[[#This Row],[dataType]], dataType定義!A:A, 1,FALSE))), "○", "×")</f>
        <v>○</v>
      </c>
      <c r="F43" s="10"/>
      <c r="G43" s="9"/>
      <c r="H43" s="9"/>
      <c r="I43" s="9"/>
      <c r="J43" s="9"/>
      <c r="K43" s="63"/>
      <c r="L43" s="9"/>
      <c r="M43" s="9"/>
      <c r="N43" s="9"/>
      <c r="O43" s="9"/>
      <c r="P43" s="9"/>
      <c r="Q43" s="9"/>
      <c r="R43" s="9"/>
      <c r="S43" s="9"/>
      <c r="T43" s="9"/>
      <c r="U43" s="9"/>
      <c r="V43" s="9"/>
      <c r="W43" s="9"/>
      <c r="X43" s="9"/>
      <c r="Y43" s="40"/>
      <c r="Z43" s="120" t="s">
        <v>582</v>
      </c>
      <c r="AA43" s="68"/>
      <c r="AB43" s="63"/>
    </row>
    <row r="44" spans="1:30">
      <c r="A44" s="68" t="s">
        <v>584</v>
      </c>
      <c r="B44" s="68" t="s">
        <v>551</v>
      </c>
      <c r="C44" s="6" t="s">
        <v>298</v>
      </c>
      <c r="D44" s="6" t="s">
        <v>211</v>
      </c>
      <c r="E44" s="69" t="str">
        <f>IF(NOT(ISNA(VLOOKUP(テーブル7[[#This Row],[dataType]], dataType定義!A:A, 1,FALSE))), "○", "×")</f>
        <v>○</v>
      </c>
      <c r="F44" s="10"/>
      <c r="G44" s="9" t="s">
        <v>212</v>
      </c>
      <c r="H44" s="9"/>
      <c r="I44" s="9" t="s">
        <v>40</v>
      </c>
      <c r="J44" s="9"/>
      <c r="K44" s="63"/>
      <c r="L44" s="9"/>
      <c r="M44" s="9"/>
      <c r="N44" s="9"/>
      <c r="O44" s="9"/>
      <c r="P44" s="9"/>
      <c r="Q44" s="9"/>
      <c r="R44" s="9"/>
      <c r="S44" s="9"/>
      <c r="T44" s="9"/>
      <c r="U44" s="9"/>
      <c r="V44" s="9"/>
      <c r="W44" s="9"/>
      <c r="X44" s="9"/>
      <c r="Y44" s="40"/>
      <c r="Z44" s="103" t="s">
        <v>298</v>
      </c>
      <c r="AA44" s="68"/>
      <c r="AB44" s="63"/>
    </row>
    <row r="45" spans="1:30">
      <c r="A45" s="68" t="s">
        <v>584</v>
      </c>
      <c r="B45" s="6" t="s">
        <v>560</v>
      </c>
      <c r="C45" s="6" t="s">
        <v>456</v>
      </c>
      <c r="D45" s="6" t="s">
        <v>211</v>
      </c>
      <c r="E45" s="69" t="str">
        <f>IF(NOT(ISNA(VLOOKUP(テーブル7[[#This Row],[dataType]], dataType定義!A:A, 1,FALSE))), "○", "×")</f>
        <v>○</v>
      </c>
      <c r="F45" s="10"/>
      <c r="G45" s="9" t="s">
        <v>652</v>
      </c>
      <c r="H45" s="9"/>
      <c r="I45" s="9"/>
      <c r="J45" s="9"/>
      <c r="K45" s="63"/>
      <c r="L45" s="9"/>
      <c r="M45" s="9"/>
      <c r="N45" s="9"/>
      <c r="O45" s="9" t="s">
        <v>382</v>
      </c>
      <c r="P45" s="9" t="s">
        <v>397</v>
      </c>
      <c r="Q45" s="9" t="s">
        <v>662</v>
      </c>
      <c r="R45" s="68" t="s">
        <v>565</v>
      </c>
      <c r="S45" s="98" t="s">
        <v>456</v>
      </c>
      <c r="T45" s="98" t="s">
        <v>666</v>
      </c>
      <c r="U45" s="9"/>
      <c r="V45" s="9"/>
      <c r="W45" s="9"/>
      <c r="X45" s="9"/>
      <c r="Y45" s="40"/>
      <c r="Z45" s="122" t="s">
        <v>651</v>
      </c>
      <c r="AA45" s="68"/>
      <c r="AB45" s="63"/>
    </row>
    <row r="46" spans="1:30">
      <c r="A46" s="68" t="s">
        <v>584</v>
      </c>
      <c r="B46" s="6" t="s">
        <v>585</v>
      </c>
      <c r="C46" s="6" t="s">
        <v>584</v>
      </c>
      <c r="D46" s="6" t="s">
        <v>493</v>
      </c>
      <c r="E46" s="69" t="str">
        <f>IF(NOT(ISNA(VLOOKUP(テーブル7[[#This Row],[dataType]], dataType定義!A:A, 1,FALSE))), "○", "×")</f>
        <v>○</v>
      </c>
      <c r="F46" s="10"/>
      <c r="G46" s="9" t="s">
        <v>652</v>
      </c>
      <c r="H46" s="9"/>
      <c r="I46" s="9"/>
      <c r="J46" s="9"/>
      <c r="K46" s="63"/>
      <c r="L46" s="9"/>
      <c r="M46" s="9"/>
      <c r="N46" s="9"/>
      <c r="O46" s="9"/>
      <c r="P46" s="9"/>
      <c r="Q46" s="9"/>
      <c r="R46" s="9"/>
      <c r="S46" s="9"/>
      <c r="T46" s="9"/>
      <c r="U46" s="9"/>
      <c r="V46" s="9"/>
      <c r="W46" s="9"/>
      <c r="X46" s="9"/>
      <c r="Y46" s="40"/>
      <c r="Z46" s="122" t="s">
        <v>667</v>
      </c>
      <c r="AA46" s="68"/>
      <c r="AB46" s="63"/>
    </row>
    <row r="47" spans="1:30">
      <c r="A47" s="68" t="s">
        <v>586</v>
      </c>
      <c r="B47" s="68" t="s">
        <v>551</v>
      </c>
      <c r="C47" s="6" t="s">
        <v>298</v>
      </c>
      <c r="D47" s="6" t="s">
        <v>211</v>
      </c>
      <c r="E47" s="69" t="str">
        <f>IF(NOT(ISNA(VLOOKUP(テーブル7[[#This Row],[dataType]], dataType定義!A:A, 1,FALSE))), "○", "×")</f>
        <v>○</v>
      </c>
      <c r="F47" s="10"/>
      <c r="G47" s="9" t="s">
        <v>212</v>
      </c>
      <c r="H47" s="9"/>
      <c r="I47" s="9" t="s">
        <v>40</v>
      </c>
      <c r="J47" s="9"/>
      <c r="K47" s="63"/>
      <c r="L47" s="9"/>
      <c r="M47" s="9"/>
      <c r="N47" s="9"/>
      <c r="O47" s="9"/>
      <c r="P47" s="9"/>
      <c r="Q47" s="9"/>
      <c r="R47" s="9"/>
      <c r="S47" s="9"/>
      <c r="T47" s="9"/>
      <c r="U47" s="9"/>
      <c r="V47" s="9"/>
      <c r="W47" s="9"/>
      <c r="X47" s="9"/>
      <c r="Y47" s="40"/>
      <c r="Z47" s="103" t="s">
        <v>298</v>
      </c>
      <c r="AA47" s="68"/>
      <c r="AB47" s="63"/>
    </row>
    <row r="48" spans="1:30">
      <c r="A48" s="68" t="s">
        <v>586</v>
      </c>
      <c r="B48" s="6" t="s">
        <v>560</v>
      </c>
      <c r="C48" s="6" t="s">
        <v>456</v>
      </c>
      <c r="D48" s="6" t="s">
        <v>211</v>
      </c>
      <c r="E48" s="69" t="str">
        <f>IF(NOT(ISNA(VLOOKUP(テーブル7[[#This Row],[dataType]], dataType定義!A:A, 1,FALSE))), "○", "×")</f>
        <v>○</v>
      </c>
      <c r="F48" s="10"/>
      <c r="G48" s="9" t="s">
        <v>652</v>
      </c>
      <c r="H48" s="9"/>
      <c r="I48" s="9"/>
      <c r="J48" s="9"/>
      <c r="K48" s="63"/>
      <c r="L48" s="9"/>
      <c r="M48" s="9"/>
      <c r="N48" s="9"/>
      <c r="O48" s="9" t="s">
        <v>382</v>
      </c>
      <c r="P48" s="9" t="s">
        <v>384</v>
      </c>
      <c r="Q48" s="9" t="s">
        <v>650</v>
      </c>
      <c r="R48" s="98" t="s">
        <v>550</v>
      </c>
      <c r="S48" s="98" t="s">
        <v>298</v>
      </c>
      <c r="T48" s="98"/>
      <c r="U48" s="9"/>
      <c r="V48" s="9"/>
      <c r="W48" s="9"/>
      <c r="X48" s="9"/>
      <c r="Y48" s="40"/>
      <c r="Z48" s="122" t="s">
        <v>651</v>
      </c>
      <c r="AA48" s="68"/>
      <c r="AB48" s="63"/>
    </row>
    <row r="49" spans="1:28">
      <c r="A49" s="68" t="s">
        <v>586</v>
      </c>
      <c r="B49" s="68" t="s">
        <v>587</v>
      </c>
      <c r="C49" s="6" t="s">
        <v>588</v>
      </c>
      <c r="D49" s="68" t="s">
        <v>490</v>
      </c>
      <c r="E49" s="69" t="str">
        <f>IF(NOT(ISNA(VLOOKUP(テーブル7[[#This Row],[dataType]], dataType定義!A:A, 1,FALSE))), "○", "×")</f>
        <v>○</v>
      </c>
      <c r="F49" s="10"/>
      <c r="G49" s="9" t="s">
        <v>652</v>
      </c>
      <c r="H49" s="9"/>
      <c r="I49" s="9"/>
      <c r="J49" s="9"/>
      <c r="K49" s="63"/>
      <c r="L49" s="9"/>
      <c r="M49" s="9"/>
      <c r="N49" s="9"/>
      <c r="O49" s="9"/>
      <c r="P49" s="9"/>
      <c r="Q49" s="9"/>
      <c r="R49" s="9"/>
      <c r="S49" s="9"/>
      <c r="T49" s="9"/>
      <c r="U49" s="9"/>
      <c r="V49" s="9"/>
      <c r="W49" s="9"/>
      <c r="X49" s="9"/>
      <c r="Y49" s="40"/>
      <c r="Z49" s="68" t="s">
        <v>668</v>
      </c>
      <c r="AA49" s="68"/>
      <c r="AB49" s="63"/>
    </row>
    <row r="50" spans="1:28">
      <c r="A50" s="68" t="s">
        <v>586</v>
      </c>
      <c r="B50" s="68" t="s">
        <v>578</v>
      </c>
      <c r="C50" s="68" t="s">
        <v>579</v>
      </c>
      <c r="D50" s="68" t="s">
        <v>211</v>
      </c>
      <c r="E50" s="69" t="str">
        <f>IF(NOT(ISNA(VLOOKUP(テーブル7[[#This Row],[dataType]], dataType定義!A:A, 1,FALSE))), "○", "×")</f>
        <v>○</v>
      </c>
      <c r="F50" s="10"/>
      <c r="G50" s="9"/>
      <c r="H50" s="9"/>
      <c r="I50" s="9"/>
      <c r="J50" s="9"/>
      <c r="K50" s="63"/>
      <c r="L50" s="9"/>
      <c r="M50" s="9"/>
      <c r="N50" s="9"/>
      <c r="O50" s="9" t="s">
        <v>382</v>
      </c>
      <c r="P50" s="9" t="s">
        <v>384</v>
      </c>
      <c r="Q50" s="9" t="s">
        <v>664</v>
      </c>
      <c r="R50" s="98" t="s">
        <v>566</v>
      </c>
      <c r="S50" s="98" t="s">
        <v>298</v>
      </c>
      <c r="T50" s="98"/>
      <c r="U50" s="9"/>
      <c r="V50" s="9"/>
      <c r="W50" s="9"/>
      <c r="X50" s="9"/>
      <c r="Y50" s="40"/>
      <c r="Z50" s="68" t="s">
        <v>578</v>
      </c>
      <c r="AA50" s="68"/>
      <c r="AB50" s="63"/>
    </row>
    <row r="51" spans="1:28">
      <c r="A51" s="68" t="s">
        <v>586</v>
      </c>
      <c r="B51" s="68" t="s">
        <v>589</v>
      </c>
      <c r="C51" s="6" t="s">
        <v>590</v>
      </c>
      <c r="D51" s="68" t="s">
        <v>476</v>
      </c>
      <c r="E51" s="69" t="str">
        <f>IF(NOT(ISNA(VLOOKUP(テーブル7[[#This Row],[dataType]], dataType定義!A:A, 1,FALSE))), "○", "×")</f>
        <v>○</v>
      </c>
      <c r="F51" s="10"/>
      <c r="G51" s="9" t="s">
        <v>652</v>
      </c>
      <c r="H51" s="9"/>
      <c r="I51" s="9"/>
      <c r="J51" s="9"/>
      <c r="K51" s="63"/>
      <c r="L51" s="9"/>
      <c r="M51" s="9"/>
      <c r="N51" s="9"/>
      <c r="O51" s="9"/>
      <c r="P51" s="9"/>
      <c r="Q51" s="9"/>
      <c r="R51" s="9"/>
      <c r="S51" s="9"/>
      <c r="T51" s="9"/>
      <c r="U51" s="9"/>
      <c r="V51" s="9"/>
      <c r="W51" s="9"/>
      <c r="X51" s="9"/>
      <c r="Y51" s="40"/>
      <c r="Z51" s="68" t="s">
        <v>669</v>
      </c>
      <c r="AA51" s="68"/>
      <c r="AB51" s="63"/>
    </row>
    <row r="52" spans="1:28">
      <c r="A52" s="68" t="s">
        <v>586</v>
      </c>
      <c r="B52" s="68" t="s">
        <v>591</v>
      </c>
      <c r="C52" s="6" t="s">
        <v>592</v>
      </c>
      <c r="D52" s="68" t="s">
        <v>491</v>
      </c>
      <c r="E52" s="69" t="str">
        <f>IF(NOT(ISNA(VLOOKUP(テーブル7[[#This Row],[dataType]], dataType定義!A:A, 1,FALSE))), "○", "×")</f>
        <v>○</v>
      </c>
      <c r="F52" s="10"/>
      <c r="G52" s="9"/>
      <c r="H52" s="9"/>
      <c r="I52" s="9"/>
      <c r="J52" s="9"/>
      <c r="K52" s="63"/>
      <c r="L52" s="9"/>
      <c r="M52" s="9"/>
      <c r="N52" s="9"/>
      <c r="O52" s="9"/>
      <c r="P52" s="9"/>
      <c r="Q52" s="9"/>
      <c r="R52" s="9"/>
      <c r="S52" s="9"/>
      <c r="T52" s="9"/>
      <c r="U52" s="9"/>
      <c r="V52" s="9"/>
      <c r="W52" s="9"/>
      <c r="X52" s="9"/>
      <c r="Y52" s="40"/>
      <c r="Z52" s="122" t="s">
        <v>670</v>
      </c>
      <c r="AA52" s="68"/>
      <c r="AB52" s="63"/>
    </row>
    <row r="53" spans="1:28">
      <c r="A53" s="68" t="s">
        <v>586</v>
      </c>
      <c r="B53" s="68" t="s">
        <v>593</v>
      </c>
      <c r="C53" s="6" t="s">
        <v>594</v>
      </c>
      <c r="D53" s="68" t="s">
        <v>492</v>
      </c>
      <c r="E53" s="69" t="str">
        <f>IF(NOT(ISNA(VLOOKUP(テーブル7[[#This Row],[dataType]], dataType定義!A:A, 1,FALSE))), "○", "×")</f>
        <v>○</v>
      </c>
      <c r="F53" s="10"/>
      <c r="G53" s="9"/>
      <c r="H53" s="9" t="s">
        <v>40</v>
      </c>
      <c r="I53" s="9"/>
      <c r="J53" s="9"/>
      <c r="K53" s="63"/>
      <c r="L53" s="9"/>
      <c r="M53" s="9"/>
      <c r="N53" s="9"/>
      <c r="O53" s="9"/>
      <c r="P53" s="9"/>
      <c r="Q53" s="9"/>
      <c r="R53" s="9"/>
      <c r="S53" s="9"/>
      <c r="T53" s="9"/>
      <c r="U53" s="9"/>
      <c r="V53" s="9"/>
      <c r="W53" s="9"/>
      <c r="X53" s="9"/>
      <c r="Y53" s="40"/>
      <c r="Z53" s="122" t="s">
        <v>671</v>
      </c>
      <c r="AA53" s="68"/>
      <c r="AB53" s="63"/>
    </row>
    <row r="54" spans="1:28">
      <c r="A54" s="68" t="s">
        <v>595</v>
      </c>
      <c r="B54" s="6" t="s">
        <v>551</v>
      </c>
      <c r="C54" s="6" t="s">
        <v>298</v>
      </c>
      <c r="D54" s="6" t="s">
        <v>211</v>
      </c>
      <c r="E54" s="69" t="str">
        <f>IF(NOT(ISNA(VLOOKUP(テーブル7[[#This Row],[dataType]], dataType定義!A:A, 1,FALSE))), "○", "×")</f>
        <v>○</v>
      </c>
      <c r="F54" s="10"/>
      <c r="G54" s="9" t="s">
        <v>212</v>
      </c>
      <c r="H54" s="9"/>
      <c r="I54" s="9" t="s">
        <v>40</v>
      </c>
      <c r="J54" s="9"/>
      <c r="K54" s="63"/>
      <c r="L54" s="9"/>
      <c r="M54" s="9"/>
      <c r="N54" s="9"/>
      <c r="O54" s="9"/>
      <c r="P54" s="9"/>
      <c r="Q54" s="9"/>
      <c r="R54" s="9"/>
      <c r="S54" s="9"/>
      <c r="T54" s="9"/>
      <c r="U54" s="9"/>
      <c r="V54" s="9"/>
      <c r="W54" s="9"/>
      <c r="X54" s="9"/>
      <c r="Y54" s="40"/>
      <c r="Z54" s="103" t="s">
        <v>298</v>
      </c>
      <c r="AA54" s="68"/>
      <c r="AB54" s="63"/>
    </row>
    <row r="55" spans="1:28">
      <c r="A55" s="68" t="s">
        <v>595</v>
      </c>
      <c r="B55" s="6" t="s">
        <v>560</v>
      </c>
      <c r="C55" s="6" t="s">
        <v>456</v>
      </c>
      <c r="D55" s="6" t="s">
        <v>211</v>
      </c>
      <c r="E55" s="69" t="str">
        <f>IF(NOT(ISNA(VLOOKUP(テーブル7[[#This Row],[dataType]], dataType定義!A:A, 1,FALSE))), "○", "×")</f>
        <v>○</v>
      </c>
      <c r="F55" s="10"/>
      <c r="G55" s="9"/>
      <c r="H55" s="9"/>
      <c r="I55" s="9"/>
      <c r="J55" s="9"/>
      <c r="K55" s="63"/>
      <c r="L55" s="9"/>
      <c r="M55" s="9"/>
      <c r="N55" s="9"/>
      <c r="O55" s="9" t="s">
        <v>382</v>
      </c>
      <c r="P55" s="9" t="s">
        <v>384</v>
      </c>
      <c r="Q55" s="9" t="s">
        <v>650</v>
      </c>
      <c r="R55" s="98" t="s">
        <v>550</v>
      </c>
      <c r="S55" s="98" t="s">
        <v>298</v>
      </c>
      <c r="T55" s="98"/>
      <c r="U55" s="9"/>
      <c r="V55" s="9"/>
      <c r="W55" s="9"/>
      <c r="X55" s="9"/>
      <c r="Y55" s="40"/>
      <c r="Z55" s="122" t="s">
        <v>651</v>
      </c>
      <c r="AA55" s="68"/>
      <c r="AB55" s="63"/>
    </row>
    <row r="56" spans="1:28">
      <c r="A56" s="68" t="s">
        <v>595</v>
      </c>
      <c r="B56" s="68" t="s">
        <v>596</v>
      </c>
      <c r="C56" s="68" t="s">
        <v>597</v>
      </c>
      <c r="D56" s="68" t="s">
        <v>474</v>
      </c>
      <c r="E56" s="69" t="str">
        <f>IF(NOT(ISNA(VLOOKUP(テーブル7[[#This Row],[dataType]], dataType定義!A:A, 1,FALSE))), "○", "×")</f>
        <v>○</v>
      </c>
      <c r="F56" s="10"/>
      <c r="G56" s="9" t="s">
        <v>652</v>
      </c>
      <c r="H56" s="9"/>
      <c r="I56" s="9"/>
      <c r="J56" s="9"/>
      <c r="K56" s="63"/>
      <c r="L56" s="9"/>
      <c r="M56" s="9"/>
      <c r="N56" s="9"/>
      <c r="O56" s="9"/>
      <c r="P56" s="9"/>
      <c r="Q56" s="9"/>
      <c r="R56" s="9"/>
      <c r="S56" s="9"/>
      <c r="T56" s="9"/>
      <c r="U56" s="9"/>
      <c r="V56" s="9"/>
      <c r="W56" s="9"/>
      <c r="X56" s="9"/>
      <c r="Y56" s="40"/>
      <c r="Z56" s="68" t="s">
        <v>672</v>
      </c>
      <c r="AA56" s="68"/>
      <c r="AB56" s="63"/>
    </row>
    <row r="57" spans="1:28">
      <c r="A57" s="68" t="s">
        <v>595</v>
      </c>
      <c r="B57" s="68" t="s">
        <v>578</v>
      </c>
      <c r="C57" s="68" t="s">
        <v>579</v>
      </c>
      <c r="D57" s="68" t="s">
        <v>211</v>
      </c>
      <c r="E57" s="69" t="str">
        <f>IF(NOT(ISNA(VLOOKUP(テーブル7[[#This Row],[dataType]], dataType定義!A:A, 1,FALSE))), "○", "×")</f>
        <v>○</v>
      </c>
      <c r="F57" s="10"/>
      <c r="G57" s="9"/>
      <c r="H57" s="9"/>
      <c r="I57" s="9"/>
      <c r="J57" s="9"/>
      <c r="K57" s="63"/>
      <c r="L57" s="9"/>
      <c r="M57" s="9"/>
      <c r="N57" s="9"/>
      <c r="O57" s="9" t="s">
        <v>382</v>
      </c>
      <c r="P57" s="9" t="s">
        <v>384</v>
      </c>
      <c r="Q57" s="9" t="s">
        <v>664</v>
      </c>
      <c r="R57" s="98" t="s">
        <v>566</v>
      </c>
      <c r="S57" s="98" t="s">
        <v>298</v>
      </c>
      <c r="T57" s="98"/>
      <c r="U57" s="9"/>
      <c r="V57" s="9"/>
      <c r="W57" s="9"/>
      <c r="X57" s="9"/>
      <c r="Y57" s="40"/>
      <c r="Z57" s="68" t="s">
        <v>578</v>
      </c>
      <c r="AA57" s="68"/>
      <c r="AB57" s="63"/>
    </row>
    <row r="58" spans="1:28">
      <c r="A58" s="68" t="s">
        <v>595</v>
      </c>
      <c r="B58" s="68" t="s">
        <v>598</v>
      </c>
      <c r="C58" s="68" t="s">
        <v>599</v>
      </c>
      <c r="D58" s="68" t="s">
        <v>211</v>
      </c>
      <c r="E58" s="69" t="str">
        <f>IF(NOT(ISNA(VLOOKUP(テーブル7[[#This Row],[dataType]], dataType定義!A:A, 1,FALSE))), "○", "×")</f>
        <v>○</v>
      </c>
      <c r="F58" s="10"/>
      <c r="G58" s="9"/>
      <c r="H58" s="9"/>
      <c r="I58" s="9"/>
      <c r="J58" s="9"/>
      <c r="K58" s="63"/>
      <c r="L58" s="9"/>
      <c r="M58" s="9"/>
      <c r="N58" s="9"/>
      <c r="O58" s="9" t="s">
        <v>382</v>
      </c>
      <c r="P58" s="9" t="s">
        <v>384</v>
      </c>
      <c r="Q58" s="9" t="s">
        <v>585</v>
      </c>
      <c r="R58" s="98" t="s">
        <v>584</v>
      </c>
      <c r="S58" s="98" t="s">
        <v>298</v>
      </c>
      <c r="T58" s="9"/>
      <c r="U58" s="9"/>
      <c r="V58" s="9"/>
      <c r="W58" s="9"/>
      <c r="X58" s="9"/>
      <c r="Y58" s="40"/>
      <c r="Z58" s="68" t="s">
        <v>673</v>
      </c>
      <c r="AA58" s="68"/>
      <c r="AB58" s="63"/>
    </row>
    <row r="59" spans="1:28" ht="32">
      <c r="A59" s="68" t="s">
        <v>595</v>
      </c>
      <c r="B59" s="120" t="s">
        <v>600</v>
      </c>
      <c r="C59" s="120" t="s">
        <v>601</v>
      </c>
      <c r="D59" s="120" t="s">
        <v>211</v>
      </c>
      <c r="E59" s="69" t="str">
        <f>IF(NOT(ISNA(VLOOKUP(テーブル7[[#This Row],[dataType]], dataType定義!A:A, 1,FALSE))), "○", "×")</f>
        <v>○</v>
      </c>
      <c r="F59" s="10"/>
      <c r="G59" s="9"/>
      <c r="H59" s="9" t="s">
        <v>383</v>
      </c>
      <c r="I59" s="9"/>
      <c r="J59" s="9"/>
      <c r="K59" s="63"/>
      <c r="L59" s="9"/>
      <c r="M59" s="9"/>
      <c r="N59" s="9"/>
      <c r="O59" s="9"/>
      <c r="P59" s="9"/>
      <c r="Q59" s="9"/>
      <c r="R59" s="98"/>
      <c r="S59" s="98"/>
      <c r="T59" s="98"/>
      <c r="U59" s="9"/>
      <c r="V59" s="9"/>
      <c r="W59" s="9"/>
      <c r="X59" s="9"/>
      <c r="Y59" s="40" t="s">
        <v>674</v>
      </c>
      <c r="Z59" s="68" t="s">
        <v>675</v>
      </c>
      <c r="AA59" s="68"/>
      <c r="AB59" s="63"/>
    </row>
    <row r="60" spans="1:28" ht="112">
      <c r="A60" s="68" t="s">
        <v>595</v>
      </c>
      <c r="B60" s="68" t="s">
        <v>602</v>
      </c>
      <c r="C60" s="68" t="s">
        <v>603</v>
      </c>
      <c r="D60" s="68" t="s">
        <v>476</v>
      </c>
      <c r="E60" s="69" t="str">
        <f>IF(NOT(ISNA(VLOOKUP(テーブル7[[#This Row],[dataType]], dataType定義!A:A, 1,FALSE))), "○", "×")</f>
        <v>○</v>
      </c>
      <c r="F60" s="10"/>
      <c r="G60" s="9"/>
      <c r="H60" s="9" t="s">
        <v>383</v>
      </c>
      <c r="I60" s="9"/>
      <c r="J60" s="9"/>
      <c r="K60" s="63"/>
      <c r="L60" s="9"/>
      <c r="M60" s="9"/>
      <c r="N60" s="9"/>
      <c r="O60" s="9"/>
      <c r="P60" s="9"/>
      <c r="Q60" s="9"/>
      <c r="R60" s="9"/>
      <c r="S60" s="9"/>
      <c r="T60" s="9"/>
      <c r="U60" s="9"/>
      <c r="V60" s="9"/>
      <c r="W60" s="9"/>
      <c r="X60" s="9"/>
      <c r="Y60" s="78" t="s">
        <v>676</v>
      </c>
      <c r="Z60" s="68" t="s">
        <v>677</v>
      </c>
      <c r="AA60" s="68"/>
      <c r="AB60" s="63"/>
    </row>
    <row r="61" spans="1:28" ht="16">
      <c r="A61" s="68" t="s">
        <v>595</v>
      </c>
      <c r="B61" s="68" t="s">
        <v>543</v>
      </c>
      <c r="C61" s="68" t="s">
        <v>299</v>
      </c>
      <c r="D61" s="68" t="s">
        <v>480</v>
      </c>
      <c r="E61" s="69" t="str">
        <f>IF(NOT(ISNA(VLOOKUP(テーブル7[[#This Row],[dataType]], dataType定義!A:A, 1,FALSE))), "○", "×")</f>
        <v>○</v>
      </c>
      <c r="F61" s="10"/>
      <c r="G61" s="63"/>
      <c r="H61" s="63"/>
      <c r="I61" s="63"/>
      <c r="J61" s="9"/>
      <c r="K61" s="63"/>
      <c r="L61" s="123"/>
      <c r="M61" s="63"/>
      <c r="N61" s="9"/>
      <c r="O61" s="9"/>
      <c r="P61" s="9"/>
      <c r="Q61" s="9"/>
      <c r="R61" s="9"/>
      <c r="S61" s="9"/>
      <c r="T61" s="9"/>
      <c r="U61" s="9"/>
      <c r="V61" s="9"/>
      <c r="W61" s="9"/>
      <c r="X61" s="63"/>
      <c r="Y61" s="78"/>
      <c r="Z61" s="6" t="s">
        <v>678</v>
      </c>
      <c r="AA61" s="68"/>
      <c r="AB61" s="63"/>
    </row>
    <row r="62" spans="1:28">
      <c r="A62" s="68" t="s">
        <v>595</v>
      </c>
      <c r="B62" s="68" t="s">
        <v>604</v>
      </c>
      <c r="C62" s="68" t="s">
        <v>605</v>
      </c>
      <c r="D62" s="68" t="s">
        <v>207</v>
      </c>
      <c r="E62" s="69" t="str">
        <f>IF(NOT(ISNA(VLOOKUP(テーブル7[[#This Row],[dataType]], dataType定義!A:A, 1,FALSE))), "○", "×")</f>
        <v>○</v>
      </c>
      <c r="F62" s="10"/>
      <c r="G62" s="9"/>
      <c r="H62" s="9"/>
      <c r="I62" s="9"/>
      <c r="J62" s="9"/>
      <c r="K62" s="63"/>
      <c r="L62" s="9"/>
      <c r="M62" s="9"/>
      <c r="N62" s="9"/>
      <c r="O62" s="9"/>
      <c r="P62" s="9"/>
      <c r="Q62" s="9"/>
      <c r="R62" s="98"/>
      <c r="S62" s="98"/>
      <c r="T62" s="98"/>
      <c r="U62" s="9"/>
      <c r="V62" s="9"/>
      <c r="W62" s="9"/>
      <c r="X62" s="9"/>
      <c r="Y62" s="40"/>
      <c r="Z62" s="68" t="s">
        <v>679</v>
      </c>
      <c r="AA62" s="68"/>
      <c r="AB62" s="63"/>
    </row>
    <row r="63" spans="1:28">
      <c r="A63" s="68" t="s">
        <v>595</v>
      </c>
      <c r="B63" s="68" t="s">
        <v>606</v>
      </c>
      <c r="C63" s="68" t="s">
        <v>607</v>
      </c>
      <c r="D63" s="68" t="s">
        <v>207</v>
      </c>
      <c r="E63" s="69" t="str">
        <f>IF(NOT(ISNA(VLOOKUP(テーブル7[[#This Row],[dataType]], dataType定義!A:A, 1,FALSE))), "○", "×")</f>
        <v>○</v>
      </c>
      <c r="F63" s="10"/>
      <c r="G63" s="9"/>
      <c r="H63" s="9"/>
      <c r="I63" s="9"/>
      <c r="J63" s="9"/>
      <c r="K63" s="63"/>
      <c r="L63" s="9"/>
      <c r="M63" s="9"/>
      <c r="N63" s="9"/>
      <c r="O63" s="9"/>
      <c r="P63" s="9"/>
      <c r="Q63" s="9"/>
      <c r="R63" s="9"/>
      <c r="S63" s="9"/>
      <c r="T63" s="9"/>
      <c r="U63" s="9"/>
      <c r="V63" s="9"/>
      <c r="W63" s="9"/>
      <c r="X63" s="9"/>
      <c r="Y63" s="40"/>
      <c r="Z63" s="68" t="s">
        <v>680</v>
      </c>
      <c r="AA63" s="68"/>
      <c r="AB63" s="63"/>
    </row>
    <row r="64" spans="1:28">
      <c r="A64" s="68" t="s">
        <v>595</v>
      </c>
      <c r="B64" s="68" t="s">
        <v>608</v>
      </c>
      <c r="C64" s="68" t="s">
        <v>609</v>
      </c>
      <c r="D64" s="68" t="s">
        <v>211</v>
      </c>
      <c r="E64" s="69" t="str">
        <f>IF(NOT(ISNA(VLOOKUP(テーブル7[[#This Row],[dataType]], dataType定義!A:A, 1,FALSE))), "○", "×")</f>
        <v>○</v>
      </c>
      <c r="F64" s="10"/>
      <c r="G64" s="9"/>
      <c r="H64" s="9" t="s">
        <v>383</v>
      </c>
      <c r="I64" s="9"/>
      <c r="J64" s="9"/>
      <c r="K64" s="63"/>
      <c r="L64" s="9"/>
      <c r="M64" s="9"/>
      <c r="N64" s="9"/>
      <c r="O64" s="9"/>
      <c r="P64" s="9"/>
      <c r="Q64" s="9"/>
      <c r="R64" s="68"/>
      <c r="S64" s="98"/>
      <c r="T64" s="98"/>
      <c r="U64" s="9"/>
      <c r="V64" s="9"/>
      <c r="W64" s="9"/>
      <c r="X64" s="9"/>
      <c r="Y64" s="40"/>
      <c r="Z64" s="68" t="s">
        <v>681</v>
      </c>
      <c r="AA64" s="68"/>
      <c r="AB64" s="63"/>
    </row>
    <row r="65" spans="1:28" ht="32">
      <c r="A65" s="68" t="s">
        <v>595</v>
      </c>
      <c r="B65" s="68" t="s">
        <v>610</v>
      </c>
      <c r="C65" s="68" t="s">
        <v>611</v>
      </c>
      <c r="D65" s="68" t="s">
        <v>211</v>
      </c>
      <c r="E65" s="69" t="str">
        <f>IF(NOT(ISNA(VLOOKUP(テーブル7[[#This Row],[dataType]], dataType定義!A:A, 1,FALSE))), "○", "×")</f>
        <v>○</v>
      </c>
      <c r="F65" s="10"/>
      <c r="G65" s="9"/>
      <c r="H65" s="9" t="s">
        <v>383</v>
      </c>
      <c r="I65" s="9"/>
      <c r="J65" s="9"/>
      <c r="K65" s="63"/>
      <c r="L65" s="9"/>
      <c r="M65" s="9"/>
      <c r="N65" s="9"/>
      <c r="O65" s="9"/>
      <c r="P65" s="9"/>
      <c r="Q65" s="9"/>
      <c r="R65" s="68"/>
      <c r="S65" s="98"/>
      <c r="T65" s="98"/>
      <c r="U65" s="9"/>
      <c r="V65" s="9"/>
      <c r="W65" s="9"/>
      <c r="X65" s="9"/>
      <c r="Y65" s="40" t="s">
        <v>674</v>
      </c>
      <c r="Z65" s="68" t="s">
        <v>682</v>
      </c>
      <c r="AA65" s="68"/>
      <c r="AB65" s="63"/>
    </row>
    <row r="66" spans="1:28">
      <c r="A66" s="120" t="s">
        <v>612</v>
      </c>
      <c r="B66" s="121" t="s">
        <v>551</v>
      </c>
      <c r="C66" s="121" t="s">
        <v>298</v>
      </c>
      <c r="D66" s="121" t="s">
        <v>211</v>
      </c>
      <c r="E66" s="69" t="str">
        <f>IF(NOT(ISNA(VLOOKUP(テーブル7[[#This Row],[dataType]], dataType定義!A:A, 1,FALSE))), "○", "×")</f>
        <v>○</v>
      </c>
      <c r="F66" s="10"/>
      <c r="G66" s="124" t="s">
        <v>212</v>
      </c>
      <c r="H66" s="124"/>
      <c r="I66" s="124" t="s">
        <v>40</v>
      </c>
      <c r="J66" s="124"/>
      <c r="K66" s="124"/>
      <c r="L66" s="124"/>
      <c r="M66" s="124"/>
      <c r="N66" s="124"/>
      <c r="O66" s="124"/>
      <c r="P66" s="124"/>
      <c r="Q66" s="124"/>
      <c r="R66" s="124"/>
      <c r="S66" s="124"/>
      <c r="T66" s="124"/>
      <c r="U66" s="124"/>
      <c r="V66" s="124"/>
      <c r="W66" s="124"/>
      <c r="X66" s="124"/>
      <c r="Y66" s="118"/>
      <c r="Z66" s="125" t="s">
        <v>298</v>
      </c>
      <c r="AA66" s="68"/>
      <c r="AB66" s="63"/>
    </row>
    <row r="67" spans="1:28">
      <c r="A67" s="120" t="s">
        <v>612</v>
      </c>
      <c r="B67" s="6" t="s">
        <v>560</v>
      </c>
      <c r="C67" s="6" t="s">
        <v>456</v>
      </c>
      <c r="D67" s="6" t="s">
        <v>211</v>
      </c>
      <c r="E67" s="69" t="str">
        <f>IF(NOT(ISNA(VLOOKUP(テーブル7[[#This Row],[dataType]], dataType定義!A:A, 1,FALSE))), "○", "×")</f>
        <v>○</v>
      </c>
      <c r="F67" s="10"/>
      <c r="G67" s="9"/>
      <c r="H67" s="9"/>
      <c r="I67" s="9"/>
      <c r="J67" s="9"/>
      <c r="K67" s="63"/>
      <c r="L67" s="9"/>
      <c r="M67" s="9"/>
      <c r="N67" s="9"/>
      <c r="O67" s="9" t="s">
        <v>382</v>
      </c>
      <c r="P67" s="9" t="s">
        <v>384</v>
      </c>
      <c r="Q67" s="9" t="s">
        <v>650</v>
      </c>
      <c r="R67" s="98" t="s">
        <v>550</v>
      </c>
      <c r="S67" s="98" t="s">
        <v>298</v>
      </c>
      <c r="T67" s="98"/>
      <c r="U67" s="9"/>
      <c r="V67" s="9"/>
      <c r="W67" s="9"/>
      <c r="X67" s="9"/>
      <c r="Y67" s="40"/>
      <c r="Z67" s="122" t="s">
        <v>651</v>
      </c>
      <c r="AA67" s="68"/>
      <c r="AB67" s="63"/>
    </row>
    <row r="68" spans="1:28">
      <c r="A68" s="120" t="s">
        <v>612</v>
      </c>
      <c r="B68" s="120" t="s">
        <v>613</v>
      </c>
      <c r="C68" s="120" t="s">
        <v>614</v>
      </c>
      <c r="D68" s="120" t="s">
        <v>211</v>
      </c>
      <c r="E68" s="69" t="str">
        <f>IF(NOT(ISNA(VLOOKUP(テーブル7[[#This Row],[dataType]], dataType定義!A:A, 1,FALSE))), "○", "×")</f>
        <v>○</v>
      </c>
      <c r="F68" s="10"/>
      <c r="G68" s="124"/>
      <c r="H68" s="124"/>
      <c r="I68" s="124"/>
      <c r="J68" s="124"/>
      <c r="K68" s="124"/>
      <c r="L68" s="124"/>
      <c r="M68" s="124"/>
      <c r="N68" s="124"/>
      <c r="O68" s="9" t="s">
        <v>382</v>
      </c>
      <c r="P68" s="9" t="s">
        <v>397</v>
      </c>
      <c r="Q68" s="9" t="s">
        <v>683</v>
      </c>
      <c r="R68" s="98" t="s">
        <v>595</v>
      </c>
      <c r="S68" s="98" t="s">
        <v>298</v>
      </c>
      <c r="T68" s="98"/>
      <c r="U68" s="124" t="s">
        <v>383</v>
      </c>
      <c r="V68" s="124"/>
      <c r="W68" s="124"/>
      <c r="X68" s="124"/>
      <c r="Y68" s="118"/>
      <c r="Z68" s="125" t="s">
        <v>298</v>
      </c>
      <c r="AA68" s="68"/>
      <c r="AB68" s="63"/>
    </row>
    <row r="69" spans="1:28" ht="32">
      <c r="A69" s="120" t="s">
        <v>612</v>
      </c>
      <c r="B69" s="120" t="s">
        <v>600</v>
      </c>
      <c r="C69" s="120" t="s">
        <v>601</v>
      </c>
      <c r="D69" s="120" t="s">
        <v>211</v>
      </c>
      <c r="E69" s="69" t="str">
        <f>IF(NOT(ISNA(VLOOKUP(テーブル7[[#This Row],[dataType]], dataType定義!A:A, 1,FALSE))), "○", "×")</f>
        <v>○</v>
      </c>
      <c r="F69" s="10"/>
      <c r="G69" s="9"/>
      <c r="H69" s="9" t="s">
        <v>383</v>
      </c>
      <c r="I69" s="9"/>
      <c r="J69" s="9"/>
      <c r="K69" s="63"/>
      <c r="L69" s="9"/>
      <c r="M69" s="9"/>
      <c r="N69" s="9"/>
      <c r="O69" s="9"/>
      <c r="P69" s="9"/>
      <c r="Q69" s="9"/>
      <c r="R69" s="98"/>
      <c r="S69" s="98"/>
      <c r="T69" s="98"/>
      <c r="U69" s="9"/>
      <c r="V69" s="9"/>
      <c r="W69" s="9"/>
      <c r="X69" s="9"/>
      <c r="Y69" s="40" t="s">
        <v>674</v>
      </c>
      <c r="Z69" s="68" t="s">
        <v>675</v>
      </c>
      <c r="AA69" s="68"/>
      <c r="AB69" s="63"/>
    </row>
    <row r="70" spans="1:28" ht="32">
      <c r="A70" s="120" t="s">
        <v>612</v>
      </c>
      <c r="B70" s="68" t="s">
        <v>602</v>
      </c>
      <c r="C70" s="68" t="s">
        <v>603</v>
      </c>
      <c r="D70" s="68" t="s">
        <v>476</v>
      </c>
      <c r="E70" s="69" t="str">
        <f>IF(NOT(ISNA(VLOOKUP(テーブル7[[#This Row],[dataType]], dataType定義!A:A, 1,FALSE))), "○", "×")</f>
        <v>○</v>
      </c>
      <c r="F70" s="10"/>
      <c r="G70" s="124"/>
      <c r="H70" s="9" t="s">
        <v>383</v>
      </c>
      <c r="I70" s="124"/>
      <c r="J70" s="124"/>
      <c r="K70" s="124"/>
      <c r="L70" s="124"/>
      <c r="M70" s="124"/>
      <c r="N70" s="124"/>
      <c r="O70" s="124"/>
      <c r="P70" s="124"/>
      <c r="Q70" s="124"/>
      <c r="R70" s="124"/>
      <c r="S70" s="124"/>
      <c r="T70" s="124"/>
      <c r="U70" s="124"/>
      <c r="V70" s="124"/>
      <c r="W70" s="124"/>
      <c r="X70" s="124"/>
      <c r="Y70" s="40" t="s">
        <v>674</v>
      </c>
      <c r="Z70" s="68" t="s">
        <v>684</v>
      </c>
      <c r="AA70" s="68"/>
      <c r="AB70" s="63"/>
    </row>
    <row r="71" spans="1:28">
      <c r="A71" s="120" t="s">
        <v>612</v>
      </c>
      <c r="B71" s="120" t="s">
        <v>543</v>
      </c>
      <c r="C71" s="68" t="s">
        <v>299</v>
      </c>
      <c r="D71" s="120" t="s">
        <v>481</v>
      </c>
      <c r="E71" s="69" t="str">
        <f>IF(NOT(ISNA(VLOOKUP(テーブル7[[#This Row],[dataType]], dataType定義!A:A, 1,FALSE))), "○", "×")</f>
        <v>○</v>
      </c>
      <c r="F71" s="10"/>
      <c r="G71" s="124"/>
      <c r="H71" s="124"/>
      <c r="I71" s="124"/>
      <c r="J71" s="124"/>
      <c r="K71" s="124"/>
      <c r="L71" s="124"/>
      <c r="M71" s="124"/>
      <c r="N71" s="124"/>
      <c r="O71" s="124"/>
      <c r="P71" s="124"/>
      <c r="Q71" s="124"/>
      <c r="R71" s="124"/>
      <c r="S71" s="124"/>
      <c r="T71" s="124"/>
      <c r="U71" s="124"/>
      <c r="V71" s="124"/>
      <c r="W71" s="124"/>
      <c r="X71" s="124"/>
      <c r="Y71" s="118"/>
      <c r="Z71" s="120" t="s">
        <v>685</v>
      </c>
      <c r="AA71" s="68"/>
      <c r="AB71" s="63"/>
    </row>
    <row r="72" spans="1:28">
      <c r="A72" s="120" t="s">
        <v>612</v>
      </c>
      <c r="B72" s="121" t="s">
        <v>615</v>
      </c>
      <c r="C72" s="121" t="s">
        <v>616</v>
      </c>
      <c r="D72" s="120" t="s">
        <v>207</v>
      </c>
      <c r="E72" s="69" t="str">
        <f>IF(NOT(ISNA(VLOOKUP(テーブル7[[#This Row],[dataType]], dataType定義!A:A, 1,FALSE))), "○", "×")</f>
        <v>○</v>
      </c>
      <c r="F72" s="10"/>
      <c r="G72" s="124"/>
      <c r="H72" s="124"/>
      <c r="I72" s="124"/>
      <c r="J72" s="124"/>
      <c r="K72" s="124"/>
      <c r="L72" s="124"/>
      <c r="M72" s="124"/>
      <c r="N72" s="124"/>
      <c r="O72" s="124"/>
      <c r="P72" s="124"/>
      <c r="Q72" s="124"/>
      <c r="R72" s="124"/>
      <c r="S72" s="124"/>
      <c r="T72" s="124"/>
      <c r="U72" s="124"/>
      <c r="V72" s="124"/>
      <c r="W72" s="124"/>
      <c r="X72" s="124"/>
      <c r="Y72" s="118"/>
      <c r="Z72" s="120" t="s">
        <v>686</v>
      </c>
      <c r="AA72" s="68"/>
      <c r="AB72" s="63"/>
    </row>
    <row r="73" spans="1:28">
      <c r="A73" s="120" t="s">
        <v>612</v>
      </c>
      <c r="B73" s="120" t="s">
        <v>617</v>
      </c>
      <c r="C73" s="120" t="s">
        <v>618</v>
      </c>
      <c r="D73" s="120" t="s">
        <v>619</v>
      </c>
      <c r="E73" s="69" t="str">
        <f>IF(NOT(ISNA(VLOOKUP(テーブル7[[#This Row],[dataType]], dataType定義!A:A, 1,FALSE))), "○", "×")</f>
        <v>○</v>
      </c>
      <c r="F73" s="10"/>
      <c r="G73" s="124"/>
      <c r="H73" s="124" t="s">
        <v>40</v>
      </c>
      <c r="I73" s="124"/>
      <c r="J73" s="124"/>
      <c r="K73" s="124"/>
      <c r="L73" s="124"/>
      <c r="M73" s="124"/>
      <c r="N73" s="124"/>
      <c r="O73" s="124"/>
      <c r="P73" s="124"/>
      <c r="Q73" s="124"/>
      <c r="R73" s="124"/>
      <c r="S73" s="124"/>
      <c r="T73" s="124"/>
      <c r="U73" s="124"/>
      <c r="V73" s="124"/>
      <c r="W73" s="124"/>
      <c r="X73" s="124"/>
      <c r="Y73" s="118"/>
      <c r="Z73" s="120" t="s">
        <v>687</v>
      </c>
      <c r="AA73" s="68"/>
      <c r="AB73" s="63"/>
    </row>
    <row r="74" spans="1:28">
      <c r="A74" s="120" t="s">
        <v>612</v>
      </c>
      <c r="B74" s="120" t="s">
        <v>620</v>
      </c>
      <c r="C74" s="120" t="s">
        <v>621</v>
      </c>
      <c r="D74" s="120" t="s">
        <v>483</v>
      </c>
      <c r="E74" s="69" t="str">
        <f>IF(NOT(ISNA(VLOOKUP(テーブル7[[#This Row],[dataType]], dataType定義!A:A, 1,FALSE))), "○", "×")</f>
        <v>○</v>
      </c>
      <c r="F74" s="10"/>
      <c r="G74" s="124"/>
      <c r="H74" s="124" t="s">
        <v>40</v>
      </c>
      <c r="I74" s="124"/>
      <c r="J74" s="124"/>
      <c r="K74" s="124"/>
      <c r="L74" s="124"/>
      <c r="M74" s="124"/>
      <c r="N74" s="124"/>
      <c r="O74" s="124"/>
      <c r="P74" s="124"/>
      <c r="Q74" s="124"/>
      <c r="R74" s="124"/>
      <c r="S74" s="124"/>
      <c r="T74" s="124"/>
      <c r="U74" s="124"/>
      <c r="V74" s="124"/>
      <c r="W74" s="124"/>
      <c r="X74" s="124"/>
      <c r="Y74" s="118"/>
      <c r="Z74" s="120" t="s">
        <v>688</v>
      </c>
      <c r="AA74" s="68"/>
      <c r="AB74" s="63"/>
    </row>
    <row r="75" spans="1:28">
      <c r="A75" s="120" t="s">
        <v>622</v>
      </c>
      <c r="B75" s="120" t="s">
        <v>551</v>
      </c>
      <c r="C75" s="120" t="s">
        <v>298</v>
      </c>
      <c r="D75" s="120" t="s">
        <v>211</v>
      </c>
      <c r="E75" s="69" t="str">
        <f>IF(NOT(ISNA(VLOOKUP(テーブル7[[#This Row],[dataType]], dataType定義!A:A, 1,FALSE))), "○", "×")</f>
        <v>○</v>
      </c>
      <c r="F75" s="10"/>
      <c r="G75" s="124" t="s">
        <v>212</v>
      </c>
      <c r="H75" s="124"/>
      <c r="I75" s="124" t="s">
        <v>40</v>
      </c>
      <c r="J75" s="9"/>
      <c r="K75" s="124"/>
      <c r="L75" s="9"/>
      <c r="M75" s="124"/>
      <c r="N75" s="9"/>
      <c r="O75" s="9"/>
      <c r="P75" s="9"/>
      <c r="Q75" s="124"/>
      <c r="R75" s="9"/>
      <c r="S75" s="9"/>
      <c r="T75" s="9"/>
      <c r="U75" s="9"/>
      <c r="V75" s="9"/>
      <c r="W75" s="9"/>
      <c r="X75" s="124"/>
      <c r="Y75" s="118"/>
      <c r="Z75" s="125" t="s">
        <v>298</v>
      </c>
      <c r="AA75" s="68"/>
      <c r="AB75" s="63"/>
    </row>
    <row r="76" spans="1:28">
      <c r="A76" s="120" t="s">
        <v>622</v>
      </c>
      <c r="B76" s="6" t="s">
        <v>560</v>
      </c>
      <c r="C76" s="6" t="s">
        <v>456</v>
      </c>
      <c r="D76" s="6" t="s">
        <v>211</v>
      </c>
      <c r="E76" s="69" t="str">
        <f>IF(NOT(ISNA(VLOOKUP(テーブル7[[#This Row],[dataType]], dataType定義!A:A, 1,FALSE))), "○", "×")</f>
        <v>○</v>
      </c>
      <c r="F76" s="10"/>
      <c r="G76" s="9"/>
      <c r="H76" s="9"/>
      <c r="I76" s="9"/>
      <c r="J76" s="9"/>
      <c r="K76" s="63"/>
      <c r="L76" s="9"/>
      <c r="M76" s="9"/>
      <c r="N76" s="9"/>
      <c r="O76" s="9" t="s">
        <v>382</v>
      </c>
      <c r="P76" s="9" t="s">
        <v>384</v>
      </c>
      <c r="Q76" s="9" t="s">
        <v>650</v>
      </c>
      <c r="R76" s="98" t="s">
        <v>550</v>
      </c>
      <c r="S76" s="98" t="s">
        <v>298</v>
      </c>
      <c r="T76" s="98"/>
      <c r="U76" s="9"/>
      <c r="V76" s="9"/>
      <c r="W76" s="9"/>
      <c r="X76" s="9"/>
      <c r="Y76" s="40"/>
      <c r="Z76" s="122" t="s">
        <v>651</v>
      </c>
      <c r="AA76" s="68"/>
      <c r="AB76" s="63"/>
    </row>
    <row r="77" spans="1:28">
      <c r="A77" s="120" t="s">
        <v>622</v>
      </c>
      <c r="B77" s="120" t="s">
        <v>623</v>
      </c>
      <c r="C77" s="120" t="s">
        <v>624</v>
      </c>
      <c r="D77" s="120" t="s">
        <v>211</v>
      </c>
      <c r="E77" s="69" t="str">
        <f>IF(NOT(ISNA(VLOOKUP(テーブル7[[#This Row],[dataType]], dataType定義!A:A, 1,FALSE))), "○", "×")</f>
        <v>○</v>
      </c>
      <c r="F77" s="10"/>
      <c r="G77" s="124" t="s">
        <v>652</v>
      </c>
      <c r="H77" s="124"/>
      <c r="I77" s="124"/>
      <c r="J77" s="9"/>
      <c r="K77" s="124"/>
      <c r="L77" s="9"/>
      <c r="M77" s="124"/>
      <c r="N77" s="9"/>
      <c r="O77" s="9" t="s">
        <v>382</v>
      </c>
      <c r="P77" s="9" t="s">
        <v>384</v>
      </c>
      <c r="Q77" s="9" t="s">
        <v>689</v>
      </c>
      <c r="R77" s="98" t="s">
        <v>559</v>
      </c>
      <c r="S77" s="98" t="s">
        <v>298</v>
      </c>
      <c r="T77" s="98"/>
      <c r="U77" s="9"/>
      <c r="V77" s="9"/>
      <c r="W77" s="9"/>
      <c r="X77" s="124"/>
      <c r="Y77" s="118"/>
      <c r="Z77" s="120" t="s">
        <v>690</v>
      </c>
      <c r="AA77" s="68"/>
      <c r="AB77" s="63"/>
    </row>
    <row r="78" spans="1:28">
      <c r="A78" s="120" t="s">
        <v>622</v>
      </c>
      <c r="B78" s="120" t="s">
        <v>625</v>
      </c>
      <c r="C78" s="120" t="s">
        <v>626</v>
      </c>
      <c r="D78" s="120" t="s">
        <v>211</v>
      </c>
      <c r="E78" s="69" t="str">
        <f>IF(NOT(ISNA(VLOOKUP(テーブル7[[#This Row],[dataType]], dataType定義!A:A, 1,FALSE))), "○", "×")</f>
        <v>○</v>
      </c>
      <c r="F78" s="10"/>
      <c r="G78" s="124" t="s">
        <v>652</v>
      </c>
      <c r="H78" s="124"/>
      <c r="I78" s="124"/>
      <c r="J78" s="9"/>
      <c r="K78" s="124"/>
      <c r="L78" s="9"/>
      <c r="M78" s="124"/>
      <c r="N78" s="9"/>
      <c r="O78" s="9" t="s">
        <v>382</v>
      </c>
      <c r="P78" s="9" t="s">
        <v>384</v>
      </c>
      <c r="Q78" s="9" t="s">
        <v>691</v>
      </c>
      <c r="R78" s="98" t="s">
        <v>612</v>
      </c>
      <c r="S78" s="98" t="s">
        <v>298</v>
      </c>
      <c r="T78" s="98"/>
      <c r="U78" s="9"/>
      <c r="V78" s="9"/>
      <c r="W78" s="9"/>
      <c r="X78" s="124"/>
      <c r="Y78" s="118"/>
      <c r="Z78" s="120" t="s">
        <v>692</v>
      </c>
      <c r="AA78" s="68"/>
      <c r="AB78" s="63"/>
    </row>
    <row r="79" spans="1:28">
      <c r="A79" s="68" t="s">
        <v>627</v>
      </c>
      <c r="B79" s="68" t="s">
        <v>628</v>
      </c>
      <c r="C79" s="68" t="s">
        <v>614</v>
      </c>
      <c r="D79" s="68" t="s">
        <v>211</v>
      </c>
      <c r="E79" s="69" t="str">
        <f>IF(NOT(ISNA(VLOOKUP(テーブル7[[#This Row],[dataType]], dataType定義!A:A, 1,FALSE))), "○", "×")</f>
        <v>○</v>
      </c>
      <c r="F79" s="10"/>
      <c r="G79" s="9" t="s">
        <v>212</v>
      </c>
      <c r="H79" s="63"/>
      <c r="I79" s="63"/>
      <c r="J79" s="9"/>
      <c r="K79" s="63"/>
      <c r="L79" s="9"/>
      <c r="M79" s="63"/>
      <c r="N79" s="9"/>
      <c r="O79" s="9"/>
      <c r="P79" s="9"/>
      <c r="Q79" s="9"/>
      <c r="R79" s="9"/>
      <c r="S79" s="9"/>
      <c r="T79" s="9"/>
      <c r="U79" s="9"/>
      <c r="V79" s="9"/>
      <c r="W79" s="9"/>
      <c r="X79" s="63"/>
      <c r="Y79" s="78"/>
      <c r="Z79" s="6" t="s">
        <v>693</v>
      </c>
      <c r="AA79" s="68"/>
      <c r="AB79" s="63"/>
    </row>
    <row r="80" spans="1:28">
      <c r="A80" s="68" t="s">
        <v>627</v>
      </c>
      <c r="B80" s="6" t="s">
        <v>560</v>
      </c>
      <c r="C80" s="6" t="s">
        <v>456</v>
      </c>
      <c r="D80" s="6" t="s">
        <v>211</v>
      </c>
      <c r="E80" s="69" t="str">
        <f>IF(NOT(ISNA(VLOOKUP(テーブル7[[#This Row],[dataType]], dataType定義!A:A, 1,FALSE))), "○", "×")</f>
        <v>○</v>
      </c>
      <c r="F80" s="10"/>
      <c r="G80" s="9"/>
      <c r="H80" s="9"/>
      <c r="I80" s="9"/>
      <c r="J80" s="9"/>
      <c r="K80" s="63"/>
      <c r="L80" s="9"/>
      <c r="M80" s="9"/>
      <c r="N80" s="9"/>
      <c r="O80" s="9" t="s">
        <v>382</v>
      </c>
      <c r="P80" s="9" t="s">
        <v>384</v>
      </c>
      <c r="Q80" s="9" t="s">
        <v>650</v>
      </c>
      <c r="R80" s="98" t="s">
        <v>550</v>
      </c>
      <c r="S80" s="98" t="s">
        <v>298</v>
      </c>
      <c r="T80" s="98"/>
      <c r="U80" s="9"/>
      <c r="V80" s="9"/>
      <c r="W80" s="9"/>
      <c r="X80" s="9"/>
      <c r="Y80" s="40"/>
      <c r="Z80" s="122" t="s">
        <v>651</v>
      </c>
      <c r="AA80" s="68"/>
      <c r="AB80" s="63"/>
    </row>
    <row r="81" spans="1:28">
      <c r="A81" s="68" t="s">
        <v>627</v>
      </c>
      <c r="B81" s="68" t="s">
        <v>629</v>
      </c>
      <c r="C81" s="68" t="s">
        <v>630</v>
      </c>
      <c r="D81" s="68" t="s">
        <v>484</v>
      </c>
      <c r="E81" s="69" t="str">
        <f>IF(NOT(ISNA(VLOOKUP(テーブル7[[#This Row],[dataType]], dataType定義!A:A, 1,FALSE))), "○", "×")</f>
        <v>○</v>
      </c>
      <c r="F81" s="10"/>
      <c r="G81" s="63"/>
      <c r="H81" s="63"/>
      <c r="I81" s="63"/>
      <c r="J81" s="9"/>
      <c r="K81" s="63"/>
      <c r="L81" s="9"/>
      <c r="M81" s="63"/>
      <c r="N81" s="9"/>
      <c r="O81" s="9"/>
      <c r="P81" s="9"/>
      <c r="Q81" s="9"/>
      <c r="R81" s="9"/>
      <c r="S81" s="9"/>
      <c r="T81" s="9"/>
      <c r="U81" s="9"/>
      <c r="V81" s="9"/>
      <c r="W81" s="9"/>
      <c r="X81" s="63"/>
      <c r="Y81" s="78"/>
      <c r="Z81" s="6" t="s">
        <v>694</v>
      </c>
      <c r="AA81" s="68"/>
      <c r="AB81" s="63"/>
    </row>
    <row r="82" spans="1:28">
      <c r="A82" s="68" t="s">
        <v>631</v>
      </c>
      <c r="B82" s="68" t="s">
        <v>628</v>
      </c>
      <c r="C82" s="68" t="s">
        <v>614</v>
      </c>
      <c r="D82" s="68" t="s">
        <v>211</v>
      </c>
      <c r="E82" s="69" t="str">
        <f>IF(NOT(ISNA(VLOOKUP(テーブル7[[#This Row],[dataType]], dataType定義!A:A, 1,FALSE))), "○", "×")</f>
        <v>○</v>
      </c>
      <c r="F82" s="10"/>
      <c r="G82" s="9" t="s">
        <v>212</v>
      </c>
      <c r="H82" s="63"/>
      <c r="I82" s="63"/>
      <c r="J82" s="9"/>
      <c r="K82" s="63"/>
      <c r="L82" s="9"/>
      <c r="M82" s="63"/>
      <c r="N82" s="9"/>
      <c r="O82" s="9" t="s">
        <v>396</v>
      </c>
      <c r="P82" s="9" t="s">
        <v>397</v>
      </c>
      <c r="Q82" s="9" t="s">
        <v>683</v>
      </c>
      <c r="R82" s="98" t="s">
        <v>595</v>
      </c>
      <c r="S82" s="98" t="s">
        <v>298</v>
      </c>
      <c r="T82" s="9"/>
      <c r="U82" s="9"/>
      <c r="V82" s="9"/>
      <c r="W82" s="9"/>
      <c r="X82" s="63"/>
      <c r="Y82" s="78"/>
      <c r="Z82" s="6" t="s">
        <v>693</v>
      </c>
      <c r="AA82" s="68"/>
      <c r="AB82" s="63"/>
    </row>
    <row r="83" spans="1:28">
      <c r="A83" s="68" t="s">
        <v>631</v>
      </c>
      <c r="B83" s="6" t="s">
        <v>560</v>
      </c>
      <c r="C83" s="6" t="s">
        <v>456</v>
      </c>
      <c r="D83" s="6" t="s">
        <v>211</v>
      </c>
      <c r="E83" s="69" t="str">
        <f>IF(NOT(ISNA(VLOOKUP(テーブル7[[#This Row],[dataType]], dataType定義!A:A, 1,FALSE))), "○", "×")</f>
        <v>○</v>
      </c>
      <c r="F83" s="10"/>
      <c r="G83" s="9"/>
      <c r="H83" s="9"/>
      <c r="I83" s="9"/>
      <c r="J83" s="9"/>
      <c r="K83" s="63"/>
      <c r="L83" s="9"/>
      <c r="M83" s="9"/>
      <c r="N83" s="9"/>
      <c r="O83" s="9" t="s">
        <v>382</v>
      </c>
      <c r="P83" s="9" t="s">
        <v>384</v>
      </c>
      <c r="Q83" s="9" t="s">
        <v>650</v>
      </c>
      <c r="R83" s="98" t="s">
        <v>550</v>
      </c>
      <c r="S83" s="98" t="s">
        <v>298</v>
      </c>
      <c r="T83" s="98"/>
      <c r="U83" s="9"/>
      <c r="V83" s="9"/>
      <c r="W83" s="9"/>
      <c r="X83" s="9"/>
      <c r="Y83" s="40"/>
      <c r="Z83" s="122" t="s">
        <v>651</v>
      </c>
      <c r="AA83" s="68"/>
      <c r="AB83" s="63"/>
    </row>
    <row r="84" spans="1:28">
      <c r="A84" s="68" t="s">
        <v>631</v>
      </c>
      <c r="B84" s="68" t="s">
        <v>632</v>
      </c>
      <c r="C84" s="68" t="s">
        <v>633</v>
      </c>
      <c r="D84" s="68" t="s">
        <v>375</v>
      </c>
      <c r="E84" s="69" t="str">
        <f>IF(NOT(ISNA(VLOOKUP(テーブル7[[#This Row],[dataType]], dataType定義!A:A, 1,FALSE))), "○", "×")</f>
        <v>○</v>
      </c>
      <c r="F84" s="10"/>
      <c r="G84" s="63"/>
      <c r="H84" s="9"/>
      <c r="I84" s="9"/>
      <c r="J84" s="9"/>
      <c r="K84" s="63"/>
      <c r="L84" s="9"/>
      <c r="M84" s="9"/>
      <c r="N84" s="9"/>
      <c r="O84" s="9"/>
      <c r="P84" s="9"/>
      <c r="Q84" s="9"/>
      <c r="R84" s="9"/>
      <c r="S84" s="9"/>
      <c r="T84" s="9"/>
      <c r="U84" s="9"/>
      <c r="V84" s="9"/>
      <c r="W84" s="9"/>
      <c r="X84" s="9"/>
      <c r="Y84" s="40"/>
      <c r="Z84" s="6" t="s">
        <v>695</v>
      </c>
      <c r="AA84" s="68"/>
      <c r="AB84" s="63"/>
    </row>
    <row r="85" spans="1:28">
      <c r="A85" s="68" t="s">
        <v>631</v>
      </c>
      <c r="B85" s="68" t="s">
        <v>634</v>
      </c>
      <c r="C85" s="68" t="s">
        <v>635</v>
      </c>
      <c r="D85" s="68" t="s">
        <v>211</v>
      </c>
      <c r="E85" s="69" t="str">
        <f>IF(NOT(ISNA(VLOOKUP(テーブル7[[#This Row],[dataType]], dataType定義!A:A, 1,FALSE))), "○", "×")</f>
        <v>○</v>
      </c>
      <c r="F85" s="10"/>
      <c r="G85" s="63"/>
      <c r="H85" s="9"/>
      <c r="I85" s="9"/>
      <c r="J85" s="9"/>
      <c r="K85" s="63"/>
      <c r="L85" s="9"/>
      <c r="M85" s="9"/>
      <c r="N85" s="9"/>
      <c r="O85" s="9"/>
      <c r="P85" s="9"/>
      <c r="Q85" s="9"/>
      <c r="R85" s="9"/>
      <c r="S85" s="9"/>
      <c r="T85" s="9"/>
      <c r="U85" s="9"/>
      <c r="V85" s="9"/>
      <c r="W85" s="9"/>
      <c r="X85" s="9"/>
      <c r="Y85" s="40"/>
      <c r="Z85" s="6" t="s">
        <v>696</v>
      </c>
      <c r="AA85" s="68"/>
      <c r="AB85" s="63"/>
    </row>
    <row r="86" spans="1:28">
      <c r="A86" s="68" t="s">
        <v>631</v>
      </c>
      <c r="B86" s="68" t="s">
        <v>636</v>
      </c>
      <c r="C86" s="68" t="s">
        <v>637</v>
      </c>
      <c r="D86" s="68" t="s">
        <v>487</v>
      </c>
      <c r="E86" s="69" t="str">
        <f>IF(NOT(ISNA(VLOOKUP(テーブル7[[#This Row],[dataType]], dataType定義!A:A, 1,FALSE))), "○", "×")</f>
        <v>○</v>
      </c>
      <c r="F86" s="10"/>
      <c r="G86" s="63"/>
      <c r="H86" s="9"/>
      <c r="I86" s="9"/>
      <c r="J86" s="9"/>
      <c r="K86" s="63"/>
      <c r="L86" s="9"/>
      <c r="M86" s="9"/>
      <c r="N86" s="9"/>
      <c r="O86" s="9"/>
      <c r="P86" s="9"/>
      <c r="Q86" s="9"/>
      <c r="R86" s="9"/>
      <c r="S86" s="9"/>
      <c r="T86" s="9"/>
      <c r="U86" s="9"/>
      <c r="V86" s="9"/>
      <c r="W86" s="9"/>
      <c r="X86" s="9"/>
      <c r="Y86" s="40"/>
      <c r="Z86" s="68" t="s">
        <v>697</v>
      </c>
      <c r="AA86" s="68"/>
      <c r="AB86" s="63"/>
    </row>
    <row r="87" spans="1:28">
      <c r="A87" s="68" t="s">
        <v>631</v>
      </c>
      <c r="B87" s="68" t="s">
        <v>638</v>
      </c>
      <c r="C87" s="68" t="s">
        <v>639</v>
      </c>
      <c r="D87" s="68" t="s">
        <v>207</v>
      </c>
      <c r="E87" s="69" t="str">
        <f>IF(NOT(ISNA(VLOOKUP(テーブル7[[#This Row],[dataType]], dataType定義!A:A, 1,FALSE))), "○", "×")</f>
        <v>○</v>
      </c>
      <c r="F87" s="10"/>
      <c r="G87" s="63"/>
      <c r="H87" s="9"/>
      <c r="I87" s="9"/>
      <c r="J87" s="9"/>
      <c r="K87" s="63"/>
      <c r="L87" s="9"/>
      <c r="M87" s="9"/>
      <c r="N87" s="9"/>
      <c r="O87" s="9"/>
      <c r="P87" s="9"/>
      <c r="Q87" s="9"/>
      <c r="R87" s="9"/>
      <c r="S87" s="9"/>
      <c r="T87" s="9"/>
      <c r="U87" s="9"/>
      <c r="V87" s="9"/>
      <c r="W87" s="9"/>
      <c r="X87" s="9"/>
      <c r="Y87" s="40"/>
      <c r="Z87" s="6" t="s">
        <v>698</v>
      </c>
      <c r="AA87" s="68"/>
      <c r="AB87" s="63"/>
    </row>
  </sheetData>
  <protectedRanges>
    <protectedRange sqref="A1:B1 D1:Y1 D2:X4 Y4 A5:H5 A88:Y1048576" name="修正可能箇所"/>
    <protectedRange sqref="Y5" name="修正可能箇所_6"/>
    <protectedRange sqref="D25:D26 C21:D21 D70 D79 D60:D61 D81:D82 D84:D87 A22:A26 D50:D51 D64:D65 D56:D58 D43 A30:A87" name="修正可能箇所_3_1_1"/>
    <protectedRange sqref="A21:B21 A12:A14 A19:A20" name="修正可能箇所_1_1_2_1"/>
    <protectedRange sqref="D35" name="修正可能箇所_3_1_2_4"/>
    <protectedRange sqref="D36" name="修正可能箇所_3_1_2_1_1"/>
    <protectedRange sqref="D37" name="修正可能箇所_3_1_2_2_1"/>
    <protectedRange sqref="D38 D49 D52:D53" name="修正可能箇所_3_1_2_3_1"/>
    <protectedRange sqref="C7:D7 D9" name="修正可能箇所_3_2_2"/>
    <protectedRange sqref="B7" name="修正可能箇所_1_1_1_1"/>
    <protectedRange sqref="C17:C18" name="修正可能箇所_8_1_2"/>
    <protectedRange sqref="B17:B18" name="修正可能箇所_5_2_1_1"/>
    <protectedRange sqref="A27:A29" name="修正可能箇所_3_2_1_1"/>
    <protectedRange sqref="C27:C28" name="修正可能箇所_8_2_1"/>
    <protectedRange sqref="B27:B28" name="修正可能箇所_5_2_2_1"/>
    <protectedRange sqref="F35:F87" name="修正可能箇所_5"/>
    <protectedRange sqref="F6:F34" name="修正可能箇所_3_1_1_2_3"/>
    <protectedRange sqref="Z61 Z79 Z81:Z82 Z87 Z23:Z26 Z84:Z85" name="修正可能箇所_1_2_5"/>
    <protectedRange sqref="Y80 Y83:Y87 Y12:Y14 Y19:Y26 Y29:Y59 Y62:Y78" name="修正可能箇所_6_1_5"/>
    <protectedRange sqref="H21:I26 H84:I87 M70:M78 I74 I77:I78 M31:M34 M13:M14 M55 M67 M80 M83 U12:U14 M19:M22 U19:U26 I35:I36 M48 M62:M65 M40 M29 M45:M46 U29:U87 H62:I65 H56:I60 H69:I72" name="修正可能箇所_3_1_1_5"/>
    <protectedRange sqref="R64:R65" name="修正可能箇所_3_1_3_2"/>
    <protectedRange sqref="I73 H29:I34 H73:H75 I75 H19:I20 H12:I14 H66:I68 H77:H78 H76:I76 H80:I80 H83:I83 M12 H35:H38 I37:I38 H39:I55" name="修正可能箇所_3_1_1_1_3"/>
    <protectedRange sqref="V7:Y9 G7:T9" name="修正可能箇所_4_1_2"/>
    <protectedRange sqref="Z7:Z9" name="修正可能箇所_1_2_1_1_2"/>
    <protectedRange sqref="Y6" name="修正可能箇所_6_1_1_1_2"/>
    <protectedRange sqref="M6 H6:I6 U6:U9" name="修正可能箇所_3_1_1_2_1_3"/>
    <protectedRange sqref="Z10:Z11" name="修正可能箇所_1_2_2_1_2"/>
    <protectedRange sqref="Y10:Y11" name="修正可能箇所_6_1_2_1_2"/>
    <protectedRange sqref="H10:I11 U10:U11" name="修正可能箇所_3_1_1_3_1_2"/>
    <protectedRange sqref="Z15:Z16" name="修正可能箇所_1_2_4_2"/>
    <protectedRange sqref="Y15:Y16" name="修正可能箇所_6_1_4_2"/>
    <protectedRange sqref="H15:I16 U15:U16 H17:H18" name="修正可能箇所_3_1_1_6_2"/>
    <protectedRange sqref="I17:J17 L17:L18 V17:Y17 Y18" name="修正可能箇所_9_1_2"/>
    <protectedRange sqref="I17:J17 L17:L18 Y17:Y18" name="修正可能箇所_1_2_2_2_2"/>
    <protectedRange sqref="K17 M18:N18" name="修正可能箇所_1_1_2_2_2"/>
    <protectedRange sqref="J18" name="修正可能箇所_3_5_1_2"/>
    <protectedRange sqref="V18:X18" name="修正可能箇所_1_4_2_1_2"/>
    <protectedRange sqref="I18" name="修正可能箇所_3_1_2_5_2"/>
    <protectedRange sqref="K18" name="修正可能箇所_1_3_3_1_2"/>
    <protectedRange sqref="Z18" name="修正可能箇所_3_3_2_1_2"/>
    <protectedRange sqref="U17:U18" name="修正可能箇所_3_1_1_5_1_2"/>
    <protectedRange sqref="R40 R45" name="修正可能箇所_3_2_2_3"/>
    <protectedRange sqref="H27:H28" name="修正可能箇所_3_1_1_7_2"/>
    <protectedRange sqref="I27:J27 Y28 V27:Y27 L27:L28" name="修正可能箇所_9_2_2"/>
    <protectedRange sqref="I27:J27 Y27:Y28 L27:L28" name="修正可能箇所_1_2_2_3_2"/>
    <protectedRange sqref="M28:N28 K27" name="修正可能箇所_1_1_2_3_2"/>
    <protectedRange sqref="J28" name="修正可能箇所_3_5_2_2"/>
    <protectedRange sqref="V28:X28" name="修正可能箇所_1_4_2_2_2"/>
    <protectedRange sqref="I28" name="修正可能箇所_3_1_2_6_2"/>
    <protectedRange sqref="K28" name="修正可能箇所_1_3_3_2_2"/>
    <protectedRange sqref="Z28" name="修正可能箇所_3_3_2_2_2"/>
    <protectedRange sqref="U27:U28" name="修正可能箇所_3_1_1_5_2_2"/>
  </protectedRanges>
  <phoneticPr fontId="4"/>
  <dataValidations count="5">
    <dataValidation type="list" allowBlank="1" showInputMessage="1" showErrorMessage="1" sqref="F6:F87 U6:U87 H6:M87" xr:uid="{D1765308-54EE-6144-9C78-89C6C328DBD3}">
      <formula1>"○"</formula1>
    </dataValidation>
    <dataValidation type="list" allowBlank="1" showInputMessage="1" showErrorMessage="1" sqref="G6:G87" xr:uid="{6BEEDFFE-8171-EB45-AD6A-9316F80A9B61}">
      <formula1>"S,U"</formula1>
    </dataValidation>
    <dataValidation type="list" allowBlank="1" showInputMessage="1" showErrorMessage="1" sqref="N6:N87" xr:uid="{9E500CAA-5CD9-6544-904E-B2A50A6FE093}">
      <formula1>"CB,CD,LB,LD"</formula1>
    </dataValidation>
    <dataValidation type="list" allowBlank="1" showInputMessage="1" showErrorMessage="1" sqref="O6:O87" xr:uid="{048F55BE-4F1E-D34C-ADB1-AA691C7E7A65}">
      <formula1>"@ManyToOne,@OneToOne"</formula1>
    </dataValidation>
    <dataValidation type="list" allowBlank="1" showInputMessage="1" showErrorMessage="1" sqref="P6:P87" xr:uid="{DA7FAC49-EAAD-B846-B32D-F56068FEC860}">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zoomScaleNormal="100" zoomScaleSheetLayoutView="80" workbookViewId="0">
      <pane ySplit="6" topLeftCell="A7" activePane="bottomLeft" state="frozen"/>
      <selection activeCell="I9" sqref="I9"/>
      <selection pane="bottomLeft" activeCell="D8" sqref="D8"/>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323</v>
      </c>
      <c r="Y3" s="45" t="s">
        <v>172</v>
      </c>
      <c r="Z3" s="48" t="s">
        <v>113</v>
      </c>
      <c r="AA3" s="48" t="s">
        <v>114</v>
      </c>
      <c r="AB3" s="48" t="s">
        <v>115</v>
      </c>
    </row>
    <row r="4" spans="1:28">
      <c r="A4" s="97" t="s">
        <v>292</v>
      </c>
      <c r="Y4" s="55" t="str">
        <f>IF(各種設定!$E$14=0,"",各種設定!$E$14)</f>
        <v>en</v>
      </c>
      <c r="Z4" s="55" t="str">
        <f>IF(各種設定!$E$15=0,"",各種設定!$E$15)</f>
        <v>ja</v>
      </c>
      <c r="AA4" s="55" t="str">
        <f>IF(各種設定!$E$16=0,"",各種設定!$E$16)</f>
        <v/>
      </c>
      <c r="AB4" s="55" t="str">
        <f>IF(各種設定!$E$17=0,"",各種設定!$E$17)</f>
        <v/>
      </c>
    </row>
    <row r="5" spans="1:28">
      <c r="A5" s="97"/>
    </row>
    <row r="6" spans="1:28" s="1" customFormat="1" ht="43" customHeight="1">
      <c r="A6" s="63" t="s">
        <v>2</v>
      </c>
      <c r="B6" s="64" t="s">
        <v>281</v>
      </c>
      <c r="C6" s="63" t="s">
        <v>3</v>
      </c>
      <c r="D6" s="63" t="s">
        <v>4</v>
      </c>
      <c r="E6" s="70" t="s">
        <v>282</v>
      </c>
      <c r="F6" s="63" t="s">
        <v>402</v>
      </c>
      <c r="G6" s="63" t="s">
        <v>403</v>
      </c>
      <c r="H6" s="64" t="s">
        <v>220</v>
      </c>
      <c r="I6" s="64" t="s">
        <v>101</v>
      </c>
      <c r="J6" s="11" t="s">
        <v>283</v>
      </c>
      <c r="K6" s="64" t="s">
        <v>284</v>
      </c>
      <c r="L6" s="11" t="s">
        <v>285</v>
      </c>
      <c r="M6" s="11" t="s">
        <v>324</v>
      </c>
      <c r="N6" s="11" t="s">
        <v>319</v>
      </c>
      <c r="O6" s="11" t="s">
        <v>347</v>
      </c>
      <c r="P6" s="11" t="s">
        <v>348</v>
      </c>
      <c r="Q6" s="11" t="s">
        <v>368</v>
      </c>
      <c r="R6" s="11" t="s">
        <v>349</v>
      </c>
      <c r="S6" s="11" t="s">
        <v>350</v>
      </c>
      <c r="T6" s="11" t="s">
        <v>388</v>
      </c>
      <c r="U6" s="11" t="s">
        <v>353</v>
      </c>
      <c r="V6" s="11" t="s">
        <v>286</v>
      </c>
      <c r="W6" s="11" t="s">
        <v>287</v>
      </c>
      <c r="X6" s="11" t="s">
        <v>288</v>
      </c>
      <c r="Y6" s="11" t="s">
        <v>96</v>
      </c>
      <c r="Z6" s="65" t="s">
        <v>289</v>
      </c>
      <c r="AA6" s="65" t="s">
        <v>290</v>
      </c>
      <c r="AB6" s="65" t="s">
        <v>291</v>
      </c>
    </row>
    <row r="7" spans="1:28" s="1" customFormat="1" ht="16">
      <c r="A7" s="126" t="s">
        <v>300</v>
      </c>
      <c r="B7" s="6" t="s">
        <v>699</v>
      </c>
      <c r="C7" s="103" t="s">
        <v>341</v>
      </c>
      <c r="D7" s="68" t="s">
        <v>211</v>
      </c>
      <c r="E7" s="82" t="str">
        <f>IF(NOT(ISNA(VLOOKUP(テーブル17[[#This Row],[dataType]], dataType定義!A:A, 1,FALSE))), "○", "×")</f>
        <v>○</v>
      </c>
      <c r="F7" s="10"/>
      <c r="G7" s="100"/>
      <c r="H7" s="127"/>
      <c r="I7" s="127"/>
      <c r="J7" s="127"/>
      <c r="K7" s="128"/>
      <c r="L7" s="129"/>
      <c r="M7" s="103"/>
      <c r="N7" s="9" t="s">
        <v>377</v>
      </c>
      <c r="O7" s="9"/>
      <c r="P7" s="9"/>
      <c r="Q7" s="9"/>
      <c r="R7" s="128"/>
      <c r="S7" s="128"/>
      <c r="T7" s="128"/>
      <c r="U7" s="10"/>
      <c r="V7" s="103"/>
      <c r="W7" s="103"/>
      <c r="X7" s="103"/>
      <c r="Y7" s="130"/>
      <c r="Z7" s="103" t="s">
        <v>405</v>
      </c>
      <c r="AA7" s="131"/>
      <c r="AB7" s="103"/>
    </row>
    <row r="8" spans="1:28" s="1" customFormat="1" ht="16">
      <c r="A8" s="126" t="s">
        <v>300</v>
      </c>
      <c r="B8" s="6" t="s">
        <v>700</v>
      </c>
      <c r="C8" s="103" t="s">
        <v>404</v>
      </c>
      <c r="D8" s="6" t="s">
        <v>466</v>
      </c>
      <c r="E8" s="82" t="str">
        <f>IF(NOT(ISNA(VLOOKUP(テーブル17[[#This Row],[dataType]], dataType定義!A:A, 1,FALSE))), "○", "×")</f>
        <v>○</v>
      </c>
      <c r="F8" s="10" t="s">
        <v>383</v>
      </c>
      <c r="G8" s="100"/>
      <c r="H8" s="127"/>
      <c r="I8" s="127"/>
      <c r="J8" s="127"/>
      <c r="K8" s="128"/>
      <c r="L8" s="127"/>
      <c r="M8" s="128"/>
      <c r="N8" s="9"/>
      <c r="O8" s="9"/>
      <c r="P8" s="9"/>
      <c r="Q8" s="9"/>
      <c r="R8" s="128"/>
      <c r="S8" s="128"/>
      <c r="T8" s="128"/>
      <c r="U8" s="10"/>
      <c r="V8" s="132"/>
      <c r="W8" s="132"/>
      <c r="X8" s="132"/>
      <c r="Y8" s="133"/>
      <c r="Z8" s="103" t="s">
        <v>407</v>
      </c>
      <c r="AA8" s="47"/>
      <c r="AB8" s="46"/>
    </row>
    <row r="9" spans="1:28" s="1" customFormat="1" ht="16">
      <c r="A9" s="126" t="s">
        <v>300</v>
      </c>
      <c r="B9" s="6" t="s">
        <v>701</v>
      </c>
      <c r="C9" s="103" t="s">
        <v>225</v>
      </c>
      <c r="D9" s="8" t="s">
        <v>376</v>
      </c>
      <c r="E9" s="82" t="str">
        <f>IF(NOT(ISNA(VLOOKUP(テーブル17[[#This Row],[dataType]], dataType定義!A:A, 1,FALSE))), "○", "×")</f>
        <v>○</v>
      </c>
      <c r="F9" s="10"/>
      <c r="G9" s="100"/>
      <c r="H9" s="127"/>
      <c r="I9" s="10" t="s">
        <v>40</v>
      </c>
      <c r="J9" s="10" t="s">
        <v>40</v>
      </c>
      <c r="K9" s="128"/>
      <c r="L9" s="129"/>
      <c r="M9" s="103"/>
      <c r="N9" s="9" t="s">
        <v>378</v>
      </c>
      <c r="O9" s="9"/>
      <c r="P9" s="9"/>
      <c r="Q9" s="9"/>
      <c r="R9" s="98"/>
      <c r="S9" s="98"/>
      <c r="T9" s="98"/>
      <c r="U9" s="10"/>
      <c r="V9" s="72"/>
      <c r="W9" s="72"/>
      <c r="X9" s="72"/>
      <c r="Y9" s="73"/>
      <c r="Z9" s="103" t="s">
        <v>224</v>
      </c>
      <c r="AA9" s="71"/>
      <c r="AB9" s="46"/>
    </row>
    <row r="10" spans="1:28" ht="16">
      <c r="A10" s="126" t="s">
        <v>300</v>
      </c>
      <c r="B10" s="8" t="s">
        <v>702</v>
      </c>
      <c r="C10" s="74" t="s">
        <v>296</v>
      </c>
      <c r="D10" s="68" t="s">
        <v>211</v>
      </c>
      <c r="E10" s="82" t="str">
        <f>IF(NOT(ISNA(VLOOKUP(テーブル17[[#This Row],[dataType]], dataType定義!A:A, 1,FALSE))), "○", "×")</f>
        <v>○</v>
      </c>
      <c r="F10" s="10"/>
      <c r="G10" s="100"/>
      <c r="H10" s="100"/>
      <c r="I10" s="10"/>
      <c r="J10" s="10"/>
      <c r="K10" s="9"/>
      <c r="L10" s="101"/>
      <c r="M10" s="72"/>
      <c r="N10" s="9" t="s">
        <v>379</v>
      </c>
      <c r="O10" s="9"/>
      <c r="P10" s="9"/>
      <c r="Q10" s="9"/>
      <c r="R10" s="9"/>
      <c r="S10" s="9"/>
      <c r="T10" s="9"/>
      <c r="V10" s="9"/>
      <c r="W10" s="9"/>
      <c r="X10" s="9"/>
      <c r="Z10" s="8" t="s">
        <v>406</v>
      </c>
      <c r="AA10" s="47"/>
      <c r="AB10" s="46"/>
    </row>
    <row r="11" spans="1:28" ht="16">
      <c r="A11" s="126" t="s">
        <v>300</v>
      </c>
      <c r="B11" s="8" t="s">
        <v>703</v>
      </c>
      <c r="C11" s="74" t="s">
        <v>409</v>
      </c>
      <c r="D11" s="6" t="s">
        <v>466</v>
      </c>
      <c r="E11" s="82" t="str">
        <f>IF(NOT(ISNA(VLOOKUP(テーブル17[[#This Row],[dataType]], dataType定義!A:A, 1,FALSE))), "○", "×")</f>
        <v>○</v>
      </c>
      <c r="F11" s="10" t="s">
        <v>383</v>
      </c>
      <c r="G11" s="100"/>
      <c r="H11" s="100"/>
      <c r="I11" s="10"/>
      <c r="J11" s="10"/>
      <c r="K11" s="9"/>
      <c r="L11" s="100"/>
      <c r="M11" s="72"/>
      <c r="N11" s="9"/>
      <c r="O11" s="9"/>
      <c r="P11" s="9"/>
      <c r="Q11" s="9"/>
      <c r="R11" s="9"/>
      <c r="S11" s="9"/>
      <c r="T11" s="9"/>
      <c r="V11" s="99"/>
      <c r="W11" s="99"/>
      <c r="X11" s="99"/>
      <c r="Z11" s="8" t="s">
        <v>408</v>
      </c>
      <c r="AA11" s="47"/>
      <c r="AB11" s="46"/>
    </row>
    <row r="12" spans="1:28" ht="16">
      <c r="A12" s="126" t="s">
        <v>300</v>
      </c>
      <c r="B12" s="8" t="s">
        <v>704</v>
      </c>
      <c r="C12" s="8" t="s">
        <v>218</v>
      </c>
      <c r="D12" s="8" t="s">
        <v>376</v>
      </c>
      <c r="E12" s="82" t="str">
        <f>IF(NOT(ISNA(VLOOKUP(テーブル17[[#This Row],[dataType]], dataType定義!A:A, 1,FALSE))), "○", "×")</f>
        <v>○</v>
      </c>
      <c r="F12" s="10"/>
      <c r="I12" s="10" t="s">
        <v>40</v>
      </c>
      <c r="J12" s="10" t="s">
        <v>40</v>
      </c>
      <c r="K12" s="10" t="s">
        <v>40</v>
      </c>
      <c r="L12" s="10" t="s">
        <v>40</v>
      </c>
      <c r="M12" s="9"/>
      <c r="N12" s="9" t="s">
        <v>380</v>
      </c>
      <c r="O12" s="9"/>
      <c r="P12" s="9"/>
      <c r="Q12" s="9"/>
      <c r="R12" s="9"/>
      <c r="S12" s="9"/>
      <c r="T12" s="9"/>
      <c r="V12" s="9"/>
      <c r="W12" s="9"/>
      <c r="X12" s="9"/>
      <c r="Z12" s="8" t="s">
        <v>185</v>
      </c>
      <c r="AA12" s="47"/>
      <c r="AB12" s="46"/>
    </row>
    <row r="13" spans="1:28" ht="16">
      <c r="A13" s="126" t="s">
        <v>300</v>
      </c>
      <c r="B13" s="8" t="s">
        <v>705</v>
      </c>
      <c r="C13" s="8" t="s">
        <v>374</v>
      </c>
      <c r="D13" s="8" t="s">
        <v>206</v>
      </c>
      <c r="E13" s="82" t="str">
        <f>IF(NOT(ISNA(VLOOKUP(テーブル17[[#This Row],[dataType]], dataType定義!A:A, 1,FALSE))), "○", "×")</f>
        <v>○</v>
      </c>
      <c r="F13" s="10"/>
      <c r="I13" s="10" t="s">
        <v>40</v>
      </c>
      <c r="J13" s="10"/>
      <c r="K13" s="9"/>
      <c r="L13" s="9"/>
      <c r="M13" s="9"/>
      <c r="N13" s="9"/>
      <c r="O13" s="9"/>
      <c r="P13" s="9"/>
      <c r="Q13" s="9"/>
      <c r="R13" s="9"/>
      <c r="S13" s="9"/>
      <c r="T13" s="9"/>
      <c r="V13" s="9"/>
      <c r="W13" s="9"/>
      <c r="X13" s="9"/>
      <c r="Z13" s="8" t="s">
        <v>186</v>
      </c>
      <c r="AA13" s="47"/>
      <c r="AB13" s="46"/>
    </row>
    <row r="14" spans="1:28" ht="16">
      <c r="A14" s="126" t="s">
        <v>300</v>
      </c>
      <c r="B14" s="8" t="s">
        <v>706</v>
      </c>
      <c r="C14" s="8" t="s">
        <v>297</v>
      </c>
      <c r="D14" s="8" t="s">
        <v>219</v>
      </c>
      <c r="E14" s="82" t="str">
        <f>IF(NOT(ISNA(VLOOKUP(テーブル17[[#This Row],[dataType]], dataType定義!A:A, 1,FALSE))), "○", "×")</f>
        <v>○</v>
      </c>
      <c r="F14" s="10"/>
      <c r="I14" s="10"/>
      <c r="J14" s="10"/>
      <c r="K14" s="9"/>
      <c r="L14" s="9"/>
      <c r="M14" s="9"/>
      <c r="N14" s="9"/>
      <c r="O14" s="9"/>
      <c r="P14" s="9"/>
      <c r="Q14" s="9"/>
      <c r="R14" s="9"/>
      <c r="S14" s="9"/>
      <c r="T14" s="9"/>
      <c r="V14" s="99"/>
      <c r="W14" s="99"/>
      <c r="X14" s="99"/>
      <c r="Z14" s="81" t="s">
        <v>221</v>
      </c>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5:Y1048576 B2:J5 E7:E14" name="修正可能箇所"/>
    <protectedRange sqref="U15:X1048576 K15:T1048576 K1:S5 U1:X5 T1:T4" name="修正可能箇所_1"/>
    <protectedRange sqref="Z26:AA37" name="修正可能箇所_2"/>
    <protectedRange sqref="Y6" name="修正可能箇所_6_1"/>
    <protectedRange sqref="C12:D14 D9 C7:C11" name="修正可能箇所_8_1_1"/>
    <protectedRange sqref="D7" name="修正可能箇所_4_1_1"/>
    <protectedRange sqref="D10" name="修正可能箇所_6_2_1"/>
    <protectedRange sqref="Y14" name="修正可能箇所_4"/>
    <protectedRange sqref="O14:X14" name="修正可能箇所_1_3"/>
    <protectedRange sqref="Y7:Y13 V7:X8" name="修正可能箇所_9_2"/>
    <protectedRange sqref="Y7:Y9" name="修正可能箇所_1_2_2_2"/>
    <protectedRange sqref="R13:T13 V10:X13 R10:T11" name="修正可能箇所_1_7_2"/>
    <protectedRange sqref="V9:X9" name="修正可能箇所_1_4_2_2"/>
    <protectedRange sqref="R12:T12" name="修正可能箇所_1_3_1_2_2"/>
    <protectedRange sqref="U7:U13" name="修正可能箇所_3_1_1_5_2"/>
    <protectedRange sqref="J13 H7:J8 H9 G7:G9 L7:L11 G10:H13 G14 I14:J14" name="修正可能箇所_8_2_2"/>
    <protectedRange sqref="I7:J8 L7:L11" name="修正可能箇所_1_2_1_2"/>
    <protectedRange sqref="K14:N14 M12 L13:M13" name="修正可能箇所_1_6_2"/>
    <protectedRange sqref="M10:M11 K7:K9" name="修正可能箇所_1_1_1_2"/>
    <protectedRange sqref="J10:J11" name="修正可能箇所_3_4_2"/>
    <protectedRange sqref="I10:I13 J12 L12 I9:J9 H14" name="修正可能箇所_3_1_1_2"/>
    <protectedRange sqref="K12" name="修正可能箇所_3_2_1_2"/>
    <protectedRange sqref="K10:K11 K13" name="修正可能箇所_1_3_2_2"/>
    <protectedRange sqref="N13" name="修正可能箇所_1_3_1_1_2"/>
    <protectedRange sqref="Z10:Z13" name="修正可能箇所_3_3_1_2"/>
  </protectedRanges>
  <phoneticPr fontId="4"/>
  <dataValidations count="5">
    <dataValidation type="list" allowBlank="1" showInputMessage="1" showErrorMessage="1" sqref="G7:G14" xr:uid="{CAC5E1A6-965B-FF49-8E56-53B0F5F0D15C}">
      <formula1>"S,U"</formula1>
    </dataValidation>
    <dataValidation type="list" allowBlank="1" showInputMessage="1" showErrorMessage="1" sqref="N7:N14" xr:uid="{7B0FC4DD-03A1-8E42-A792-AC0C83EE5BB7}">
      <formula1>"CB,CD,LB,LD"</formula1>
    </dataValidation>
    <dataValidation type="list" allowBlank="1" showInputMessage="1" showErrorMessage="1" sqref="U7:U14 H7:M14 F7:F14" xr:uid="{9C7195DD-FD99-4C42-825B-4669400258AE}">
      <formula1>"○"</formula1>
    </dataValidation>
    <dataValidation type="list" allowBlank="1" showInputMessage="1" showErrorMessage="1" sqref="O7:O14" xr:uid="{A07CE47A-159B-7B4D-8288-B2AFE7EC56F0}">
      <formula1>"@ManyToOne,@OneToOne"</formula1>
    </dataValidation>
    <dataValidation type="list" allowBlank="1" showInputMessage="1" showErrorMessage="1" sqref="P7:P14"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223</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33" zoomScaleNormal="100" workbookViewId="0">
      <selection activeCell="C34" sqref="C34"/>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2">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2">
      <c r="A10" s="17">
        <v>41993</v>
      </c>
      <c r="B10" s="18" t="s">
        <v>104</v>
      </c>
      <c r="C10" s="19" t="s">
        <v>107</v>
      </c>
      <c r="D10" s="4" t="s">
        <v>14</v>
      </c>
    </row>
    <row r="11" spans="1:4">
      <c r="A11" s="17">
        <v>41993</v>
      </c>
      <c r="B11" s="18" t="s">
        <v>105</v>
      </c>
      <c r="C11" s="1" t="s">
        <v>106</v>
      </c>
      <c r="D11" s="4" t="s">
        <v>14</v>
      </c>
    </row>
    <row r="12" spans="1:4" ht="48">
      <c r="A12" s="17">
        <v>42096</v>
      </c>
      <c r="B12" s="18" t="s">
        <v>108</v>
      </c>
      <c r="C12" s="19" t="s">
        <v>109</v>
      </c>
      <c r="D12" s="4" t="s">
        <v>14</v>
      </c>
    </row>
    <row r="13" spans="1:4" ht="64">
      <c r="A13" s="17">
        <v>42103</v>
      </c>
      <c r="B13" s="18" t="s">
        <v>111</v>
      </c>
      <c r="C13" s="19" t="s">
        <v>110</v>
      </c>
      <c r="D13" s="4" t="s">
        <v>112</v>
      </c>
    </row>
    <row r="14" spans="1:4" ht="32">
      <c r="A14" s="17">
        <v>42121</v>
      </c>
      <c r="B14" s="18" t="s">
        <v>118</v>
      </c>
      <c r="C14" s="19" t="s">
        <v>117</v>
      </c>
      <c r="D14" s="4" t="s">
        <v>116</v>
      </c>
    </row>
    <row r="15" spans="1:4" ht="80">
      <c r="A15" s="17">
        <v>42136</v>
      </c>
      <c r="B15" s="18" t="s">
        <v>119</v>
      </c>
      <c r="C15" s="19" t="s">
        <v>120</v>
      </c>
      <c r="D15" s="4" t="s">
        <v>14</v>
      </c>
    </row>
    <row r="16" spans="1:4" ht="96">
      <c r="A16" s="17">
        <v>42463</v>
      </c>
      <c r="B16" s="18" t="s">
        <v>125</v>
      </c>
      <c r="C16" s="19" t="s">
        <v>174</v>
      </c>
      <c r="D16" s="4" t="s">
        <v>14</v>
      </c>
    </row>
    <row r="17" spans="1:4" ht="80">
      <c r="A17" s="17">
        <v>43015</v>
      </c>
      <c r="B17" s="18" t="s">
        <v>173</v>
      </c>
      <c r="C17" s="19" t="s">
        <v>175</v>
      </c>
      <c r="D17" s="4" t="s">
        <v>176</v>
      </c>
    </row>
    <row r="18" spans="1:4" ht="32">
      <c r="A18" s="17">
        <v>43029</v>
      </c>
      <c r="B18" s="18" t="s">
        <v>177</v>
      </c>
      <c r="C18" s="19" t="s">
        <v>179</v>
      </c>
      <c r="D18" s="4" t="s">
        <v>178</v>
      </c>
    </row>
    <row r="19" spans="1:4" ht="80">
      <c r="A19" s="17">
        <v>43060</v>
      </c>
      <c r="B19" s="18" t="s">
        <v>181</v>
      </c>
      <c r="C19" s="19" t="s">
        <v>183</v>
      </c>
      <c r="D19" s="4" t="s">
        <v>182</v>
      </c>
    </row>
    <row r="20" spans="1:4" ht="64">
      <c r="A20" s="17">
        <v>43182</v>
      </c>
      <c r="B20" s="18" t="s">
        <v>187</v>
      </c>
      <c r="C20" s="19" t="s">
        <v>205</v>
      </c>
      <c r="D20" s="4" t="s">
        <v>14</v>
      </c>
    </row>
    <row r="21" spans="1:4" ht="112">
      <c r="A21" s="17">
        <v>43856</v>
      </c>
      <c r="B21" s="18" t="s">
        <v>213</v>
      </c>
      <c r="C21" s="19" t="s">
        <v>215</v>
      </c>
      <c r="D21" s="4" t="s">
        <v>214</v>
      </c>
    </row>
    <row r="22" spans="1:4" ht="64">
      <c r="A22" s="17">
        <v>44962</v>
      </c>
      <c r="B22" s="18" t="s">
        <v>306</v>
      </c>
      <c r="C22" s="19" t="s">
        <v>227</v>
      </c>
      <c r="D22" s="4" t="s">
        <v>226</v>
      </c>
    </row>
    <row r="23" spans="1:4" ht="144">
      <c r="A23" s="17">
        <v>44962</v>
      </c>
      <c r="B23" s="18" t="s">
        <v>326</v>
      </c>
      <c r="C23" s="19" t="s">
        <v>365</v>
      </c>
      <c r="D23" s="4" t="s">
        <v>226</v>
      </c>
    </row>
    <row r="24" spans="1:4" ht="16">
      <c r="A24" s="17">
        <v>45017</v>
      </c>
      <c r="B24" s="18" t="s">
        <v>335</v>
      </c>
      <c r="C24" s="19" t="s">
        <v>338</v>
      </c>
      <c r="D24" s="4" t="s">
        <v>226</v>
      </c>
    </row>
    <row r="25" spans="1:4" ht="192">
      <c r="A25" s="17">
        <v>45050</v>
      </c>
      <c r="B25" s="18" t="s">
        <v>339</v>
      </c>
      <c r="C25" s="19" t="s">
        <v>352</v>
      </c>
      <c r="D25" s="4" t="s">
        <v>336</v>
      </c>
    </row>
    <row r="26" spans="1:4" ht="32">
      <c r="A26" s="17">
        <v>45122</v>
      </c>
      <c r="B26" s="18" t="s">
        <v>343</v>
      </c>
      <c r="C26" s="19" t="s">
        <v>346</v>
      </c>
      <c r="D26" s="4" t="s">
        <v>336</v>
      </c>
    </row>
    <row r="27" spans="1:4" ht="176">
      <c r="A27" s="17">
        <v>45134</v>
      </c>
      <c r="B27" s="18" t="s">
        <v>351</v>
      </c>
      <c r="C27" s="19" t="s">
        <v>356</v>
      </c>
      <c r="D27" s="4" t="s">
        <v>336</v>
      </c>
    </row>
    <row r="28" spans="1:4" ht="64">
      <c r="A28" s="17">
        <v>45136</v>
      </c>
      <c r="B28" s="18" t="s">
        <v>358</v>
      </c>
      <c r="C28" s="19" t="s">
        <v>361</v>
      </c>
      <c r="D28" s="4" t="s">
        <v>336</v>
      </c>
    </row>
    <row r="29" spans="1:4" ht="160">
      <c r="A29" s="17">
        <v>45144</v>
      </c>
      <c r="B29" s="18" t="s">
        <v>367</v>
      </c>
      <c r="C29" s="19" t="s">
        <v>370</v>
      </c>
      <c r="D29" s="4" t="s">
        <v>336</v>
      </c>
    </row>
    <row r="30" spans="1:4" ht="112">
      <c r="A30" s="17">
        <v>45360</v>
      </c>
      <c r="B30" s="18" t="s">
        <v>386</v>
      </c>
      <c r="C30" s="19" t="s">
        <v>387</v>
      </c>
      <c r="D30" s="4" t="s">
        <v>336</v>
      </c>
    </row>
    <row r="31" spans="1:4" ht="112">
      <c r="A31" s="17">
        <v>45444</v>
      </c>
      <c r="B31" s="18" t="s">
        <v>390</v>
      </c>
      <c r="C31" s="19" t="s">
        <v>391</v>
      </c>
      <c r="D31" s="4" t="s">
        <v>336</v>
      </c>
    </row>
    <row r="32" spans="1:4" ht="144">
      <c r="A32" s="17">
        <v>45602</v>
      </c>
      <c r="B32" s="18" t="s">
        <v>394</v>
      </c>
      <c r="C32" s="19" t="s">
        <v>395</v>
      </c>
      <c r="D32" s="4" t="s">
        <v>336</v>
      </c>
    </row>
    <row r="33" spans="1:4" ht="208">
      <c r="A33" s="17">
        <v>45707</v>
      </c>
      <c r="B33" s="18" t="s">
        <v>399</v>
      </c>
      <c r="C33" s="19" t="s">
        <v>410</v>
      </c>
      <c r="D33" s="4" t="s">
        <v>336</v>
      </c>
    </row>
    <row r="34" spans="1:4" ht="320">
      <c r="A34" s="17">
        <v>45730</v>
      </c>
      <c r="B34" s="18" t="s">
        <v>437</v>
      </c>
      <c r="C34" s="19" t="s">
        <v>728</v>
      </c>
      <c r="D34" s="4" t="s">
        <v>336</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329</v>
      </c>
    </row>
    <row r="2" spans="1:1">
      <c r="A2" t="s">
        <v>372</v>
      </c>
    </row>
    <row r="3" spans="1:1">
      <c r="A3" t="s">
        <v>373</v>
      </c>
    </row>
    <row r="5" spans="1:1">
      <c r="A5" t="s">
        <v>342</v>
      </c>
    </row>
    <row r="6" spans="1:1">
      <c r="A6" t="s">
        <v>371</v>
      </c>
    </row>
    <row r="7" spans="1:1">
      <c r="A7" t="s">
        <v>344</v>
      </c>
    </row>
    <row r="9" spans="1:1">
      <c r="A9" t="s">
        <v>345</v>
      </c>
    </row>
    <row r="10" spans="1:1">
      <c r="A10" t="s">
        <v>340</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zoomScale="94" zoomScaleNormal="110" workbookViewId="0">
      <pane ySplit="6" topLeftCell="A7" activePane="bottomLeft" state="frozen"/>
      <selection pane="bottomLeft" activeCell="D15" sqref="D15"/>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240</v>
      </c>
    </row>
    <row r="3" spans="1:6">
      <c r="A3" t="s">
        <v>237</v>
      </c>
    </row>
    <row r="4" spans="1:6">
      <c r="A4" s="83" t="s">
        <v>265</v>
      </c>
    </row>
    <row r="6" spans="1:6" ht="16">
      <c r="A6" t="s">
        <v>241</v>
      </c>
      <c r="B6" s="75" t="s">
        <v>242</v>
      </c>
      <c r="C6" t="s">
        <v>228</v>
      </c>
      <c r="D6" t="s">
        <v>229</v>
      </c>
      <c r="E6" s="84" t="s">
        <v>231</v>
      </c>
      <c r="F6" s="84" t="s">
        <v>230</v>
      </c>
    </row>
    <row r="7" spans="1:6" ht="16">
      <c r="A7" s="85" t="s">
        <v>261</v>
      </c>
      <c r="B7" s="96" t="s">
        <v>262</v>
      </c>
      <c r="C7" s="85" t="s">
        <v>305</v>
      </c>
      <c r="D7" s="85" t="s">
        <v>304</v>
      </c>
      <c r="E7" s="85" t="s">
        <v>451</v>
      </c>
      <c r="F7" s="85"/>
    </row>
    <row r="8" spans="1:6" ht="16">
      <c r="A8" s="85" t="s">
        <v>261</v>
      </c>
      <c r="B8" s="96" t="s">
        <v>262</v>
      </c>
      <c r="C8" s="85" t="s">
        <v>222</v>
      </c>
      <c r="D8" s="85" t="s">
        <v>264</v>
      </c>
      <c r="E8" s="85" t="s">
        <v>452</v>
      </c>
      <c r="F8" s="85"/>
    </row>
    <row r="9" spans="1:6" ht="16">
      <c r="A9" s="85" t="s">
        <v>261</v>
      </c>
      <c r="B9" s="96" t="s">
        <v>262</v>
      </c>
      <c r="C9" s="85" t="s">
        <v>232</v>
      </c>
      <c r="D9" s="85" t="s">
        <v>234</v>
      </c>
      <c r="E9" t="s">
        <v>453</v>
      </c>
      <c r="F9" s="85"/>
    </row>
    <row r="10" spans="1:6" ht="16">
      <c r="A10" s="85" t="s">
        <v>261</v>
      </c>
      <c r="B10" s="96" t="s">
        <v>262</v>
      </c>
      <c r="C10" s="85" t="s">
        <v>293</v>
      </c>
      <c r="D10" s="85" t="s">
        <v>294</v>
      </c>
      <c r="E10" s="85" t="s">
        <v>303</v>
      </c>
      <c r="F10" s="85"/>
    </row>
    <row r="11" spans="1:6" ht="32">
      <c r="A11" s="85" t="s">
        <v>261</v>
      </c>
      <c r="B11" s="96" t="s">
        <v>262</v>
      </c>
      <c r="C11" s="85" t="s">
        <v>301</v>
      </c>
      <c r="D11" s="96" t="s">
        <v>302</v>
      </c>
      <c r="E11" s="85" t="s">
        <v>40</v>
      </c>
      <c r="F11" s="85"/>
    </row>
    <row r="12" spans="1:6" ht="16">
      <c r="A12" s="85" t="s">
        <v>261</v>
      </c>
      <c r="B12" s="96" t="s">
        <v>262</v>
      </c>
      <c r="C12" s="85" t="s">
        <v>392</v>
      </c>
      <c r="D12" s="96" t="s">
        <v>393</v>
      </c>
      <c r="E12" s="85" t="s">
        <v>40</v>
      </c>
      <c r="F12" s="85"/>
    </row>
    <row r="13" spans="1:6" ht="16">
      <c r="A13" s="85" t="s">
        <v>261</v>
      </c>
      <c r="B13" s="96" t="s">
        <v>262</v>
      </c>
      <c r="C13" s="85" t="s">
        <v>236</v>
      </c>
      <c r="D13" s="85" t="s">
        <v>235</v>
      </c>
      <c r="E13" t="s">
        <v>184</v>
      </c>
      <c r="F13" s="85"/>
    </row>
    <row r="14" spans="1:6" ht="48">
      <c r="A14" s="85" t="s">
        <v>261</v>
      </c>
      <c r="B14" s="96" t="s">
        <v>262</v>
      </c>
      <c r="C14" s="85" t="s">
        <v>266</v>
      </c>
      <c r="D14" s="96" t="s">
        <v>359</v>
      </c>
      <c r="E14" t="s">
        <v>454</v>
      </c>
      <c r="F14" s="85"/>
    </row>
    <row r="15" spans="1:6" ht="48">
      <c r="A15" s="85" t="s">
        <v>261</v>
      </c>
      <c r="B15" s="96" t="s">
        <v>262</v>
      </c>
      <c r="C15" s="85" t="s">
        <v>267</v>
      </c>
      <c r="D15" s="96" t="s">
        <v>360</v>
      </c>
      <c r="E15" t="s">
        <v>455</v>
      </c>
      <c r="F15" s="85"/>
    </row>
    <row r="16" spans="1:6" ht="16">
      <c r="A16" s="85" t="s">
        <v>261</v>
      </c>
      <c r="B16" s="96" t="s">
        <v>262</v>
      </c>
      <c r="C16" s="85" t="s">
        <v>268</v>
      </c>
      <c r="D16" s="85" t="s">
        <v>170</v>
      </c>
      <c r="F16" s="85"/>
    </row>
    <row r="17" spans="1:6" ht="16">
      <c r="A17" s="85" t="s">
        <v>261</v>
      </c>
      <c r="B17" s="96" t="s">
        <v>262</v>
      </c>
      <c r="C17" s="85" t="s">
        <v>269</v>
      </c>
      <c r="D17" s="85" t="s">
        <v>171</v>
      </c>
      <c r="F17" s="85"/>
    </row>
    <row r="18" spans="1:6" ht="16">
      <c r="A18" s="85" t="s">
        <v>261</v>
      </c>
      <c r="B18" s="96" t="s">
        <v>262</v>
      </c>
      <c r="C18" s="85" t="s">
        <v>718</v>
      </c>
      <c r="D18" s="85" t="s">
        <v>123</v>
      </c>
      <c r="E18" t="s">
        <v>233</v>
      </c>
      <c r="F18" s="85"/>
    </row>
    <row r="19" spans="1:6" ht="16">
      <c r="A19" s="85" t="s">
        <v>261</v>
      </c>
      <c r="B19" s="96" t="s">
        <v>262</v>
      </c>
      <c r="C19" s="85" t="s">
        <v>719</v>
      </c>
      <c r="D19" s="85" t="s">
        <v>717</v>
      </c>
      <c r="E19" s="85" t="s">
        <v>726</v>
      </c>
      <c r="F19" s="85"/>
    </row>
    <row r="20" spans="1:6" ht="16">
      <c r="A20" s="85" t="s">
        <v>261</v>
      </c>
      <c r="B20" s="96" t="s">
        <v>262</v>
      </c>
      <c r="C20" s="85" t="s">
        <v>720</v>
      </c>
      <c r="D20" s="85" t="s">
        <v>723</v>
      </c>
      <c r="E20" s="85" t="s">
        <v>727</v>
      </c>
      <c r="F20" s="85"/>
    </row>
    <row r="21" spans="1:6" ht="16">
      <c r="A21" s="85" t="s">
        <v>261</v>
      </c>
      <c r="B21" s="96" t="s">
        <v>262</v>
      </c>
      <c r="C21" s="85" t="s">
        <v>721</v>
      </c>
      <c r="D21" s="85" t="s">
        <v>724</v>
      </c>
      <c r="E21" s="85"/>
      <c r="F21" s="85"/>
    </row>
    <row r="22" spans="1:6" ht="16">
      <c r="A22" s="85" t="s">
        <v>261</v>
      </c>
      <c r="B22" s="96" t="s">
        <v>262</v>
      </c>
      <c r="C22" s="85" t="s">
        <v>722</v>
      </c>
      <c r="D22" s="85" t="s">
        <v>725</v>
      </c>
      <c r="E22" s="85"/>
      <c r="F22" s="85"/>
    </row>
    <row r="23" spans="1:6" ht="112">
      <c r="A23" s="85" t="s">
        <v>244</v>
      </c>
      <c r="B23" s="96" t="s">
        <v>243</v>
      </c>
      <c r="C23" s="85" t="s">
        <v>245</v>
      </c>
      <c r="D23" s="95" t="s">
        <v>327</v>
      </c>
      <c r="E23" s="86" t="s">
        <v>374</v>
      </c>
      <c r="F23" s="87"/>
    </row>
    <row r="24" spans="1:6" ht="16">
      <c r="A24" s="85" t="s">
        <v>244</v>
      </c>
      <c r="B24" s="96" t="s">
        <v>243</v>
      </c>
      <c r="C24" s="85" t="s">
        <v>246</v>
      </c>
      <c r="D24" s="88" t="s">
        <v>256</v>
      </c>
      <c r="E24" s="89" t="s">
        <v>206</v>
      </c>
      <c r="F24" s="90"/>
    </row>
    <row r="25" spans="1:6" ht="160">
      <c r="A25" s="85" t="s">
        <v>244</v>
      </c>
      <c r="B25" s="96" t="s">
        <v>243</v>
      </c>
      <c r="C25" s="85" t="s">
        <v>249</v>
      </c>
      <c r="D25" s="91" t="s">
        <v>328</v>
      </c>
      <c r="E25" s="89" t="s">
        <v>209</v>
      </c>
      <c r="F25" s="90"/>
    </row>
    <row r="26" spans="1:6" ht="32">
      <c r="A26" s="85" t="s">
        <v>244</v>
      </c>
      <c r="B26" s="96" t="s">
        <v>243</v>
      </c>
      <c r="C26" s="85" t="s">
        <v>250</v>
      </c>
      <c r="D26" s="91" t="s">
        <v>247</v>
      </c>
      <c r="E26" s="89" t="s">
        <v>295</v>
      </c>
      <c r="F26" s="90"/>
    </row>
    <row r="27" spans="1:6" ht="32">
      <c r="A27" s="85" t="s">
        <v>244</v>
      </c>
      <c r="B27" s="96" t="s">
        <v>243</v>
      </c>
      <c r="C27" s="85" t="s">
        <v>252</v>
      </c>
      <c r="D27" s="91" t="s">
        <v>251</v>
      </c>
      <c r="E27" s="89" t="s">
        <v>210</v>
      </c>
      <c r="F27" s="90"/>
    </row>
    <row r="28" spans="1:6" ht="128">
      <c r="A28" s="85" t="s">
        <v>244</v>
      </c>
      <c r="B28" s="96" t="s">
        <v>243</v>
      </c>
      <c r="C28" s="85" t="s">
        <v>253</v>
      </c>
      <c r="D28" s="92" t="s">
        <v>248</v>
      </c>
      <c r="E28" s="93" t="s">
        <v>296</v>
      </c>
      <c r="F28" s="94"/>
    </row>
    <row r="29" spans="1:6" ht="208">
      <c r="A29" s="85" t="s">
        <v>254</v>
      </c>
      <c r="B29" s="96" t="s">
        <v>255</v>
      </c>
      <c r="C29" s="85" t="s">
        <v>245</v>
      </c>
      <c r="D29" s="96" t="s">
        <v>364</v>
      </c>
      <c r="E29" s="85" t="s">
        <v>456</v>
      </c>
      <c r="F29" s="85"/>
    </row>
    <row r="30" spans="1:6" ht="32">
      <c r="A30" s="85" t="s">
        <v>254</v>
      </c>
      <c r="B30" s="96" t="s">
        <v>255</v>
      </c>
      <c r="C30" s="85" t="s">
        <v>246</v>
      </c>
      <c r="D30" s="88" t="s">
        <v>256</v>
      </c>
      <c r="E30" s="85" t="s">
        <v>457</v>
      </c>
      <c r="F30" s="85"/>
    </row>
    <row r="31" spans="1:6" ht="32">
      <c r="A31" s="85" t="s">
        <v>254</v>
      </c>
      <c r="B31" s="96" t="s">
        <v>255</v>
      </c>
      <c r="C31" s="85" t="s">
        <v>362</v>
      </c>
      <c r="D31" s="96" t="s">
        <v>363</v>
      </c>
      <c r="E31" s="85" t="s">
        <v>458</v>
      </c>
      <c r="F31" s="85"/>
    </row>
    <row r="32" spans="1:6" ht="256">
      <c r="A32" s="85" t="s">
        <v>254</v>
      </c>
      <c r="B32" s="96" t="s">
        <v>255</v>
      </c>
      <c r="C32" s="85" t="s">
        <v>270</v>
      </c>
      <c r="D32" s="96" t="s">
        <v>308</v>
      </c>
      <c r="E32" s="85"/>
      <c r="F32" s="85"/>
    </row>
    <row r="33" spans="1:6" ht="224">
      <c r="A33" s="85" t="s">
        <v>254</v>
      </c>
      <c r="B33" s="96" t="s">
        <v>255</v>
      </c>
      <c r="C33" s="85" t="s">
        <v>257</v>
      </c>
      <c r="D33" s="96" t="s">
        <v>309</v>
      </c>
      <c r="E33" s="85"/>
      <c r="F33" s="85"/>
    </row>
    <row r="34" spans="1:6" ht="64">
      <c r="A34" s="85" t="s">
        <v>258</v>
      </c>
      <c r="B34" s="96" t="s">
        <v>259</v>
      </c>
      <c r="C34" s="85" t="s">
        <v>245</v>
      </c>
      <c r="D34" s="96" t="s">
        <v>260</v>
      </c>
      <c r="E34" s="85" t="s">
        <v>297</v>
      </c>
      <c r="F34" s="85"/>
    </row>
    <row r="35" spans="1:6" ht="16">
      <c r="A35" s="85" t="s">
        <v>258</v>
      </c>
      <c r="B35" s="96" t="s">
        <v>259</v>
      </c>
      <c r="C35" s="85" t="s">
        <v>246</v>
      </c>
      <c r="D35" s="85" t="s">
        <v>17</v>
      </c>
      <c r="E35" s="85" t="s">
        <v>188</v>
      </c>
      <c r="F35" s="85"/>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zoomScaleNormal="100" workbookViewId="0">
      <pane ySplit="8" topLeftCell="A9" activePane="bottomLeft" state="frozen"/>
      <selection pane="bottomLeft" activeCell="H14" sqref="H14"/>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172</v>
      </c>
      <c r="J3" s="62" t="s">
        <v>113</v>
      </c>
      <c r="K3" s="62" t="s">
        <v>114</v>
      </c>
      <c r="L3" s="62" t="s">
        <v>115</v>
      </c>
    </row>
    <row r="4" spans="1:19">
      <c r="A4" s="83" t="s">
        <v>239</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84</v>
      </c>
      <c r="C6" s="135" t="s">
        <v>88</v>
      </c>
      <c r="D6" s="135"/>
      <c r="E6" s="135"/>
      <c r="F6" s="135"/>
      <c r="G6" s="135"/>
      <c r="H6" s="135"/>
      <c r="I6" s="135"/>
      <c r="J6" s="135"/>
      <c r="K6" s="135"/>
      <c r="L6" s="135"/>
      <c r="M6" s="134" t="s">
        <v>124</v>
      </c>
      <c r="N6" s="134"/>
      <c r="O6" s="134"/>
      <c r="P6" s="134"/>
      <c r="Q6" s="53" t="s">
        <v>167</v>
      </c>
      <c r="R6" s="80" t="s">
        <v>217</v>
      </c>
      <c r="S6" s="105" t="s">
        <v>96</v>
      </c>
    </row>
    <row r="7" spans="1:19">
      <c r="B7" s="35" t="s">
        <v>85</v>
      </c>
      <c r="C7" s="42" t="s">
        <v>86</v>
      </c>
      <c r="D7" s="42" t="s">
        <v>85</v>
      </c>
      <c r="E7" s="37" t="s">
        <v>85</v>
      </c>
      <c r="F7" s="42" t="s">
        <v>85</v>
      </c>
      <c r="G7" s="37" t="s">
        <v>166</v>
      </c>
      <c r="H7" s="37" t="s">
        <v>86</v>
      </c>
      <c r="I7" s="37" t="s">
        <v>86</v>
      </c>
      <c r="J7" s="37" t="s">
        <v>86</v>
      </c>
      <c r="K7" s="37" t="s">
        <v>86</v>
      </c>
      <c r="L7" s="37" t="s">
        <v>86</v>
      </c>
      <c r="M7" s="39" t="s">
        <v>86</v>
      </c>
      <c r="N7" s="39" t="s">
        <v>86</v>
      </c>
      <c r="O7" s="39" t="s">
        <v>86</v>
      </c>
      <c r="P7" s="39" t="s">
        <v>86</v>
      </c>
      <c r="Q7" s="54" t="s">
        <v>180</v>
      </c>
      <c r="R7" s="79" t="s">
        <v>86</v>
      </c>
      <c r="S7" s="36" t="s">
        <v>86</v>
      </c>
    </row>
    <row r="8" spans="1:19" ht="48">
      <c r="A8" s="4" t="s">
        <v>17</v>
      </c>
      <c r="B8" s="4" t="s">
        <v>0</v>
      </c>
      <c r="C8" s="5" t="s">
        <v>271</v>
      </c>
      <c r="D8" s="5" t="s">
        <v>272</v>
      </c>
      <c r="E8" s="41" t="s">
        <v>273</v>
      </c>
      <c r="F8" s="43" t="s">
        <v>155</v>
      </c>
      <c r="G8" s="5" t="s">
        <v>499</v>
      </c>
      <c r="H8" s="5" t="s">
        <v>95</v>
      </c>
      <c r="I8" s="5" t="s">
        <v>415</v>
      </c>
      <c r="J8" s="5" t="s">
        <v>416</v>
      </c>
      <c r="K8" s="5" t="s">
        <v>417</v>
      </c>
      <c r="L8" s="5" t="s">
        <v>418</v>
      </c>
      <c r="M8" s="5" t="s">
        <v>274</v>
      </c>
      <c r="N8" s="5" t="s">
        <v>275</v>
      </c>
      <c r="O8" s="5" t="s">
        <v>122</v>
      </c>
      <c r="P8" s="5" t="s">
        <v>276</v>
      </c>
      <c r="Q8" s="5" t="s">
        <v>168</v>
      </c>
      <c r="R8" s="5" t="s">
        <v>216</v>
      </c>
      <c r="S8" s="5" t="s">
        <v>96</v>
      </c>
    </row>
    <row r="9" spans="1:19">
      <c r="A9" s="6" t="s">
        <v>207</v>
      </c>
      <c r="B9" s="2" t="s">
        <v>208</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188</v>
      </c>
      <c r="B10" s="2" t="s">
        <v>459</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211</v>
      </c>
      <c r="B11" s="2" t="s">
        <v>70</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375</v>
      </c>
      <c r="B12" s="2" t="s">
        <v>381</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c r="A13" s="6" t="s">
        <v>460</v>
      </c>
      <c r="B13" s="2" t="s">
        <v>461</v>
      </c>
      <c r="C13" s="2" t="s">
        <v>398</v>
      </c>
      <c r="D13" s="2" t="s">
        <v>462</v>
      </c>
      <c r="E13" s="2" t="s">
        <v>30</v>
      </c>
      <c r="F13" s="1" t="str">
        <f>IF(テーブル2[[#This Row],[データパターン（日本語）]]="", "", VLOOKUP(テーブル2[[#This Row],[データパターン（日本語）]],dataType・データパターン一覧!A:B,2,FALSE))</f>
        <v>REG_EX_HAN</v>
      </c>
      <c r="G13" s="77"/>
      <c r="H13" s="38"/>
      <c r="I13" s="38"/>
      <c r="J13" s="38"/>
      <c r="K13" s="38"/>
      <c r="L13" s="38"/>
      <c r="M13" s="2"/>
      <c r="N13" s="2"/>
      <c r="O13" s="2"/>
      <c r="P13" s="2"/>
      <c r="Q13" s="2"/>
      <c r="R13" s="19"/>
      <c r="S13" s="19"/>
    </row>
    <row r="14" spans="1:19" ht="64">
      <c r="A14" s="110" t="s">
        <v>463</v>
      </c>
      <c r="B14" s="111" t="s">
        <v>56</v>
      </c>
      <c r="C14" s="111" t="s">
        <v>464</v>
      </c>
      <c r="D14" s="111" t="s">
        <v>465</v>
      </c>
      <c r="E14" s="111" t="s">
        <v>127</v>
      </c>
      <c r="F14" s="1" t="str">
        <f>IF(テーブル2[[#This Row],[データパターン（日本語）]]="", "", VLOOKUP(テーブル2[[#This Row],[データパターン（日本語）]],dataType・データパターン一覧!A:B,2,FALSE))</f>
        <v>REG_EX_ALL</v>
      </c>
      <c r="G14" s="112" t="s">
        <v>40</v>
      </c>
      <c r="H14" s="38" t="s">
        <v>494</v>
      </c>
      <c r="I14" s="38" t="s">
        <v>713</v>
      </c>
      <c r="J14" s="38" t="s">
        <v>515</v>
      </c>
      <c r="K14" s="38"/>
      <c r="L14" s="38"/>
      <c r="M14" s="2"/>
      <c r="N14" s="2"/>
      <c r="O14" s="2"/>
      <c r="P14" s="2"/>
      <c r="Q14" s="2"/>
      <c r="R14" s="19"/>
      <c r="S14" s="19"/>
    </row>
    <row r="15" spans="1:19" ht="48">
      <c r="A15" s="6" t="s">
        <v>466</v>
      </c>
      <c r="B15" s="2" t="s">
        <v>461</v>
      </c>
      <c r="C15" s="2" t="s">
        <v>398</v>
      </c>
      <c r="D15" s="2" t="s">
        <v>467</v>
      </c>
      <c r="E15" s="2" t="s">
        <v>127</v>
      </c>
      <c r="F15" s="1" t="str">
        <f>IF(テーブル2[[#This Row],[データパターン（日本語）]]="", "", VLOOKUP(テーブル2[[#This Row],[データパターン（日本語）]],dataType・データパターン一覧!A:B,2,FALSE))</f>
        <v>REG_EX_ALL</v>
      </c>
      <c r="G15" s="112"/>
      <c r="H15" s="38" t="s">
        <v>495</v>
      </c>
      <c r="I15" s="38" t="s">
        <v>712</v>
      </c>
      <c r="J15" s="38" t="s">
        <v>513</v>
      </c>
      <c r="K15" s="38"/>
      <c r="L15" s="38"/>
      <c r="M15" s="2"/>
      <c r="N15" s="2"/>
      <c r="O15" s="2"/>
      <c r="P15" s="2"/>
      <c r="Q15" s="2"/>
      <c r="R15" s="19"/>
      <c r="S15" s="19"/>
    </row>
    <row r="16" spans="1:19">
      <c r="A16" s="68" t="s">
        <v>468</v>
      </c>
      <c r="B16" s="2" t="s">
        <v>461</v>
      </c>
      <c r="C16" s="2" t="s">
        <v>469</v>
      </c>
      <c r="D16" s="2" t="s">
        <v>469</v>
      </c>
      <c r="E16" s="2" t="s">
        <v>127</v>
      </c>
      <c r="F16" s="1" t="str">
        <f>IF(テーブル2[[#This Row],[データパターン（日本語）]]="", "", VLOOKUP(テーブル2[[#This Row],[データパターン（日本語）]],dataType・データパターン一覧!A:B,2,FALSE))</f>
        <v>REG_EX_ALL</v>
      </c>
      <c r="G16" s="112" t="s">
        <v>40</v>
      </c>
      <c r="H16" s="38"/>
      <c r="I16" s="38"/>
      <c r="J16" s="38"/>
      <c r="K16" s="38"/>
      <c r="L16" s="38"/>
      <c r="M16" s="2"/>
      <c r="N16" s="2"/>
      <c r="O16" s="2"/>
      <c r="P16" s="2"/>
      <c r="Q16" s="2"/>
      <c r="R16" s="19"/>
      <c r="S16" s="19"/>
    </row>
    <row r="17" spans="1:19">
      <c r="A17" s="6" t="s">
        <v>470</v>
      </c>
      <c r="B17" s="2" t="s">
        <v>461</v>
      </c>
      <c r="C17" s="2" t="s">
        <v>398</v>
      </c>
      <c r="D17" s="2" t="s">
        <v>471</v>
      </c>
      <c r="E17" s="2" t="s">
        <v>127</v>
      </c>
      <c r="F17" s="1" t="str">
        <f>IF(テーブル2[[#This Row],[データパターン（日本語）]]="", "", VLOOKUP(テーブル2[[#This Row],[データパターン（日本語）]],dataType・データパターン一覧!A:B,2,FALSE))</f>
        <v>REG_EX_ALL</v>
      </c>
      <c r="G17" s="112"/>
      <c r="H17" s="38"/>
      <c r="I17" s="38"/>
      <c r="J17" s="38"/>
      <c r="K17" s="38"/>
      <c r="L17" s="38"/>
      <c r="M17" s="2"/>
      <c r="N17" s="2"/>
      <c r="O17" s="2"/>
      <c r="P17" s="2"/>
      <c r="Q17" s="2"/>
      <c r="R17" s="19"/>
      <c r="S17" s="19"/>
    </row>
    <row r="18" spans="1:19">
      <c r="A18" s="6" t="s">
        <v>472</v>
      </c>
      <c r="B18" s="2" t="s">
        <v>60</v>
      </c>
      <c r="C18" s="2"/>
      <c r="D18" s="2"/>
      <c r="E18" s="2"/>
      <c r="F18" s="1" t="str">
        <f>IF(テーブル2[[#This Row],[データパターン（日本語）]]="", "", VLOOKUP(テーブル2[[#This Row],[データパターン（日本語）]],dataType・データパターン一覧!A:B,2,FALSE))</f>
        <v/>
      </c>
      <c r="G18" s="112"/>
      <c r="H18" s="38"/>
      <c r="I18" s="38"/>
      <c r="J18" s="38"/>
      <c r="K18" s="38"/>
      <c r="L18" s="38"/>
      <c r="M18" s="2"/>
      <c r="N18" s="2"/>
      <c r="O18" s="2"/>
      <c r="P18" s="2"/>
      <c r="Q18">
        <v>2</v>
      </c>
      <c r="R18" s="19"/>
      <c r="S18" s="19"/>
    </row>
    <row r="19" spans="1:19" ht="48">
      <c r="A19" s="68" t="s">
        <v>473</v>
      </c>
      <c r="B19" s="2" t="s">
        <v>461</v>
      </c>
      <c r="C19" s="2" t="s">
        <v>398</v>
      </c>
      <c r="D19" s="2" t="s">
        <v>462</v>
      </c>
      <c r="E19" s="2" t="s">
        <v>127</v>
      </c>
      <c r="F19" s="1" t="str">
        <f>IF(テーブル2[[#This Row],[データパターン（日本語）]]="", "", VLOOKUP(テーブル2[[#This Row],[データパターン（日本語）]],dataType・データパターン一覧!A:B,2,FALSE))</f>
        <v>REG_EX_ALL</v>
      </c>
      <c r="G19" s="112" t="s">
        <v>40</v>
      </c>
      <c r="H19" s="38" t="s">
        <v>495</v>
      </c>
      <c r="I19" s="38" t="s">
        <v>712</v>
      </c>
      <c r="J19" s="38" t="s">
        <v>513</v>
      </c>
      <c r="K19" s="38"/>
      <c r="L19" s="38"/>
      <c r="M19" s="2"/>
      <c r="N19" s="2"/>
      <c r="O19" s="2"/>
      <c r="P19" s="2"/>
      <c r="Q19" s="2"/>
      <c r="R19" s="19"/>
      <c r="S19" s="19"/>
    </row>
    <row r="20" spans="1:19">
      <c r="A20" s="68" t="s">
        <v>474</v>
      </c>
      <c r="B20" s="2" t="s">
        <v>461</v>
      </c>
      <c r="C20" s="2" t="s">
        <v>475</v>
      </c>
      <c r="D20" s="2" t="s">
        <v>475</v>
      </c>
      <c r="E20" s="2" t="s">
        <v>30</v>
      </c>
      <c r="F20" s="1" t="str">
        <f>IF(テーブル2[[#This Row],[データパターン（日本語）]]="", "", VLOOKUP(テーブル2[[#This Row],[データパターン（日本語）]],dataType・データパターン一覧!A:B,2,FALSE))</f>
        <v>REG_EX_HAN</v>
      </c>
      <c r="G20" s="112" t="s">
        <v>40</v>
      </c>
      <c r="H20" s="38"/>
      <c r="I20" s="38"/>
      <c r="J20" s="38"/>
      <c r="K20" s="38"/>
      <c r="L20" s="38"/>
      <c r="M20" s="2"/>
      <c r="N20" s="2"/>
      <c r="O20" s="2"/>
      <c r="P20" s="2"/>
      <c r="Q20" s="2"/>
      <c r="R20" s="19"/>
      <c r="S20" s="19"/>
    </row>
    <row r="21" spans="1:19">
      <c r="A21" s="68" t="s">
        <v>476</v>
      </c>
      <c r="B21" s="2" t="s">
        <v>461</v>
      </c>
      <c r="C21" s="2"/>
      <c r="D21" s="2" t="s">
        <v>462</v>
      </c>
      <c r="E21" s="2" t="s">
        <v>30</v>
      </c>
      <c r="F21" s="1" t="str">
        <f>IF(テーブル2[[#This Row],[データパターン（日本語）]]="", "", VLOOKUP(テーブル2[[#This Row],[データパターン（日本語）]],dataType・データパターン一覧!A:B,2,FALSE))</f>
        <v>REG_EX_HAN</v>
      </c>
      <c r="G21" s="112" t="s">
        <v>40</v>
      </c>
      <c r="H21" s="38"/>
      <c r="I21" s="38"/>
      <c r="J21" s="38"/>
      <c r="K21" s="38"/>
      <c r="L21" s="38"/>
      <c r="M21" s="2"/>
      <c r="N21" s="2"/>
      <c r="O21" s="2"/>
      <c r="P21" s="2"/>
      <c r="Q21" s="2"/>
      <c r="R21" s="19"/>
      <c r="S21" s="19"/>
    </row>
    <row r="22" spans="1:19">
      <c r="A22" t="s">
        <v>477</v>
      </c>
      <c r="B22" s="2" t="s">
        <v>461</v>
      </c>
      <c r="C22" s="2" t="s">
        <v>478</v>
      </c>
      <c r="D22" s="2" t="s">
        <v>479</v>
      </c>
      <c r="E22" s="2" t="s">
        <v>30</v>
      </c>
      <c r="F22" s="1" t="str">
        <f>IF(テーブル2[[#This Row],[データパターン（日本語）]]="", "", VLOOKUP(テーブル2[[#This Row],[データパターン（日本語）]],dataType・データパターン一覧!A:B,2,FALSE))</f>
        <v>REG_EX_HAN</v>
      </c>
      <c r="G22" s="112"/>
      <c r="H22" s="38"/>
      <c r="I22" s="38"/>
      <c r="J22" s="38"/>
      <c r="K22" s="38"/>
      <c r="L22" s="38"/>
      <c r="M22" s="2"/>
      <c r="N22" s="2"/>
      <c r="O22" s="2"/>
      <c r="P22" s="2"/>
      <c r="Q22" s="2"/>
      <c r="R22" s="19"/>
      <c r="S22" s="19"/>
    </row>
    <row r="23" spans="1:19" ht="48">
      <c r="A23" s="68" t="s">
        <v>480</v>
      </c>
      <c r="B23" s="2" t="s">
        <v>461</v>
      </c>
      <c r="C23" s="2" t="s">
        <v>398</v>
      </c>
      <c r="D23" s="2" t="s">
        <v>467</v>
      </c>
      <c r="E23" s="2" t="s">
        <v>127</v>
      </c>
      <c r="F23" s="1" t="str">
        <f>IF(テーブル2[[#This Row],[データパターン（日本語）]]="", "", VLOOKUP(テーブル2[[#This Row],[データパターン（日本語）]],dataType・データパターン一覧!A:B,2,FALSE))</f>
        <v>REG_EX_ALL</v>
      </c>
      <c r="G23" s="112" t="s">
        <v>40</v>
      </c>
      <c r="H23" s="38" t="s">
        <v>495</v>
      </c>
      <c r="I23" s="38" t="s">
        <v>712</v>
      </c>
      <c r="J23" s="38" t="s">
        <v>513</v>
      </c>
      <c r="K23" s="38"/>
      <c r="L23" s="38"/>
      <c r="M23" s="2"/>
      <c r="N23" s="2"/>
      <c r="O23" s="2"/>
      <c r="P23" s="2"/>
      <c r="Q23" s="2"/>
      <c r="R23" s="19"/>
      <c r="S23" s="19"/>
    </row>
    <row r="24" spans="1:19" ht="48">
      <c r="A24" t="s">
        <v>481</v>
      </c>
      <c r="B24" s="2" t="s">
        <v>461</v>
      </c>
      <c r="C24" s="2" t="s">
        <v>398</v>
      </c>
      <c r="D24" s="2" t="s">
        <v>467</v>
      </c>
      <c r="E24" s="2" t="s">
        <v>127</v>
      </c>
      <c r="F24" s="1" t="str">
        <f>IF(テーブル2[[#This Row],[データパターン（日本語）]]="", "", VLOOKUP(テーブル2[[#This Row],[データパターン（日本語）]],dataType・データパターン一覧!A:B,2,FALSE))</f>
        <v>REG_EX_ALL</v>
      </c>
      <c r="G24" s="112" t="s">
        <v>40</v>
      </c>
      <c r="H24" s="38" t="s">
        <v>495</v>
      </c>
      <c r="I24" s="38" t="s">
        <v>712</v>
      </c>
      <c r="J24" s="38" t="s">
        <v>513</v>
      </c>
      <c r="K24" s="38"/>
      <c r="L24" s="38"/>
      <c r="M24" s="2"/>
      <c r="N24" s="2"/>
      <c r="O24" s="2"/>
      <c r="P24" s="2"/>
      <c r="Q24" s="2"/>
      <c r="R24" s="19"/>
      <c r="S24" s="19"/>
    </row>
    <row r="25" spans="1:19">
      <c r="A25" t="s">
        <v>482</v>
      </c>
      <c r="B25" t="s">
        <v>412</v>
      </c>
      <c r="C25" s="2"/>
      <c r="D25" s="2"/>
      <c r="E25" s="2"/>
      <c r="F25" s="1" t="str">
        <f>IF(テーブル2[[#This Row],[データパターン（日本語）]]="", "", VLOOKUP(テーブル2[[#This Row],[データパターン（日本語）]],dataType・データパターン一覧!A:B,2,FALSE))</f>
        <v/>
      </c>
      <c r="G25" s="112"/>
      <c r="H25" s="38"/>
      <c r="I25" s="38"/>
      <c r="J25" s="38"/>
      <c r="K25" s="38"/>
      <c r="L25" s="38"/>
      <c r="M25" s="2"/>
      <c r="N25" s="2"/>
      <c r="O25" s="2"/>
      <c r="P25" s="2"/>
      <c r="Q25">
        <v>1</v>
      </c>
      <c r="R25" s="19"/>
      <c r="S25" s="19"/>
    </row>
    <row r="26" spans="1:19" ht="64">
      <c r="A26" t="s">
        <v>711</v>
      </c>
      <c r="B26" s="2" t="s">
        <v>461</v>
      </c>
      <c r="C26" s="2" t="s">
        <v>398</v>
      </c>
      <c r="D26" s="2" t="s">
        <v>462</v>
      </c>
      <c r="E26" s="2" t="s">
        <v>30</v>
      </c>
      <c r="F26" s="1" t="str">
        <f>IF(テーブル2[[#This Row],[データパターン（日本語）]]="", "", VLOOKUP(テーブル2[[#This Row],[データパターン（日本語）]],dataType・データパターン一覧!A:B,2,FALSE))</f>
        <v>REG_EX_HAN</v>
      </c>
      <c r="G26" s="112" t="s">
        <v>40</v>
      </c>
      <c r="H26" s="38" t="s">
        <v>496</v>
      </c>
      <c r="I26" s="38" t="s">
        <v>714</v>
      </c>
      <c r="J26" s="38" t="s">
        <v>514</v>
      </c>
      <c r="K26" s="38"/>
      <c r="L26" s="38"/>
      <c r="M26" s="2"/>
      <c r="N26" s="2"/>
      <c r="O26" s="2"/>
      <c r="P26" s="2"/>
      <c r="Q26" s="2"/>
      <c r="R26" s="19"/>
      <c r="S26" s="19"/>
    </row>
    <row r="27" spans="1:19">
      <c r="A27" s="68" t="s">
        <v>710</v>
      </c>
      <c r="B27" s="2" t="s">
        <v>461</v>
      </c>
      <c r="C27" s="2" t="s">
        <v>485</v>
      </c>
      <c r="D27" s="2" t="s">
        <v>486</v>
      </c>
      <c r="E27" s="2" t="s">
        <v>30</v>
      </c>
      <c r="F27" s="1" t="str">
        <f>IF(テーブル2[[#This Row],[データパターン（日本語）]]="", "", VLOOKUP(テーブル2[[#This Row],[データパターン（日本語）]],dataType・データパターン一覧!A:B,2,FALSE))</f>
        <v>REG_EX_HAN</v>
      </c>
      <c r="G27" s="112" t="s">
        <v>40</v>
      </c>
      <c r="H27" s="38"/>
      <c r="I27" s="38"/>
      <c r="J27" s="38"/>
      <c r="K27" s="38"/>
      <c r="L27" s="38"/>
      <c r="M27" s="2"/>
      <c r="N27" s="2"/>
      <c r="O27" s="2"/>
      <c r="P27" s="2"/>
      <c r="Q27" s="2"/>
      <c r="R27" s="19"/>
      <c r="S27" s="19"/>
    </row>
    <row r="28" spans="1:19">
      <c r="A28" s="6" t="s">
        <v>487</v>
      </c>
      <c r="B28" s="2" t="s">
        <v>488</v>
      </c>
      <c r="C28" s="2"/>
      <c r="D28" s="2"/>
      <c r="E28" s="2"/>
      <c r="F28" s="1" t="str">
        <f>IF(テーブル2[[#This Row],[データパターン（日本語）]]="", "", VLOOKUP(テーブル2[[#This Row],[データパターン（日本語）]],dataType・データパターン一覧!A:B,2,FALSE))</f>
        <v/>
      </c>
      <c r="G28" s="5"/>
      <c r="H28" s="38"/>
      <c r="I28" s="38"/>
      <c r="J28" s="38"/>
      <c r="K28" s="38"/>
      <c r="L28" s="38"/>
      <c r="M28" s="2"/>
      <c r="N28" s="2"/>
      <c r="O28" s="2"/>
      <c r="P28" s="2"/>
      <c r="Q28" s="2"/>
      <c r="R28" s="19"/>
      <c r="S28" s="19"/>
    </row>
    <row r="29" spans="1:19">
      <c r="A29" s="6" t="s">
        <v>489</v>
      </c>
      <c r="B29" t="s">
        <v>412</v>
      </c>
      <c r="C29" s="2"/>
      <c r="D29" s="2"/>
      <c r="E29" s="2"/>
      <c r="F29" s="1" t="str">
        <f>IF(テーブル2[[#This Row],[データパターン（日本語）]]="", "", VLOOKUP(テーブル2[[#This Row],[データパターン（日本語）]],dataType・データパターン一覧!A:B,2,FALSE))</f>
        <v/>
      </c>
      <c r="G29" s="5"/>
      <c r="H29" s="38"/>
      <c r="I29" s="38"/>
      <c r="J29" s="38"/>
      <c r="K29" s="38"/>
      <c r="L29" s="38"/>
      <c r="M29" s="2"/>
      <c r="N29" s="2"/>
      <c r="O29" s="2"/>
      <c r="P29" s="2"/>
      <c r="Q29">
        <v>1</v>
      </c>
      <c r="R29" s="19"/>
      <c r="S29" s="19"/>
    </row>
    <row r="30" spans="1:19">
      <c r="A30" s="68" t="s">
        <v>490</v>
      </c>
      <c r="B30" t="s">
        <v>412</v>
      </c>
      <c r="C30" s="2"/>
      <c r="D30" s="2"/>
      <c r="E30" s="2"/>
      <c r="F30" s="1" t="str">
        <f>IF(テーブル2[[#This Row],[データパターン（日本語）]]="", "", VLOOKUP(テーブル2[[#This Row],[データパターン（日本語）]],dataType・データパターン一覧!A:B,2,FALSE))</f>
        <v/>
      </c>
      <c r="G30" s="113"/>
      <c r="H30" s="38"/>
      <c r="I30" s="38"/>
      <c r="J30" s="38"/>
      <c r="K30" s="38"/>
      <c r="L30" s="38"/>
      <c r="M30" s="2"/>
      <c r="N30" s="2"/>
      <c r="O30" s="2"/>
      <c r="P30" s="2"/>
      <c r="Q30">
        <v>1</v>
      </c>
      <c r="R30" s="19"/>
      <c r="S30" s="19"/>
    </row>
    <row r="31" spans="1:19">
      <c r="A31" s="68" t="s">
        <v>491</v>
      </c>
      <c r="B31" s="2" t="s">
        <v>488</v>
      </c>
      <c r="C31" s="2"/>
      <c r="D31" s="2"/>
      <c r="E31" s="2"/>
      <c r="F31" s="1" t="str">
        <f>IF(テーブル2[[#This Row],[データパターン（日本語）]]="", "", VLOOKUP(テーブル2[[#This Row],[データパターン（日本語）]],dataType・データパターン一覧!A:B,2,FALSE))</f>
        <v/>
      </c>
      <c r="G31" s="113"/>
      <c r="H31" s="38"/>
      <c r="I31" s="38"/>
      <c r="J31" s="38"/>
      <c r="K31" s="38"/>
      <c r="L31" s="38"/>
      <c r="M31" s="2"/>
      <c r="N31" s="2"/>
      <c r="O31" s="2"/>
      <c r="P31" s="2"/>
      <c r="Q31" s="2"/>
      <c r="R31" s="19"/>
      <c r="S31" s="19"/>
    </row>
    <row r="32" spans="1:19" ht="64">
      <c r="A32" s="68" t="s">
        <v>492</v>
      </c>
      <c r="B32" s="2" t="s">
        <v>461</v>
      </c>
      <c r="C32" s="2" t="s">
        <v>398</v>
      </c>
      <c r="D32" s="2" t="s">
        <v>462</v>
      </c>
      <c r="E32" s="2" t="s">
        <v>30</v>
      </c>
      <c r="F32" s="1" t="str">
        <f>IF(テーブル2[[#This Row],[データパターン（日本語）]]="", "", VLOOKUP(テーブル2[[#This Row],[データパターン（日本語）]],dataType・データパターン一覧!A:B,2,FALSE))</f>
        <v>REG_EX_HAN</v>
      </c>
      <c r="G32" s="112" t="s">
        <v>40</v>
      </c>
      <c r="H32" s="38" t="s">
        <v>497</v>
      </c>
      <c r="I32" s="38" t="s">
        <v>715</v>
      </c>
      <c r="J32" s="38" t="s">
        <v>516</v>
      </c>
      <c r="K32" s="38"/>
      <c r="L32" s="38"/>
      <c r="M32" s="2"/>
      <c r="N32" s="2"/>
      <c r="O32" s="2"/>
      <c r="P32" s="2"/>
      <c r="Q32" s="2"/>
      <c r="R32" s="19"/>
      <c r="S32" s="19"/>
    </row>
    <row r="33" spans="1:19" ht="32">
      <c r="A33" s="6" t="s">
        <v>493</v>
      </c>
      <c r="B33" s="2" t="s">
        <v>461</v>
      </c>
      <c r="C33" s="2" t="s">
        <v>398</v>
      </c>
      <c r="D33" s="2" t="s">
        <v>471</v>
      </c>
      <c r="E33" s="2" t="s">
        <v>127</v>
      </c>
      <c r="F33" s="1" t="str">
        <f>IF(テーブル2[[#This Row],[データパターン（日本語）]]="", "", VLOOKUP(テーブル2[[#This Row],[データパターン（日本語）]],dataType・データパターン一覧!A:B,2,FALSE))</f>
        <v>REG_EX_ALL</v>
      </c>
      <c r="G33" s="112" t="s">
        <v>40</v>
      </c>
      <c r="H33" s="38" t="s">
        <v>498</v>
      </c>
      <c r="I33" s="38" t="s">
        <v>716</v>
      </c>
      <c r="J33" s="38" t="s">
        <v>517</v>
      </c>
      <c r="K33" s="38"/>
      <c r="L33" s="38"/>
      <c r="M33" s="2"/>
      <c r="N33" s="2"/>
      <c r="O33" s="2"/>
      <c r="P33" s="2"/>
      <c r="Q33" s="2"/>
      <c r="R33" s="19"/>
      <c r="S33" s="19"/>
    </row>
  </sheetData>
  <sheetProtection selectLockedCells="1" selectUnlockedCells="1"/>
  <protectedRanges>
    <protectedRange sqref="A16 A19" name="修正可能箇所_3_1_2_1"/>
    <protectedRange sqref="A20" name="修正可能箇所_7_1_1"/>
    <protectedRange sqref="A21" name="修正可能箇所_8_1_1"/>
    <protectedRange sqref="A23" name="修正可能箇所_9_1_1_1"/>
    <protectedRange sqref="A27" name="修正可能箇所_10_1_1_1"/>
    <protectedRange sqref="A30" name="修正可能箇所_3_1_2_3_3"/>
    <protectedRange sqref="A31" name="修正可能箇所_3_1_2_3_1_1"/>
    <protectedRange sqref="A32" name="修正可能箇所_3_1_2_3_2_1"/>
  </protectedRanges>
  <mergeCells count="2">
    <mergeCell ref="M6:P6"/>
    <mergeCell ref="C6:L6"/>
  </mergeCells>
  <phoneticPr fontId="4"/>
  <dataValidations count="9">
    <dataValidation type="list" allowBlank="1" showInputMessage="1" showErrorMessage="1" sqref="B8" xr:uid="{FE62B5B0-17BF-4F58-A3F9-E1ABC3D3EDD3}">
      <formula1>"INT,STRING,TIMESTAMP,ENUM"</formula1>
    </dataValidation>
    <dataValidation type="list" allowBlank="1" showInputMessage="1" showErrorMessage="1" sqref="F1:L1 F1048309:L1048576 F4:H5 I5:L5 H1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34:L1048294 G30:H31" xr:uid="{C97D471F-6202-4E38-917A-75ED14AE005E}">
      <formula1>INDIRECT($C33)</formula1>
    </dataValidation>
    <dataValidation type="list" allowBlank="1" showInputMessage="1" showErrorMessage="1" sqref="F1048295:L1048308" xr:uid="{6400312D-0E00-4D04-9793-D9D2B04F8B7F}">
      <formula1>INDIRECT($C1)</formula1>
    </dataValidation>
    <dataValidation type="list" allowBlank="1" showInputMessage="1" showErrorMessage="1" sqref="R9:R33" xr:uid="{B7E8EAEC-F2A7-4AF9-B482-D98177AAE053}">
      <formula1>"○"</formula1>
    </dataValidation>
    <dataValidation type="list" allowBlank="1" showInputMessage="1" showErrorMessage="1" sqref="E9:E33" xr:uid="{9907F244-A402-B24C-B3A3-75C61902FAF6}">
      <formula1>一般</formula1>
    </dataValidation>
    <dataValidation type="list" allowBlank="1" showInputMessage="1" showErrorMessage="1" sqref="H23:H25" xr:uid="{046D5F3D-A7B4-B345-955F-BAB337D129D0}">
      <formula1>INDIRECT($C30)</formula1>
    </dataValidation>
    <dataValidation type="list" allowBlank="1" showInputMessage="1" showErrorMessage="1" sqref="H19" xr:uid="{8B81E615-36AE-C84A-8587-0EE0F0495D7C}">
      <formula1>INDIRECT($C25)</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67D1-AA40-40A6-90DC-2DD375C2AFD1}">
  <dimension ref="A1:J23"/>
  <sheetViews>
    <sheetView workbookViewId="0">
      <selection activeCell="D21" sqref="D21"/>
    </sheetView>
  </sheetViews>
  <sheetFormatPr baseColWidth="10" defaultColWidth="8.83203125" defaultRowHeight="15"/>
  <cols>
    <col min="1" max="1" width="40" bestFit="1" customWidth="1"/>
    <col min="2" max="2" width="23.1640625" customWidth="1"/>
    <col min="3" max="6" width="33.5" customWidth="1"/>
    <col min="10" max="10" width="9.6640625" customWidth="1"/>
    <col min="14" max="14" width="7.83203125" customWidth="1"/>
  </cols>
  <sheetData>
    <row r="1" spans="1:10">
      <c r="A1" s="7" t="s">
        <v>438</v>
      </c>
      <c r="B1" s="7"/>
    </row>
    <row r="2" spans="1:10">
      <c r="A2" s="7"/>
      <c r="B2" s="7"/>
    </row>
    <row r="3" spans="1:10">
      <c r="A3" s="109" t="s">
        <v>707</v>
      </c>
      <c r="B3" s="109"/>
      <c r="C3" s="108"/>
    </row>
    <row r="4" spans="1:10">
      <c r="A4" s="109" t="s">
        <v>708</v>
      </c>
      <c r="B4" s="109"/>
      <c r="C4" s="108"/>
    </row>
    <row r="5" spans="1:10">
      <c r="A5" s="109" t="s">
        <v>709</v>
      </c>
      <c r="B5" s="109"/>
      <c r="C5" s="108"/>
    </row>
    <row r="6" spans="1:10">
      <c r="A6" s="109" t="s">
        <v>441</v>
      </c>
      <c r="B6" s="109"/>
      <c r="C6" s="108"/>
    </row>
    <row r="7" spans="1:10">
      <c r="A7" s="109"/>
      <c r="B7" s="109"/>
    </row>
    <row r="8" spans="1:10">
      <c r="C8" s="138" t="s">
        <v>500</v>
      </c>
      <c r="D8" s="139"/>
      <c r="E8" s="138" t="s">
        <v>503</v>
      </c>
      <c r="F8" s="139"/>
      <c r="G8" s="138" t="s">
        <v>506</v>
      </c>
      <c r="H8" s="139"/>
      <c r="I8" s="138" t="s">
        <v>509</v>
      </c>
      <c r="J8" s="140"/>
    </row>
    <row r="9" spans="1:10">
      <c r="C9" s="136" t="str">
        <f>IF(各種設定!$E$14=0,"",各種設定!$E$14)</f>
        <v>en</v>
      </c>
      <c r="D9" s="137"/>
      <c r="E9" s="136" t="str">
        <f>IF(各種設定!$E$15=0,"",各種設定!$E$15)</f>
        <v>ja</v>
      </c>
      <c r="F9" s="137"/>
      <c r="G9" s="136" t="str">
        <f>IF(各種設定!$E$16=0,"",各種設定!$E$16)</f>
        <v/>
      </c>
      <c r="H9" s="137"/>
      <c r="I9" s="136" t="str">
        <f>IF(各種設定!$E$17=0,"",各種設定!$E$17)</f>
        <v/>
      </c>
      <c r="J9" s="137"/>
    </row>
    <row r="11" spans="1:10">
      <c r="A11" t="s">
        <v>439</v>
      </c>
      <c r="B11" t="s">
        <v>96</v>
      </c>
      <c r="C11" t="s">
        <v>501</v>
      </c>
      <c r="D11" t="s">
        <v>502</v>
      </c>
      <c r="E11" t="s">
        <v>504</v>
      </c>
      <c r="F11" t="s">
        <v>505</v>
      </c>
      <c r="G11" t="s">
        <v>507</v>
      </c>
      <c r="H11" t="s">
        <v>508</v>
      </c>
      <c r="I11" t="s">
        <v>510</v>
      </c>
      <c r="J11" t="s">
        <v>511</v>
      </c>
    </row>
    <row r="12" spans="1:10" ht="16">
      <c r="A12" s="106" t="s">
        <v>420</v>
      </c>
      <c r="B12" s="106"/>
      <c r="C12" s="114"/>
      <c r="D12" s="107"/>
      <c r="E12" s="115" t="s">
        <v>419</v>
      </c>
      <c r="F12" s="116" t="s">
        <v>440</v>
      </c>
      <c r="G12" s="106"/>
      <c r="H12" s="106"/>
      <c r="I12" s="106"/>
      <c r="J12" s="106"/>
    </row>
    <row r="13" spans="1:10" ht="16">
      <c r="A13" s="106" t="s">
        <v>421</v>
      </c>
      <c r="B13" s="106"/>
      <c r="C13" s="114"/>
      <c r="D13" s="107"/>
      <c r="E13" s="115" t="s">
        <v>419</v>
      </c>
      <c r="F13" s="116" t="s">
        <v>440</v>
      </c>
      <c r="G13" s="106"/>
      <c r="H13" s="106"/>
      <c r="I13" s="106"/>
      <c r="J13" s="106"/>
    </row>
    <row r="14" spans="1:10" ht="48">
      <c r="A14" s="106" t="s">
        <v>422</v>
      </c>
      <c r="B14" s="106"/>
      <c r="C14" s="114"/>
      <c r="D14" s="107"/>
      <c r="E14" s="115" t="s">
        <v>434</v>
      </c>
      <c r="F14" s="116" t="s">
        <v>443</v>
      </c>
      <c r="G14" s="106"/>
      <c r="H14" s="106"/>
      <c r="I14" s="106"/>
      <c r="J14" s="106"/>
    </row>
    <row r="15" spans="1:10" ht="48">
      <c r="A15" s="106" t="s">
        <v>423</v>
      </c>
      <c r="B15" s="106"/>
      <c r="C15" s="114"/>
      <c r="D15" s="107"/>
      <c r="E15" s="115" t="s">
        <v>435</v>
      </c>
      <c r="F15" s="116" t="s">
        <v>444</v>
      </c>
      <c r="G15" s="106"/>
      <c r="H15" s="106"/>
      <c r="I15" s="106"/>
      <c r="J15" s="106"/>
    </row>
    <row r="16" spans="1:10" ht="48">
      <c r="A16" s="106" t="s">
        <v>424</v>
      </c>
      <c r="B16" s="106"/>
      <c r="C16" s="114"/>
      <c r="D16" s="107"/>
      <c r="E16" s="115" t="s">
        <v>434</v>
      </c>
      <c r="F16" s="116" t="s">
        <v>443</v>
      </c>
      <c r="G16" s="106"/>
      <c r="H16" s="106"/>
      <c r="I16" s="106"/>
      <c r="J16" s="106"/>
    </row>
    <row r="17" spans="1:10" ht="48">
      <c r="A17" s="106" t="s">
        <v>425</v>
      </c>
      <c r="B17" s="106"/>
      <c r="C17" s="114"/>
      <c r="D17" s="107"/>
      <c r="E17" s="115" t="s">
        <v>435</v>
      </c>
      <c r="F17" s="116" t="s">
        <v>444</v>
      </c>
      <c r="G17" s="106"/>
      <c r="H17" s="106"/>
      <c r="I17" s="106"/>
      <c r="J17" s="106"/>
    </row>
    <row r="18" spans="1:10" ht="48">
      <c r="A18" s="106" t="s">
        <v>426</v>
      </c>
      <c r="B18" s="106"/>
      <c r="C18" s="114"/>
      <c r="D18" s="107"/>
      <c r="E18" s="115" t="s">
        <v>433</v>
      </c>
      <c r="F18" s="116" t="s">
        <v>445</v>
      </c>
      <c r="G18" s="106"/>
      <c r="H18" s="106"/>
      <c r="I18" s="106"/>
      <c r="J18" s="106"/>
    </row>
    <row r="19" spans="1:10" ht="80">
      <c r="A19" s="106" t="s">
        <v>427</v>
      </c>
      <c r="B19" s="106"/>
      <c r="C19" s="114"/>
      <c r="D19" s="107"/>
      <c r="E19" s="115" t="s">
        <v>432</v>
      </c>
      <c r="F19" s="116" t="s">
        <v>442</v>
      </c>
      <c r="G19" s="106"/>
      <c r="H19" s="106"/>
      <c r="I19" s="106"/>
      <c r="J19" s="106"/>
    </row>
    <row r="20" spans="1:10" ht="80">
      <c r="A20" s="106" t="s">
        <v>428</v>
      </c>
      <c r="B20" s="106"/>
      <c r="C20" s="114"/>
      <c r="D20" s="107"/>
      <c r="E20" s="96" t="s">
        <v>512</v>
      </c>
      <c r="F20" s="115" t="s">
        <v>446</v>
      </c>
      <c r="G20" s="106"/>
      <c r="H20" s="106"/>
      <c r="I20" s="106"/>
      <c r="J20" s="106"/>
    </row>
    <row r="21" spans="1:10" ht="80">
      <c r="A21" s="106" t="s">
        <v>429</v>
      </c>
      <c r="B21" s="106" t="s">
        <v>448</v>
      </c>
      <c r="C21" s="114"/>
      <c r="D21" s="107"/>
      <c r="E21" s="96" t="s">
        <v>449</v>
      </c>
      <c r="F21" s="115" t="s">
        <v>450</v>
      </c>
      <c r="G21" s="106"/>
      <c r="H21" s="106"/>
      <c r="I21" s="106"/>
      <c r="J21" s="106"/>
    </row>
    <row r="22" spans="1:10" ht="48">
      <c r="A22" s="106" t="s">
        <v>430</v>
      </c>
      <c r="B22" s="106"/>
      <c r="C22" s="114"/>
      <c r="D22" s="107"/>
      <c r="E22" s="96" t="s">
        <v>436</v>
      </c>
      <c r="F22" s="115" t="s">
        <v>447</v>
      </c>
      <c r="G22" s="106"/>
      <c r="H22" s="106"/>
      <c r="I22" s="106"/>
      <c r="J22" s="106"/>
    </row>
    <row r="23" spans="1:10" ht="48">
      <c r="A23" s="106" t="s">
        <v>431</v>
      </c>
      <c r="B23" s="106"/>
      <c r="C23" s="114"/>
      <c r="D23" s="107"/>
      <c r="E23" s="96" t="s">
        <v>436</v>
      </c>
      <c r="F23" s="115" t="s">
        <v>447</v>
      </c>
      <c r="G23" s="106"/>
      <c r="H23" s="106"/>
      <c r="I23" s="106"/>
      <c r="J23" s="106"/>
    </row>
  </sheetData>
  <mergeCells count="8">
    <mergeCell ref="I9:J9"/>
    <mergeCell ref="G8:H8"/>
    <mergeCell ref="I8:J8"/>
    <mergeCell ref="C9:D9"/>
    <mergeCell ref="C8:D8"/>
    <mergeCell ref="E9:F9"/>
    <mergeCell ref="E8:F8"/>
    <mergeCell ref="G9:H9"/>
  </mergeCells>
  <phoneticPr fontId="4"/>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90" zoomScaleNormal="90" workbookViewId="0">
      <selection activeCell="E12" sqref="E12"/>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172</v>
      </c>
      <c r="G4" s="45" t="s">
        <v>113</v>
      </c>
      <c r="H4" s="45" t="s">
        <v>114</v>
      </c>
      <c r="I4" s="45" t="s">
        <v>115</v>
      </c>
    </row>
    <row r="5" spans="1:9">
      <c r="A5" s="97" t="s">
        <v>238</v>
      </c>
      <c r="B5" s="97"/>
      <c r="F5" s="55" t="str">
        <f>IF(各種設定!$E$14=0,"",各種設定!$E$14)</f>
        <v>en</v>
      </c>
      <c r="G5" s="55" t="str">
        <f>IF(各種設定!$E$15=0,"",各種設定!$E$15)</f>
        <v>ja</v>
      </c>
      <c r="H5" s="55" t="str">
        <f>IF(各種設定!$E$16=0,"",各種設定!$E$16)</f>
        <v/>
      </c>
      <c r="I5" s="55" t="str">
        <f>IF(各種設定!$E$17=0,"",各種設定!$E$17)</f>
        <v/>
      </c>
    </row>
    <row r="7" spans="1:9" ht="16">
      <c r="A7" s="3" t="s">
        <v>39</v>
      </c>
      <c r="B7" s="3" t="s">
        <v>402</v>
      </c>
      <c r="C7" s="3" t="s">
        <v>5</v>
      </c>
      <c r="D7" s="3" t="s">
        <v>6</v>
      </c>
      <c r="E7" s="20" t="s">
        <v>277</v>
      </c>
      <c r="F7" s="3" t="s">
        <v>411</v>
      </c>
      <c r="G7" s="44" t="s">
        <v>278</v>
      </c>
      <c r="H7" s="44" t="s">
        <v>279</v>
      </c>
      <c r="I7" s="44" t="s">
        <v>280</v>
      </c>
    </row>
    <row r="8" spans="1:9">
      <c r="A8" s="6" t="s">
        <v>489</v>
      </c>
      <c r="B8" s="10"/>
      <c r="C8" s="21" t="s">
        <v>398</v>
      </c>
      <c r="D8" s="21" t="s">
        <v>518</v>
      </c>
      <c r="E8" s="21" t="s">
        <v>519</v>
      </c>
      <c r="G8" s="23" t="s">
        <v>520</v>
      </c>
    </row>
    <row r="9" spans="1:9">
      <c r="A9" s="6" t="s">
        <v>489</v>
      </c>
      <c r="B9" s="10"/>
      <c r="C9" s="21" t="s">
        <v>414</v>
      </c>
      <c r="D9" s="21" t="s">
        <v>521</v>
      </c>
      <c r="E9" s="21" t="s">
        <v>522</v>
      </c>
      <c r="G9" s="23" t="s">
        <v>523</v>
      </c>
    </row>
    <row r="10" spans="1:9">
      <c r="A10" s="6" t="s">
        <v>489</v>
      </c>
      <c r="B10" s="10"/>
      <c r="C10" s="21" t="s">
        <v>413</v>
      </c>
      <c r="D10" s="21" t="s">
        <v>524</v>
      </c>
      <c r="E10" s="21" t="s">
        <v>525</v>
      </c>
      <c r="G10" s="23" t="s">
        <v>526</v>
      </c>
    </row>
    <row r="11" spans="1:9">
      <c r="A11" t="s">
        <v>482</v>
      </c>
      <c r="B11" s="10"/>
      <c r="C11" s="21" t="s">
        <v>398</v>
      </c>
      <c r="D11" s="21" t="s">
        <v>527</v>
      </c>
      <c r="E11" s="21" t="s">
        <v>528</v>
      </c>
      <c r="F11" s="56"/>
      <c r="G11" s="21" t="s">
        <v>528</v>
      </c>
      <c r="H11" s="21"/>
      <c r="I11" s="21"/>
    </row>
    <row r="12" spans="1:9">
      <c r="A12" t="s">
        <v>482</v>
      </c>
      <c r="B12" s="10"/>
      <c r="C12" s="21" t="s">
        <v>414</v>
      </c>
      <c r="D12" s="21" t="s">
        <v>529</v>
      </c>
      <c r="E12" s="21" t="s">
        <v>530</v>
      </c>
      <c r="F12" s="56"/>
      <c r="G12" s="21" t="s">
        <v>530</v>
      </c>
      <c r="H12" s="21"/>
      <c r="I12" s="21"/>
    </row>
    <row r="13" spans="1:9">
      <c r="A13" s="6" t="s">
        <v>472</v>
      </c>
      <c r="B13" s="10"/>
      <c r="C13" s="21" t="s">
        <v>531</v>
      </c>
      <c r="D13" s="21" t="s">
        <v>532</v>
      </c>
      <c r="E13" s="21" t="s">
        <v>532</v>
      </c>
      <c r="F13" s="56"/>
      <c r="G13" s="104" t="s">
        <v>532</v>
      </c>
      <c r="H13" s="21"/>
      <c r="I13" s="21"/>
    </row>
    <row r="14" spans="1:9">
      <c r="A14" s="6" t="s">
        <v>472</v>
      </c>
      <c r="B14" s="10"/>
      <c r="C14" s="21" t="s">
        <v>533</v>
      </c>
      <c r="D14" s="117" t="s">
        <v>534</v>
      </c>
      <c r="E14" s="21" t="s">
        <v>535</v>
      </c>
      <c r="F14" s="56"/>
      <c r="G14" s="21" t="s">
        <v>535</v>
      </c>
      <c r="H14" s="21"/>
      <c r="I14" s="21"/>
    </row>
    <row r="15" spans="1:9">
      <c r="A15" s="68" t="s">
        <v>490</v>
      </c>
      <c r="B15" s="10"/>
      <c r="C15" s="21" t="s">
        <v>398</v>
      </c>
      <c r="D15" s="21" t="s">
        <v>536</v>
      </c>
      <c r="E15" s="21" t="s">
        <v>537</v>
      </c>
      <c r="F15" s="56"/>
      <c r="G15" s="21" t="s">
        <v>537</v>
      </c>
      <c r="H15" s="21"/>
      <c r="I15" s="21"/>
    </row>
    <row r="16" spans="1:9">
      <c r="A16" s="68" t="s">
        <v>490</v>
      </c>
      <c r="B16" s="10"/>
      <c r="C16" s="21" t="s">
        <v>414</v>
      </c>
      <c r="D16" s="21" t="s">
        <v>538</v>
      </c>
      <c r="E16" s="21" t="s">
        <v>538</v>
      </c>
      <c r="F16" s="56"/>
      <c r="G16" s="23" t="s">
        <v>539</v>
      </c>
      <c r="H16" s="21"/>
      <c r="I16" s="21"/>
    </row>
  </sheetData>
  <protectedRanges>
    <protectedRange sqref="A1:B1" name="修正可能箇所_2"/>
    <protectedRange sqref="B8:B10" name="修正可能箇所_3_1_1_2_1_1"/>
    <protectedRange sqref="A15:A16" name="修正可能箇所_3_1_2_3"/>
  </protectedRanges>
  <phoneticPr fontId="4"/>
  <dataValidations count="1">
    <dataValidation type="list" allowBlank="1" showInputMessage="1" showErrorMessage="1" sqref="B8:B16"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dataTypeプルダウン項目</vt:lpstr>
      <vt:lpstr>dataType・データパターン一覧</vt:lpstr>
      <vt:lpstr>fmt変更履歴</vt:lpstr>
      <vt:lpstr>readme</vt:lpstr>
      <vt:lpstr>各種設定</vt:lpstr>
      <vt:lpstr>dataType定義</vt:lpstr>
      <vt:lpstr>dataType定義（メッセージ）</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2025-03-20T04:51:16Z</dcterms:modified>
</cp:coreProperties>
</file>