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nnections+xml" PartName="/xl/connections.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SingleCells+xml" PartName="/xl/tables/tableSingleCells1.xml"/>
  <Override ContentType="application/vnd.openxmlformats-officedocument.spreadsheetml.tableSingleCells+xml" PartName="/xl/tables/tableSingleCells2.xml"/>
  <Override ContentType="application/vnd.openxmlformats-officedocument.spreadsheetml.tableSingleCells+xml" PartName="/xl/tables/tableSingleCells3.xml"/>
  <Override ContentType="application/vnd.openxmlformats-officedocument.spreadsheetml.tableSingleCells+xml" PartName="/xl/tables/tableSingleCells4.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filterPrivacy="1" defaultThemeVersion="124226"/>
  <xr:revisionPtr revIDLastSave="0" documentId="13_ncr:1_{9F728101-A8E0-5147-ADC1-79DDFC50DAE7}" xr6:coauthVersionLast="47" xr6:coauthVersionMax="47" xr10:uidLastSave="{00000000-0000-0000-0000-000000000000}"/>
  <bookViews>
    <workbookView xWindow="0" yWindow="0" windowWidth="28800" windowHeight="18000" tabRatio="853" activeTab="6"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 name="★☆★　→未使用→　★☆★" sheetId="35" r:id="rId13"/>
    <sheet name="（未使用）dataType参照定義" sheetId="23" r:id="rId14"/>
    <sheet name="（未使用）DBテーブル定義" sheetId="24" r:id="rId15"/>
    <sheet name="（未使用）class項目定義" sheetId="18" r:id="rId16"/>
  </sheets>
  <definedNames>
    <definedName name="OLE_LINK198" localSheetId="6">enum定義!#REF!</definedName>
    <definedName name="OLE_LINK257" localSheetId="6">enum定義!#REF!</definedName>
    <definedName name="OLE_LINK269" localSheetId="6">enum定義!#REF!</definedName>
    <definedName name="_xlnm.Print_Area" localSheetId="15">'（未使用）class項目定義'!$A$1:$R$5</definedName>
    <definedName name="_xlnm.Print_Area" localSheetId="10">DB項目定義!$A$1:$X$5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8" l="1"/>
  <c r="E7" i="8"/>
  <c r="E8" i="8"/>
  <c r="E9" i="8"/>
  <c r="E10" i="8"/>
  <c r="E11" i="8"/>
  <c r="F9" i="12" l="1"/>
  <c r="F10" i="12"/>
  <c r="F11" i="12"/>
  <c r="F12" i="12"/>
  <c r="F13" i="12"/>
  <c r="F14" i="12"/>
  <c r="F15" i="12"/>
  <c r="F16" i="12"/>
  <c r="F17" i="12"/>
  <c r="F19" i="12"/>
  <c r="F20" i="12"/>
  <c r="F21" i="12"/>
  <c r="F22" i="12"/>
  <c r="F23" i="12"/>
  <c r="F24" i="12"/>
  <c r="F25" i="12"/>
  <c r="F26" i="12"/>
  <c r="F27" i="12"/>
  <c r="F28" i="12"/>
  <c r="F29" i="12"/>
  <c r="F30" i="12"/>
  <c r="F31" i="12"/>
  <c r="F32" i="12"/>
  <c r="F33" i="12"/>
  <c r="E49" i="8" l="1"/>
  <c r="E52" i="8"/>
  <c r="E51" i="8"/>
  <c r="E50" i="8"/>
  <c r="E46" i="8" l="1"/>
  <c r="E35" i="8"/>
  <c r="E48" i="8"/>
  <c r="E45" i="8"/>
  <c r="E47" i="8"/>
  <c r="E64" i="8"/>
  <c r="E59" i="8"/>
  <c r="E56" i="8"/>
  <c r="E63" i="8"/>
  <c r="E70" i="8"/>
  <c r="E71" i="8"/>
  <c r="E53" i="8"/>
  <c r="E54" i="8"/>
  <c r="E55" i="8"/>
  <c r="E57" i="8"/>
  <c r="E58" i="8"/>
  <c r="E44" i="8"/>
  <c r="E39" i="8"/>
  <c r="E38" i="8"/>
  <c r="E40" i="8"/>
  <c r="E72" i="8"/>
  <c r="E69" i="8"/>
  <c r="E68" i="8"/>
  <c r="E67" i="8"/>
  <c r="E66" i="8"/>
  <c r="E65" i="8"/>
  <c r="E62" i="8"/>
  <c r="E61" i="8"/>
  <c r="E60" i="8"/>
  <c r="E43" i="8"/>
  <c r="E42" i="8"/>
  <c r="E41" i="8"/>
  <c r="E37" i="8"/>
  <c r="E36" i="8"/>
  <c r="E34" i="8"/>
  <c r="E33" i="8"/>
  <c r="E32" i="8"/>
  <c r="E31" i="8"/>
  <c r="E30" i="8"/>
  <c r="E29" i="8"/>
  <c r="E28" i="8"/>
  <c r="E27" i="8"/>
  <c r="E26" i="8"/>
  <c r="E25" i="8"/>
  <c r="E24" i="8"/>
  <c r="E23" i="8"/>
  <c r="E22" i="8"/>
  <c r="E21" i="8"/>
  <c r="E20" i="8"/>
  <c r="E19" i="8"/>
  <c r="E18" i="8"/>
  <c r="E17" i="8"/>
  <c r="E16" i="8"/>
  <c r="E15" i="8"/>
  <c r="E14" i="8"/>
  <c r="E13" i="8"/>
  <c r="E12" i="8"/>
  <c r="E12" i="20" l="1"/>
  <c r="A9" i="36" l="1"/>
  <c r="E7" i="20" l="1"/>
  <c r="E8" i="20"/>
  <c r="E9" i="20"/>
  <c r="E10" i="20"/>
  <c r="E11" i="20"/>
  <c r="AA4" i="20"/>
  <c r="Z4" i="20"/>
  <c r="Y4" i="20"/>
  <c r="X4" i="20"/>
  <c r="AA3" i="8"/>
  <c r="Z3" i="8"/>
  <c r="Y3" i="8"/>
  <c r="X3" i="8"/>
  <c r="K6" i="13"/>
  <c r="J6" i="13"/>
  <c r="I6" i="13"/>
  <c r="H6" i="13"/>
  <c r="A7" i="36"/>
  <c r="A2" i="36"/>
  <c r="A3" i="36"/>
  <c r="A4" i="36"/>
  <c r="A5" i="36"/>
  <c r="A6" i="36"/>
  <c r="A8" i="36"/>
  <c r="A10" i="36"/>
  <c r="A11" i="36"/>
  <c r="A12" i="36"/>
  <c r="A13" i="36"/>
  <c r="A14" i="36"/>
  <c r="E48" i="18" l="1"/>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6" i="18"/>
  <c r="E7" i="18"/>
  <c r="E8" i="18"/>
  <c r="E9" i="18"/>
  <c r="E10" i="18"/>
  <c r="E11" i="18"/>
  <c r="E12" i="18"/>
  <c r="E13" i="18"/>
  <c r="E14" i="18"/>
  <c r="R3" i="18" l="1"/>
  <c r="U3" i="18"/>
  <c r="T3" i="18"/>
  <c r="S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T5" authorId="0" shapeId="0" xr:uid="{7A77E6F4-C2A0-004E-AB99-71DD3D2F56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T6" authorId="0" shapeId="0" xr:uid="{822F2FB5-3656-4741-AC78-A5C0977B62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<sst xmlns="http://schemas.openxmlformats.org/spreadsheetml/2006/main" count="1270" uniqueCount="697">
  <si>
    <t>型</t>
    <rPh sb="0" eb="1">
      <t>カタ</t>
    </rPh>
    <phoneticPr fontId="3"/>
  </si>
  <si>
    <t>DB項目定義</t>
    <rPh sb="2" eb="4">
      <t>コウモク</t>
    </rPh>
    <rPh sb="4" eb="6">
      <t>テイギ</t>
    </rPh>
    <phoneticPr fontId="3"/>
  </si>
  <si>
    <t>テーブル名</t>
    <rPh sb="4" eb="5">
      <t>メイ</t>
    </rPh>
    <phoneticPr fontId="3"/>
  </si>
  <si>
    <t>カラム名</t>
    <rPh sb="3" eb="4">
      <t>メイ</t>
    </rPh>
    <phoneticPr fontId="3"/>
  </si>
  <si>
    <t>dataType</t>
    <phoneticPr fontId="3"/>
  </si>
  <si>
    <t>code</t>
    <phoneticPr fontId="3"/>
  </si>
  <si>
    <t>varName</t>
    <phoneticPr fontId="3"/>
  </si>
  <si>
    <t>class項目定義</t>
    <rPh sb="5" eb="7">
      <t>コウモク</t>
    </rPh>
    <rPh sb="7" eb="9">
      <t>テイギ</t>
    </rPh>
    <phoneticPr fontId="3"/>
  </si>
  <si>
    <t>enum項目定義</t>
    <rPh sb="4" eb="6">
      <t>コウモク</t>
    </rPh>
    <rPh sb="6" eb="8">
      <t>テイギ</t>
    </rPh>
    <phoneticPr fontId="3"/>
  </si>
  <si>
    <t>dataType定義</t>
    <rPh sb="8" eb="10">
      <t>テイギ</t>
    </rPh>
    <phoneticPr fontId="3"/>
  </si>
  <si>
    <t>日付</t>
    <rPh sb="0" eb="2">
      <t>ヒヅケ</t>
    </rPh>
    <phoneticPr fontId="3"/>
  </si>
  <si>
    <t>バージョン</t>
    <phoneticPr fontId="3"/>
  </si>
  <si>
    <t>修正事項</t>
    <rPh sb="0" eb="2">
      <t>シュウセイ</t>
    </rPh>
    <rPh sb="2" eb="4">
      <t>ジコウ</t>
    </rPh>
    <phoneticPr fontId="3"/>
  </si>
  <si>
    <t>初版</t>
    <rPh sb="0" eb="2">
      <t>ショハン</t>
    </rPh>
    <phoneticPr fontId="3"/>
  </si>
  <si>
    <t>修正者</t>
    <rPh sb="0" eb="2">
      <t>シュウセイ</t>
    </rPh>
    <rPh sb="2" eb="3">
      <t>シャ</t>
    </rPh>
    <phoneticPr fontId="3"/>
  </si>
  <si>
    <t>田中</t>
    <rPh sb="0" eb="2">
      <t>タナカ</t>
    </rPh>
    <phoneticPr fontId="3"/>
  </si>
  <si>
    <t>カラム表示名をxmlに追加</t>
    <rPh sb="3" eb="5">
      <t>ヒョウジ</t>
    </rPh>
    <rPh sb="5" eb="6">
      <t>メイ</t>
    </rPh>
    <rPh sb="11" eb="13">
      <t>ツイカ</t>
    </rPh>
    <phoneticPr fontId="3"/>
  </si>
  <si>
    <t>フォーマット変更履歴</t>
    <rPh sb="6" eb="8">
      <t>ヘンコウ</t>
    </rPh>
    <rPh sb="8" eb="10">
      <t>リレキ</t>
    </rPh>
    <phoneticPr fontId="3"/>
  </si>
  <si>
    <t>DataType名</t>
    <rPh sb="8" eb="9">
      <t>メイ</t>
    </rPh>
    <phoneticPr fontId="3"/>
  </si>
  <si>
    <t>最大値</t>
    <rPh sb="0" eb="3">
      <t>サイダイチ</t>
    </rPh>
    <phoneticPr fontId="3"/>
  </si>
  <si>
    <t>dataTypeをソースに反映するように変更</t>
    <rPh sb="13" eb="15">
      <t>ハンエイ</t>
    </rPh>
    <rPh sb="20" eb="22">
      <t>ヘンコウ</t>
    </rPh>
    <phoneticPr fontId="3"/>
  </si>
  <si>
    <t>田中</t>
    <rPh sb="0" eb="2">
      <t>タナカ</t>
    </rPh>
    <phoneticPr fontId="3"/>
  </si>
  <si>
    <t>dataType
存在確認</t>
    <rPh sb="9" eb="11">
      <t>ソンザイ</t>
    </rPh>
    <rPh sb="11" eb="13">
      <t>カクニン</t>
    </rPh>
    <phoneticPr fontId="3"/>
  </si>
  <si>
    <t>田中</t>
    <rPh sb="0" eb="2">
      <t>タナカ</t>
    </rPh>
    <phoneticPr fontId="3"/>
  </si>
  <si>
    <t>DB共通項目定義</t>
    <rPh sb="2" eb="4">
      <t>キョウツウ</t>
    </rPh>
    <rPh sb="4" eb="6">
      <t>コウモク</t>
    </rPh>
    <rPh sb="6" eb="8">
      <t>テイギ</t>
    </rPh>
    <phoneticPr fontId="3"/>
  </si>
  <si>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3"/>
  </si>
  <si>
    <t>TIMESTAMP</t>
  </si>
  <si>
    <t>田中</t>
    <rPh sb="0" eb="2">
      <t>タナカ</t>
    </rPh>
    <phoneticPr fontId="3"/>
  </si>
  <si>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3"/>
  </si>
  <si>
    <t>UUID</t>
    <phoneticPr fontId="3"/>
  </si>
  <si>
    <t>田中</t>
    <rPh sb="0" eb="2">
      <t>タナカ</t>
    </rPh>
    <phoneticPr fontId="3"/>
  </si>
  <si>
    <t>全角</t>
    <rPh sb="0" eb="2">
      <t>ゼンカク</t>
    </rPh>
    <phoneticPr fontId="3"/>
  </si>
  <si>
    <t>半角</t>
    <rPh sb="0" eb="2">
      <t>ハンカク</t>
    </rPh>
    <phoneticPr fontId="3"/>
  </si>
  <si>
    <t>半角数字</t>
    <rPh sb="0" eb="2">
      <t>ハンカク</t>
    </rPh>
    <rPh sb="2" eb="4">
      <t>スウジ</t>
    </rPh>
    <phoneticPr fontId="3"/>
  </si>
  <si>
    <t>日時</t>
    <rPh sb="0" eb="2">
      <t>ニチジ</t>
    </rPh>
    <phoneticPr fontId="3"/>
  </si>
  <si>
    <t>YYYY</t>
    <phoneticPr fontId="3"/>
  </si>
  <si>
    <t>YYYYMM</t>
    <phoneticPr fontId="3"/>
  </si>
  <si>
    <t>YYYYMMDD</t>
    <phoneticPr fontId="3"/>
  </si>
  <si>
    <t>固定フォーマット</t>
    <rPh sb="0" eb="2">
      <t>コテイ</t>
    </rPh>
    <phoneticPr fontId="3"/>
  </si>
  <si>
    <t>一般</t>
    <rPh sb="0" eb="2">
      <t>イッパン</t>
    </rPh>
    <phoneticPr fontId="3"/>
  </si>
  <si>
    <t>E-MAIL</t>
    <phoneticPr fontId="3"/>
  </si>
  <si>
    <t>javadoc-class</t>
    <phoneticPr fontId="3"/>
  </si>
  <si>
    <t>DataType名</t>
    <phoneticPr fontId="3"/>
  </si>
  <si>
    <t>○</t>
    <phoneticPr fontId="3"/>
  </si>
  <si>
    <t>(*)</t>
    <phoneticPr fontId="3"/>
  </si>
  <si>
    <t>DD</t>
    <phoneticPr fontId="3"/>
  </si>
  <si>
    <t>HH</t>
    <phoneticPr fontId="3"/>
  </si>
  <si>
    <t>MMDD</t>
    <phoneticPr fontId="3"/>
  </si>
  <si>
    <t>MM</t>
    <phoneticPr fontId="3"/>
  </si>
  <si>
    <t>MI</t>
    <phoneticPr fontId="3"/>
  </si>
  <si>
    <t>SS</t>
    <phoneticPr fontId="3"/>
  </si>
  <si>
    <t>HHMI</t>
    <phoneticPr fontId="3"/>
  </si>
  <si>
    <t>MISS</t>
    <phoneticPr fontId="3"/>
  </si>
  <si>
    <t>HHMISS</t>
    <phoneticPr fontId="3"/>
  </si>
  <si>
    <t>MSEC</t>
    <phoneticPr fontId="3"/>
  </si>
  <si>
    <t>HHMISSMSEC</t>
    <phoneticPr fontId="3"/>
  </si>
  <si>
    <t>■データ分類とデータパターン</t>
    <rPh sb="4" eb="6">
      <t>ブンルイ</t>
    </rPh>
    <phoneticPr fontId="3"/>
  </si>
  <si>
    <t>■型</t>
    <rPh sb="1" eb="2">
      <t>カタ</t>
    </rPh>
    <phoneticPr fontId="3"/>
  </si>
  <si>
    <t>※（*)の列は、各Enumの最初の行にのみ記載することでデータ反映する。全行に同じ記載は不要</t>
    <rPh sb="5" eb="6">
      <t>レツ</t>
    </rPh>
    <rPh sb="8" eb="9">
      <t>カク</t>
    </rPh>
    <rPh sb="14" eb="16">
      <t>サイショ</t>
    </rPh>
    <rPh sb="17" eb="18">
      <t>ギョウ</t>
    </rPh>
    <rPh sb="21" eb="23">
      <t>キサイ</t>
    </rPh>
    <rPh sb="31" eb="33">
      <t>ハンエイ</t>
    </rPh>
    <rPh sb="36" eb="38">
      <t>ゼンギョウ</t>
    </rPh>
    <rPh sb="39" eb="40">
      <t>オナ</t>
    </rPh>
    <rPh sb="41" eb="43">
      <t>キサイ</t>
    </rPh>
    <rPh sb="44" eb="46">
      <t>フヨウ</t>
    </rPh>
    <phoneticPr fontId="3"/>
  </si>
  <si>
    <t>※Enumクラス名は、DataType名を元に自動生成される。</t>
    <rPh sb="8" eb="9">
      <t>メイ</t>
    </rPh>
    <rPh sb="19" eb="20">
      <t>メイ</t>
    </rPh>
    <rPh sb="21" eb="22">
      <t>モト</t>
    </rPh>
    <rPh sb="23" eb="25">
      <t>ジドウ</t>
    </rPh>
    <rPh sb="25" eb="27">
      <t>セイセイ</t>
    </rPh>
    <phoneticPr fontId="3"/>
  </si>
  <si>
    <t>　　例）DataType名：DT_TRANSACTION_STATUS／DataType name prefix：DT_　→Enumクラス名：TransactionStatusEnum</t>
    <phoneticPr fontId="3"/>
  </si>
  <si>
    <t>STRING</t>
  </si>
  <si>
    <t>INT</t>
  </si>
  <si>
    <t>FLOAT</t>
  </si>
  <si>
    <t>DOUBLE</t>
  </si>
  <si>
    <t>ENUM</t>
  </si>
  <si>
    <t>○</t>
    <phoneticPr fontId="3"/>
  </si>
  <si>
    <t>小数点以下桁数</t>
    <rPh sb="0" eb="3">
      <t>ショウスウテン</t>
    </rPh>
    <rPh sb="3" eb="5">
      <t>イカ</t>
    </rPh>
    <rPh sb="5" eb="7">
      <t>ケタスウ</t>
    </rPh>
    <phoneticPr fontId="3"/>
  </si>
  <si>
    <t>最小桁[文字数](*1)</t>
    <rPh sb="0" eb="2">
      <t>サイショウ</t>
    </rPh>
    <rPh sb="2" eb="3">
      <t>ケタ</t>
    </rPh>
    <rPh sb="4" eb="7">
      <t>モジスウ</t>
    </rPh>
    <phoneticPr fontId="3"/>
  </si>
  <si>
    <t>最大桁[文字数](*1)</t>
    <rPh sb="0" eb="2">
      <t>サイダイ</t>
    </rPh>
    <rPh sb="2" eb="3">
      <t>ケタ</t>
    </rPh>
    <rPh sb="4" eb="7">
      <t>モジスウ</t>
    </rPh>
    <phoneticPr fontId="3"/>
  </si>
  <si>
    <t>最小値</t>
    <rPh sb="0" eb="3">
      <t>サイショウチ</t>
    </rPh>
    <phoneticPr fontId="3"/>
  </si>
  <si>
    <t>△</t>
    <phoneticPr fontId="3"/>
  </si>
  <si>
    <t>○</t>
    <phoneticPr fontId="3"/>
  </si>
  <si>
    <t>○</t>
    <phoneticPr fontId="3"/>
  </si>
  <si>
    <t>SHORT</t>
  </si>
  <si>
    <t>LONG</t>
  </si>
  <si>
    <t>BIG_DECIMAL</t>
  </si>
  <si>
    <t>varchar</t>
    <phoneticPr fontId="3"/>
  </si>
  <si>
    <t>int</t>
    <phoneticPr fontId="3"/>
  </si>
  <si>
    <t>smallint</t>
    <phoneticPr fontId="3"/>
  </si>
  <si>
    <t>bigint</t>
    <phoneticPr fontId="3"/>
  </si>
  <si>
    <t>double precision</t>
    <phoneticPr fontId="3"/>
  </si>
  <si>
    <t>real(=float)</t>
    <phoneticPr fontId="3"/>
  </si>
  <si>
    <t>numeric</t>
    <phoneticPr fontId="3"/>
  </si>
  <si>
    <t>postgresqlの型</t>
    <rPh sb="11" eb="12">
      <t>カタ</t>
    </rPh>
    <phoneticPr fontId="3"/>
  </si>
  <si>
    <t>timestamp</t>
    <phoneticPr fontId="3"/>
  </si>
  <si>
    <t>varchar</t>
    <phoneticPr fontId="3"/>
  </si>
  <si>
    <t>BOOLEAN</t>
    <phoneticPr fontId="3"/>
  </si>
  <si>
    <t>bool</t>
    <phoneticPr fontId="3"/>
  </si>
  <si>
    <t>共通</t>
    <rPh sb="0" eb="2">
      <t>キョウツウ</t>
    </rPh>
    <phoneticPr fontId="3"/>
  </si>
  <si>
    <t>必須</t>
    <rPh sb="0" eb="2">
      <t>ヒッス</t>
    </rPh>
    <phoneticPr fontId="3"/>
  </si>
  <si>
    <t>任意</t>
    <rPh sb="0" eb="2">
      <t>ニンイ</t>
    </rPh>
    <phoneticPr fontId="3"/>
  </si>
  <si>
    <t>正規表現</t>
    <rPh sb="0" eb="2">
      <t>セイキ</t>
    </rPh>
    <rPh sb="2" eb="4">
      <t>ヒョウゲン</t>
    </rPh>
    <phoneticPr fontId="3"/>
  </si>
  <si>
    <t>STRINGの場合の入力項目</t>
  </si>
  <si>
    <t>v1.00</t>
    <phoneticPr fontId="3"/>
  </si>
  <si>
    <t>v1.01</t>
    <phoneticPr fontId="3"/>
  </si>
  <si>
    <t>v1.02</t>
    <phoneticPr fontId="3"/>
  </si>
  <si>
    <t>v1.03</t>
    <phoneticPr fontId="3"/>
  </si>
  <si>
    <t>v1.04</t>
    <phoneticPr fontId="3"/>
  </si>
  <si>
    <t>v2.00</t>
    <phoneticPr fontId="3"/>
  </si>
  <si>
    <t>正規表現</t>
    <rPh sb="0" eb="2">
      <t>セイキヒョウゲン2</t>
    </rPh>
    <phoneticPr fontId="3"/>
  </si>
  <si>
    <t>参照先システム</t>
    <rPh sb="0" eb="2">
      <t>サンショウ</t>
    </rPh>
    <rPh sb="2" eb="3">
      <t>サキ</t>
    </rPh>
    <phoneticPr fontId="3"/>
  </si>
  <si>
    <t>dataType参照定義</t>
    <rPh sb="8" eb="10">
      <t>サンショウ</t>
    </rPh>
    <rPh sb="10" eb="12">
      <t>テイギ</t>
    </rPh>
    <phoneticPr fontId="3"/>
  </si>
  <si>
    <t>dataType</t>
    <phoneticPr fontId="3"/>
  </si>
  <si>
    <t>javadoc-value</t>
  </si>
  <si>
    <t>備考</t>
    <rPh sb="0" eb="2">
      <t>ビコウ</t>
    </rPh>
    <phoneticPr fontId="3"/>
  </si>
  <si>
    <t>データパターン</t>
    <phoneticPr fontId="3"/>
  </si>
  <si>
    <t>○</t>
    <phoneticPr fontId="3"/>
  </si>
  <si>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3"/>
  </si>
  <si>
    <t>　　 Enumについては、codeの桁数を記載。STRINGは最大文字数。バイト数ではない。</t>
    <rPh sb="18" eb="20">
      <t>ケタスウ</t>
    </rPh>
    <rPh sb="21" eb="23">
      <t>キサイ</t>
    </rPh>
    <rPh sb="31" eb="33">
      <t>サイダイ</t>
    </rPh>
    <rPh sb="33" eb="36">
      <t>モジスウ</t>
    </rPh>
    <rPh sb="40" eb="41">
      <t>スウ</t>
    </rPh>
    <phoneticPr fontId="3"/>
  </si>
  <si>
    <t>自動採番</t>
    <rPh sb="0" eb="2">
      <t>ジドウ</t>
    </rPh>
    <rPh sb="2" eb="4">
      <t>サイバン</t>
    </rPh>
    <phoneticPr fontId="3"/>
  </si>
  <si>
    <t>※DB側の項目だが型依存があるのでここで記載</t>
    <rPh sb="3" eb="4">
      <t>ガワ</t>
    </rPh>
    <rPh sb="5" eb="7">
      <t>コウモク</t>
    </rPh>
    <rPh sb="9" eb="10">
      <t>カタ</t>
    </rPh>
    <rPh sb="10" eb="12">
      <t>イゾン</t>
    </rPh>
    <rPh sb="20" eb="22">
      <t>キサイ</t>
    </rPh>
    <phoneticPr fontId="3"/>
  </si>
  <si>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3"/>
  </si>
  <si>
    <t>（未使用）</t>
    <rPh sb="1" eb="4">
      <t>ミシヨウ</t>
    </rPh>
    <phoneticPr fontId="3"/>
  </si>
  <si>
    <t>v2.01</t>
    <phoneticPr fontId="3"/>
  </si>
  <si>
    <t>v2.02</t>
    <phoneticPr fontId="3"/>
  </si>
  <si>
    <t>・dataTypeInfoのxml対応付けがおかしかったので修正</t>
    <rPh sb="17" eb="19">
      <t>タイオウ</t>
    </rPh>
    <rPh sb="19" eb="20">
      <t>ヅ</t>
    </rPh>
    <rPh sb="30" eb="32">
      <t>シュウセイ</t>
    </rPh>
    <phoneticPr fontId="3"/>
  </si>
  <si>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3"/>
  </si>
  <si>
    <t>整合性チェック内容（javadoc）</t>
    <rPh sb="0" eb="3">
      <t>セイゴウセイ2</t>
    </rPh>
    <rPh sb="7" eb="9">
      <t>ナイヨウ</t>
    </rPh>
    <phoneticPr fontId="3"/>
  </si>
  <si>
    <t>DBテーブル定義</t>
    <rPh sb="6" eb="8">
      <t>テイギ</t>
    </rPh>
    <phoneticPr fontId="3"/>
  </si>
  <si>
    <t>v2.03</t>
    <phoneticPr fontId="3"/>
  </si>
  <si>
    <t>整合性
チェック2</t>
    <rPh sb="0" eb="3">
      <t>セイゴウセイ2</t>
    </rPh>
    <phoneticPr fontId="3"/>
  </si>
  <si>
    <t>テーブル名（日本語）</t>
  </si>
  <si>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3"/>
  </si>
  <si>
    <t>・dataTypeが、エクセルの日本語からgetEnumFromNameする仕組みだったが、これだとWindows-31jとUTF-8が共存できないため、getEnumFromNameはアルファベットの文字から行うよう仕様変更</t>
    <phoneticPr fontId="3"/>
  </si>
  <si>
    <t>v2.04</t>
    <phoneticPr fontId="3"/>
  </si>
  <si>
    <t>田中</t>
    <rPh sb="0" eb="2">
      <t>タナカ</t>
    </rPh>
    <phoneticPr fontId="3"/>
  </si>
  <si>
    <t>追加言語1</t>
    <rPh sb="0" eb="2">
      <t>ツイカ</t>
    </rPh>
    <rPh sb="2" eb="4">
      <t>ゲンゴ</t>
    </rPh>
    <phoneticPr fontId="3"/>
  </si>
  <si>
    <t>追加言語2</t>
    <rPh sb="0" eb="2">
      <t>ツイカ</t>
    </rPh>
    <rPh sb="2" eb="4">
      <t>ゲンゴ</t>
    </rPh>
    <phoneticPr fontId="3"/>
  </si>
  <si>
    <t>追加言語3</t>
    <rPh sb="0" eb="2">
      <t>ツイカ</t>
    </rPh>
    <rPh sb="2" eb="4">
      <t>ゲンゴ</t>
    </rPh>
    <phoneticPr fontId="3"/>
  </si>
  <si>
    <t>田中</t>
    <rPh sb="0" eb="2">
      <t>タナカ</t>
    </rPh>
    <phoneticPr fontId="3"/>
  </si>
  <si>
    <t>表示名
（デフォルト言語）</t>
    <rPh sb="0" eb="2">
      <t>ヒョウジ</t>
    </rPh>
    <rPh sb="2" eb="3">
      <t>メイ</t>
    </rPh>
    <rPh sb="10" eb="12">
      <t>ゲンゴ</t>
    </rPh>
    <phoneticPr fontId="3"/>
  </si>
  <si>
    <t>表示名
（追加言語1）</t>
    <rPh sb="0" eb="2">
      <t>ヒョウジ</t>
    </rPh>
    <rPh sb="2" eb="3">
      <t>メイ</t>
    </rPh>
    <rPh sb="5" eb="7">
      <t>ツイカ</t>
    </rPh>
    <rPh sb="7" eb="9">
      <t>ゲンゴ</t>
    </rPh>
    <phoneticPr fontId="3"/>
  </si>
  <si>
    <t>表示名
（追加言語2）</t>
    <rPh sb="0" eb="2">
      <t>ヒョウジメイ2</t>
    </rPh>
    <phoneticPr fontId="3"/>
  </si>
  <si>
    <t>表示名
（追加言語3）</t>
    <rPh sb="0" eb="2">
      <t>ヒョウジメイ3</t>
    </rPh>
    <phoneticPr fontId="3"/>
  </si>
  <si>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3"/>
  </si>
  <si>
    <t>v2.05</t>
    <phoneticPr fontId="3"/>
  </si>
  <si>
    <t>v2.06</t>
    <phoneticPr fontId="3"/>
  </si>
  <si>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3"/>
  </si>
  <si>
    <t>半角</t>
  </si>
  <si>
    <t>整数部桁数</t>
    <rPh sb="0" eb="2">
      <t>セイスウ</t>
    </rPh>
    <rPh sb="2" eb="3">
      <t>ブ</t>
    </rPh>
    <rPh sb="3" eb="5">
      <t>ケタスウ</t>
    </rPh>
    <phoneticPr fontId="3"/>
  </si>
  <si>
    <t>禁則文字</t>
    <rPh sb="0" eb="2">
      <t>キンソク</t>
    </rPh>
    <rPh sb="2" eb="4">
      <t>モジ</t>
    </rPh>
    <phoneticPr fontId="3"/>
  </si>
  <si>
    <t>数値系の場合の入力項目</t>
    <rPh sb="0" eb="2">
      <t>スウチ</t>
    </rPh>
    <rPh sb="2" eb="3">
      <t>ケイ</t>
    </rPh>
    <rPh sb="4" eb="6">
      <t>バアイ</t>
    </rPh>
    <rPh sb="7" eb="9">
      <t>ニュウリョク</t>
    </rPh>
    <rPh sb="9" eb="11">
      <t>コウモク</t>
    </rPh>
    <phoneticPr fontId="3"/>
  </si>
  <si>
    <t>v3.00</t>
    <phoneticPr fontId="3"/>
  </si>
  <si>
    <t>全半角（制限なし）</t>
  </si>
  <si>
    <t>全半角（制限なし）</t>
    <rPh sb="0" eb="1">
      <t>ゼン</t>
    </rPh>
    <rPh sb="1" eb="3">
      <t>ハンカク</t>
    </rPh>
    <rPh sb="4" eb="6">
      <t>セイゲン</t>
    </rPh>
    <phoneticPr fontId="3"/>
  </si>
  <si>
    <t>半角数字＋英大文字</t>
  </si>
  <si>
    <t>半角数字＋英大文字</t>
    <rPh sb="0" eb="2">
      <t>ハンカク</t>
    </rPh>
    <rPh sb="2" eb="4">
      <t>スウジ</t>
    </rPh>
    <rPh sb="5" eb="6">
      <t>エイ</t>
    </rPh>
    <rPh sb="6" eb="9">
      <t>オオモジ</t>
    </rPh>
    <phoneticPr fontId="3"/>
  </si>
  <si>
    <t>半角数字＋英大文字＋_</t>
    <rPh sb="0" eb="2">
      <t>ハンカク</t>
    </rPh>
    <rPh sb="2" eb="4">
      <t>スウジ</t>
    </rPh>
    <rPh sb="5" eb="6">
      <t>エイ</t>
    </rPh>
    <rPh sb="6" eb="9">
      <t>オオモジ</t>
    </rPh>
    <phoneticPr fontId="3"/>
  </si>
  <si>
    <t>半角数字＋英小文字＋_</t>
  </si>
  <si>
    <t>半角数字＋英小文字＋_</t>
    <rPh sb="0" eb="2">
      <t>ハンカク</t>
    </rPh>
    <rPh sb="2" eb="4">
      <t>スウジ</t>
    </rPh>
    <rPh sb="5" eb="6">
      <t>エイ</t>
    </rPh>
    <rPh sb="6" eb="9">
      <t>コモジ</t>
    </rPh>
    <phoneticPr fontId="3"/>
  </si>
  <si>
    <t>半角数字＋英小文字</t>
    <rPh sb="0" eb="2">
      <t>ハンカク</t>
    </rPh>
    <rPh sb="2" eb="4">
      <t>スウジ</t>
    </rPh>
    <rPh sb="5" eb="6">
      <t>エイ</t>
    </rPh>
    <rPh sb="6" eb="9">
      <t>コモジ</t>
    </rPh>
    <phoneticPr fontId="3"/>
  </si>
  <si>
    <t>英大文字</t>
  </si>
  <si>
    <t>英大文字</t>
    <rPh sb="0" eb="1">
      <t>エイ</t>
    </rPh>
    <rPh sb="1" eb="4">
      <t>オオモジ</t>
    </rPh>
    <phoneticPr fontId="3"/>
  </si>
  <si>
    <t>英大文字＋_</t>
  </si>
  <si>
    <t>英大文字＋_</t>
    <rPh sb="0" eb="1">
      <t>エイ</t>
    </rPh>
    <rPh sb="1" eb="4">
      <t>オオモジ</t>
    </rPh>
    <phoneticPr fontId="3"/>
  </si>
  <si>
    <t>英小文字</t>
  </si>
  <si>
    <t>英小文字</t>
    <rPh sb="0" eb="1">
      <t>エイ</t>
    </rPh>
    <rPh sb="1" eb="4">
      <t>コモジ</t>
    </rPh>
    <phoneticPr fontId="3"/>
  </si>
  <si>
    <t>英小文字＋_</t>
  </si>
  <si>
    <t>英小文字＋_</t>
    <rPh sb="0" eb="1">
      <t>エイ</t>
    </rPh>
    <rPh sb="1" eb="4">
      <t>コモジ</t>
    </rPh>
    <phoneticPr fontId="3"/>
  </si>
  <si>
    <t>半角英字</t>
    <rPh sb="0" eb="2">
      <t>ハンカク</t>
    </rPh>
    <rPh sb="2" eb="4">
      <t>エイジ</t>
    </rPh>
    <phoneticPr fontId="3"/>
  </si>
  <si>
    <t>半角英字＋_</t>
    <rPh sb="0" eb="2">
      <t>ハンカク</t>
    </rPh>
    <rPh sb="2" eb="4">
      <t>エイジ</t>
    </rPh>
    <phoneticPr fontId="3"/>
  </si>
  <si>
    <t>REG_EX_ALL</t>
  </si>
  <si>
    <t>REG_EX_HAN</t>
  </si>
  <si>
    <t>REG_EX_HAN_NUM</t>
  </si>
  <si>
    <t>REG_EX_HAN_UC</t>
  </si>
  <si>
    <t>REG_EX_HAN_UC_US</t>
  </si>
  <si>
    <t>REG_EX_HAN_LC</t>
  </si>
  <si>
    <t>REG_EX_HAN_LC_US</t>
  </si>
  <si>
    <t>REG_EX_HAN_NUM_UC</t>
  </si>
  <si>
    <t>REG_EX_HAN_NUM_UC_US</t>
  </si>
  <si>
    <t>データパターン</t>
    <phoneticPr fontId="3"/>
  </si>
  <si>
    <t>enumValue</t>
    <phoneticPr fontId="3"/>
  </si>
  <si>
    <t>データパターン</t>
    <phoneticPr fontId="3"/>
  </si>
  <si>
    <t>javadoc</t>
    <phoneticPr fontId="3"/>
  </si>
  <si>
    <t>REG_EX_HAN_NUM_LC_US</t>
  </si>
  <si>
    <t>半角英字</t>
  </si>
  <si>
    <t>REG_EX_HAN_NUM_UC_LC</t>
  </si>
  <si>
    <t>半角英字＋_</t>
  </si>
  <si>
    <t>REG_EX_HAN_NUM_UC_LC_US</t>
  </si>
  <si>
    <t>全角</t>
  </si>
  <si>
    <t>REG_EX_ZEN</t>
  </si>
  <si>
    <t>半角数字＋英小文字</t>
  </si>
  <si>
    <t>REG_EX_HAN_NUM_LC</t>
  </si>
  <si>
    <t>半角数字</t>
    <phoneticPr fontId="3"/>
  </si>
  <si>
    <t>任意</t>
    <rPh sb="0" eb="2">
      <t>ニンイ</t>
    </rPh>
    <phoneticPr fontId="3"/>
  </si>
  <si>
    <t>Enumの
場合</t>
    <rPh sb="6" eb="8">
      <t>バアイ</t>
    </rPh>
    <phoneticPr fontId="3"/>
  </si>
  <si>
    <t>コードの長さ</t>
    <rPh sb="4" eb="5">
      <t>ナガ</t>
    </rPh>
    <phoneticPr fontId="3"/>
  </si>
  <si>
    <t>BIG_INTEGER</t>
    <phoneticPr fontId="3"/>
  </si>
  <si>
    <t>サポート言語2</t>
    <rPh sb="4" eb="6">
      <t>ゲンゴ</t>
    </rPh>
    <phoneticPr fontId="3"/>
  </si>
  <si>
    <t>サポート言語3</t>
    <rPh sb="4" eb="6">
      <t>ゲンゴ</t>
    </rPh>
    <phoneticPr fontId="3"/>
  </si>
  <si>
    <t>ja</t>
  </si>
  <si>
    <t>デフォルト言語</t>
    <rPh sb="5" eb="7">
      <t>ゲンゴ</t>
    </rPh>
    <phoneticPr fontId="3"/>
  </si>
  <si>
    <t>1</t>
    <phoneticPr fontId="3"/>
  </si>
  <si>
    <t>v3.01</t>
    <phoneticPr fontId="3"/>
  </si>
  <si>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3"/>
  </si>
  <si>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3"/>
  </si>
  <si>
    <t>田中</t>
    <rPh sb="0" eb="2">
      <t>タナカ</t>
    </rPh>
    <phoneticPr fontId="3"/>
  </si>
  <si>
    <t>v3.02</t>
    <phoneticPr fontId="3"/>
  </si>
  <si>
    <t>田中</t>
    <rPh sb="0" eb="2">
      <t>タナカ</t>
    </rPh>
    <phoneticPr fontId="3"/>
  </si>
  <si>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3"/>
  </si>
  <si>
    <t>必須</t>
    <rPh sb="0" eb="2">
      <t>ヒッス</t>
    </rPh>
    <phoneticPr fontId="3"/>
  </si>
  <si>
    <t>1</t>
  </si>
  <si>
    <t>v3.03</t>
    <phoneticPr fontId="3"/>
  </si>
  <si>
    <t>田中</t>
    <rPh sb="0" eb="2">
      <t>タナカ</t>
    </rPh>
    <phoneticPr fontId="3"/>
  </si>
  <si>
    <t>（未使用）2</t>
    <rPh sb="0" eb="6">
      <t>ミシヨウ2</t>
    </rPh>
    <phoneticPr fontId="3"/>
  </si>
  <si>
    <t>（未使用）3</t>
    <rPh sb="0" eb="6">
      <t>ミシヨウ3</t>
    </rPh>
    <phoneticPr fontId="3"/>
  </si>
  <si>
    <t>（未使用）4</t>
    <rPh sb="0" eb="6">
      <t>ミシヨウ4</t>
    </rPh>
    <phoneticPr fontId="3"/>
  </si>
  <si>
    <t>（未使用）5</t>
    <rPh sb="0" eb="6">
      <t>ミシヨウ5</t>
    </rPh>
    <phoneticPr fontId="3"/>
  </si>
  <si>
    <t>（未使用）6</t>
    <rPh sb="0" eb="6">
      <t>ミシヨウ6</t>
    </rPh>
    <phoneticPr fontId="3"/>
  </si>
  <si>
    <t>（未使用）7</t>
    <rPh sb="0" eb="6">
      <t>ミシヨウ7</t>
    </rPh>
    <phoneticPr fontId="3"/>
  </si>
  <si>
    <t>（未使用）8</t>
    <rPh sb="0" eb="6">
      <t>ミシヨウ8</t>
    </rPh>
    <phoneticPr fontId="3"/>
  </si>
  <si>
    <t>（未使用）9</t>
    <rPh sb="0" eb="6">
      <t>ミシヨウ9</t>
    </rPh>
    <phoneticPr fontId="3"/>
  </si>
  <si>
    <t>（未使用）10</t>
    <rPh sb="0" eb="7">
      <t>ミシヨウ10</t>
    </rPh>
    <phoneticPr fontId="3"/>
  </si>
  <si>
    <t>（未使用）102</t>
    <rPh sb="0" eb="8">
      <t>ミシヨウ102</t>
    </rPh>
    <phoneticPr fontId="3"/>
  </si>
  <si>
    <t>（未使用）1022</t>
    <rPh sb="0" eb="9">
      <t>ミシヨウ1022</t>
    </rPh>
    <phoneticPr fontId="3"/>
  </si>
  <si>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3"/>
  </si>
  <si>
    <t>UTF-8</t>
  </si>
  <si>
    <t>en</t>
  </si>
  <si>
    <t>DT_TS</t>
  </si>
  <si>
    <t>DT_DEV_ID</t>
  </si>
  <si>
    <t>DT_UUID</t>
  </si>
  <si>
    <t>DT_APP_ID</t>
  </si>
  <si>
    <t>DT_APP_NAME</t>
  </si>
  <si>
    <t>DT_APP_VER</t>
  </si>
  <si>
    <t>DT_FILE_NAME</t>
  </si>
  <si>
    <t>DT_DATE_STRING</t>
  </si>
  <si>
    <t>DT_APP_DESC</t>
  </si>
  <si>
    <t>DT_MAIL_ADDRESS</t>
  </si>
  <si>
    <t>DT_DEV_ID_SEARCH_STR</t>
  </si>
  <si>
    <t>organization ID</t>
    <phoneticPr fontId="3"/>
  </si>
  <si>
    <t>ORG_ID</t>
    <phoneticPr fontId="3"/>
  </si>
  <si>
    <t>DT_ORG_ID</t>
    <phoneticPr fontId="3"/>
  </si>
  <si>
    <t>UUID</t>
  </si>
  <si>
    <t>device ID</t>
    <phoneticPr fontId="3"/>
  </si>
  <si>
    <t>DEV_ID</t>
  </si>
  <si>
    <t>app ID</t>
    <phoneticPr fontId="3"/>
  </si>
  <si>
    <t>APP_ID</t>
  </si>
  <si>
    <t>app name</t>
    <phoneticPr fontId="3"/>
  </si>
  <si>
    <t>APP_NAME</t>
  </si>
  <si>
    <t>description</t>
    <phoneticPr fontId="3"/>
  </si>
  <si>
    <t>APP_DESC</t>
  </si>
  <si>
    <t>safari ok flag</t>
    <phoneticPr fontId="3"/>
  </si>
  <si>
    <t>SAFARI_OK_FLG</t>
  </si>
  <si>
    <t>APP_VER</t>
  </si>
  <si>
    <t>version comment</t>
    <phoneticPr fontId="3"/>
  </si>
  <si>
    <t>APP_VER_DESC</t>
  </si>
  <si>
    <t>app version</t>
    <phoneticPr fontId="3"/>
  </si>
  <si>
    <t>install timestamp</t>
    <phoneticPr fontId="3"/>
  </si>
  <si>
    <t>INSTALL_TS</t>
  </si>
  <si>
    <t>企業・組織ID</t>
    <rPh sb="0" eb="2">
      <t>キギョウ</t>
    </rPh>
    <rPh sb="3" eb="5">
      <t>ソシキ</t>
    </rPh>
    <phoneticPr fontId="3"/>
  </si>
  <si>
    <t>端末ID</t>
    <rPh sb="0" eb="2">
      <t>タンマツ</t>
    </rPh>
    <phoneticPr fontId="3"/>
  </si>
  <si>
    <t>アプリID</t>
  </si>
  <si>
    <t>アプリ名称</t>
    <rPh sb="3" eb="5">
      <t>メイショウ</t>
    </rPh>
    <phoneticPr fontId="3"/>
  </si>
  <si>
    <t>サファリ使用可フラグ</t>
    <rPh sb="4" eb="6">
      <t>シヨウ</t>
    </rPh>
    <rPh sb="6" eb="7">
      <t>カ</t>
    </rPh>
    <phoneticPr fontId="3"/>
  </si>
  <si>
    <t>バージョンコメント</t>
  </si>
  <si>
    <t>アプリバージョン</t>
  </si>
  <si>
    <t>インストール日時</t>
    <rPh sb="6" eb="8">
      <t>ニチジ</t>
    </rPh>
    <phoneticPr fontId="3"/>
  </si>
  <si>
    <t>最終更新日時</t>
    <rPh sb="0" eb="2">
      <t>サイシュウ</t>
    </rPh>
    <rPh sb="2" eb="4">
      <t>コウシン</t>
    </rPh>
    <rPh sb="4" eb="6">
      <t>ニチジ</t>
    </rPh>
    <phoneticPr fontId="3"/>
  </si>
  <si>
    <t>削除フラグ</t>
    <rPh sb="0" eb="2">
      <t>サクジョ</t>
    </rPh>
    <phoneticPr fontId="3"/>
  </si>
  <si>
    <t>APP_INFO_FOR_DL</t>
  </si>
  <si>
    <t>icon filename</t>
    <phoneticPr fontId="3"/>
  </si>
  <si>
    <t>ICON_FILENAME</t>
  </si>
  <si>
    <t>recommended version</t>
    <phoneticPr fontId="3"/>
  </si>
  <si>
    <t>RECOMMEND_VERSION</t>
  </si>
  <si>
    <t>module filename</t>
    <phoneticPr fontId="3"/>
  </si>
  <si>
    <t>MODULE_FILENAME</t>
  </si>
  <si>
    <t>device app version</t>
    <phoneticPr fontId="3"/>
  </si>
  <si>
    <t>DEV_APP_VERSION</t>
  </si>
  <si>
    <t>update-module exist flag</t>
    <phoneticPr fontId="3"/>
  </si>
  <si>
    <t>UPD_EXIST_FLG</t>
  </si>
  <si>
    <t>DEV_APP_FOR_LIST</t>
  </si>
  <si>
    <t>DEV_APP_VER_RESV_FOR_DL</t>
  </si>
  <si>
    <t>ACCESS_LOG_FOR_DL</t>
  </si>
  <si>
    <t>search date(from)</t>
    <phoneticPr fontId="3"/>
  </si>
  <si>
    <t>DATE_FROM</t>
  </si>
  <si>
    <t>search date(to)</t>
    <phoneticPr fontId="3"/>
  </si>
  <si>
    <t>DATE_TO</t>
  </si>
  <si>
    <t>device ID search pattern</t>
    <phoneticPr fontId="3"/>
  </si>
  <si>
    <t>DEV_ID_SEARCH_PTN</t>
  </si>
  <si>
    <t>DT_STR_SEARCH_PTN</t>
    <phoneticPr fontId="3"/>
  </si>
  <si>
    <t>アプリ説明</t>
    <rPh sb="3" eb="5">
      <t>セツメイ</t>
    </rPh>
    <phoneticPr fontId="3"/>
  </si>
  <si>
    <t>アイコンファイル名</t>
    <rPh sb="8" eb="9">
      <t>メイ</t>
    </rPh>
    <phoneticPr fontId="3"/>
  </si>
  <si>
    <t>推奨バージョン</t>
    <rPh sb="0" eb="2">
      <t>スイショウ</t>
    </rPh>
    <phoneticPr fontId="3"/>
  </si>
  <si>
    <t>モジュールファイル名</t>
    <rPh sb="9" eb="10">
      <t>メイ</t>
    </rPh>
    <phoneticPr fontId="3"/>
  </si>
  <si>
    <t>端末使用バージョン</t>
    <rPh sb="0" eb="2">
      <t>タンマツ</t>
    </rPh>
    <rPh sb="2" eb="4">
      <t>シヨウ</t>
    </rPh>
    <phoneticPr fontId="3"/>
  </si>
  <si>
    <t>更新版存在フラグ</t>
    <rPh sb="0" eb="2">
      <t>コウシン</t>
    </rPh>
    <rPh sb="2" eb="3">
      <t>バン</t>
    </rPh>
    <rPh sb="3" eb="5">
      <t>ソンザイ</t>
    </rPh>
    <phoneticPr fontId="3"/>
  </si>
  <si>
    <t>抽出日（from）</t>
  </si>
  <si>
    <t>抽出日（to）</t>
  </si>
  <si>
    <t>端末ID検索パターン</t>
  </si>
  <si>
    <t>端末ID</t>
  </si>
  <si>
    <t>v3.04</t>
    <phoneticPr fontId="3"/>
  </si>
  <si>
    <t>DT_DB_UPD_VER</t>
    <phoneticPr fontId="3"/>
  </si>
  <si>
    <t>LONG</t>
    <phoneticPr fontId="3"/>
  </si>
  <si>
    <t>FK種類（日本語）</t>
    <rPh sb="2" eb="4">
      <t>シュルイ</t>
    </rPh>
    <rPh sb="5" eb="8">
      <t>ニホンゴ</t>
    </rPh>
    <phoneticPr fontId="3"/>
  </si>
  <si>
    <t>FK種類</t>
    <rPh sb="2" eb="4">
      <t>シュルイ</t>
    </rPh>
    <phoneticPr fontId="3"/>
  </si>
  <si>
    <t>参照元N・参照先1（一方向）</t>
    <rPh sb="0" eb="2">
      <t>サンショウ</t>
    </rPh>
    <rPh sb="2" eb="3">
      <t>モト</t>
    </rPh>
    <rPh sb="5" eb="7">
      <t>サンショウ</t>
    </rPh>
    <rPh sb="7" eb="8">
      <t>サキ</t>
    </rPh>
    <rPh sb="10" eb="13">
      <t>イチホウコウ</t>
    </rPh>
    <phoneticPr fontId="3"/>
  </si>
  <si>
    <t>OneToOne</t>
    <phoneticPr fontId="3"/>
  </si>
  <si>
    <t>方向</t>
    <rPh sb="0" eb="2">
      <t>ホウコウ</t>
    </rPh>
    <phoneticPr fontId="3"/>
  </si>
  <si>
    <t>unidirectional</t>
    <phoneticPr fontId="3"/>
  </si>
  <si>
    <t>bidirectional</t>
    <phoneticPr fontId="3"/>
  </si>
  <si>
    <t>参照元1・参照先1（一方向）</t>
    <rPh sb="0" eb="2">
      <t>サンショウ</t>
    </rPh>
    <rPh sb="2" eb="3">
      <t>モト</t>
    </rPh>
    <rPh sb="5" eb="7">
      <t>サンショウ</t>
    </rPh>
    <rPh sb="7" eb="8">
      <t>サキ</t>
    </rPh>
    <rPh sb="10" eb="13">
      <t>イチホウコウ</t>
    </rPh>
    <phoneticPr fontId="3"/>
  </si>
  <si>
    <t>参照元1・参照先1（双方向）</t>
    <rPh sb="0" eb="2">
      <t>サンショウ</t>
    </rPh>
    <rPh sb="2" eb="3">
      <t>モト</t>
    </rPh>
    <rPh sb="5" eb="7">
      <t>サンショウ</t>
    </rPh>
    <rPh sb="7" eb="8">
      <t>サキ</t>
    </rPh>
    <rPh sb="10" eb="13">
      <t>ソウホウコウ</t>
    </rPh>
    <phoneticPr fontId="3"/>
  </si>
  <si>
    <t>ManyToOne</t>
    <phoneticPr fontId="3"/>
  </si>
  <si>
    <t>※以下は処理速度を鑑みて、FWでは対応していない</t>
    <rPh sb="1" eb="3">
      <t>イカ</t>
    </rPh>
    <rPh sb="4" eb="6">
      <t>ショリ</t>
    </rPh>
    <rPh sb="6" eb="8">
      <t>ソクド</t>
    </rPh>
    <rPh sb="9" eb="10">
      <t>カンガ</t>
    </rPh>
    <rPh sb="17" eb="19">
      <t>タイオウ</t>
    </rPh>
    <phoneticPr fontId="3"/>
  </si>
  <si>
    <t>参照元1・参照先N（一方向）</t>
    <phoneticPr fontId="3"/>
  </si>
  <si>
    <t>参照元N・参照先1／参照元1・参照先N（双方向）</t>
    <rPh sb="0" eb="2">
      <t>サンショウ</t>
    </rPh>
    <rPh sb="2" eb="3">
      <t>モト</t>
    </rPh>
    <rPh sb="5" eb="7">
      <t>サンショウ</t>
    </rPh>
    <rPh sb="7" eb="8">
      <t>サキ</t>
    </rPh>
    <rPh sb="20" eb="23">
      <t>ソウホウコウ</t>
    </rPh>
    <phoneticPr fontId="3"/>
  </si>
  <si>
    <t>参照元M・参照先N（一方向）</t>
    <phoneticPr fontId="3"/>
  </si>
  <si>
    <t>参照元M・参照先N（双方向）</t>
    <rPh sb="10" eb="11">
      <t>ソウ</t>
    </rPh>
    <phoneticPr fontId="3"/>
  </si>
  <si>
    <t>INTEGER</t>
    <phoneticPr fontId="3"/>
  </si>
  <si>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3"/>
  </si>
  <si>
    <t>DT_BOOL</t>
  </si>
  <si>
    <t>DT_BOOL</t>
    <phoneticPr fontId="3"/>
  </si>
  <si>
    <t>BOOLEAN</t>
  </si>
  <si>
    <t>false</t>
    <phoneticPr fontId="3"/>
  </si>
  <si>
    <t>true</t>
    <phoneticPr fontId="3"/>
  </si>
  <si>
    <t>MAIL_ADDRESS</t>
    <phoneticPr fontId="3"/>
  </si>
  <si>
    <t>DT_MAIL_ADDRESS</t>
    <phoneticPr fontId="3"/>
  </si>
  <si>
    <t>DT_SERIAL</t>
    <phoneticPr fontId="3"/>
  </si>
  <si>
    <t>STRING</t>
    <phoneticPr fontId="3"/>
  </si>
  <si>
    <t>S</t>
    <phoneticPr fontId="3"/>
  </si>
  <si>
    <t>v3.05</t>
    <phoneticPr fontId="3"/>
  </si>
  <si>
    <t>田中</t>
    <rPh sb="0" eb="2">
      <t>タナカ</t>
    </rPh>
    <phoneticPr fontId="3"/>
  </si>
  <si>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3"/>
  </si>
  <si>
    <t>timezoneなし</t>
    <phoneticPr fontId="3"/>
  </si>
  <si>
    <t>非推奨</t>
    <rPh sb="0" eb="1">
      <t>ヒスイショウ22</t>
    </rPh>
    <phoneticPr fontId="3"/>
  </si>
  <si>
    <t>日時の
場合</t>
    <rPh sb="0" eb="2">
      <t>ニチジ</t>
    </rPh>
    <rPh sb="4" eb="6">
      <t>バアイ</t>
    </rPh>
    <phoneticPr fontId="3"/>
  </si>
  <si>
    <t>（ファイル名例：slideshow-pdf-dataTypeRefInfo.xml）</t>
    <rPh sb="5" eb="6">
      <t>メイ</t>
    </rPh>
    <rPh sb="6" eb="7">
      <t>レイ</t>
    </rPh>
    <phoneticPr fontId="3"/>
  </si>
  <si>
    <t>LST_UPD_TIME</t>
    <phoneticPr fontId="3"/>
  </si>
  <si>
    <t>DT_DB_UPD_VER</t>
  </si>
  <si>
    <t>nullable</t>
    <phoneticPr fontId="3"/>
  </si>
  <si>
    <t>DB 更新バージョン</t>
    <rPh sb="3" eb="5">
      <t>コウシン</t>
    </rPh>
    <phoneticPr fontId="3"/>
  </si>
  <si>
    <t>256</t>
    <phoneticPr fontId="3"/>
  </si>
  <si>
    <t>30</t>
    <phoneticPr fontId="3"/>
  </si>
  <si>
    <t>SYSTEM_NAME</t>
    <phoneticPr fontId="3"/>
  </si>
  <si>
    <t>半角数字＋英大文字＋_</t>
    <phoneticPr fontId="3"/>
  </si>
  <si>
    <t>作成日時</t>
  </si>
  <si>
    <t>CREATE_TIME</t>
    <phoneticPr fontId="3"/>
  </si>
  <si>
    <t>^[^$%&amp;\\(\\)=\\^~,&lt;&gt;/\\?]*$</t>
    <phoneticPr fontId="3"/>
  </si>
  <si>
    <t>^[a-zA-Z0-9 _@\\+\\-\\.]*$</t>
    <phoneticPr fontId="3"/>
  </si>
  <si>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3"/>
  </si>
  <si>
    <t>マルチバイト文字も入るのでブラックリスト方式。</t>
    <rPh sb="6" eb="8">
      <t>モジ</t>
    </rPh>
    <rPh sb="9" eb="10">
      <t>ハイ</t>
    </rPh>
    <rPh sb="20" eb="22">
      <t>ホウシキ</t>
    </rPh>
    <phoneticPr fontId="3"/>
  </si>
  <si>
    <t>田中</t>
    <rPh sb="0" eb="1">
      <t xml:space="preserve">タナカ </t>
    </rPh>
    <phoneticPr fontId="3"/>
  </si>
  <si>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3"/>
  </si>
  <si>
    <t>項目</t>
    <rPh sb="0" eb="2">
      <t xml:space="preserve">コウモク </t>
    </rPh>
    <phoneticPr fontId="3"/>
  </si>
  <si>
    <t>説明</t>
    <rPh sb="0" eb="2">
      <t xml:space="preserve">セツメイ </t>
    </rPh>
    <phoneticPr fontId="3"/>
  </si>
  <si>
    <t>備考</t>
    <rPh sb="0" eb="2">
      <t xml:space="preserve">ビコウ </t>
    </rPh>
    <phoneticPr fontId="3"/>
  </si>
  <si>
    <t>値</t>
    <rPh sb="0" eb="1">
      <t xml:space="preserve">アタイ </t>
    </rPh>
    <phoneticPr fontId="3"/>
  </si>
  <si>
    <t>BASE_PACKAGE</t>
    <phoneticPr fontId="3"/>
  </si>
  <si>
    <t>!"#$%&amp;()=^~\|`[{;+:*]},&lt;&gt;/?</t>
  </si>
  <si>
    <t>packageの共通部分</t>
    <rPh sb="8" eb="12">
      <t xml:space="preserve">キョウツウブブン </t>
    </rPh>
    <phoneticPr fontId="3"/>
  </si>
  <si>
    <t>ソースコードの文字コード</t>
    <rPh sb="7" eb="9">
      <t>モジ</t>
    </rPh>
    <phoneticPr fontId="3"/>
  </si>
  <si>
    <t>CHARSET</t>
    <phoneticPr fontId="3"/>
  </si>
  <si>
    <t>PROHIBITED_CHARS</t>
    <phoneticPr fontId="3"/>
  </si>
  <si>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3"/>
  </si>
  <si>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</si>
  <si>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</si>
  <si>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3"/>
  </si>
  <si>
    <t>分類</t>
    <rPh sb="0" eb="2">
      <t xml:space="preserve">ブンルイ </t>
    </rPh>
    <phoneticPr fontId="3"/>
  </si>
  <si>
    <t>分類説明</t>
    <rPh sb="0" eb="4">
      <t xml:space="preserve">ブンルイセツメイ </t>
    </rPh>
    <phoneticPr fontId="3"/>
  </si>
  <si>
    <t>論理削除</t>
    <rPh sb="0" eb="4">
      <t xml:space="preserve">ロンリサクジョ </t>
    </rPh>
    <phoneticPr fontId="3"/>
  </si>
  <si>
    <t>LOGICAL_DELETE</t>
    <phoneticPr fontId="3"/>
  </si>
  <si>
    <t>COLUMN_NAME</t>
    <phoneticPr fontId="3"/>
  </si>
  <si>
    <t>DATA_TYPE_NAME</t>
    <phoneticPr fontId="3"/>
  </si>
  <si>
    <t>論理削除用メソッド名。
・空欄の場合はDAOのメソッドを作成しない</t>
    <rPh sb="0" eb="2">
      <t>ロンリ</t>
    </rPh>
    <rPh sb="2" eb="5">
      <t>サクジョヨウ</t>
    </rPh>
    <rPh sb="9" eb="10">
      <t>メイ</t>
    </rPh>
    <phoneticPr fontId="3"/>
  </si>
  <si>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3"/>
  </si>
  <si>
    <t>DEFAULT_VALUE</t>
    <phoneticPr fontId="3"/>
  </si>
  <si>
    <t>METHOD_NAME</t>
    <phoneticPr fontId="3"/>
  </si>
  <si>
    <t>更新値（論理削除後）
※記述方法は「DEFAULT_VALUE」を参照</t>
    <rPh sb="0" eb="2">
      <t>コウシン</t>
    </rPh>
    <rPh sb="2" eb="3">
      <t>アタイ</t>
    </rPh>
    <rPh sb="4" eb="6">
      <t>ロンリ</t>
    </rPh>
    <rPh sb="6" eb="8">
      <t>サクジョ</t>
    </rPh>
    <rPh sb="8" eb="9">
      <t>ゴ</t>
    </rPh>
    <phoneticPr fontId="3"/>
  </si>
  <si>
    <t>UPDATE_VALUE</t>
    <phoneticPr fontId="3"/>
  </si>
  <si>
    <t>ADDITIONAL_PARAMS</t>
    <phoneticPr fontId="3"/>
  </si>
  <si>
    <t>GROUPING</t>
    <phoneticPr fontId="3"/>
  </si>
  <si>
    <t>他グループを閲覧不可とする設定</t>
    <rPh sb="0" eb="1">
      <t xml:space="preserve">タグループ </t>
    </rPh>
    <rPh sb="13" eb="15">
      <t xml:space="preserve">セッテイ </t>
    </rPh>
    <phoneticPr fontId="3"/>
  </si>
  <si>
    <t>DataType名</t>
    <rPh sb="8" eb="9">
      <t xml:space="preserve">メイ </t>
    </rPh>
    <phoneticPr fontId="3"/>
  </si>
  <si>
    <t>DIVIDES_DAO_MODULE</t>
    <phoneticPr fontId="3"/>
  </si>
  <si>
    <t>OPTIMISTIC_LOCKING</t>
    <phoneticPr fontId="3"/>
  </si>
  <si>
    <t>楽観的排他制御</t>
    <rPh sb="0" eb="7">
      <t xml:space="preserve">ラッカンテキハイタセイギョ </t>
    </rPh>
    <phoneticPr fontId="3"/>
  </si>
  <si>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3"/>
  </si>
  <si>
    <t>SYSTEM_COMMON</t>
    <phoneticPr fontId="3"/>
  </si>
  <si>
    <t>システム共通</t>
    <phoneticPr fontId="3"/>
  </si>
  <si>
    <t>※A列に「テーブル名」がある次の行から読み込み実施、A列がNULLまたは空文字の行があった時点で読み込み終了</t>
    <phoneticPr fontId="3"/>
  </si>
  <si>
    <t>システム名。自動生成されたソースの親フォルダ名として使用される。</t>
    <rPh sb="6" eb="10">
      <t xml:space="preserve">ジドウセイセイサレタ </t>
    </rPh>
    <rPh sb="17" eb="18">
      <t xml:space="preserve">オヤフォルダメイトシテシヨウサレル。 </t>
    </rPh>
    <phoneticPr fontId="3"/>
  </si>
  <si>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</si>
  <si>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3"/>
  </si>
  <si>
    <t>LANG_SUPPORT_01</t>
    <phoneticPr fontId="3"/>
  </si>
  <si>
    <t>LANG_SUPPORT_02</t>
    <phoneticPr fontId="3"/>
  </si>
  <si>
    <t>LANG_SUPPORT_03</t>
    <phoneticPr fontId="3"/>
  </si>
  <si>
    <t>NEEDS_NO_GROUPING_MODULE</t>
    <phoneticPr fontId="3"/>
  </si>
  <si>
    <t>長さ最小</t>
    <rPh sb="0" eb="1">
      <t>ナガ</t>
    </rPh>
    <phoneticPr fontId="3"/>
  </si>
  <si>
    <t>長さ最大</t>
    <rPh sb="0" eb="1">
      <t>ナガ</t>
    </rPh>
    <rPh sb="2" eb="4">
      <t>サイダイ</t>
    </rPh>
    <phoneticPr fontId="3"/>
  </si>
  <si>
    <t>データパターン（日本語）</t>
    <rPh sb="8" eb="11">
      <t>ニホンゴ</t>
    </rPh>
    <phoneticPr fontId="3"/>
  </si>
  <si>
    <t>禁則チェック除外</t>
    <rPh sb="0" eb="2">
      <t>キンソク</t>
    </rPh>
    <rPh sb="6" eb="8">
      <t>ジョガイ</t>
    </rPh>
    <phoneticPr fontId="3"/>
  </si>
  <si>
    <t>最小値</t>
    <rPh sb="0" eb="2">
      <t>サイショウアタイ2</t>
    </rPh>
    <phoneticPr fontId="3"/>
  </si>
  <si>
    <t>最大値</t>
    <rPh sb="0" eb="2">
      <t>サイダイ</t>
    </rPh>
    <rPh sb="2" eb="3">
      <t>アタイ</t>
    </rPh>
    <phoneticPr fontId="3"/>
  </si>
  <si>
    <t>小数部桁数</t>
    <rPh sb="0" eb="3">
      <t>ショウスウブ</t>
    </rPh>
    <rPh sb="3" eb="5">
      <t>ケタスウ</t>
    </rPh>
    <phoneticPr fontId="3"/>
  </si>
  <si>
    <t>非推奨(class)</t>
    <rPh sb="0" eb="1">
      <t>ヒ</t>
    </rPh>
    <rPh sb="1" eb="3">
      <t>スイショウ</t>
    </rPh>
    <phoneticPr fontId="3"/>
  </si>
  <si>
    <t>dispName（デフォルト言語）</t>
    <rPh sb="14" eb="16">
      <t>ゲンゴ</t>
    </rPh>
    <phoneticPr fontId="3"/>
  </si>
  <si>
    <t>非推奨(value)</t>
    <rPh sb="0" eb="1">
      <t>ヒ</t>
    </rPh>
    <rPh sb="1" eb="3">
      <t>スイショウ</t>
    </rPh>
    <phoneticPr fontId="3"/>
  </si>
  <si>
    <t>dispName（追加言語1）</t>
    <rPh sb="9" eb="11">
      <t>ツイカ</t>
    </rPh>
    <rPh sb="11" eb="13">
      <t>ゲンゴ</t>
    </rPh>
    <phoneticPr fontId="3"/>
  </si>
  <si>
    <t>dispName（追加言語2）</t>
    <rPh sb="9" eb="11">
      <t>ツイカ</t>
    </rPh>
    <rPh sb="11" eb="13">
      <t>ゲンゴ</t>
    </rPh>
    <phoneticPr fontId="3"/>
  </si>
  <si>
    <t>dispName（追加言語3）</t>
    <rPh sb="9" eb="11">
      <t>ツイカ</t>
    </rPh>
    <rPh sb="11" eb="13">
      <t>ゲンゴ</t>
    </rPh>
    <phoneticPr fontId="3"/>
  </si>
  <si>
    <t>表示名（デフォルト言語）</t>
    <rPh sb="0" eb="2">
      <t>ヒョウジ</t>
    </rPh>
    <rPh sb="2" eb="3">
      <t>メイ</t>
    </rPh>
    <rPh sb="9" eb="11">
      <t>ゲンゴ</t>
    </rPh>
    <phoneticPr fontId="3"/>
  </si>
  <si>
    <t>dataType存在確認</t>
    <rPh sb="8" eb="10">
      <t>ソンザイ</t>
    </rPh>
    <rPh sb="10" eb="12">
      <t>カクニン</t>
    </rPh>
    <phoneticPr fontId="3"/>
  </si>
  <si>
    <t>強制採番</t>
    <rPh sb="0" eb="2">
      <t>キョウセイ</t>
    </rPh>
    <rPh sb="2" eb="4">
      <t>サイバン</t>
    </rPh>
    <phoneticPr fontId="3"/>
  </si>
  <si>
    <t>自動更新</t>
    <rPh sb="0" eb="2">
      <t>ジドウ</t>
    </rPh>
    <rPh sb="2" eb="4">
      <t>コウシン</t>
    </rPh>
    <phoneticPr fontId="3"/>
  </si>
  <si>
    <t>強制更新</t>
    <rPh sb="0" eb="2">
      <t>キョウセイサイバン2</t>
    </rPh>
    <rPh sb="2" eb="4">
      <t>コウシン</t>
    </rPh>
    <phoneticPr fontId="3"/>
  </si>
  <si>
    <t>index1</t>
    <phoneticPr fontId="3"/>
  </si>
  <si>
    <t>index2</t>
    <phoneticPr fontId="3"/>
  </si>
  <si>
    <t>index3</t>
    <phoneticPr fontId="3"/>
  </si>
  <si>
    <t>表示名（追加言語1）</t>
    <rPh sb="0" eb="2">
      <t>ヒョウジ</t>
    </rPh>
    <rPh sb="2" eb="3">
      <t>メイ</t>
    </rPh>
    <rPh sb="4" eb="6">
      <t>ツイカ</t>
    </rPh>
    <rPh sb="6" eb="8">
      <t>ゲンゴ</t>
    </rPh>
    <phoneticPr fontId="3"/>
  </si>
  <si>
    <t>表示名（追加言語2）</t>
    <rPh sb="0" eb="2">
      <t>ヒョウジメイ2</t>
    </rPh>
    <phoneticPr fontId="3"/>
  </si>
  <si>
    <t>表示名（追加言語3）</t>
    <rPh sb="0" eb="2">
      <t>ヒョウジメイ3</t>
    </rPh>
    <phoneticPr fontId="3"/>
  </si>
  <si>
    <t>※A列に「テーブル名」がある次の行から読み込み実施、B列がNULLまたは空文字の行があった時点で読み込み終了</t>
    <phoneticPr fontId="3"/>
  </si>
  <si>
    <t>FRAMEWORK_KIND</t>
    <phoneticPr fontId="3"/>
  </si>
  <si>
    <t>frameworkの種類（jakarta EE or Spring Framework）</t>
    <rPh sb="10" eb="12">
      <t xml:space="preserve">シュルイ </t>
    </rPh>
    <phoneticPr fontId="3"/>
  </si>
  <si>
    <t>logicalDeleteByPk</t>
    <phoneticPr fontId="3"/>
  </si>
  <si>
    <t>LST_UPD_ACC_ID</t>
    <phoneticPr fontId="3"/>
  </si>
  <si>
    <t>VERSION</t>
    <phoneticPr fontId="3"/>
  </si>
  <si>
    <t>ID</t>
    <phoneticPr fontId="3"/>
  </si>
  <si>
    <t>NAME</t>
    <phoneticPr fontId="3"/>
  </si>
  <si>
    <t>HASHED_PASSWORD</t>
    <phoneticPr fontId="3"/>
  </si>
  <si>
    <t>DT_HASHED_PASSWORD</t>
    <phoneticPr fontId="3"/>
  </si>
  <si>
    <t>60</t>
    <phoneticPr fontId="3"/>
  </si>
  <si>
    <t>bcrypt。</t>
    <phoneticPr fontId="3"/>
  </si>
  <si>
    <t>SYSTEM_COMMON_ENTITY</t>
    <phoneticPr fontId="3"/>
  </si>
  <si>
    <t>USES_SPRING_NAMING_CONVENTION</t>
    <phoneticPr fontId="3"/>
  </si>
  <si>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3"/>
  </si>
  <si>
    <t>Spring Framework</t>
    <phoneticPr fontId="3"/>
  </si>
  <si>
    <t>本エクセルファイルのテンプレートのバージョン</t>
    <rPh sb="0" eb="1">
      <t xml:space="preserve">ホン </t>
    </rPh>
    <phoneticPr fontId="3"/>
  </si>
  <si>
    <t>TEMPLATE_VERSION</t>
    <phoneticPr fontId="3"/>
  </si>
  <si>
    <t>v4.0.0</t>
    <phoneticPr fontId="3"/>
  </si>
  <si>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</si>
  <si>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3"/>
  </si>
  <si>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3"/>
  </si>
  <si>
    <t>PK・UK</t>
    <phoneticPr fontId="3"/>
  </si>
  <si>
    <t>#</t>
    <phoneticPr fontId="3"/>
  </si>
  <si>
    <t>項目名</t>
    <rPh sb="0" eb="3">
      <t xml:space="preserve">コウモクメイ </t>
    </rPh>
    <phoneticPr fontId="3"/>
  </si>
  <si>
    <t>自動更新</t>
    <phoneticPr fontId="3"/>
  </si>
  <si>
    <t>強制採番</t>
    <phoneticPr fontId="3"/>
  </si>
  <si>
    <t>自動採番</t>
    <phoneticPr fontId="3"/>
  </si>
  <si>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3"/>
  </si>
  <si>
    <t>強制更新</t>
    <rPh sb="2" eb="4">
      <t xml:space="preserve">コウシン </t>
    </rPh>
    <phoneticPr fontId="3"/>
  </si>
  <si>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3"/>
  </si>
  <si>
    <t>SPRING監査</t>
  </si>
  <si>
    <t>SPRING監査</t>
    <phoneticPr fontId="3"/>
  </si>
  <si>
    <t>index1
※2, 3も同様</t>
    <phoneticPr fontId="3"/>
  </si>
  <si>
    <t>1, 2, 3のように1から始まる数字を指定すると、その順でカラム指定されたindexを作成できる。</t>
    <rPh sb="17" eb="19">
      <t xml:space="preserve">スウジヲ </t>
    </rPh>
    <rPh sb="20" eb="22">
      <t xml:space="preserve">シテイスルト </t>
    </rPh>
    <phoneticPr fontId="3"/>
  </si>
  <si>
    <t>※「DB共通項目定義」では、「DB項目定義」と同一フォーマットを使用</t>
    <rPh sb="8" eb="12">
      <t xml:space="preserve">コウモクテイギト </t>
    </rPh>
    <rPh sb="13" eb="16">
      <t xml:space="preserve">ドウイツフォーマット </t>
    </rPh>
    <phoneticPr fontId="3"/>
  </si>
  <si>
    <t>グループ識別項目</t>
    <rPh sb="4" eb="6">
      <t xml:space="preserve">シキベツ </t>
    </rPh>
    <rPh sb="6" eb="8">
      <t xml:space="preserve">コウモク </t>
    </rPh>
    <phoneticPr fontId="3"/>
  </si>
  <si>
    <t>グループ識別項目</t>
    <phoneticPr fontId="3"/>
  </si>
  <si>
    <t>v4.1.0</t>
    <phoneticPr fontId="3"/>
  </si>
  <si>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3"/>
  </si>
  <si>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3"/>
  </si>
  <si>
    <t>■バージョニング（4以降）</t>
    <rPh sb="10" eb="12">
      <t xml:space="preserve">イコウ </t>
    </rPh>
    <phoneticPr fontId="3"/>
  </si>
  <si>
    <t>値がnullの場合に以下の値を採番
・Timestamp:更新時に現在日時を入れる
・boolean:falseを設定
・dataTypeがDT_FLGの場合のみ可とする。
・FlgEnum.FALSEを設定
・それ以外：エラー</t>
    <phoneticPr fontId="3"/>
  </si>
  <si>
    <t>ENUM</t>
    <phoneticPr fontId="3"/>
  </si>
  <si>
    <t>100</t>
    <phoneticPr fontId="3"/>
  </si>
  <si>
    <t>DATE</t>
    <phoneticPr fontId="3"/>
  </si>
  <si>
    <t>TIME</t>
    <phoneticPr fontId="3"/>
  </si>
  <si>
    <t>date</t>
    <phoneticPr fontId="3"/>
  </si>
  <si>
    <t>time</t>
    <phoneticPr fontId="3"/>
  </si>
  <si>
    <t>v4.1.1</t>
    <phoneticPr fontId="3"/>
  </si>
  <si>
    <t>田中</t>
    <rPh sb="0" eb="2">
      <t xml:space="preserve">タナカ </t>
    </rPh>
    <phoneticPr fontId="3"/>
  </si>
  <si>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3"/>
  </si>
  <si>
    <t>表記上の文言変更</t>
    <rPh sb="0" eb="2">
      <t xml:space="preserve">ヒョウキジョウノ </t>
    </rPh>
    <rPh sb="2" eb="3">
      <t xml:space="preserve">ジョウノ </t>
    </rPh>
    <rPh sb="4" eb="6">
      <t xml:space="preserve">モンゴン </t>
    </rPh>
    <rPh sb="6" eb="8">
      <t xml:space="preserve">ヘンコウ </t>
    </rPh>
    <phoneticPr fontId="3"/>
  </si>
  <si>
    <t>v4.2.0</t>
    <phoneticPr fontId="3"/>
  </si>
  <si>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3"/>
  </si>
  <si>
    <t>DT_ACC_NAME</t>
    <phoneticPr fontId="3"/>
  </si>
  <si>
    <t>DT_ACC_ROLE</t>
    <phoneticPr fontId="3"/>
  </si>
  <si>
    <t>user</t>
    <phoneticPr fontId="3"/>
  </si>
  <si>
    <t>ACC</t>
    <phoneticPr fontId="3"/>
  </si>
  <si>
    <t>mail address</t>
    <phoneticPr fontId="3"/>
  </si>
  <si>
    <t>name</t>
    <phoneticPr fontId="3"/>
  </si>
  <si>
    <t>hashed password</t>
    <phoneticPr fontId="3"/>
  </si>
  <si>
    <t>role</t>
    <phoneticPr fontId="3"/>
  </si>
  <si>
    <t>ROLE</t>
    <phoneticPr fontId="3"/>
  </si>
  <si>
    <t>invalidated</t>
    <phoneticPr fontId="3"/>
  </si>
  <si>
    <t>CREATE_ACC_ID</t>
    <phoneticPr fontId="3"/>
  </si>
  <si>
    <t>create time</t>
    <phoneticPr fontId="3"/>
  </si>
  <si>
    <t>last-update time</t>
    <phoneticPr fontId="3"/>
  </si>
  <si>
    <t>db update version</t>
    <phoneticPr fontId="3"/>
  </si>
  <si>
    <t>・それ以外はminorバージョンをあげる（4.0.1 -&gt; 4.1.0）。</t>
    <phoneticPr fontId="3"/>
  </si>
  <si>
    <t>v4.2.1</t>
    <phoneticPr fontId="3"/>
  </si>
  <si>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3"/>
  </si>
  <si>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3"/>
  </si>
  <si>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3"/>
  </si>
  <si>
    <t>関連：種類</t>
    <rPh sb="0" eb="5">
      <t xml:space="preserve">カンレンシュルイ </t>
    </rPh>
    <phoneticPr fontId="3"/>
  </si>
  <si>
    <t>関連：direction</t>
    <rPh sb="0" eb="2">
      <t xml:space="preserve">カンレン </t>
    </rPh>
    <phoneticPr fontId="3"/>
  </si>
  <si>
    <t>関連：参照先テーブル</t>
    <rPh sb="0" eb="2">
      <t xml:space="preserve">カンレン </t>
    </rPh>
    <rPh sb="3" eb="6">
      <t xml:space="preserve">サンショウサキ </t>
    </rPh>
    <phoneticPr fontId="3"/>
  </si>
  <si>
    <t>関連：参照先カラム</t>
    <rPh sb="0" eb="2">
      <t xml:space="preserve">カンレン </t>
    </rPh>
    <rPh sb="3" eb="6">
      <t xml:space="preserve">サンショウサキカラム </t>
    </rPh>
    <phoneticPr fontId="3"/>
  </si>
  <si>
    <t>v4.3.0</t>
    <phoneticPr fontId="3"/>
  </si>
  <si>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3"/>
  </si>
  <si>
    <t>関連：eager</t>
    <rPh sb="0" eb="2">
      <t xml:space="preserve">カンレン </t>
    </rPh>
    <phoneticPr fontId="3"/>
  </si>
  <si>
    <t>関連：xxx</t>
    <rPh sb="0" eb="2">
      <t xml:space="preserve">カンレン </t>
    </rPh>
    <phoneticPr fontId="3"/>
  </si>
  <si>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3"/>
  </si>
  <si>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3"/>
  </si>
  <si>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3"/>
  </si>
  <si>
    <t>v4.3.1</t>
    <phoneticPr fontId="3"/>
  </si>
  <si>
    <t>デフォルト言語（必須）
※値に登録可能なのは、localeとして定義されている文字列。（LANG_SUPPORT_xxも同様）</t>
    <rPh sb="5" eb="7">
      <t>ゲンゴ</t>
    </rPh>
    <rPh sb="8" eb="10">
      <t xml:space="preserve">ヒッス </t>
    </rPh>
    <rPh sb="60" eb="62">
      <t xml:space="preserve">ドウヨウ </t>
    </rPh>
    <phoneticPr fontId="3"/>
  </si>
  <si>
    <t>サポート言語1
※サポート言語は、1, 2, 3の順序で埋める。1が空欄で2が埋まっている状態などは不可（エラー）</t>
    <rPh sb="4" eb="6">
      <t>ゲンゴ</t>
    </rPh>
    <phoneticPr fontId="3"/>
  </si>
  <si>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3"/>
  </si>
  <si>
    <t>TABLE_NAMES_WITHOUT_GROUPING</t>
    <phoneticPr fontId="3"/>
  </si>
  <si>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3"/>
  </si>
  <si>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3"/>
  </si>
  <si>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3"/>
  </si>
  <si>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3"/>
  </si>
  <si>
    <t>v4.4.0</t>
    <phoneticPr fontId="3"/>
  </si>
  <si>
    <t>関連：参照元変数名</t>
    <rPh sb="0" eb="3">
      <t xml:space="preserve">カンレンモト </t>
    </rPh>
    <rPh sb="3" eb="6">
      <t xml:space="preserve">サンショウモト ヘンスウメイ </t>
    </rPh>
    <phoneticPr fontId="3"/>
  </si>
  <si>
    <t>DATE_TIME</t>
    <phoneticPr fontId="3"/>
  </si>
  <si>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3"/>
  </si>
  <si>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3"/>
  </si>
  <si>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3"/>
  </si>
  <si>
    <t>　プログラムには一切影響なく、説明部分の文言のみ変更した場合などを想定</t>
    <rPh sb="15" eb="19">
      <t xml:space="preserve">セツメイブブンノ </t>
    </rPh>
    <rPh sb="20" eb="22">
      <t xml:space="preserve">モンゴンヲヘンコウシタバアイ </t>
    </rPh>
    <phoneticPr fontId="3"/>
  </si>
  <si>
    <t>DATE_TIME</t>
  </si>
  <si>
    <t>IS_INVALIDATED</t>
    <phoneticPr fontId="3"/>
  </si>
  <si>
    <t>2</t>
    <phoneticPr fontId="3"/>
  </si>
  <si>
    <t>@ManyToOne</t>
  </si>
  <si>
    <t>○</t>
  </si>
  <si>
    <t>ACC_ID</t>
    <phoneticPr fontId="3"/>
  </si>
  <si>
    <t>acc</t>
    <phoneticPr fontId="3"/>
  </si>
  <si>
    <t>ACC_GROUP</t>
    <phoneticPr fontId="3"/>
  </si>
  <si>
    <t>CODE</t>
    <phoneticPr fontId="3"/>
  </si>
  <si>
    <t>group name</t>
    <phoneticPr fontId="3"/>
  </si>
  <si>
    <t>ACC_GROUP_ID</t>
    <phoneticPr fontId="3"/>
  </si>
  <si>
    <t>DT_SERIAL</t>
  </si>
  <si>
    <t>accGroup</t>
    <phoneticPr fontId="3"/>
  </si>
  <si>
    <t>ADMIN_ACC</t>
    <phoneticPr fontId="3"/>
  </si>
  <si>
    <t>U</t>
    <phoneticPr fontId="3"/>
  </si>
  <si>
    <t>メールアドレス</t>
    <phoneticPr fontId="3"/>
  </si>
  <si>
    <t>暗号化済みパスワード</t>
    <rPh sb="0" eb="4">
      <t xml:space="preserve">アンゴウカズミ </t>
    </rPh>
    <phoneticPr fontId="3"/>
  </si>
  <si>
    <t>無効</t>
    <rPh sb="0" eb="2">
      <t xml:space="preserve">ムコウ </t>
    </rPh>
    <phoneticPr fontId="3"/>
  </si>
  <si>
    <t>is deleted</t>
    <phoneticPr fontId="3"/>
  </si>
  <si>
    <t>IS_BIZ_DELETED</t>
    <phoneticPr fontId="3"/>
  </si>
  <si>
    <t>削除</t>
    <rPh sb="0" eb="1">
      <t xml:space="preserve">サクジョ </t>
    </rPh>
    <phoneticPr fontId="3"/>
  </si>
  <si>
    <t>deleted</t>
    <phoneticPr fontId="3"/>
  </si>
  <si>
    <t>CB</t>
    <phoneticPr fontId="3"/>
  </si>
  <si>
    <t>作成アカウントID</t>
    <phoneticPr fontId="3"/>
  </si>
  <si>
    <t>LB</t>
    <phoneticPr fontId="3"/>
  </si>
  <si>
    <t>最終更新アカウントID</t>
    <rPh sb="0" eb="2">
      <t>サイシュウ</t>
    </rPh>
    <rPh sb="2" eb="4">
      <t>コウシン</t>
    </rPh>
    <phoneticPr fontId="3"/>
  </si>
  <si>
    <t>system admin</t>
    <phoneticPr fontId="3"/>
  </si>
  <si>
    <t>v4.5.0</t>
    <phoneticPr fontId="3"/>
  </si>
  <si>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3"/>
  </si>
  <si>
    <t>@OneToOne</t>
  </si>
  <si>
    <t>関連：参照先変数名</t>
    <rPh sb="0" eb="2">
      <t xml:space="preserve">カンレン </t>
    </rPh>
    <rPh sb="3" eb="6">
      <t xml:space="preserve">サンショウサキテーブル </t>
    </rPh>
    <rPh sb="6" eb="9">
      <t xml:space="preserve">ヘンスウメイ </t>
    </rPh>
    <phoneticPr fontId="3"/>
  </si>
  <si>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3"/>
  </si>
  <si>
    <t>v4.6.0</t>
    <phoneticPr fontId="3"/>
  </si>
  <si>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3"/>
  </si>
  <si>
    <t>account-book</t>
    <phoneticPr fontId="3"/>
  </si>
  <si>
    <t>jp.ecuacion.app.accountbook</t>
    <phoneticPr fontId="3"/>
  </si>
  <si>
    <t>4.6.0</t>
    <phoneticPr fontId="3"/>
  </si>
  <si>
    <t>IS_DELETED</t>
    <phoneticPr fontId="3"/>
  </si>
  <si>
    <t>DT_DATE_TIME</t>
  </si>
  <si>
    <t>DT_GROUP_CODE</t>
    <phoneticPr fontId="3"/>
  </si>
  <si>
    <t>8</t>
    <phoneticPr fontId="3"/>
  </si>
  <si>
    <t>DT_GROUP_NAME</t>
    <phoneticPr fontId="3"/>
  </si>
  <si>
    <t>DT_ACC_CODE</t>
    <phoneticPr fontId="3"/>
  </si>
  <si>
    <t>5</t>
    <phoneticPr fontId="3"/>
  </si>
  <si>
    <t>DT_BANK_ACC_KIND</t>
    <phoneticPr fontId="3"/>
  </si>
  <si>
    <t>DT_BANK_ACC_NAME</t>
    <phoneticPr fontId="3"/>
  </si>
  <si>
    <t>DT_ITEM</t>
    <phoneticPr fontId="3"/>
  </si>
  <si>
    <t>3</t>
    <phoneticPr fontId="3"/>
  </si>
  <si>
    <t>DT_ITEM_NAME</t>
    <phoneticPr fontId="3"/>
  </si>
  <si>
    <t>DT_ITEM_DESC</t>
    <phoneticPr fontId="3"/>
  </si>
  <si>
    <t>DT_DATE</t>
    <phoneticPr fontId="3"/>
  </si>
  <si>
    <t>DATE</t>
  </si>
  <si>
    <t>DT_AMOUNT</t>
    <phoneticPr fontId="3"/>
  </si>
  <si>
    <t>DT_DESC</t>
    <phoneticPr fontId="3"/>
  </si>
  <si>
    <t>1000</t>
    <phoneticPr fontId="3"/>
  </si>
  <si>
    <t>^[a-z0-9]{3}-[a-z0-9]{4}</t>
    <phoneticPr fontId="3"/>
  </si>
  <si>
    <t>^[^$%&amp;=\\^~,&lt;&gt;/\\?]*$</t>
    <phoneticPr fontId="3"/>
  </si>
  <si>
    <t>^[a-z0-9]{2}-[a-z0-9]{2}</t>
    <phoneticPr fontId="3"/>
  </si>
  <si>
    <t>USER</t>
    <phoneticPr fontId="3"/>
  </si>
  <si>
    <t>一般ユーザ</t>
    <rPh sb="0" eb="2">
      <t xml:space="preserve">イッパンユーザ </t>
    </rPh>
    <phoneticPr fontId="3"/>
  </si>
  <si>
    <t>SYSTEM_ADMIN</t>
    <phoneticPr fontId="3"/>
  </si>
  <si>
    <t>システム管理</t>
    <rPh sb="4" eb="6">
      <t xml:space="preserve">カンリ </t>
    </rPh>
    <phoneticPr fontId="3"/>
  </si>
  <si>
    <t>CASH</t>
    <phoneticPr fontId="3"/>
  </si>
  <si>
    <t>cash</t>
    <phoneticPr fontId="3"/>
  </si>
  <si>
    <t>現金</t>
    <rPh sb="0" eb="2">
      <t xml:space="preserve">ゲンキン </t>
    </rPh>
    <phoneticPr fontId="3"/>
  </si>
  <si>
    <t>CREDIT_CARD</t>
    <phoneticPr fontId="3"/>
  </si>
  <si>
    <t>credit card</t>
    <phoneticPr fontId="3"/>
  </si>
  <si>
    <t>クレジットカード</t>
  </si>
  <si>
    <t>PRE_PAID_CARD</t>
    <phoneticPr fontId="3"/>
  </si>
  <si>
    <t>pre-paid card</t>
    <phoneticPr fontId="3"/>
  </si>
  <si>
    <t>プリペイドカード</t>
  </si>
  <si>
    <t>4</t>
    <phoneticPr fontId="3"/>
  </si>
  <si>
    <t>BANK_CARD</t>
    <phoneticPr fontId="3"/>
  </si>
  <si>
    <t>bank account card</t>
    <phoneticPr fontId="3"/>
  </si>
  <si>
    <t>キャッシュカード</t>
    <phoneticPr fontId="3"/>
  </si>
  <si>
    <t>group code</t>
    <phoneticPr fontId="3"/>
  </si>
  <si>
    <t>account code</t>
    <phoneticPr fontId="3"/>
  </si>
  <si>
    <t>account group ID</t>
    <phoneticPr fontId="3"/>
  </si>
  <si>
    <t>DROP_DOWN_OPTION</t>
    <phoneticPr fontId="3"/>
  </si>
  <si>
    <t>item</t>
    <phoneticPr fontId="3"/>
  </si>
  <si>
    <t>ITEM</t>
    <phoneticPr fontId="3"/>
  </si>
  <si>
    <t>value sequence</t>
    <phoneticPr fontId="3"/>
  </si>
  <si>
    <t>VALUE</t>
    <phoneticPr fontId="3"/>
  </si>
  <si>
    <t>DESCRIPTION</t>
    <phoneticPr fontId="3"/>
  </si>
  <si>
    <t>BANK_ACC</t>
    <phoneticPr fontId="3"/>
  </si>
  <si>
    <t>holder acc ID</t>
    <phoneticPr fontId="3"/>
  </si>
  <si>
    <t>HOLDER_ACC_ID</t>
    <phoneticPr fontId="3"/>
  </si>
  <si>
    <t>bank account kind</t>
    <phoneticPr fontId="3"/>
  </si>
  <si>
    <t>BANK_ACC_KIND</t>
    <phoneticPr fontId="3"/>
  </si>
  <si>
    <t>bank account name</t>
    <phoneticPr fontId="3"/>
  </si>
  <si>
    <t>money kind</t>
    <phoneticPr fontId="3"/>
  </si>
  <si>
    <t>MONEY_KIND</t>
    <phoneticPr fontId="3"/>
  </si>
  <si>
    <t>display order</t>
    <phoneticPr fontId="3"/>
  </si>
  <si>
    <t>DISP_ORDER</t>
    <phoneticPr fontId="3"/>
  </si>
  <si>
    <t>INCOME</t>
    <phoneticPr fontId="3"/>
  </si>
  <si>
    <t>belongs to</t>
    <phoneticPr fontId="3"/>
  </si>
  <si>
    <t>BELONG_TO_ACC_ID</t>
    <phoneticPr fontId="3"/>
  </si>
  <si>
    <t>deposit date</t>
    <phoneticPr fontId="3"/>
  </si>
  <si>
    <t>DEPOSIT_DATE</t>
    <phoneticPr fontId="3"/>
  </si>
  <si>
    <t>deposit bank account ID</t>
    <phoneticPr fontId="3"/>
  </si>
  <si>
    <t>DEPOSIT_BANK_ACC_ID</t>
    <phoneticPr fontId="3"/>
  </si>
  <si>
    <t>the amount of money</t>
    <phoneticPr fontId="3"/>
  </si>
  <si>
    <t>AMOUNT</t>
    <phoneticPr fontId="3"/>
  </si>
  <si>
    <t>comment</t>
    <phoneticPr fontId="3"/>
  </si>
  <si>
    <t>COMMENT</t>
    <phoneticPr fontId="3"/>
  </si>
  <si>
    <t>TRANSFER</t>
    <phoneticPr fontId="3"/>
  </si>
  <si>
    <t>account ID</t>
    <phoneticPr fontId="3"/>
  </si>
  <si>
    <t>transfer date</t>
    <phoneticPr fontId="3"/>
  </si>
  <si>
    <t>amount</t>
    <phoneticPr fontId="3"/>
  </si>
  <si>
    <t>from bank account ID</t>
    <phoneticPr fontId="3"/>
  </si>
  <si>
    <t>FROM_BANK_ACC_ID</t>
    <phoneticPr fontId="3"/>
  </si>
  <si>
    <t>to bank account ID</t>
    <phoneticPr fontId="3"/>
  </si>
  <si>
    <t>TO_BANK_ACC_ID</t>
    <phoneticPr fontId="3"/>
  </si>
  <si>
    <t>EXPENCE</t>
    <phoneticPr fontId="3"/>
  </si>
  <si>
    <t>purchase date</t>
    <phoneticPr fontId="3"/>
  </si>
  <si>
    <t>place group ID</t>
    <phoneticPr fontId="3"/>
  </si>
  <si>
    <t>PLACE_GROUP_ID</t>
    <phoneticPr fontId="3"/>
  </si>
  <si>
    <t>place ID</t>
    <phoneticPr fontId="3"/>
  </si>
  <si>
    <t>PLACE_ID</t>
    <phoneticPr fontId="3"/>
  </si>
  <si>
    <t>product group ID</t>
    <phoneticPr fontId="3"/>
  </si>
  <si>
    <t>PRODUCT_GROUP_ID</t>
    <phoneticPr fontId="3"/>
  </si>
  <si>
    <t>product ID</t>
    <phoneticPr fontId="3"/>
  </si>
  <si>
    <t>PRODUCT_ID</t>
    <phoneticPr fontId="3"/>
  </si>
  <si>
    <t>purchase reason ID</t>
    <phoneticPr fontId="3"/>
  </si>
  <si>
    <t>PURCHASE_REASON_ID</t>
    <phoneticPr fontId="3"/>
  </si>
  <si>
    <t>money kind ID</t>
    <phoneticPr fontId="3"/>
  </si>
  <si>
    <t>MONEY_KIND_ID</t>
    <phoneticPr fontId="3"/>
  </si>
  <si>
    <t>expence bank account</t>
    <phoneticPr fontId="3"/>
  </si>
  <si>
    <t>BANK_ACC_ID</t>
    <phoneticPr fontId="3"/>
  </si>
  <si>
    <t>MONEY_LEFT</t>
    <phoneticPr fontId="3"/>
  </si>
  <si>
    <t>bank account ID</t>
    <phoneticPr fontId="3"/>
  </si>
  <si>
    <t>expence ID</t>
    <phoneticPr fontId="3"/>
  </si>
  <si>
    <t>EXPENCE_ID</t>
    <phoneticPr fontId="3"/>
  </si>
  <si>
    <t>income ID</t>
    <phoneticPr fontId="3"/>
  </si>
  <si>
    <t>INCOME_ID</t>
    <phoneticPr fontId="3"/>
  </si>
  <si>
    <t>transfer ID</t>
    <phoneticPr fontId="3"/>
  </si>
  <si>
    <t>TRANSFER_ID</t>
    <phoneticPr fontId="3"/>
  </si>
  <si>
    <t>money left</t>
    <phoneticPr fontId="3"/>
  </si>
  <si>
    <t>belongToAcc</t>
    <phoneticPr fontId="3"/>
  </si>
  <si>
    <t>depositBankAcc</t>
    <phoneticPr fontId="3"/>
  </si>
  <si>
    <t>bankAcc</t>
    <phoneticPr fontId="3"/>
  </si>
  <si>
    <t>グループコード</t>
    <phoneticPr fontId="3"/>
  </si>
  <si>
    <t>グループ名</t>
    <phoneticPr fontId="3"/>
  </si>
  <si>
    <t>アカウントコード</t>
    <phoneticPr fontId="3"/>
  </si>
  <si>
    <t>グループID</t>
    <phoneticPr fontId="3"/>
  </si>
  <si>
    <t>名前</t>
    <rPh sb="0" eb="2">
      <t xml:space="preserve">ナマエ </t>
    </rPh>
    <phoneticPr fontId="3"/>
  </si>
  <si>
    <t>役割</t>
    <rPh sb="0" eb="2">
      <t xml:space="preserve">ヤクワリ </t>
    </rPh>
    <phoneticPr fontId="3"/>
  </si>
  <si>
    <t>ログイン可否を制御する。無効でもアカウント一覧上は表示される。有効に戻すこともできる。</t>
    <rPh sb="4" eb="6">
      <t xml:space="preserve">カヒ </t>
    </rPh>
    <rPh sb="7" eb="9">
      <t xml:space="preserve">セイギョスル </t>
    </rPh>
    <rPh sb="12" eb="14">
      <t xml:space="preserve">ムコウデモ </t>
    </rPh>
    <rPh sb="31" eb="33">
      <t xml:space="preserve">ユウコウニモドスコトモデキル </t>
    </rPh>
    <phoneticPr fontId="3"/>
  </si>
  <si>
    <t>本フラグがtrueの場合画面には表示されない。最終更新者に表示する場合にのみ参照される目的で本フラグを保持。
本フラグを立てる際は、メールアドレスを変更することで、ビジネス削除後に同一アドレスでのアカウント作成を可能とする。</t>
    <rPh sb="0" eb="1">
      <t xml:space="preserve">ホン </t>
    </rPh>
    <rPh sb="12" eb="15">
      <t xml:space="preserve">ジッシツテキナ </t>
    </rPh>
    <rPh sb="16" eb="19">
      <t xml:space="preserve">サクジョアツカイ </t>
    </rPh>
    <rPh sb="21" eb="23">
      <t xml:space="preserve">ガメンニハヒョウジサレナイ </t>
    </rPh>
    <rPh sb="23" eb="28">
      <t xml:space="preserve">サイシュウコウシンシャ </t>
    </rPh>
    <rPh sb="29" eb="31">
      <t xml:space="preserve">ヒョウジスル </t>
    </rPh>
    <rPh sb="33" eb="35">
      <t xml:space="preserve">バアイニノミ </t>
    </rPh>
    <rPh sb="38" eb="40">
      <t xml:space="preserve">サンショウサレル </t>
    </rPh>
    <rPh sb="43" eb="45">
      <t xml:space="preserve">モクテキデ </t>
    </rPh>
    <rPh sb="46" eb="47">
      <t xml:space="preserve">ホンフラグヲ </t>
    </rPh>
    <rPh sb="51" eb="53">
      <t xml:space="preserve">ホジ </t>
    </rPh>
    <rPh sb="55" eb="56">
      <t xml:space="preserve">ホンフラグヲタテルサイハ </t>
    </rPh>
    <rPh sb="74" eb="76">
      <t xml:space="preserve">ヘンコウスルコトデ </t>
    </rPh>
    <rPh sb="90" eb="92">
      <t xml:space="preserve">ドウイツ </t>
    </rPh>
    <phoneticPr fontId="3"/>
  </si>
  <si>
    <t>値連番</t>
    <rPh sb="0" eb="1">
      <t xml:space="preserve">アタイ </t>
    </rPh>
    <rPh sb="1" eb="3">
      <t xml:space="preserve">レンバン </t>
    </rPh>
    <phoneticPr fontId="3"/>
  </si>
  <si>
    <t>名称</t>
    <rPh sb="0" eb="2">
      <t xml:space="preserve">メイショウ </t>
    </rPh>
    <phoneticPr fontId="3"/>
  </si>
  <si>
    <t>口座所有アカウントID</t>
    <rPh sb="0" eb="2">
      <t xml:space="preserve">コウザホジ </t>
    </rPh>
    <rPh sb="2" eb="4">
      <t xml:space="preserve">ショユウ </t>
    </rPh>
    <phoneticPr fontId="3"/>
  </si>
  <si>
    <t>口座種類</t>
    <rPh sb="0" eb="1">
      <t xml:space="preserve">コウザシュルイ </t>
    </rPh>
    <phoneticPr fontId="3"/>
  </si>
  <si>
    <t>口座名</t>
    <rPh sb="0" eb="3">
      <t xml:space="preserve">コウザメイ </t>
    </rPh>
    <phoneticPr fontId="3"/>
  </si>
  <si>
    <t>お金の扱い</t>
    <phoneticPr fontId="3"/>
  </si>
  <si>
    <t>表示順</t>
    <rPh sb="0" eb="3">
      <t xml:space="preserve">ヒョウジジュン </t>
    </rPh>
    <phoneticPr fontId="3"/>
  </si>
  <si>
    <t>収入受取アカウントID</t>
    <rPh sb="0" eb="2">
      <t xml:space="preserve">シュウニュウ </t>
    </rPh>
    <rPh sb="2" eb="4">
      <t xml:space="preserve">ウケトリ </t>
    </rPh>
    <phoneticPr fontId="3"/>
  </si>
  <si>
    <t>入金日</t>
    <rPh sb="0" eb="3">
      <t xml:space="preserve">ニュウキンビ </t>
    </rPh>
    <phoneticPr fontId="3"/>
  </si>
  <si>
    <t>入金口座ID</t>
    <rPh sb="0" eb="1">
      <t xml:space="preserve">ニュウキン </t>
    </rPh>
    <rPh sb="2" eb="4">
      <t xml:space="preserve">コウザ </t>
    </rPh>
    <phoneticPr fontId="3"/>
  </si>
  <si>
    <t>金額</t>
    <rPh sb="0" eb="2">
      <t xml:space="preserve">キンガク </t>
    </rPh>
    <phoneticPr fontId="3"/>
  </si>
  <si>
    <t>コメント</t>
    <phoneticPr fontId="3"/>
  </si>
  <si>
    <t>対象アカウントID</t>
    <rPh sb="0" eb="2">
      <t xml:space="preserve">タイショウ </t>
    </rPh>
    <phoneticPr fontId="3"/>
  </si>
  <si>
    <t>移動日付</t>
    <rPh sb="0" eb="4">
      <t xml:space="preserve">イドウヒヅケ </t>
    </rPh>
    <phoneticPr fontId="3"/>
  </si>
  <si>
    <t>移動元口座ID</t>
    <rPh sb="0" eb="3">
      <t xml:space="preserve">イドウモト </t>
    </rPh>
    <rPh sb="3" eb="5">
      <t xml:space="preserve">コウザ </t>
    </rPh>
    <phoneticPr fontId="3"/>
  </si>
  <si>
    <t>移動先口座ID</t>
    <rPh sb="0" eb="2">
      <t xml:space="preserve">イドウモト </t>
    </rPh>
    <rPh sb="2" eb="3">
      <t xml:space="preserve">サキ </t>
    </rPh>
    <rPh sb="3" eb="5">
      <t xml:space="preserve">コウザ </t>
    </rPh>
    <phoneticPr fontId="3"/>
  </si>
  <si>
    <t>購入アカウントID</t>
    <rPh sb="0" eb="2">
      <t xml:space="preserve">コウニュウヒヅケ </t>
    </rPh>
    <phoneticPr fontId="3"/>
  </si>
  <si>
    <t>購入日付</t>
    <rPh sb="0" eb="4">
      <t xml:space="preserve">コウニュウヒヅケ </t>
    </rPh>
    <phoneticPr fontId="3"/>
  </si>
  <si>
    <t>購入場所分類</t>
    <rPh sb="0" eb="2">
      <t xml:space="preserve">コウニュウ </t>
    </rPh>
    <rPh sb="2" eb="4">
      <t xml:space="preserve">バショ </t>
    </rPh>
    <rPh sb="4" eb="6">
      <t xml:space="preserve">ブンルイ </t>
    </rPh>
    <phoneticPr fontId="3"/>
  </si>
  <si>
    <t>購入場所</t>
    <rPh sb="0" eb="2">
      <t xml:space="preserve">コウニュウ </t>
    </rPh>
    <rPh sb="2" eb="4">
      <t xml:space="preserve">バショ </t>
    </rPh>
    <phoneticPr fontId="3"/>
  </si>
  <si>
    <t>購入物分類</t>
    <rPh sb="0" eb="3">
      <t xml:space="preserve">コウニュウブツ </t>
    </rPh>
    <rPh sb="3" eb="5">
      <t xml:space="preserve">ショウヒンブンルイ </t>
    </rPh>
    <phoneticPr fontId="3"/>
  </si>
  <si>
    <t>購入物</t>
    <rPh sb="0" eb="3">
      <t xml:space="preserve">コウニュウブツ </t>
    </rPh>
    <phoneticPr fontId="3"/>
  </si>
  <si>
    <t>購入目的</t>
    <rPh sb="0" eb="4">
      <t xml:space="preserve">コウニュウモクテキ </t>
    </rPh>
    <phoneticPr fontId="3"/>
  </si>
  <si>
    <t>支払い扱い</t>
    <rPh sb="0" eb="2">
      <t xml:space="preserve">シハライアツカイ </t>
    </rPh>
    <phoneticPr fontId="3"/>
  </si>
  <si>
    <t>金額</t>
    <rPh sb="0" eb="1">
      <t xml:space="preserve">キンガク </t>
    </rPh>
    <phoneticPr fontId="3"/>
  </si>
  <si>
    <t>口座ID</t>
    <rPh sb="0" eb="2">
      <t xml:space="preserve">コウザ </t>
    </rPh>
    <phoneticPr fontId="3"/>
  </si>
  <si>
    <t>設定時点の費用ID</t>
    <rPh sb="0" eb="4">
      <t xml:space="preserve">セッテイジテンノ </t>
    </rPh>
    <rPh sb="5" eb="7">
      <t xml:space="preserve">ヒヨウ </t>
    </rPh>
    <phoneticPr fontId="3"/>
  </si>
  <si>
    <t>設定時点の収入ID</t>
    <rPh sb="0" eb="1">
      <t xml:space="preserve">シュウニュウ </t>
    </rPh>
    <phoneticPr fontId="3"/>
  </si>
  <si>
    <t>設定時点のお金の移動ID</t>
    <rPh sb="8" eb="10">
      <t xml:space="preserve">イドウ </t>
    </rPh>
    <phoneticPr fontId="3"/>
  </si>
  <si>
    <t>設定時点の残額</t>
    <rPh sb="0" eb="4">
      <t xml:space="preserve">セッテイジテンノザンガク </t>
    </rPh>
    <phoneticPr fontId="3"/>
  </si>
  <si>
    <t>create account ID</t>
    <phoneticPr fontId="3"/>
  </si>
  <si>
    <t>last-update account ID</t>
    <phoneticPr fontId="3"/>
  </si>
  <si>
    <t>CD</t>
    <phoneticPr fontId="3"/>
  </si>
  <si>
    <t>LD</t>
    <phoneticPr fontId="3"/>
  </si>
  <si>
    <t>アカウント名</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</si>
</sst>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2">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9"/>
      <color rgb="FF000000"/>
      <name val="MS P ゴシック"/>
      <charset val="128"/>
    </font>
    <font>
      <sz val="12"/>
      <color rgb="FF333333"/>
      <name val="Verdana"/>
      <family val="2"/>
    </font>
    <font>
      <sz val="11"/>
      <color rgb="FF000000"/>
      <name val="ＭＳ Ｐゴシック"/>
      <family val="2"/>
      <charset val="128"/>
      <scheme val="minor"/>
    </font>
    <font>
      <sz val="6"/>
      <name val="ＭＳ Ｐゴシック"/>
      <family val="2"/>
      <charset val="128"/>
      <scheme val="minor"/>
    </font>
    <font>
      <sz val="11"/>
      <name val="ＭＳ Ｐゴシック"/>
      <family val="2"/>
      <charset val="128"/>
      <scheme val="minor"/>
    </font>
  </fonts>
  <fills count="21">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4"/>
        <bgColor theme="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theme="6" tint="0.79998168889431442"/>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6" tint="0.39997558519241921"/>
      </top>
      <bottom/>
      <diagonal/>
    </border>
    <border>
      <left/>
      <right/>
      <top style="thin">
        <color theme="4" tint="0.39997558519241921"/>
      </top>
      <bottom/>
      <diagonal/>
    </border>
  </borders>
  <cellStyleXfs count="2">
    <xf numFmtId="0" fontId="0" fillId="0" borderId="0"/>
    <xf numFmtId="0" fontId="1" fillId="0" borderId="0">
      <alignment vertical="center"/>
    </xf>
  </cellStyleXfs>
  <cellXfs count="149">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4"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4"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5" fillId="4" borderId="0" xfId="0" applyFont="1" applyFill="1" applyAlignment="1">
      <alignment horizontal="center"/>
    </xf>
    <xf numFmtId="0" fontId="6" fillId="4" borderId="0" xfId="0" applyFont="1" applyFill="1" applyAlignment="1">
      <alignment horizontal="center"/>
    </xf>
    <xf numFmtId="0" fontId="7" fillId="0" borderId="0" xfId="0" applyFont="1"/>
    <xf numFmtId="0" fontId="5"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5" fillId="4" borderId="1" xfId="0" applyFont="1" applyFill="1" applyBorder="1"/>
    <xf numFmtId="0" fontId="6"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0" fontId="8" fillId="2" borderId="3" xfId="0" applyFont="1" applyFill="1" applyBorder="1" applyAlignment="1">
      <alignment horizontal="center" vertical="center" wrapText="1"/>
    </xf>
    <xf numFmtId="49" fontId="0" fillId="2" borderId="0" xfId="0" applyNumberFormat="1" applyFill="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49" fontId="8" fillId="11" borderId="4" xfId="0" applyNumberFormat="1" applyFont="1" applyFill="1" applyBorder="1" applyAlignment="1">
      <alignment horizontal="center" vertical="center"/>
    </xf>
    <xf numFmtId="49" fontId="8" fillId="11" borderId="4" xfId="0"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49" fontId="9" fillId="0" borderId="3" xfId="0" applyNumberFormat="1" applyFont="1" applyBorder="1" applyAlignment="1">
      <alignment horizontal="left" vertical="center"/>
    </xf>
    <xf numFmtId="49" fontId="0" fillId="12"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3" borderId="0" xfId="0" applyNumberFormat="1" applyFill="1" applyAlignment="1">
      <alignment wrapText="1"/>
    </xf>
    <xf numFmtId="49" fontId="8" fillId="13" borderId="5" xfId="0" applyNumberFormat="1" applyFont="1" applyFill="1" applyBorder="1" applyAlignment="1">
      <alignment wrapText="1"/>
    </xf>
    <xf numFmtId="49" fontId="6" fillId="0" borderId="0" xfId="0" applyNumberFormat="1" applyFont="1" applyAlignment="1" applyProtection="1">
      <alignment horizontal="center" vertical="center"/>
      <protection locked="0"/>
    </xf>
    <xf numFmtId="49" fontId="6" fillId="0" borderId="0" xfId="0" applyNumberFormat="1" applyFont="1" applyAlignment="1" applyProtection="1">
      <alignment vertical="center"/>
      <protection locked="0"/>
    </xf>
    <xf numFmtId="49" fontId="10" fillId="13" borderId="5" xfId="0" applyNumberFormat="1" applyFont="1" applyFill="1" applyBorder="1" applyAlignment="1">
      <alignment wrapText="1"/>
    </xf>
    <xf numFmtId="49" fontId="10" fillId="13" borderId="0" xfId="0" applyNumberFormat="1" applyFont="1" applyFill="1" applyAlignment="1">
      <alignment horizontal="center" vertical="center" wrapText="1"/>
    </xf>
    <xf numFmtId="0" fontId="6" fillId="0" borderId="0" xfId="0" applyFont="1"/>
    <xf numFmtId="49" fontId="10" fillId="13" borderId="0" xfId="0" applyNumberFormat="1" applyFont="1" applyFill="1" applyAlignment="1">
      <alignment horizontal="center" vertical="center"/>
    </xf>
    <xf numFmtId="0" fontId="0" fillId="3" borderId="0" xfId="0" applyFill="1" applyAlignment="1">
      <alignment horizontal="center" vertical="center"/>
    </xf>
    <xf numFmtId="49" fontId="4" fillId="0" borderId="0" xfId="0" applyNumberFormat="1" applyFont="1" applyAlignment="1" applyProtection="1">
      <alignment vertical="center"/>
      <protection locked="0"/>
    </xf>
    <xf numFmtId="0" fontId="0" fillId="0" borderId="0" xfId="0" quotePrefix="1"/>
    <xf numFmtId="49" fontId="0" fillId="15" borderId="0" xfId="0" applyNumberFormat="1" applyFill="1" applyAlignment="1">
      <alignment horizontal="center" vertical="center" wrapText="1"/>
    </xf>
    <xf numFmtId="49" fontId="0" fillId="14" borderId="0" xfId="0" applyNumberFormat="1" applyFill="1" applyAlignment="1">
      <alignment horizontal="center"/>
    </xf>
    <xf numFmtId="49" fontId="9" fillId="0" borderId="5" xfId="0" applyNumberFormat="1" applyFont="1" applyBorder="1"/>
    <xf numFmtId="0" fontId="0" fillId="0" borderId="5" xfId="0" applyBorder="1"/>
    <xf numFmtId="49" fontId="0" fillId="0" borderId="0" xfId="0" applyNumberFormat="1" applyAlignment="1">
      <alignment horizontal="left" vertical="center" wrapText="1"/>
    </xf>
    <xf numFmtId="49" fontId="11" fillId="0" borderId="0" xfId="0" applyNumberFormat="1" applyFont="1" applyProtection="1">
      <protection locked="0"/>
    </xf>
    <xf numFmtId="49" fontId="12" fillId="0" borderId="0" xfId="0" applyNumberFormat="1" applyFont="1" applyProtection="1">
      <protection locked="0"/>
    </xf>
    <xf numFmtId="0" fontId="12" fillId="0" borderId="0" xfId="0" applyFont="1" applyAlignment="1" applyProtection="1">
      <alignment horizontal="center"/>
      <protection locked="0"/>
    </xf>
    <xf numFmtId="49" fontId="12" fillId="0" borderId="0" xfId="0" applyNumberFormat="1" applyFont="1" applyAlignment="1" applyProtection="1">
      <alignment horizontal="center"/>
      <protection locked="0"/>
    </xf>
    <xf numFmtId="0" fontId="12" fillId="0" borderId="0" xfId="0" applyFont="1"/>
    <xf numFmtId="49" fontId="13" fillId="13" borderId="5" xfId="0" applyNumberFormat="1" applyFont="1" applyFill="1" applyBorder="1" applyAlignment="1">
      <alignment wrapText="1"/>
    </xf>
    <xf numFmtId="49" fontId="12" fillId="0" borderId="0" xfId="0" applyNumberFormat="1" applyFont="1" applyAlignment="1" applyProtection="1">
      <alignment horizontal="center" vertical="center"/>
      <protection locked="0"/>
    </xf>
    <xf numFmtId="49" fontId="12" fillId="0" borderId="0" xfId="0" applyNumberFormat="1" applyFont="1" applyAlignment="1" applyProtection="1">
      <alignment horizontal="center" vertical="center" wrapText="1"/>
      <protection locked="0"/>
    </xf>
    <xf numFmtId="49" fontId="12" fillId="13" borderId="0" xfId="0" applyNumberFormat="1" applyFont="1" applyFill="1" applyAlignment="1">
      <alignment horizontal="center" vertical="center" wrapText="1"/>
    </xf>
    <xf numFmtId="0" fontId="12" fillId="0" borderId="0" xfId="0" applyFont="1" applyAlignment="1">
      <alignment vertical="center"/>
    </xf>
    <xf numFmtId="0" fontId="14" fillId="0" borderId="0" xfId="0" applyFont="1" applyAlignment="1">
      <alignment horizontal="left" vertical="center"/>
    </xf>
    <xf numFmtId="49" fontId="12" fillId="0" borderId="0" xfId="0" applyNumberFormat="1" applyFont="1" applyAlignment="1" applyProtection="1">
      <alignment vertical="center"/>
      <protection locked="0"/>
    </xf>
    <xf numFmtId="0" fontId="12"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6" fillId="0" borderId="0" xfId="0" applyNumberFormat="1" applyFont="1" applyAlignment="1">
      <alignment vertical="center"/>
    </xf>
    <xf numFmtId="49" fontId="9" fillId="0" borderId="0" xfId="0" applyNumberFormat="1" applyFont="1" applyAlignment="1" applyProtection="1">
      <alignment horizontal="center" vertical="center"/>
      <protection locked="0"/>
    </xf>
    <xf numFmtId="49" fontId="9" fillId="0" borderId="0" xfId="0" applyNumberFormat="1" applyFont="1" applyAlignment="1" applyProtection="1">
      <alignment wrapText="1"/>
      <protection locked="0"/>
    </xf>
    <xf numFmtId="49" fontId="9" fillId="0" borderId="0" xfId="0" applyNumberFormat="1"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lignment wrapText="1"/>
    </xf>
    <xf numFmtId="0" fontId="0" fillId="0" borderId="6" xfId="0" applyBorder="1"/>
    <xf numFmtId="49" fontId="0" fillId="0" borderId="16" xfId="0" applyNumberFormat="1" applyBorder="1" applyAlignment="1">
      <alignment vertical="center"/>
    </xf>
    <xf numFmtId="49" fontId="0" fillId="0" borderId="17" xfId="0" applyNumberFormat="1" applyBorder="1" applyAlignment="1">
      <alignment vertical="center"/>
    </xf>
    <xf numFmtId="49" fontId="0" fillId="0" borderId="6" xfId="0" applyNumberFormat="1" applyBorder="1" applyAlignment="1">
      <alignment vertical="center"/>
    </xf>
    <xf numFmtId="49" fontId="0" fillId="0" borderId="3" xfId="0" applyNumberForma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0" fontId="0" fillId="0" borderId="18" xfId="0" applyBorder="1" applyAlignment="1">
      <alignment horizontal="center" vertical="center"/>
    </xf>
    <xf numFmtId="49" fontId="0" fillId="16" borderId="6" xfId="0" applyNumberFormat="1" applyFill="1" applyBorder="1" applyAlignment="1">
      <alignment vertical="center"/>
    </xf>
    <xf numFmtId="49" fontId="0" fillId="16" borderId="3" xfId="0" applyNumberFormat="1" applyFill="1" applyBorder="1" applyAlignment="1">
      <alignment vertical="center"/>
    </xf>
    <xf numFmtId="0" fontId="0" fillId="16" borderId="3" xfId="0" applyFill="1" applyBorder="1" applyAlignment="1">
      <alignment horizontal="center" vertical="center"/>
    </xf>
    <xf numFmtId="49" fontId="0" fillId="16" borderId="3" xfId="0" applyNumberFormat="1" applyFill="1" applyBorder="1" applyAlignment="1">
      <alignment horizontal="center" vertical="center"/>
    </xf>
    <xf numFmtId="49" fontId="0" fillId="16" borderId="3" xfId="0" applyNumberFormat="1" applyFill="1" applyBorder="1" applyAlignment="1">
      <alignment horizontal="left" vertical="center" wrapText="1"/>
    </xf>
    <xf numFmtId="0" fontId="0" fillId="16" borderId="18" xfId="0" applyFill="1" applyBorder="1" applyAlignment="1">
      <alignment horizontal="center" vertical="center"/>
    </xf>
    <xf numFmtId="49" fontId="12" fillId="0" borderId="0" xfId="0" applyNumberFormat="1" applyFont="1" applyAlignment="1" applyProtection="1">
      <alignment horizontal="left" vertical="center" wrapText="1"/>
      <protection locked="0"/>
    </xf>
    <xf numFmtId="49" fontId="0" fillId="3" borderId="0" xfId="0" applyNumberFormat="1" applyFill="1" applyAlignment="1">
      <alignment vertical="center"/>
    </xf>
    <xf numFmtId="49" fontId="0" fillId="18" borderId="0" xfId="0" applyNumberFormat="1" applyFill="1" applyAlignment="1">
      <alignment horizontal="center"/>
    </xf>
    <xf numFmtId="49" fontId="0" fillId="17" borderId="0" xfId="0" applyNumberFormat="1" applyFill="1" applyAlignment="1">
      <alignment horizontal="center" vertical="center" wrapText="1"/>
    </xf>
    <xf numFmtId="49" fontId="9" fillId="0" borderId="0" xfId="0" applyNumberFormat="1" applyFont="1" applyAlignment="1" applyProtection="1">
      <alignment vertical="center"/>
      <protection locked="0"/>
    </xf>
    <xf numFmtId="0" fontId="2" fillId="0" borderId="0" xfId="0" applyFont="1" applyAlignment="1" applyProtection="1">
      <alignment horizontal="center"/>
      <protection locked="0"/>
    </xf>
    <xf numFmtId="49" fontId="1" fillId="0" borderId="0" xfId="0" applyNumberFormat="1" applyFont="1" applyAlignment="1" applyProtection="1">
      <alignment horizontal="left" vertical="center"/>
      <protection locked="0"/>
    </xf>
    <xf numFmtId="0" fontId="1" fillId="0" borderId="0" xfId="1">
      <alignment vertical="center"/>
    </xf>
    <xf numFmtId="0" fontId="0" fillId="13" borderId="0" xfId="0" applyFill="1"/>
    <xf numFmtId="0" fontId="0" fillId="0" borderId="0" xfId="0" applyAlignment="1">
      <alignment vertical="top"/>
    </xf>
    <xf numFmtId="49" fontId="0" fillId="0" borderId="8" xfId="0" applyNumberFormat="1" applyBorder="1" applyAlignment="1">
      <alignment vertical="top"/>
    </xf>
    <xf numFmtId="0" fontId="0" fillId="0" borderId="9" xfId="0" applyBorder="1" applyAlignment="1">
      <alignment vertical="top" wrapText="1"/>
    </xf>
    <xf numFmtId="0" fontId="0" fillId="0" borderId="10" xfId="0" applyBorder="1" applyAlignment="1">
      <alignment vertical="top"/>
    </xf>
    <xf numFmtId="49" fontId="0" fillId="0" borderId="11" xfId="0" applyNumberFormat="1" applyBorder="1" applyAlignment="1">
      <alignment vertical="top"/>
    </xf>
    <xf numFmtId="0" fontId="0" fillId="0" borderId="12" xfId="0" applyBorder="1" applyAlignment="1">
      <alignment vertical="top" wrapText="1"/>
    </xf>
    <xf numFmtId="0" fontId="0" fillId="0" borderId="10" xfId="0" applyBorder="1" applyAlignment="1">
      <alignment vertical="top" wrapText="1"/>
    </xf>
    <xf numFmtId="0" fontId="0" fillId="0" borderId="13" xfId="0" applyBorder="1" applyAlignment="1">
      <alignment vertical="top" wrapText="1"/>
    </xf>
    <xf numFmtId="49" fontId="0" fillId="0" borderId="14" xfId="0" applyNumberFormat="1" applyBorder="1" applyAlignment="1">
      <alignment vertical="top"/>
    </xf>
    <xf numFmtId="0" fontId="0" fillId="0" borderId="15"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vertical="center"/>
      <protection locked="0"/>
    </xf>
    <xf numFmtId="49" fontId="0" fillId="0" borderId="19" xfId="0" applyNumberFormat="1" applyBorder="1" applyAlignment="1">
      <alignment horizontal="left" vertical="center"/>
    </xf>
    <xf numFmtId="49" fontId="0" fillId="19" borderId="2" xfId="0" applyNumberFormat="1" applyFill="1" applyBorder="1" applyAlignment="1">
      <alignment horizontal="left" vertical="center"/>
    </xf>
    <xf numFmtId="49" fontId="1" fillId="0" borderId="3" xfId="0" applyNumberFormat="1" applyFont="1" applyBorder="1" applyAlignment="1">
      <alignment horizontal="center" vertical="center"/>
    </xf>
    <xf numFmtId="49" fontId="2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left" wrapText="1"/>
      <protection locked="0"/>
    </xf>
    <xf numFmtId="49" fontId="1" fillId="0" borderId="0" xfId="0" applyNumberFormat="1" applyFont="1" applyProtection="1">
      <protection locked="0"/>
    </xf>
    <xf numFmtId="49" fontId="1" fillId="0" borderId="0" xfId="0" applyNumberFormat="1" applyFont="1" applyAlignment="1">
      <alignment horizontal="left" vertical="center"/>
    </xf>
    <xf numFmtId="49" fontId="9" fillId="0" borderId="0" xfId="0" applyNumberFormat="1" applyFont="1" applyAlignment="1" applyProtection="1">
      <alignment horizontal="left" vertical="center" wrapText="1"/>
      <protection locked="0"/>
    </xf>
    <xf numFmtId="49" fontId="0" fillId="0" borderId="0" xfId="0" applyNumberFormat="1" applyAlignment="1" applyProtection="1">
      <alignment horizontal="left" vertical="center"/>
      <protection locked="0"/>
    </xf>
    <xf numFmtId="49" fontId="0" fillId="20" borderId="0" xfId="0" applyNumberFormat="1" applyFill="1" applyAlignment="1" applyProtection="1">
      <alignment horizontal="center" vertical="center"/>
      <protection locked="0"/>
    </xf>
    <xf numFmtId="49" fontId="21" fillId="0" borderId="0" xfId="0" applyNumberFormat="1" applyFont="1" applyAlignment="1" applyProtection="1">
      <alignment horizontal="center" vertical="center"/>
      <protection locked="0"/>
    </xf>
    <xf numFmtId="0" fontId="21" fillId="0" borderId="0" xfId="0" applyFont="1"/>
    <xf numFmtId="0" fontId="18" fillId="0" borderId="0" xfId="0" applyFont="1"/>
    <xf numFmtId="49" fontId="0" fillId="0" borderId="20" xfId="0" applyNumberFormat="1" applyBorder="1" applyAlignment="1">
      <alignment horizontal="center" vertical="center"/>
    </xf>
    <xf numFmtId="0" fontId="0" fillId="0" borderId="0" xfId="0" applyAlignment="1">
      <alignment horizontal="center" vertical="top"/>
    </xf>
    <xf numFmtId="49" fontId="1" fillId="0" borderId="3" xfId="0" applyNumberFormat="1" applyFont="1" applyBorder="1" applyAlignment="1">
      <alignment horizontal="center" vertical="center" wrapText="1"/>
    </xf>
    <xf numFmtId="49" fontId="0" fillId="0" borderId="3" xfId="0" applyNumberFormat="1" applyBorder="1" applyAlignment="1">
      <alignment horizontal="left" vertical="center"/>
    </xf>
    <xf numFmtId="49" fontId="0" fillId="0" borderId="3" xfId="0" applyNumberFormat="1" applyBorder="1" applyAlignment="1" applyProtection="1">
      <alignment vertical="center"/>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0" fontId="0" fillId="0" borderId="0" xfId="0" applyNumberFormat="1" applyFill="1" applyAlignment="1" applyProtection="1">
      <alignment horizontal="center" vertical="center"/>
      <protection locked="0"/>
    </xf>
    <xf numFmtId="49" fontId="12" fillId="0" borderId="0" xfId="0" applyNumberFormat="1" applyFont="1" applyFill="1" applyAlignment="1" applyProtection="1">
      <alignment vertical="center"/>
      <protection locked="0"/>
    </xf>
    <xf numFmtId="49" fontId="12" fillId="0" borderId="0" xfId="0" applyNumberFormat="1" applyFont="1" applyFill="1" applyAlignment="1" applyProtection="1">
      <alignment horizontal="center" vertical="center"/>
      <protection locked="0"/>
    </xf>
  </cellXfs>
  <cellStyles count="2">
    <cellStyle name="標準" xfId="0" builtinId="0"/>
    <cellStyle name="標準 2" xfId="1" xr:uid="{9A89146F-CD33-0C41-A564-AEE23F53D2EB}"/>
  </cellStyles>
  <dxfs count="135">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protection locked="0" hidden="0"/>
    </dxf>
    <dxf>
      <numFmt numFmtId="30" formatCode="@"/>
    </dxf>
    <dxf>
      <border outline="0">
        <top style="thin">
          <color theme="4" tint="0.39997558519241921"/>
        </top>
      </border>
    </dxf>
    <dxf>
      <border outline="0">
        <bottom style="thin">
          <color theme="4" tint="0.39997558519241921"/>
        </bottom>
      </border>
    </dxf>
    <dxf>
      <numFmt numFmtId="30" formatCode="@"/>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theme/theme1.xml" Type="http://schemas.openxmlformats.org/officeDocument/2006/relationships/theme"/><Relationship Id="rId18" Target="connections.xml" Type="http://schemas.openxmlformats.org/officeDocument/2006/relationships/connections"/><Relationship Id="rId19" Target="styles.xml" Type="http://schemas.openxmlformats.org/officeDocument/2006/relationships/styles"/><Relationship Id="rId2" Target="worksheets/sheet2.xml" Type="http://schemas.openxmlformats.org/officeDocument/2006/relationships/worksheet"/><Relationship Id="rId20" Target="sharedStrings.xml" Type="http://schemas.openxmlformats.org/officeDocument/2006/relationships/sharedStrings"/><Relationship Id="rId21" Target="calcChain.xml" Type="http://schemas.openxmlformats.org/officeDocument/2006/relationships/calcChain"/><Relationship Id="rId22" Target="../customXml/item1.xml" Type="http://schemas.openxmlformats.org/officeDocument/2006/relationships/customXml"/><Relationship Id="rId23" Target="xmlMaps.xml" Type="http://schemas.openxmlformats.org/officeDocument/2006/relationships/xmlMap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テーブル10" displayName="テーブル10" ref="A3:B4" tableType="xml" insertRow="1" totalsRowShown="0">
  <autoFilter ref="A3:B4" xr:uid="{00000000-0009-0000-0100-00000A000000}"/>
  <tableColumns count="2">
    <tableColumn id="1" xr3:uid="{00000000-0010-0000-0A00-000001000000}" uniqueName="datatype" name="dataType">
      <xmlColumnPr mapId="68" xpath="/root/datatypeRef/datatype" xmlDataType="string"/>
    </tableColumn>
    <tableColumn id="2" xr3:uid="{00000000-0010-0000-0A00-000002000000}" uniqueName="systemName" name="参照先システム" dataDxfId="28">
      <xmlColumnPr mapId="68" xpath="/root/datatypeRef/systemName" xmlDataType="string"/>
    </tableColumn>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テーブル6" displayName="テーブル6" ref="A3:D7" tableType="xml" totalsRowShown="0" headerRowBorderDxfId="27" tableBorderDxfId="26">
  <autoFilter ref="A3:D7" xr:uid="{00000000-0009-0000-0100-000006000000}"/>
  <tableColumns count="4">
    <tableColumn id="1" xr3:uid="{00000000-0010-0000-1100-000001000000}" uniqueName="name" name="テーブル名" dataDxfId="25">
      <xmlColumnPr mapId="88" xpath="/root/table/@name" xmlDataType="string"/>
    </tableColumn>
    <tableColumn id="2" xr3:uid="{00000000-0010-0000-1100-000002000000}" uniqueName="dispName" name="テーブル名（日本語）" dataDxfId="24">
      <xmlColumnPr mapId="88" xpath="/root/table/dispName" xmlDataType="string"/>
    </tableColumn>
    <tableColumn id="4" xr3:uid="{00000000-0010-0000-1100-000004000000}" uniqueName="hasConsistencyCheck" name="整合性_x000a_チェック2" dataDxfId="23">
      <xmlColumnPr mapId="88" xpath="/root/table/hasConsistencyCheck" xmlDataType="string"/>
    </tableColumn>
    <tableColumn id="3" xr3:uid="{00000000-0010-0000-1100-000003000000}" uniqueName="consistencyCheckJavadoc" name="整合性チェック内容（javadoc）">
      <xmlColumnPr mapId="88" xpath="/root/table/consistencyCheckJavadoc" xmlDataType="string"/>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E000000}" name="テーブル710" displayName="テーブル710" ref="A5:U14" tableType="xml" totalsRowShown="0" headerRowDxfId="22" dataDxfId="21">
  <autoFilter ref="A5:U14" xr:uid="{00000000-0009-0000-0100-000009000000}"/>
  <tableColumns count="21">
    <tableColumn id="9" xr3:uid="{00000000-0010-0000-1E00-000009000000}" uniqueName="table" name="テーブル名" dataDxfId="20">
      <xmlColumnPr mapId="159" xpath="/root/column/table" xmlDataType="string"/>
    </tableColumn>
    <tableColumn id="2" xr3:uid="{00000000-0010-0000-1E00-000002000000}" uniqueName="dispName" name="表示名_x000a_（デフォルト言語）" dataDxfId="19">
      <xmlColumnPr mapId="159" xpath="/root/column/dispName" xmlDataType="string"/>
    </tableColumn>
    <tableColumn id="15" xr3:uid="{00000000-0010-0000-1E00-00000F000000}" uniqueName="name" name="カラム名" dataDxfId="18">
      <xmlColumnPr mapId="159" xpath="/root/column/@name" xmlDataType="string"/>
    </tableColumn>
    <tableColumn id="3" xr3:uid="{00000000-0010-0000-1E00-000003000000}" uniqueName="dataType" name="dataType" dataDxfId="17">
      <xmlColumnPr mapId="159" xpath="/root/column/dataType" xmlDataType="string"/>
    </tableColumn>
    <tableColumn id="6" xr3:uid="{00000000-0010-0000-1E00-000006000000}" uniqueName="pk" name="dataType_x000a_存在確認" dataDxfId="16">
      <calculatedColumnFormula>IF(OR(NOT(ISNA(VLOOKUP(テーブル710[[#This Row],[dataType]], dataType定義!A:A, 1,FALSE))),NOT(ISNA(VLOOKUP(テーブル710[[#This Row],[dataType]],'（未使用）dataType参照定義'!A:A, 1,FALSE)))), "○", "×")</calculatedColumnFormula>
    </tableColumn>
    <tableColumn id="8" xr3:uid="{00000000-0010-0000-1E00-000008000000}" uniqueName="pk" name="（未使用）" dataDxfId="15">
      <xmlColumnPr mapId="159" xpath="/root/column/pk" xmlDataType="string"/>
    </tableColumn>
    <tableColumn id="10" xr3:uid="{00000000-0010-0000-1E00-00000A000000}" uniqueName="nullable" name="（未使用）2" dataDxfId="14">
      <xmlColumnPr mapId="159" xpath="/root/column/nullable" xmlDataType="string"/>
    </tableColumn>
    <tableColumn id="5" xr3:uid="{00000000-0010-0000-1E00-000005000000}" uniqueName="autoIncrement" name="（未使用）3" dataDxfId="13">
      <xmlColumnPr mapId="159" xpath="/root/column/autoIncrement" xmlDataType="string"/>
    </tableColumn>
    <tableColumn id="13" xr3:uid="{00000000-0010-0000-1E00-00000D000000}" uniqueName="forcedIncrement" name="（未使用）4" dataDxfId="12">
      <xmlColumnPr mapId="159" xpath="/root/column/forcedIncrement" xmlDataType="string"/>
    </tableColumn>
    <tableColumn id="14" xr3:uid="{00000000-0010-0000-1E00-00000E000000}" uniqueName="autoUpdate" name="（未使用）5" dataDxfId="11">
      <xmlColumnPr mapId="159" xpath="/root/column/autoUpdate" xmlDataType="string"/>
    </tableColumn>
    <tableColumn id="1" xr3:uid="{00000000-0010-0000-1E00-000001000000}" uniqueName="forcedUpdate" name="（未使用）6" dataDxfId="10">
      <xmlColumnPr mapId="159" xpath="/root/column/forcedUpdate" xmlDataType="string"/>
    </tableColumn>
    <tableColumn id="19" xr3:uid="{00000000-0010-0000-1E00-000013000000}" uniqueName="valueChangeMethod" name="（未使用）7" dataDxfId="9">
      <xmlColumnPr mapId="159" xpath="/root/column/valueChangeMethod" xmlDataType="string"/>
    </tableColumn>
    <tableColumn id="7" xr3:uid="{00000000-0010-0000-1E00-000007000000}" uniqueName="updatedValue" name="（未使用）8" dataDxfId="8">
      <xmlColumnPr mapId="159" xpath="/root/column/updatedValue" xmlDataType="string"/>
    </tableColumn>
    <tableColumn id="18" xr3:uid="{00000000-0010-0000-1E00-000012000000}" uniqueName="optLock" name="（未使用）9" dataDxfId="7">
      <xmlColumnPr mapId="159" xpath="/root/column/optLock" xmlDataType="string"/>
    </tableColumn>
    <tableColumn id="21" xr3:uid="{00000000-0010-0000-1E00-000015000000}" uniqueName="index1" name="（未使用）10" dataDxfId="6">
      <xmlColumnPr mapId="159" xpath="/root/column/index1" xmlDataType="string"/>
    </tableColumn>
    <tableColumn id="20" xr3:uid="{00000000-0010-0000-1E00-000014000000}" uniqueName="index2" name="（未使用）102" dataDxfId="5">
      <xmlColumnPr mapId="159" xpath="/root/column/index2" xmlDataType="string"/>
    </tableColumn>
    <tableColumn id="16" xr3:uid="{00000000-0010-0000-1E00-000010000000}" uniqueName="index3" name="（未使用）1022" dataDxfId="4">
      <xmlColumnPr mapId="159" xpath="/root/column/index3" xmlDataType="string"/>
    </tableColumn>
    <tableColumn id="4" xr3:uid="{00000000-0010-0000-1E00-000004000000}" uniqueName="index2" name="備考" dataDxfId="3"/>
    <tableColumn id="11" xr3:uid="{00000000-0010-0000-1E00-00000B000000}" uniqueName="dispNameAddLang1" name="表示名_x000a_（追加言語1）" dataDxfId="2">
      <xmlColumnPr mapId="159" xpath="/root/column/dispNameAddLang1" xmlDataType="string"/>
    </tableColumn>
    <tableColumn id="12" xr3:uid="{00000000-0010-0000-1E00-00000C000000}" uniqueName="dispNameAddLang2" name="表示名_x000a_（追加言語2）" dataDxfId="1">
      <xmlColumnPr mapId="159" xpath="/root/column/dispNameAddLang2" xmlDataType="string"/>
    </tableColumn>
    <tableColumn id="17" xr3:uid="{00000000-0010-0000-1E00-000011000000}" uniqueName="dispNameAddLang3" name="表示名_x000a_（追加言語3）" dataDxfId="0">
      <xmlColumnPr mapId="159"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2" totalsRowShown="0" headerRowDxfId="134" dataDxfId="133">
  <autoFilter ref="A3:D32" xr:uid="{00000000-0009-0000-0100-000005000000}"/>
  <tableColumns count="4">
    <tableColumn id="1" xr3:uid="{00000000-0010-0000-0000-000001000000}" name="日付" dataDxfId="132"/>
    <tableColumn id="2" xr3:uid="{00000000-0010-0000-0000-000002000000}" name="バージョン" dataDxfId="131"/>
    <tableColumn id="3" xr3:uid="{00000000-0010-0000-0000-000003000000}" name="修正事項" dataDxfId="130"/>
    <tableColumn id="4" xr3:uid="{00000000-0010-0000-0000-000004000000}" name="修正者" dataDxfId="12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0" totalsRowShown="0" dataDxfId="128">
  <autoFilter ref="A6:F30" xr:uid="{645D8696-873A-1A46-959F-078DDACE85BB}"/>
  <tableColumns count="6">
    <tableColumn id="1" xr3:uid="{836CA0C6-B93A-BE41-A83D-61F6C88A08E9}" name="分類" dataDxfId="127"/>
    <tableColumn id="2" xr3:uid="{B5F4F283-24C8-9144-BCEB-AC7E76B47BB5}" name="分類説明" dataDxfId="126"/>
    <tableColumn id="3" xr3:uid="{09B8D65F-204D-3344-B370-5520CA8193AB}" name="項目" dataDxfId="125"/>
    <tableColumn id="4" xr3:uid="{25AD9058-67B1-9C41-BEAC-B7257C9C16DC}" name="説明" dataDxfId="124"/>
    <tableColumn id="5" xr3:uid="{515E6E7C-1474-D540-BE8F-3128F9484058}" name="値" dataDxfId="123"/>
    <tableColumn id="6" xr3:uid="{F1A8607F-CDEE-7E45-B29D-294F728CC78D}" name="備考" dataDxfId="1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P33" tableType="xml" totalsRowShown="0" headerRowDxfId="121" dataDxfId="120">
  <tableColumns count="16">
    <tableColumn id="1" xr3:uid="{00000000-0010-0000-0900-000001000000}" uniqueName="name" name="DataType名" dataDxfId="119">
      <xmlColumnPr mapId="191" xpath="/root/datatype/@name" xmlDataType="string"/>
    </tableColumn>
    <tableColumn id="3" xr3:uid="{00000000-0010-0000-0900-000003000000}" uniqueName="kata" name="型" dataDxfId="118">
      <xmlColumnPr mapId="191" xpath="/root/datatype/kata" xmlDataType="string"/>
    </tableColumn>
    <tableColumn id="4" xr3:uid="{00000000-0010-0000-0900-000004000000}" uniqueName="minLength" name="長さ最小" dataDxfId="117">
      <xmlColumnPr mapId="191" xpath="/root/datatype/minLength" xmlDataType="string"/>
    </tableColumn>
    <tableColumn id="11" xr3:uid="{00000000-0010-0000-0900-00000B000000}" uniqueName="maxLength" name="長さ最大" dataDxfId="116">
      <xmlColumnPr mapId="191" xpath="/root/datatype/maxLength" xmlDataType="string"/>
    </tableColumn>
    <tableColumn id="15" xr3:uid="{00000000-0010-0000-0900-00000F000000}" uniqueName="numScale" name="データパターン（日本語）" dataDxfId="115"/>
    <tableColumn id="24" xr3:uid="{00000000-0010-0000-0900-000018000000}" uniqueName="stringDataPtn" name="データパターン" dataDxfId="114">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25" xr3:uid="{00000000-0010-0000-0900-000019000000}" uniqueName="stringRegEx" name="正規表現" dataDxfId="113">
      <xmlColumnPr mapId="191" xpath="/root/datatype/stringRegEx" xmlDataType="string"/>
    </tableColumn>
    <tableColumn id="2" xr3:uid="{00000000-0010-0000-0900-000002000000}" uniqueName="allowsProhibitedCharacters" name="禁則チェック除外" dataDxfId="112">
      <xmlColumnPr mapId="191" xpath="/root/datatype/allowsProhibitedCharacters" xmlDataType="string"/>
    </tableColumn>
    <tableColumn id="9" xr3:uid="{00000000-0010-0000-0900-000009000000}" uniqueName="numMinVal" name="最小値" dataDxfId="111">
      <xmlColumnPr mapId="191" xpath="/root/datatype/numMinVal" xmlDataType="string"/>
    </tableColumn>
    <tableColumn id="10" xr3:uid="{00000000-0010-0000-0900-00000A000000}" uniqueName="numMaxVal" name="最大値" dataDxfId="110">
      <xmlColumnPr mapId="191" xpath="/root/datatype/numMaxVal" xmlDataType="string"/>
    </tableColumn>
    <tableColumn id="12" xr3:uid="{00000000-0010-0000-0900-00000C000000}" uniqueName="numDigitInteger" name="整数部桁数" dataDxfId="109">
      <xmlColumnPr mapId="191" xpath="/root/datatype/numDigitInteger" xmlDataType="string"/>
    </tableColumn>
    <tableColumn id="13" xr3:uid="{00000000-0010-0000-0900-00000D000000}" uniqueName="numDigitFraction" name="小数部桁数" dataDxfId="108">
      <xmlColumnPr mapId="191" xpath="/root/datatype/numDigitFraction" xmlDataType="string"/>
    </tableColumn>
    <tableColumn id="5" xr3:uid="{00000000-0010-0000-0900-000005000000}" uniqueName="enumCodeLength" name="コードの長さ" dataDxfId="107">
      <xmlColumnPr mapId="191" xpath="/root/datatype/enumCodeLength" xmlDataType="string"/>
    </tableColumn>
    <tableColumn id="14" xr3:uid="{00000000-0010-0000-0900-00000E000000}" uniqueName="notNeedsTimezone" name="timezoneなし" dataDxfId="106">
      <xmlColumnPr mapId="191" xpath="/root/datatype/notNeedsTimezone" xmlDataType="string"/>
    </tableColumn>
    <tableColumn id="6" xr3:uid="{23EAF5AB-A9A9-462D-A455-F0477F980B75}" uniqueName="isDeprecated" name="非推奨" dataDxfId="105">
      <xmlColumnPr mapId="191" xpath="/root/datatype/isDeprecated" xmlDataType="string"/>
    </tableColumn>
    <tableColumn id="16" xr3:uid="{00000000-0010-0000-0900-000010000000}" uniqueName="javadoc" name="javadoc" dataDxfId="104">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8:K23" tableType="xml" totalsRowShown="0" headerRowDxfId="103">
  <autoFilter ref="A8:K23" xr:uid="{00000000-0009-0000-0100-000004000000}"/>
  <tableColumns count="11">
    <tableColumn id="1" xr3:uid="{00000000-0010-0000-0B00-000001000000}" uniqueName="dataTypeName" name="DataType名" dataDxfId="102">
      <xmlColumnPr mapId="132" xpath="/root/enum/dataTypeName" xmlDataType="string"/>
    </tableColumn>
    <tableColumn id="14" xr3:uid="{00000000-0010-0000-0B00-00000E000000}" uniqueName="isDeprecated-class" name="非推奨(class)" dataDxfId="101">
      <xmlColumnPr mapId="132" xpath="/root/enum/isDeprecated-class" xmlDataType="string"/>
    </tableColumn>
    <tableColumn id="15" xr3:uid="{00000000-0010-0000-0B00-00000F000000}" uniqueName="javadoc-class" name="javadoc-class" dataDxfId="100">
      <xmlColumnPr mapId="132" xpath="/root/enum/javadoc-class" xmlDataType="string"/>
    </tableColumn>
    <tableColumn id="2" xr3:uid="{00000000-0010-0000-0B00-000002000000}" uniqueName="code" name="code" dataDxfId="99">
      <xmlColumnPr mapId="132" xpath="/root/enum/code" xmlDataType="string"/>
    </tableColumn>
    <tableColumn id="5" xr3:uid="{00000000-0010-0000-0B00-000005000000}" uniqueName="varName" name="varName" dataDxfId="98">
      <xmlColumnPr mapId="132" xpath="/root/enum/varName" xmlDataType="string"/>
    </tableColumn>
    <tableColumn id="3" xr3:uid="{00000000-0010-0000-0B00-000003000000}" uniqueName="dispName" name="dispName（デフォルト言語）" dataDxfId="97">
      <xmlColumnPr mapId="132" xpath="/root/enum/dispName" xmlDataType="string"/>
    </tableColumn>
    <tableColumn id="13" xr3:uid="{00000000-0010-0000-0B00-00000D000000}" uniqueName="isDeprecated-value" name="非推奨(value)" dataDxfId="96">
      <xmlColumnPr mapId="132" xpath="/root/enum/isDeprecated-value" xmlDataType="string"/>
    </tableColumn>
    <tableColumn id="12" xr3:uid="{00000000-0010-0000-0B00-00000C000000}" uniqueName="javadoc-value" name="javadoc-value" dataDxfId="95">
      <xmlColumnPr mapId="132" xpath="/root/enum/javadoc-value" xmlDataType="string"/>
    </tableColumn>
    <tableColumn id="4" xr3:uid="{00000000-0010-0000-0B00-000004000000}" uniqueName="dispNameAddLang1" name="dispName（追加言語1）" dataDxfId="94">
      <xmlColumnPr mapId="132" xpath="/root/enum/dispNameAddLang1" xmlDataType="string"/>
    </tableColumn>
    <tableColumn id="6" xr3:uid="{00000000-0010-0000-0B00-000006000000}" uniqueName="dispNameAddLang2" name="dispName（追加言語2）" dataDxfId="93">
      <xmlColumnPr mapId="132" xpath="/root/enum/dispNameAddLang2" xmlDataType="string"/>
    </tableColumn>
    <tableColumn id="7" xr3:uid="{00000000-0010-0000-0B00-000007000000}" uniqueName="dispNameAddLang3" name="dispName（追加言語3）" dataDxfId="92">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4" totalsRowShown="0" headerRowDxfId="91" dataDxfId="90">
  <autoFilter ref="A1:D14" xr:uid="{191C99E9-53A5-1C4D-AC23-52C6C6439841}"/>
  <tableColumns count="4">
    <tableColumn id="1" xr3:uid="{6106BDFD-3AA5-194D-B320-08FE5A5419D0}" name="#" dataDxfId="89">
      <calculatedColumnFormula>ROW()-1</calculatedColumnFormula>
    </tableColumn>
    <tableColumn id="2" xr3:uid="{D3E731C9-41E2-3F4C-B09B-2603D2540EE4}" name="項目名" dataDxfId="88"/>
    <tableColumn id="3" xr3:uid="{787F53FB-00A7-B245-B2AA-F375AA605DDB}" name="説明" dataDxfId="87"/>
    <tableColumn id="4" xr3:uid="{26C97BD7-5504-5D4C-8CD8-B74BF39FE3E1}" name="備考" dataDxfId="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A72" tableType="xml" totalsRowShown="0" headerRowDxfId="85" dataDxfId="84">
  <autoFilter ref="A5:AA72" xr:uid="{00000000-0009-0000-0100-000007000000}"/>
  <tableColumns count="27">
    <tableColumn id="1" xr3:uid="{00000000-0010-0000-1400-000001000000}" uniqueName="table" name="テーブル名" dataDxfId="83">
      <xmlColumnPr mapId="161" xpath="/root/column/table" xmlDataType="string"/>
    </tableColumn>
    <tableColumn id="9" xr3:uid="{00000000-0010-0000-1400-000009000000}" uniqueName="dispName" name="表示名（デフォルト言語）" dataDxfId="82">
      <xmlColumnPr mapId="161" xpath="/root/column/dispName" xmlDataType="string"/>
    </tableColumn>
    <tableColumn id="2" xr3:uid="{00000000-0010-0000-1400-000002000000}" uniqueName="name" name="カラム名" dataDxfId="81">
      <xmlColumnPr mapId="161" xpath="/root/column/@name" xmlDataType="string"/>
    </tableColumn>
    <tableColumn id="15" xr3:uid="{00000000-0010-0000-1400-00000F000000}" uniqueName="dataType" name="dataType" dataDxfId="80">
      <xmlColumnPr mapId="161" xpath="/root/column/dataType" xmlDataType="string"/>
    </tableColumn>
    <tableColumn id="16" xr3:uid="{00000000-0010-0000-1400-000010000000}" uniqueName="16" name="dataType存在確認" dataDxfId="79">
      <calculatedColumnFormula>IF(OR(NOT(ISNA(VLOOKUP(テーブル7[[#This Row],[dataType]], dataType定義!A:A, 1,FALSE))),NOT(ISNA(VLOOKUP(テーブル7[[#This Row],[dataType]],'（未使用）dataType参照定義'!A:A, 1,FALSE)))), "○", "×")</calculatedColumnFormula>
    </tableColumn>
    <tableColumn id="6" xr3:uid="{00000000-0010-0000-1400-000006000000}" uniqueName="pk" name="PK・UK" dataDxfId="78">
      <xmlColumnPr mapId="161" xpath="/root/column/pk" xmlDataType="string"/>
    </tableColumn>
    <tableColumn id="8" xr3:uid="{00000000-0010-0000-1400-000008000000}" uniqueName="nullable" name="nullable" dataDxfId="77">
      <xmlColumnPr mapId="161" xpath="/root/column/nullable" xmlDataType="string"/>
    </tableColumn>
    <tableColumn id="10" xr3:uid="{00000000-0010-0000-1400-00000A000000}" uniqueName="autoIncrement" name="自動採番" dataDxfId="76">
      <xmlColumnPr mapId="161" xpath="/root/column/autoIncrement" xmlDataType="string"/>
    </tableColumn>
    <tableColumn id="21" xr3:uid="{00000000-0010-0000-1400-000015000000}" uniqueName="forcedIncrement" name="強制採番" dataDxfId="75">
      <xmlColumnPr mapId="161" xpath="/root/column/forcedIncrement" xmlDataType="string"/>
    </tableColumn>
    <tableColumn id="11" xr3:uid="{00000000-0010-0000-1400-00000B000000}" uniqueName="autoUpdate" name="自動更新" dataDxfId="74">
      <xmlColumnPr mapId="161" xpath="/root/column/autoUpdate" xmlDataType="string"/>
    </tableColumn>
    <tableColumn id="20" xr3:uid="{00000000-0010-0000-1400-000014000000}" uniqueName="forcedUpdate" name="強制更新" dataDxfId="73">
      <xmlColumnPr mapId="161" xpath="/root/column/forcedUpdate" xmlDataType="string"/>
    </tableColumn>
    <tableColumn id="12" xr3:uid="{00000000-0010-0000-1400-00000C000000}" uniqueName="valueChangeMethod" name="グループ識別項目" dataDxfId="72">
      <xmlColumnPr mapId="161" xpath="/root/column/valueChangeMethod" xmlDataType="string"/>
    </tableColumn>
    <tableColumn id="18" xr3:uid="{00000000-0010-0000-1400-000012000000}" uniqueName="updatedValue" name="SPRING監査" dataDxfId="71">
      <xmlColumnPr mapId="161" xpath="/root/column/updatedValue" xmlDataType="string"/>
    </tableColumn>
    <tableColumn id="19" xr3:uid="{00000000-0010-0000-1400-000013000000}" uniqueName="optLock" name="関連：種類" dataDxfId="70">
      <xmlColumnPr mapId="161" xpath="/root/column/optLock" xmlDataType="string"/>
    </tableColumn>
    <tableColumn id="22" xr3:uid="{965E0FC8-D198-D741-96B0-52558B16A126}" uniqueName="22" name="関連：direction" dataDxfId="69"/>
    <tableColumn id="26" xr3:uid="{BF1E8E08-9D1C-3244-8428-64E53FD9C7C3}" uniqueName="26" name="関連：参照元変数名" dataDxfId="68"/>
    <tableColumn id="23" xr3:uid="{C2190C16-977D-624B-A3FC-4AAFB4F292A1}" uniqueName="23" name="関連：参照先テーブル" dataDxfId="67"/>
    <tableColumn id="24" xr3:uid="{0C28A61C-185A-FC47-BD95-EE9A2D1BA72F}" uniqueName="24" name="関連：参照先カラム" dataDxfId="66"/>
    <tableColumn id="27" xr3:uid="{DD83A45F-5635-9645-BBAE-5EF99F2FB938}" uniqueName="27" name="関連：参照先変数名" dataDxfId="65"/>
    <tableColumn id="25" xr3:uid="{4B276AE8-5CAB-954C-BB6E-F818C96EEF07}" uniqueName="25" name="関連：eager" dataDxfId="64"/>
    <tableColumn id="17" xr3:uid="{00000000-0010-0000-1400-000011000000}" uniqueName="index1" name="index1" dataDxfId="63">
      <xmlColumnPr mapId="161" xpath="/root/column/index1" xmlDataType="string"/>
    </tableColumn>
    <tableColumn id="14" xr3:uid="{00000000-0010-0000-1400-00000E000000}" uniqueName="index2" name="index2" dataDxfId="62">
      <xmlColumnPr mapId="161" xpath="/root/column/index2" xmlDataType="string"/>
    </tableColumn>
    <tableColumn id="13" xr3:uid="{00000000-0010-0000-1400-00000D000000}" uniqueName="index3" name="index3" dataDxfId="61">
      <xmlColumnPr mapId="161" xpath="/root/column/index3" xmlDataType="string"/>
    </tableColumn>
    <tableColumn id="5" xr3:uid="{00000000-0010-0000-1400-000005000000}" uniqueName="dispNameAddLang1" name="備考" dataDxfId="60"/>
    <tableColumn id="3" xr3:uid="{00000000-0010-0000-1400-000003000000}" uniqueName="dispNameAddLang1" name="表示名（追加言語1）" dataDxfId="59">
      <xmlColumnPr mapId="161" xpath="/root/column/dispNameAddLang1" xmlDataType="string"/>
    </tableColumn>
    <tableColumn id="4" xr3:uid="{00000000-0010-0000-1400-000004000000}" uniqueName="dispNameAddLang2" name="表示名（追加言語2）" dataDxfId="58">
      <xmlColumnPr mapId="161" xpath="/root/column/dispNameAddLang2" xmlDataType="string"/>
    </tableColumn>
    <tableColumn id="7" xr3:uid="{00000000-0010-0000-1400-000007000000}" uniqueName="dispNameAddLang3" name="表示名（追加言語3）" dataDxfId="57">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A12" tableType="xml" totalsRowShown="0" headerRowDxfId="56">
  <autoFilter ref="A6:AA12" xr:uid="{00000000-0009-0000-0100-000011000000}"/>
  <tableColumns count="27">
    <tableColumn id="1" xr3:uid="{00000000-0010-0000-1900-000001000000}" uniqueName="table" name="テーブル名" dataDxfId="55">
      <xmlColumnPr mapId="160" xpath="/root/column/table" xmlDataType="string"/>
    </tableColumn>
    <tableColumn id="19" xr3:uid="{00000000-0010-0000-1900-000013000000}" uniqueName="dispName" name="表示名（デフォルト言語）" dataDxfId="54">
      <xmlColumnPr mapId="160" xpath="/root/column/dispName" xmlDataType="string"/>
    </tableColumn>
    <tableColumn id="2" xr3:uid="{00000000-0010-0000-1900-000002000000}" uniqueName="name" name="カラム名" dataDxfId="53">
      <xmlColumnPr mapId="160" xpath="/root/column/@name" xmlDataType="string"/>
    </tableColumn>
    <tableColumn id="3" xr3:uid="{00000000-0010-0000-1900-000003000000}" uniqueName="dataType" name="dataType" dataDxfId="52">
      <xmlColumnPr mapId="160" xpath="/root/column/dataType" xmlDataType="string"/>
    </tableColumn>
    <tableColumn id="4" xr3:uid="{00000000-0010-0000-1900-000004000000}" uniqueName="4" name="dataType存在確認" dataDxfId="51">
      <calculatedColumnFormula>IF(OR(NOT(ISNA(VLOOKUP(テーブル17[[#This Row],[dataType]], dataType定義!A:A, 1,FALSE))),NOT(ISNA(VLOOKUP(テーブル17[[#This Row],[dataType]],'（未使用）dataType参照定義'!A:A, 1,FALSE)))), "○", "×")</calculatedColumnFormula>
    </tableColumn>
    <tableColumn id="5" xr3:uid="{00000000-0010-0000-1900-000005000000}" uniqueName="pk" name="PK・UK" dataDxfId="50">
      <xmlColumnPr mapId="160" xpath="/root/column/pk" xmlDataType="string"/>
    </tableColumn>
    <tableColumn id="6" xr3:uid="{00000000-0010-0000-1900-000006000000}" uniqueName="nullable" name="nullable" dataDxfId="49">
      <xmlColumnPr mapId="160" xpath="/root/column/nullable" xmlDataType="string"/>
    </tableColumn>
    <tableColumn id="7" xr3:uid="{00000000-0010-0000-1900-000007000000}" uniqueName="autoIncrement" name="自動採番" dataDxfId="48">
      <xmlColumnPr mapId="160" xpath="/root/column/autoIncrement" xmlDataType="string"/>
    </tableColumn>
    <tableColumn id="18" xr3:uid="{00000000-0010-0000-1900-000012000000}" uniqueName="forcedIncrement" name="強制採番" dataDxfId="47">
      <xmlColumnPr mapId="160" xpath="/root/column/forcedIncrement" xmlDataType="string"/>
    </tableColumn>
    <tableColumn id="8" xr3:uid="{00000000-0010-0000-1900-000008000000}" uniqueName="autoUpdate" name="自動更新" dataDxfId="46">
      <xmlColumnPr mapId="160" xpath="/root/column/autoUpdate" xmlDataType="string"/>
    </tableColumn>
    <tableColumn id="20" xr3:uid="{00000000-0010-0000-1900-000014000000}" uniqueName="forcedUpdate" name="強制更新" dataDxfId="45">
      <xmlColumnPr mapId="160" xpath="/root/column/forcedUpdate" xmlDataType="string"/>
    </tableColumn>
    <tableColumn id="9" xr3:uid="{00000000-0010-0000-1900-000009000000}" uniqueName="valueChangeMethod" name="グループ識別項目" dataDxfId="44">
      <xmlColumnPr mapId="160" xpath="/root/column/valueChangeMethod" xmlDataType="string"/>
    </tableColumn>
    <tableColumn id="12" xr3:uid="{00000000-0010-0000-1900-00000C000000}" uniqueName="updatedValue" name="SPRING監査" dataDxfId="43">
      <xmlColumnPr mapId="160" xpath="/root/column/updatedValue" xmlDataType="string"/>
    </tableColumn>
    <tableColumn id="22" xr3:uid="{6012172B-06C6-5148-AF43-F8248353137C}" uniqueName="22" name="関連：種類" dataDxfId="42"/>
    <tableColumn id="23" xr3:uid="{B65F4C81-5BAE-B949-BFE9-3D6906E2744B}" uniqueName="23" name="関連：direction" dataDxfId="41"/>
    <tableColumn id="26" xr3:uid="{67F93037-6A1D-3247-940B-E12122677DC0}" uniqueName="26" name="関連：参照元変数名" dataDxfId="40"/>
    <tableColumn id="24" xr3:uid="{5642CE7B-4DE6-DE47-A216-31B15D877648}" uniqueName="24" name="関連：参照先テーブル" dataDxfId="39"/>
    <tableColumn id="25" xr3:uid="{9CEDB48C-4BB5-444C-942D-52451A49A8DC}" uniqueName="25" name="関連：参照先カラム" dataDxfId="38"/>
    <tableColumn id="27" xr3:uid="{9BF26823-60DA-4748-A09A-261EDCCD996B}" uniqueName="27" name="関連：参照先変数名" dataDxfId="37"/>
    <tableColumn id="21" xr3:uid="{00000000-0010-0000-1900-000015000000}" uniqueName="optLock" name="関連：eager" dataDxfId="36">
      <xmlColumnPr mapId="160" xpath="/root/column/optLock" xmlDataType="string"/>
    </tableColumn>
    <tableColumn id="13" xr3:uid="{00000000-0010-0000-1900-00000D000000}" uniqueName="index1" name="index1" dataDxfId="35">
      <xmlColumnPr mapId="160" xpath="/root/column/index1" xmlDataType="string"/>
    </tableColumn>
    <tableColumn id="14" xr3:uid="{00000000-0010-0000-1900-00000E000000}" uniqueName="index2" name="index2" dataDxfId="34">
      <xmlColumnPr mapId="160" xpath="/root/column/index2" xmlDataType="string"/>
    </tableColumn>
    <tableColumn id="10" xr3:uid="{00000000-0010-0000-1900-00000A000000}" uniqueName="index3" name="index3" dataDxfId="33">
      <xmlColumnPr mapId="160" xpath="/root/column/index3" xmlDataType="string"/>
    </tableColumn>
    <tableColumn id="11" xr3:uid="{00000000-0010-0000-1900-00000B000000}" uniqueName="11" name="備考" dataDxfId="32"/>
    <tableColumn id="15" xr3:uid="{00000000-0010-0000-1900-00000F000000}" uniqueName="dispNameAddLang1" name="表示名（追加言語1）" dataDxfId="31">
      <xmlColumnPr mapId="160" xpath="/root/column/dispNameAddLang1" xmlDataType="string"/>
    </tableColumn>
    <tableColumn id="16" xr3:uid="{00000000-0010-0000-1900-000010000000}" uniqueName="dispNameAddLang2" name="表示名（追加言語2）" dataDxfId="30">
      <xmlColumnPr mapId="160" xpath="/root/column/dispNameAddLang2" xmlDataType="string"/>
    </tableColumn>
    <tableColumn id="17" xr3:uid="{00000000-0010-0000-1900-000011000000}" uniqueName="dispNameAddLang3" name="表示名（追加言語3）" dataDxfId="29">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H6" connectionId="0">
    <xmlCellPr id="1" xr6:uid="{00000000-0010-0000-0C00-000001000000}" uniqueName="defaultLang">
      <xmlPr mapId="132" xpath="/root/@defaultLang" xmlDataType="string"/>
    </xmlCellPr>
  </singleXmlCell>
  <singleXmlCell id="41" xr6:uid="{00000000-000C-0000-FFFF-FFFF0D000000}" r="I6" connectionId="0">
    <xmlCellPr id="1" xr6:uid="{00000000-0010-0000-0D00-000001000000}" uniqueName="addLang1">
      <xmlPr mapId="132" xpath="/root/@addLang1" xmlDataType="string"/>
    </xmlCellPr>
  </singleXmlCell>
  <singleXmlCell id="42" xr6:uid="{00000000-000C-0000-FFFF-FFFF0E000000}" r="J6" connectionId="0">
    <xmlCellPr id="1" xr6:uid="{00000000-0010-0000-0E00-000001000000}" uniqueName="addLang2">
      <xmlPr mapId="132" xpath="/root/@addLang2" xmlDataType="string"/>
    </xmlCellPr>
  </singleXmlCell>
  <singleXmlCell id="43" xr6:uid="{00000000-000C-0000-FFFF-FFFF0F000000}" r="K6"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X3" connectionId="0">
    <xmlCellPr id="1" xr6:uid="{00000000-0010-0000-1500-000001000000}" uniqueName="defaultLang">
      <xmlPr mapId="161" xpath="/root/@defaultLang" xmlDataType="string"/>
    </xmlCellPr>
  </singleXmlCell>
  <singleXmlCell id="28" xr6:uid="{00000000-000C-0000-FFFF-FFFF16000000}" r="Y3" connectionId="0">
    <xmlCellPr id="1" xr6:uid="{00000000-0010-0000-1600-000001000000}" uniqueName="addLang1">
      <xmlPr mapId="161" xpath="/root/@addLang1" xmlDataType="string"/>
    </xmlCellPr>
  </singleXmlCell>
  <singleXmlCell id="29" xr6:uid="{00000000-000C-0000-FFFF-FFFF17000000}" r="Z3" connectionId="0">
    <xmlCellPr id="1" xr6:uid="{00000000-0010-0000-1700-000001000000}" uniqueName="addLang2">
      <xmlPr mapId="161" xpath="/root/@addLang2" xmlDataType="string"/>
    </xmlCellPr>
  </singleXmlCell>
  <singleXmlCell id="30" xr6:uid="{00000000-000C-0000-FFFF-FFFF18000000}" r="AA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X4" connectionId="0">
    <xmlCellPr id="1" xr6:uid="{00000000-0010-0000-1A00-000001000000}" uniqueName="defaultLang">
      <xmlPr mapId="160" xpath="/root/@defaultLang" xmlDataType="string"/>
    </xmlCellPr>
  </singleXmlCell>
  <singleXmlCell id="20" xr6:uid="{00000000-000C-0000-FFFF-FFFF1B000000}" r="Y4" connectionId="0">
    <xmlCellPr id="1" xr6:uid="{00000000-0010-0000-1B00-000001000000}" uniqueName="addLang1">
      <xmlPr mapId="160" xpath="/root/@addLang1" xmlDataType="string"/>
    </xmlCellPr>
  </singleXmlCell>
  <singleXmlCell id="21" xr6:uid="{00000000-000C-0000-FFFF-FFFF1C000000}" r="Z4" connectionId="0">
    <xmlCellPr id="1" xr6:uid="{00000000-0010-0000-1C00-000001000000}" uniqueName="addLang2">
      <xmlPr mapId="160" xpath="/root/@addLang2" xmlDataType="string"/>
    </xmlCellPr>
  </singleXmlCell>
  <singleXmlCell id="22" xr6:uid="{00000000-000C-0000-FFFF-FFFF1D000000}" r="AA4" connectionId="0">
    <xmlCellPr id="1" xr6:uid="{00000000-0010-0000-1D00-000001000000}" uniqueName="addLang3">
      <xmlPr mapId="160" xpath="/root/@addLang3" xmlDataType="string"/>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3" xr6:uid="{00000000-000C-0000-FFFF-FFFF1F000000}" r="R3" connectionId="0">
    <xmlCellPr id="1" xr6:uid="{00000000-0010-0000-1F00-000001000000}" uniqueName="defaultLang">
      <xmlPr mapId="159" xpath="/root/@defaultLang" xmlDataType="string"/>
    </xmlCellPr>
  </singleXmlCell>
  <singleXmlCell id="24" xr6:uid="{00000000-000C-0000-FFFF-FFFF20000000}" r="S3" connectionId="0">
    <xmlCellPr id="1" xr6:uid="{00000000-0010-0000-2000-000001000000}" uniqueName="addLang1">
      <xmlPr mapId="159" xpath="/root/@addLang1" xmlDataType="string"/>
    </xmlCellPr>
  </singleXmlCell>
  <singleXmlCell id="25" xr6:uid="{00000000-000C-0000-FFFF-FFFF21000000}" r="T3" connectionId="0">
    <xmlCellPr id="1" xr6:uid="{00000000-0010-0000-2100-000001000000}" uniqueName="addLang2">
      <xmlPr mapId="159" xpath="/root/@addLang2" xmlDataType="string"/>
    </xmlCellPr>
  </singleXmlCell>
  <singleXmlCell id="26" xr6:uid="{00000000-000C-0000-FFFF-FFFF22000000}" r="U3" connectionId="0">
    <xmlCellPr id="1" xr6:uid="{00000000-0010-0000-2200-000001000000}" uniqueName="addLang3">
      <xmlPr mapId="159"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2.xml><?xml version="1.0" encoding="utf-8"?>
<ThreadedComments xmlns="http://schemas.microsoft.com/office/spreadsheetml/2018/threadedcomments" xmlns:x="http://schemas.openxmlformats.org/spreadsheetml/2006/main">
  <threadedComment ref="T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yes"?><Relationships xmlns="http://schemas.openxmlformats.org/package/2006/relationships"><Relationship Id="rId1" Target="../tables/table7.xml" Type="http://schemas.openxmlformats.org/officeDocument/2006/relationships/table"/></Relationships>
</file>

<file path=xl/worksheets/_rels/sheet11.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drawings/vmlDrawing2.vml" Type="http://schemas.openxmlformats.org/officeDocument/2006/relationships/vmlDrawing"/><Relationship Id="rId3" Target="../tables/tableSingleCells2.xml" Type="http://schemas.openxmlformats.org/officeDocument/2006/relationships/tableSingleCells"/><Relationship Id="rId4" Target="../tables/table8.xml" Type="http://schemas.openxmlformats.org/officeDocument/2006/relationships/table"/><Relationship Id="rId5" Target="../comments2.xml" Type="http://schemas.openxmlformats.org/officeDocument/2006/relationships/comments"/><Relationship Id="rId6" Target="../threadedComments/threadedComment1.xml" Type="http://schemas.microsoft.com/office/2017/10/relationships/threadedComment"/></Relationships>
</file>

<file path=xl/worksheets/_rels/sheet12.xml.rels><?xml version="1.0" encoding="UTF-8" standalone="yes"?><Relationships xmlns="http://schemas.openxmlformats.org/package/2006/relationships"><Relationship Id="rId1" Target="../printerSettings/printerSettings7.bin" Type="http://schemas.openxmlformats.org/officeDocument/2006/relationships/printerSettings"/><Relationship Id="rId2" Target="../drawings/vmlDrawing3.vml" Type="http://schemas.openxmlformats.org/officeDocument/2006/relationships/vmlDrawing"/><Relationship Id="rId3" Target="../tables/tableSingleCells3.xml" Type="http://schemas.openxmlformats.org/officeDocument/2006/relationships/tableSingleCells"/><Relationship Id="rId4" Target="../tables/table9.xml" Type="http://schemas.openxmlformats.org/officeDocument/2006/relationships/table"/><Relationship Id="rId5" Target="../comments3.xml" Type="http://schemas.openxmlformats.org/officeDocument/2006/relationships/comments"/><Relationship Id="rId6" Target="../threadedComments/threadedComment2.xml" Type="http://schemas.microsoft.com/office/2017/10/relationships/threadedComment"/></Relationships>
</file>

<file path=xl/worksheets/_rels/sheet14.xml.rels><?xml version="1.0" encoding="UTF-8" standalone="yes"?><Relationships xmlns="http://schemas.openxmlformats.org/package/2006/relationships"><Relationship Id="rId1" Target="../tables/table10.xml" Type="http://schemas.openxmlformats.org/officeDocument/2006/relationships/table"/></Relationships>
</file>

<file path=xl/worksheets/_rels/sheet15.xml.rels><?xml version="1.0" encoding="UTF-8" standalone="yes"?><Relationships xmlns="http://schemas.openxmlformats.org/package/2006/relationships"><Relationship Id="rId1" Target="../tables/table11.xml" Type="http://schemas.openxmlformats.org/officeDocument/2006/relationships/table"/></Relationships>
</file>

<file path=xl/worksheets/_rels/sheet16.xml.rels><?xml version="1.0" encoding="UTF-8" standalone="yes"?><Relationships xmlns="http://schemas.openxmlformats.org/package/2006/relationships"><Relationship Id="rId1" Target="../printerSettings/printerSettings8.bin" Type="http://schemas.openxmlformats.org/officeDocument/2006/relationships/printerSettings"/><Relationship Id="rId2" Target="../tables/tableSingleCells4.xml" Type="http://schemas.openxmlformats.org/officeDocument/2006/relationships/tableSingleCells"/><Relationship Id="rId3" Target="../tables/table12.xml" Type="http://schemas.openxmlformats.org/officeDocument/2006/relationships/table"/></Relationships>
</file>

<file path=xl/worksheets/_rels/sheet2.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_rels/sheet5.xml.rels><?xml version="1.0" encoding="UTF-8" standalone="yes"?><Relationships xmlns="http://schemas.openxmlformats.org/package/2006/relationships"><Relationship Id="rId1" Target="../tables/table3.xml" Type="http://schemas.openxmlformats.org/officeDocument/2006/relationships/table"/></Relationships>
</file>

<file path=xl/worksheets/_rels/sheet6.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1.vml" Type="http://schemas.openxmlformats.org/officeDocument/2006/relationships/vmlDrawing"/><Relationship Id="rId3" Target="../tables/table4.xml" Type="http://schemas.openxmlformats.org/officeDocument/2006/relationships/table"/><Relationship Id="rId4" Target="../comments1.xml" Type="http://schemas.openxmlformats.org/officeDocument/2006/relationships/comments"/></Relationships>
</file>

<file path=xl/worksheets/_rels/sheet7.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tables/tableSingleCells1.xml" Type="http://schemas.openxmlformats.org/officeDocument/2006/relationships/tableSingleCells"/><Relationship Id="rId3" Target="../tables/table5.xml" Type="http://schemas.openxmlformats.org/officeDocument/2006/relationships/table"/></Relationships>
</file>

<file path=xl/worksheets/_rels/sheet9.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tables/table6.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A2" sqref="A2"/>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7" t="s">
        <v>56</v>
      </c>
      <c r="E1" t="s">
        <v>57</v>
      </c>
    </row>
    <row r="2" spans="1:6">
      <c r="A2" s="25" t="s">
        <v>39</v>
      </c>
      <c r="B2" s="26" t="s">
        <v>34</v>
      </c>
      <c r="C2" s="26" t="s">
        <v>38</v>
      </c>
      <c r="E2" s="28" t="s">
        <v>0</v>
      </c>
      <c r="F2" s="28" t="s">
        <v>84</v>
      </c>
    </row>
    <row r="3" spans="1:6">
      <c r="A3" s="61" t="s">
        <v>145</v>
      </c>
      <c r="B3" s="23" t="s">
        <v>35</v>
      </c>
      <c r="C3" t="s">
        <v>40</v>
      </c>
      <c r="E3" s="29" t="s">
        <v>61</v>
      </c>
      <c r="F3" s="30" t="s">
        <v>77</v>
      </c>
    </row>
    <row r="4" spans="1:6">
      <c r="A4" s="61" t="s">
        <v>31</v>
      </c>
      <c r="B4" s="24" t="s">
        <v>48</v>
      </c>
      <c r="C4" t="s">
        <v>29</v>
      </c>
      <c r="E4" s="29" t="s">
        <v>309</v>
      </c>
      <c r="F4" s="30" t="s">
        <v>78</v>
      </c>
    </row>
    <row r="5" spans="1:6">
      <c r="A5" s="61" t="s">
        <v>32</v>
      </c>
      <c r="B5" s="24" t="s">
        <v>45</v>
      </c>
      <c r="E5" s="29" t="s">
        <v>74</v>
      </c>
      <c r="F5" s="30" t="s">
        <v>79</v>
      </c>
    </row>
    <row r="6" spans="1:6">
      <c r="A6" s="61" t="s">
        <v>33</v>
      </c>
      <c r="B6" s="24" t="s">
        <v>36</v>
      </c>
      <c r="E6" s="29" t="s">
        <v>75</v>
      </c>
      <c r="F6" s="30" t="s">
        <v>80</v>
      </c>
    </row>
    <row r="7" spans="1:6">
      <c r="A7" s="61" t="s">
        <v>153</v>
      </c>
      <c r="B7" s="24" t="s">
        <v>47</v>
      </c>
      <c r="E7" s="29" t="s">
        <v>63</v>
      </c>
      <c r="F7" s="30" t="s">
        <v>82</v>
      </c>
    </row>
    <row r="8" spans="1:6">
      <c r="A8" s="61" t="s">
        <v>155</v>
      </c>
      <c r="B8" s="24" t="s">
        <v>37</v>
      </c>
      <c r="E8" s="29" t="s">
        <v>64</v>
      </c>
      <c r="F8" s="30" t="s">
        <v>81</v>
      </c>
    </row>
    <row r="9" spans="1:6">
      <c r="A9" s="61" t="s">
        <v>157</v>
      </c>
      <c r="B9" s="24" t="s">
        <v>46</v>
      </c>
      <c r="E9" s="29" t="s">
        <v>188</v>
      </c>
      <c r="F9" s="30" t="s">
        <v>83</v>
      </c>
    </row>
    <row r="10" spans="1:6">
      <c r="A10" s="61" t="s">
        <v>159</v>
      </c>
      <c r="B10" s="24" t="s">
        <v>49</v>
      </c>
      <c r="E10" s="29" t="s">
        <v>76</v>
      </c>
      <c r="F10" s="30" t="s">
        <v>83</v>
      </c>
    </row>
    <row r="11" spans="1:6">
      <c r="A11" s="61" t="s">
        <v>147</v>
      </c>
      <c r="B11" s="24" t="s">
        <v>50</v>
      </c>
      <c r="E11" s="29" t="s">
        <v>457</v>
      </c>
      <c r="F11" s="30" t="s">
        <v>459</v>
      </c>
    </row>
    <row r="12" spans="1:6">
      <c r="A12" s="61" t="s">
        <v>148</v>
      </c>
      <c r="B12" s="24" t="s">
        <v>51</v>
      </c>
      <c r="E12" s="29" t="s">
        <v>458</v>
      </c>
      <c r="F12" s="30" t="s">
        <v>460</v>
      </c>
    </row>
    <row r="13" spans="1:6">
      <c r="A13" s="61" t="s">
        <v>151</v>
      </c>
      <c r="B13" s="24" t="s">
        <v>52</v>
      </c>
      <c r="E13" s="29" t="s">
        <v>508</v>
      </c>
      <c r="F13" s="30" t="s">
        <v>85</v>
      </c>
    </row>
    <row r="14" spans="1:6">
      <c r="A14" s="61" t="s">
        <v>150</v>
      </c>
      <c r="B14" s="24" t="s">
        <v>53</v>
      </c>
      <c r="E14" s="29" t="s">
        <v>26</v>
      </c>
      <c r="F14" s="30" t="s">
        <v>85</v>
      </c>
    </row>
    <row r="15" spans="1:6">
      <c r="A15" s="61" t="s">
        <v>160</v>
      </c>
      <c r="B15" s="24" t="s">
        <v>54</v>
      </c>
      <c r="E15" s="29" t="s">
        <v>65</v>
      </c>
      <c r="F15" s="30" t="s">
        <v>86</v>
      </c>
    </row>
    <row r="16" spans="1:6">
      <c r="A16" s="61" t="s">
        <v>161</v>
      </c>
      <c r="B16" s="24" t="s">
        <v>55</v>
      </c>
      <c r="E16" s="29" t="s">
        <v>87</v>
      </c>
      <c r="F16" s="30" t="s">
        <v>88</v>
      </c>
    </row>
    <row r="17" spans="5:5">
      <c r="E17" s="22"/>
    </row>
    <row r="18" spans="5:5">
      <c r="E18" s="22"/>
    </row>
  </sheetData>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4"/>
  <sheetViews>
    <sheetView topLeftCell="A7" zoomScale="130" zoomScaleNormal="130" workbookViewId="0">
      <selection activeCell="B10" sqref="B10"/>
    </sheetView>
  </sheetViews>
  <sheetFormatPr baseColWidth="10" defaultRowHeight="14"/>
  <cols>
    <col min="1" max="1" width="5.5" bestFit="1" customWidth="1"/>
    <col min="2" max="2" width="16.83203125" bestFit="1" customWidth="1"/>
    <col min="3" max="3" width="75.1640625" customWidth="1"/>
    <col min="4" max="4" width="36.1640625" customWidth="1"/>
  </cols>
  <sheetData>
    <row r="1" spans="1:4">
      <c r="A1" s="111" t="s">
        <v>435</v>
      </c>
      <c r="B1" s="111" t="s">
        <v>436</v>
      </c>
      <c r="C1" s="111" t="s">
        <v>345</v>
      </c>
      <c r="D1" s="111" t="s">
        <v>346</v>
      </c>
    </row>
    <row r="2" spans="1:4" ht="75">
      <c r="A2" s="111">
        <f t="shared" ref="A2:A14" si="0">ROW()-1</f>
        <v>1</v>
      </c>
      <c r="B2" s="111" t="s">
        <v>431</v>
      </c>
      <c r="C2" s="122" t="s">
        <v>494</v>
      </c>
      <c r="D2" s="111"/>
    </row>
    <row r="3" spans="1:4" ht="74" customHeight="1">
      <c r="A3" s="111">
        <f t="shared" si="0"/>
        <v>2</v>
      </c>
      <c r="B3" s="111" t="s">
        <v>439</v>
      </c>
      <c r="C3" s="122" t="s">
        <v>496</v>
      </c>
      <c r="D3" s="111"/>
    </row>
    <row r="4" spans="1:4">
      <c r="A4" s="111">
        <f t="shared" si="0"/>
        <v>3</v>
      </c>
      <c r="B4" s="111" t="s">
        <v>438</v>
      </c>
      <c r="C4" s="111" t="s">
        <v>440</v>
      </c>
      <c r="D4" s="111"/>
    </row>
    <row r="5" spans="1:4" ht="90">
      <c r="A5" s="111">
        <f t="shared" si="0"/>
        <v>4</v>
      </c>
      <c r="B5" s="111" t="s">
        <v>437</v>
      </c>
      <c r="C5" s="122" t="s">
        <v>454</v>
      </c>
      <c r="D5" s="111"/>
    </row>
    <row r="6" spans="1:4">
      <c r="A6" s="111">
        <f t="shared" si="0"/>
        <v>5</v>
      </c>
      <c r="B6" s="111" t="s">
        <v>441</v>
      </c>
      <c r="C6" s="111" t="s">
        <v>442</v>
      </c>
      <c r="D6" s="111"/>
    </row>
    <row r="7" spans="1:4" ht="120">
      <c r="A7" s="111">
        <f>ROW()-1</f>
        <v>6</v>
      </c>
      <c r="B7" s="111" t="s">
        <v>449</v>
      </c>
      <c r="C7" s="122" t="s">
        <v>505</v>
      </c>
      <c r="D7" s="111"/>
    </row>
    <row r="8" spans="1:4" ht="75">
      <c r="A8" s="111">
        <f t="shared" si="0"/>
        <v>7</v>
      </c>
      <c r="B8" s="111" t="s">
        <v>444</v>
      </c>
      <c r="C8" s="122" t="s">
        <v>463</v>
      </c>
      <c r="D8" s="111"/>
    </row>
    <row r="9" spans="1:4" ht="165">
      <c r="A9" s="111">
        <f>ROW()-1</f>
        <v>8</v>
      </c>
      <c r="B9" s="111" t="s">
        <v>493</v>
      </c>
      <c r="C9" s="122" t="s">
        <v>544</v>
      </c>
      <c r="D9" s="111"/>
    </row>
    <row r="10" spans="1:4" ht="30">
      <c r="A10" s="111">
        <f t="shared" si="0"/>
        <v>9</v>
      </c>
      <c r="B10" s="122" t="s">
        <v>445</v>
      </c>
      <c r="C10" s="111" t="s">
        <v>446</v>
      </c>
      <c r="D10" s="111"/>
    </row>
    <row r="11" spans="1:4">
      <c r="A11" s="111">
        <f t="shared" si="0"/>
        <v>10</v>
      </c>
      <c r="B11" s="111"/>
      <c r="C11" s="111"/>
      <c r="D11" s="111"/>
    </row>
    <row r="12" spans="1:4">
      <c r="A12" s="111">
        <f t="shared" si="0"/>
        <v>11</v>
      </c>
      <c r="B12" s="111"/>
      <c r="C12" s="111"/>
      <c r="D12" s="111"/>
    </row>
    <row r="13" spans="1:4">
      <c r="A13" s="111">
        <f t="shared" si="0"/>
        <v>12</v>
      </c>
      <c r="B13" s="111"/>
      <c r="C13" s="111"/>
      <c r="D13" s="111"/>
    </row>
    <row r="14" spans="1:4">
      <c r="A14" s="111">
        <f t="shared" si="0"/>
        <v>13</v>
      </c>
      <c r="B14" s="111"/>
      <c r="C14" s="111"/>
      <c r="D14" s="111"/>
    </row>
  </sheetData>
  <phoneticPr fontId="3"/>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C79"/>
  <sheetViews>
    <sheetView topLeftCell="A2" zoomScaleNormal="100" zoomScaleSheetLayoutView="80" workbookViewId="0">
      <selection activeCell="C17" sqref="C17"/>
    </sheetView>
  </sheetViews>
  <sheetFormatPr baseColWidth="10" defaultColWidth="9" defaultRowHeight="14" outlineLevelCol="1"/>
  <cols>
    <col min="1" max="1" width="27" style="68" customWidth="1"/>
    <col min="2" max="2" width="32.6640625" style="68" customWidth="1"/>
    <col min="3" max="3" width="26.6640625" style="68" bestFit="1" customWidth="1"/>
    <col min="4" max="4" width="36" style="68" bestFit="1" customWidth="1"/>
    <col min="5" max="5" width="16.5" style="68" customWidth="1"/>
    <col min="6" max="6" width="7.1640625" style="69" customWidth="1"/>
    <col min="7" max="7" width="8.83203125" style="70" customWidth="1"/>
    <col min="8" max="9" width="8.33203125" style="70" customWidth="1"/>
    <col min="10" max="11" width="8.5" style="70" customWidth="1"/>
    <col min="12" max="12" width="9.33203125" style="70" customWidth="1" outlineLevel="1"/>
    <col min="13" max="13" width="8.5" style="70" customWidth="1" outlineLevel="1"/>
    <col min="14" max="19" width="18.33203125" style="70" customWidth="1" outlineLevel="1"/>
    <col min="20" max="20" width="17.1640625" style="70" bestFit="1" customWidth="1" outlineLevel="1"/>
    <col min="21" max="22" width="9.1640625" style="70" customWidth="1"/>
    <col min="23" max="23" width="9.33203125" style="70" customWidth="1"/>
    <col min="24" max="24" width="37.5" style="68" customWidth="1"/>
    <col min="25" max="26" width="19.33203125" style="71" customWidth="1"/>
    <col min="27" max="27" width="19.33203125" style="71" bestFit="1" customWidth="1"/>
    <col min="28" max="16384" width="9" style="71"/>
  </cols>
  <sheetData>
    <row r="1" spans="1:29">
      <c r="A1" s="67" t="s">
        <v>1</v>
      </c>
      <c r="B1" s="67"/>
    </row>
    <row r="2" spans="1:29" ht="15">
      <c r="X2" s="72" t="s">
        <v>192</v>
      </c>
      <c r="Y2" s="72" t="s">
        <v>127</v>
      </c>
      <c r="Z2" s="72" t="s">
        <v>128</v>
      </c>
      <c r="AA2" s="72" t="s">
        <v>129</v>
      </c>
    </row>
    <row r="3" spans="1:29">
      <c r="A3" s="123" t="s">
        <v>380</v>
      </c>
      <c r="X3" s="65" t="str">
        <f>IF(各種設定!$E$14=0,"",各種設定!$E$14)</f>
        <v>en</v>
      </c>
      <c r="Y3" s="65" t="str">
        <f>IF(各種設定!$E$15=0,"",各種設定!$E$15)</f>
        <v>ja</v>
      </c>
      <c r="Z3" s="65" t="str">
        <f>IF(各種設定!$E$16=0,"",各種設定!$E$16)</f>
        <v/>
      </c>
      <c r="AA3" s="65" t="str">
        <f>IF(各種設定!$E$17=0,"",各種設定!$E$17)</f>
        <v/>
      </c>
    </row>
    <row r="4" spans="1:29">
      <c r="A4" s="67"/>
    </row>
    <row r="5" spans="1:29" s="76" customFormat="1" ht="45">
      <c r="A5" s="73" t="s">
        <v>2</v>
      </c>
      <c r="B5" s="74" t="s">
        <v>401</v>
      </c>
      <c r="C5" s="73" t="s">
        <v>3</v>
      </c>
      <c r="D5" s="73" t="s">
        <v>4</v>
      </c>
      <c r="E5" s="80" t="s">
        <v>402</v>
      </c>
      <c r="F5" s="73" t="s">
        <v>434</v>
      </c>
      <c r="G5" s="74" t="s">
        <v>330</v>
      </c>
      <c r="H5" s="74" t="s">
        <v>110</v>
      </c>
      <c r="I5" s="11" t="s">
        <v>403</v>
      </c>
      <c r="J5" s="74" t="s">
        <v>404</v>
      </c>
      <c r="K5" s="11" t="s">
        <v>405</v>
      </c>
      <c r="L5" s="11" t="s">
        <v>448</v>
      </c>
      <c r="M5" s="11" t="s">
        <v>444</v>
      </c>
      <c r="N5" s="11" t="s">
        <v>486</v>
      </c>
      <c r="O5" s="11" t="s">
        <v>487</v>
      </c>
      <c r="P5" s="11" t="s">
        <v>507</v>
      </c>
      <c r="Q5" s="11" t="s">
        <v>488</v>
      </c>
      <c r="R5" s="11" t="s">
        <v>489</v>
      </c>
      <c r="S5" s="11" t="s">
        <v>543</v>
      </c>
      <c r="T5" s="11" t="s">
        <v>492</v>
      </c>
      <c r="U5" s="11" t="s">
        <v>406</v>
      </c>
      <c r="V5" s="11" t="s">
        <v>407</v>
      </c>
      <c r="W5" s="11" t="s">
        <v>408</v>
      </c>
      <c r="X5" s="11" t="s">
        <v>105</v>
      </c>
      <c r="Y5" s="75" t="s">
        <v>409</v>
      </c>
      <c r="Z5" s="75" t="s">
        <v>410</v>
      </c>
      <c r="AA5" s="75" t="s">
        <v>411</v>
      </c>
      <c r="AC5" s="77"/>
    </row>
    <row r="6" spans="1:29" s="76" customFormat="1" ht="14" customHeight="1">
      <c r="A6" s="78" t="s">
        <v>526</v>
      </c>
      <c r="B6" s="78" t="s">
        <v>418</v>
      </c>
      <c r="C6" s="6" t="s">
        <v>418</v>
      </c>
      <c r="D6" s="6" t="s">
        <v>318</v>
      </c>
      <c r="E6" s="146" t="str">
        <f>IF(OR(NOT(ISNA(VLOOKUP(テーブル7[[#This Row],[dataType]], dataType定義!A:A, 1,FALSE))),NOT(ISNA(VLOOKUP(テーブル7[[#This Row],[dataType]],'（未使用）dataType参照定義'!A:A, 1,FALSE)))), "○", "×")</f>
        <v>○</v>
      </c>
      <c r="F6" s="10" t="s">
        <v>320</v>
      </c>
      <c r="G6" s="10"/>
      <c r="H6" s="10" t="s">
        <v>43</v>
      </c>
      <c r="I6" s="9"/>
      <c r="J6" s="73"/>
      <c r="K6" s="9"/>
      <c r="L6" s="10"/>
      <c r="M6" s="9"/>
      <c r="N6" s="9"/>
      <c r="O6" s="9"/>
      <c r="P6" s="9"/>
      <c r="Q6" s="9"/>
      <c r="R6" s="9"/>
      <c r="S6" s="9"/>
      <c r="T6" s="10"/>
      <c r="U6" s="9"/>
      <c r="V6" s="9"/>
      <c r="W6" s="9"/>
      <c r="X6" s="43"/>
      <c r="Y6" s="78" t="s">
        <v>418</v>
      </c>
      <c r="Z6" s="147"/>
      <c r="AA6" s="148"/>
      <c r="AC6" s="77"/>
    </row>
    <row r="7" spans="1:29" s="76" customFormat="1" ht="14" customHeight="1">
      <c r="A7" s="78" t="s">
        <v>526</v>
      </c>
      <c r="B7" s="6" t="s">
        <v>471</v>
      </c>
      <c r="C7" s="78" t="s">
        <v>316</v>
      </c>
      <c r="D7" s="78" t="s">
        <v>317</v>
      </c>
      <c r="E7" s="146" t="str">
        <f>IF(OR(NOT(ISNA(VLOOKUP(テーブル7[[#This Row],[dataType]], dataType定義!A:A, 1,FALSE))),NOT(ISNA(VLOOKUP(テーブル7[[#This Row],[dataType]],'（未使用）dataType参照定義'!A:A, 1,FALSE)))), "○", "×")</f>
        <v>○</v>
      </c>
      <c r="F7" s="73" t="s">
        <v>527</v>
      </c>
      <c r="G7" s="73"/>
      <c r="H7" s="73"/>
      <c r="I7" s="9"/>
      <c r="J7" s="73"/>
      <c r="K7" s="138"/>
      <c r="L7" s="73"/>
      <c r="M7" s="9"/>
      <c r="N7" s="9"/>
      <c r="O7" s="9"/>
      <c r="P7" s="9"/>
      <c r="Q7" s="9"/>
      <c r="R7" s="9"/>
      <c r="S7" s="9"/>
      <c r="T7" s="10"/>
      <c r="U7" s="9"/>
      <c r="V7" s="9"/>
      <c r="W7" s="73"/>
      <c r="X7" s="102"/>
      <c r="Y7" s="6" t="s">
        <v>528</v>
      </c>
      <c r="Z7" s="147"/>
      <c r="AA7" s="148"/>
      <c r="AC7" s="77"/>
    </row>
    <row r="8" spans="1:29" s="76" customFormat="1" ht="14" customHeight="1">
      <c r="A8" s="78" t="s">
        <v>526</v>
      </c>
      <c r="B8" s="78" t="s">
        <v>472</v>
      </c>
      <c r="C8" s="78" t="s">
        <v>419</v>
      </c>
      <c r="D8" s="6" t="s">
        <v>467</v>
      </c>
      <c r="E8" s="146" t="str">
        <f>IF(OR(NOT(ISNA(VLOOKUP(テーブル7[[#This Row],[dataType]], dataType定義!A:A, 1,FALSE))),NOT(ISNA(VLOOKUP(テーブル7[[#This Row],[dataType]],'（未使用）dataType参照定義'!A:A, 1,FALSE)))), "○", "×")</f>
        <v>○</v>
      </c>
      <c r="F8" s="73"/>
      <c r="G8" s="73"/>
      <c r="H8" s="73"/>
      <c r="I8" s="9"/>
      <c r="J8" s="73"/>
      <c r="K8" s="9"/>
      <c r="L8" s="73"/>
      <c r="M8" s="9"/>
      <c r="N8" s="9"/>
      <c r="O8" s="9"/>
      <c r="P8" s="9"/>
      <c r="Q8" s="9"/>
      <c r="R8" s="9"/>
      <c r="S8" s="9"/>
      <c r="T8" s="10"/>
      <c r="U8" s="9"/>
      <c r="V8" s="9"/>
      <c r="W8" s="73"/>
      <c r="X8" s="102"/>
      <c r="Y8" s="6" t="s">
        <v>696</v>
      </c>
      <c r="Z8" s="147"/>
      <c r="AA8" s="148"/>
      <c r="AC8" s="77"/>
    </row>
    <row r="9" spans="1:29" s="76" customFormat="1" ht="14" customHeight="1">
      <c r="A9" s="78" t="s">
        <v>526</v>
      </c>
      <c r="B9" s="78" t="s">
        <v>473</v>
      </c>
      <c r="C9" s="78" t="s">
        <v>420</v>
      </c>
      <c r="D9" s="78" t="s">
        <v>421</v>
      </c>
      <c r="E9" s="146" t="str">
        <f>IF(OR(NOT(ISNA(VLOOKUP(テーブル7[[#This Row],[dataType]], dataType定義!A:A, 1,FALSE))),NOT(ISNA(VLOOKUP(テーブル7[[#This Row],[dataType]],'（未使用）dataType参照定義'!A:A, 1,FALSE)))), "○", "×")</f>
        <v>○</v>
      </c>
      <c r="F9" s="73"/>
      <c r="G9" s="73"/>
      <c r="H9" s="73"/>
      <c r="I9" s="9"/>
      <c r="J9" s="73"/>
      <c r="K9" s="9"/>
      <c r="L9" s="73"/>
      <c r="M9" s="9"/>
      <c r="N9" s="9"/>
      <c r="O9" s="9"/>
      <c r="P9" s="9"/>
      <c r="Q9" s="9"/>
      <c r="R9" s="9"/>
      <c r="S9" s="9"/>
      <c r="T9" s="10"/>
      <c r="U9" s="9"/>
      <c r="V9" s="9"/>
      <c r="W9" s="73"/>
      <c r="X9" s="102"/>
      <c r="Y9" s="6" t="s">
        <v>529</v>
      </c>
      <c r="Z9" s="147"/>
      <c r="AA9" s="148"/>
      <c r="AC9" s="77"/>
    </row>
    <row r="10" spans="1:29" s="76" customFormat="1" ht="14" customHeight="1">
      <c r="A10" s="78" t="s">
        <v>526</v>
      </c>
      <c r="B10" s="6" t="s">
        <v>476</v>
      </c>
      <c r="C10" s="6" t="s">
        <v>514</v>
      </c>
      <c r="D10" s="6" t="s">
        <v>312</v>
      </c>
      <c r="E10" s="146" t="str">
        <f>IF(OR(NOT(ISNA(VLOOKUP(テーブル7[[#This Row],[dataType]], dataType定義!A:A, 1,FALSE))),NOT(ISNA(VLOOKUP(テーブル7[[#This Row],[dataType]],'（未使用）dataType参照定義'!A:A, 1,FALSE)))), "○", "×")</f>
        <v>○</v>
      </c>
      <c r="F10" s="73"/>
      <c r="G10" s="9"/>
      <c r="H10" s="9"/>
      <c r="I10" s="9"/>
      <c r="J10" s="73"/>
      <c r="K10" s="9"/>
      <c r="L10" s="9"/>
      <c r="M10" s="9"/>
      <c r="N10" s="9"/>
      <c r="O10" s="9"/>
      <c r="P10" s="9"/>
      <c r="Q10" s="9"/>
      <c r="R10" s="9"/>
      <c r="S10" s="9"/>
      <c r="T10" s="10"/>
      <c r="U10" s="9"/>
      <c r="V10" s="9"/>
      <c r="W10" s="9"/>
      <c r="X10" s="43"/>
      <c r="Y10" s="6" t="s">
        <v>530</v>
      </c>
      <c r="Z10" s="147"/>
      <c r="AA10" s="148"/>
      <c r="AC10" s="77"/>
    </row>
    <row r="11" spans="1:29" s="76" customFormat="1" ht="14" customHeight="1">
      <c r="A11" s="78" t="s">
        <v>526</v>
      </c>
      <c r="B11" s="6" t="s">
        <v>531</v>
      </c>
      <c r="C11" s="6" t="s">
        <v>532</v>
      </c>
      <c r="D11" s="6" t="s">
        <v>312</v>
      </c>
      <c r="E11" s="146" t="str">
        <f>IF(OR(NOT(ISNA(VLOOKUP(テーブル7[[#This Row],[dataType]], dataType定義!A:A, 1,FALSE))),NOT(ISNA(VLOOKUP(テーブル7[[#This Row],[dataType]],'（未使用）dataType参照定義'!A:A, 1,FALSE)))), "○", "×")</f>
        <v>○</v>
      </c>
      <c r="F11" s="73"/>
      <c r="G11" s="9"/>
      <c r="H11" s="9"/>
      <c r="I11" s="9"/>
      <c r="J11" s="73"/>
      <c r="K11" s="9"/>
      <c r="L11" s="9"/>
      <c r="M11" s="9"/>
      <c r="N11" s="9"/>
      <c r="O11" s="9"/>
      <c r="P11" s="9"/>
      <c r="Q11" s="9"/>
      <c r="R11" s="9"/>
      <c r="S11" s="9"/>
      <c r="T11" s="10"/>
      <c r="U11" s="9"/>
      <c r="V11" s="9"/>
      <c r="W11" s="9"/>
      <c r="X11" s="43"/>
      <c r="Y11" s="6" t="s">
        <v>533</v>
      </c>
      <c r="Z11" s="147"/>
      <c r="AA11" s="148"/>
      <c r="AC11" s="77"/>
    </row>
    <row r="12" spans="1:29" s="76" customFormat="1" ht="14" customHeight="1">
      <c r="A12" s="78" t="s">
        <v>520</v>
      </c>
      <c r="B12" s="78" t="s">
        <v>418</v>
      </c>
      <c r="C12" s="6" t="s">
        <v>418</v>
      </c>
      <c r="D12" s="6" t="s">
        <v>318</v>
      </c>
      <c r="E12" s="79" t="str">
        <f>IF(OR(NOT(ISNA(VLOOKUP(テーブル7[[#This Row],[dataType]], dataType定義!A:A, 1,FALSE))),NOT(ISNA(VLOOKUP(テーブル7[[#This Row],[dataType]],'（未使用）dataType参照定義'!A:A, 1,FALSE)))), "○", "×")</f>
        <v>○</v>
      </c>
      <c r="F12" s="10" t="s">
        <v>320</v>
      </c>
      <c r="G12" s="10"/>
      <c r="H12" s="10" t="s">
        <v>43</v>
      </c>
      <c r="I12" s="9"/>
      <c r="J12" s="73"/>
      <c r="K12" s="9"/>
      <c r="L12" s="10" t="s">
        <v>43</v>
      </c>
      <c r="M12" s="9"/>
      <c r="N12" s="9"/>
      <c r="O12" s="9"/>
      <c r="P12" s="9"/>
      <c r="Q12" s="9"/>
      <c r="R12" s="9"/>
      <c r="S12" s="9"/>
      <c r="T12" s="10"/>
      <c r="U12" s="9"/>
      <c r="V12" s="9"/>
      <c r="W12" s="9"/>
      <c r="X12" s="43"/>
      <c r="Y12" s="78" t="s">
        <v>418</v>
      </c>
      <c r="Z12" s="78"/>
      <c r="AA12" s="73"/>
      <c r="AC12" s="77"/>
    </row>
    <row r="13" spans="1:29" s="76" customFormat="1" ht="14" customHeight="1">
      <c r="A13" s="78" t="s">
        <v>520</v>
      </c>
      <c r="B13" s="6" t="s">
        <v>588</v>
      </c>
      <c r="C13" s="6" t="s">
        <v>521</v>
      </c>
      <c r="D13" s="6" t="s">
        <v>552</v>
      </c>
      <c r="E13" s="79" t="str">
        <f>IF(OR(NOT(ISNA(VLOOKUP(テーブル7[[#This Row],[dataType]], dataType定義!A:A, 1,FALSE))),NOT(ISNA(VLOOKUP(テーブル7[[#This Row],[dataType]],'（未使用）dataType参照定義'!A:A, 1,FALSE)))), "○", "×")</f>
        <v>○</v>
      </c>
      <c r="F13" s="9" t="s">
        <v>527</v>
      </c>
      <c r="G13" s="9"/>
      <c r="H13" s="9"/>
      <c r="I13" s="9"/>
      <c r="J13" s="73"/>
      <c r="K13" s="9"/>
      <c r="L13" s="9"/>
      <c r="M13" s="9"/>
      <c r="N13" s="9"/>
      <c r="O13" s="9"/>
      <c r="P13" s="9"/>
      <c r="Q13" s="9"/>
      <c r="R13" s="9"/>
      <c r="S13" s="9"/>
      <c r="T13" s="10"/>
      <c r="U13" s="9"/>
      <c r="V13" s="9"/>
      <c r="W13" s="9"/>
      <c r="X13" s="43"/>
      <c r="Y13" s="78" t="s">
        <v>654</v>
      </c>
      <c r="Z13" s="78"/>
      <c r="AA13" s="73"/>
      <c r="AC13" s="77"/>
    </row>
    <row r="14" spans="1:29" s="76" customFormat="1" ht="14" customHeight="1">
      <c r="A14" s="78" t="s">
        <v>520</v>
      </c>
      <c r="B14" s="6" t="s">
        <v>522</v>
      </c>
      <c r="C14" s="6" t="s">
        <v>419</v>
      </c>
      <c r="D14" s="6" t="s">
        <v>554</v>
      </c>
      <c r="E14" s="79" t="str">
        <f>IF(OR(NOT(ISNA(VLOOKUP(テーブル7[[#This Row],[dataType]], dataType定義!A:A, 1,FALSE))),NOT(ISNA(VLOOKUP(テーブル7[[#This Row],[dataType]],'（未使用）dataType参照定義'!A:A, 1,FALSE)))), "○", "×")</f>
        <v>○</v>
      </c>
      <c r="F14" s="73"/>
      <c r="G14" s="9"/>
      <c r="H14" s="9"/>
      <c r="I14" s="9"/>
      <c r="J14" s="73"/>
      <c r="K14" s="9"/>
      <c r="L14" s="9"/>
      <c r="M14" s="9"/>
      <c r="N14" s="9"/>
      <c r="O14" s="9"/>
      <c r="P14" s="9"/>
      <c r="Q14" s="9"/>
      <c r="R14" s="9"/>
      <c r="S14" s="9"/>
      <c r="T14" s="10"/>
      <c r="U14" s="9"/>
      <c r="V14" s="9"/>
      <c r="W14" s="9"/>
      <c r="X14" s="43"/>
      <c r="Y14" s="6" t="s">
        <v>655</v>
      </c>
      <c r="Z14" s="78"/>
      <c r="AA14" s="73"/>
      <c r="AC14" s="77"/>
    </row>
    <row r="15" spans="1:29" s="76" customFormat="1" ht="14" customHeight="1">
      <c r="A15" s="78" t="s">
        <v>520</v>
      </c>
      <c r="B15" s="6" t="s">
        <v>476</v>
      </c>
      <c r="C15" s="6" t="s">
        <v>514</v>
      </c>
      <c r="D15" s="6" t="s">
        <v>312</v>
      </c>
      <c r="E15" s="79" t="str">
        <f>IF(OR(NOT(ISNA(VLOOKUP(テーブル7[[#This Row],[dataType]], dataType定義!A:A, 1,FALSE))),NOT(ISNA(VLOOKUP(テーブル7[[#This Row],[dataType]],'（未使用）dataType参照定義'!A:A, 1,FALSE)))), "○", "×")</f>
        <v>○</v>
      </c>
      <c r="F15" s="73"/>
      <c r="G15" s="9"/>
      <c r="H15" s="9"/>
      <c r="I15" s="9"/>
      <c r="J15" s="73"/>
      <c r="K15" s="9"/>
      <c r="L15" s="9"/>
      <c r="M15" s="9"/>
      <c r="N15" s="9"/>
      <c r="O15" s="9"/>
      <c r="P15" s="9"/>
      <c r="Q15" s="9"/>
      <c r="R15" s="9"/>
      <c r="S15" s="9"/>
      <c r="T15" s="10"/>
      <c r="U15" s="9"/>
      <c r="V15" s="9"/>
      <c r="W15" s="9"/>
      <c r="X15" s="43"/>
      <c r="Y15" s="6" t="s">
        <v>530</v>
      </c>
      <c r="Z15" s="78"/>
      <c r="AA15" s="73"/>
      <c r="AC15" s="77"/>
    </row>
    <row r="16" spans="1:29" s="76" customFormat="1" ht="14" customHeight="1">
      <c r="A16" s="78" t="s">
        <v>520</v>
      </c>
      <c r="B16" s="6" t="s">
        <v>534</v>
      </c>
      <c r="C16" s="6" t="s">
        <v>532</v>
      </c>
      <c r="D16" s="6" t="s">
        <v>312</v>
      </c>
      <c r="E16" s="79" t="str">
        <f>IF(OR(NOT(ISNA(VLOOKUP(テーブル7[[#This Row],[dataType]], dataType定義!A:A, 1,FALSE))),NOT(ISNA(VLOOKUP(テーブル7[[#This Row],[dataType]],'（未使用）dataType参照定義'!A:A, 1,FALSE)))), "○", "×")</f>
        <v>○</v>
      </c>
      <c r="F16" s="73"/>
      <c r="G16" s="9"/>
      <c r="H16" s="9"/>
      <c r="I16" s="9"/>
      <c r="J16" s="73"/>
      <c r="K16" s="9"/>
      <c r="L16" s="9"/>
      <c r="M16" s="9"/>
      <c r="N16" s="9"/>
      <c r="O16" s="9"/>
      <c r="P16" s="9"/>
      <c r="Q16" s="9"/>
      <c r="R16" s="9"/>
      <c r="S16" s="9"/>
      <c r="T16" s="10"/>
      <c r="U16" s="9"/>
      <c r="V16" s="9"/>
      <c r="W16" s="9"/>
      <c r="X16" s="43"/>
      <c r="Y16" s="6" t="s">
        <v>533</v>
      </c>
      <c r="Z16" s="78"/>
      <c r="AA16" s="73"/>
      <c r="AC16" s="77"/>
    </row>
    <row r="17" spans="1:29" s="76" customFormat="1" ht="14" customHeight="1">
      <c r="A17" s="6" t="s">
        <v>470</v>
      </c>
      <c r="B17" s="6" t="s">
        <v>418</v>
      </c>
      <c r="C17" s="6" t="s">
        <v>418</v>
      </c>
      <c r="D17" s="6" t="s">
        <v>318</v>
      </c>
      <c r="E17" s="79" t="str">
        <f>IF(OR(NOT(ISNA(VLOOKUP(テーブル7[[#This Row],[dataType]], dataType定義!A:A, 1,FALSE))),NOT(ISNA(VLOOKUP(テーブル7[[#This Row],[dataType]],'（未使用）dataType参照定義'!A:A, 1,FALSE)))), "○", "×")</f>
        <v>○</v>
      </c>
      <c r="F17" s="10" t="s">
        <v>320</v>
      </c>
      <c r="G17" s="10"/>
      <c r="H17" s="10" t="s">
        <v>517</v>
      </c>
      <c r="I17" s="9"/>
      <c r="J17" s="73"/>
      <c r="K17" s="9"/>
      <c r="L17" s="9"/>
      <c r="M17" s="9"/>
      <c r="N17" s="9"/>
      <c r="O17" s="9"/>
      <c r="P17" s="9"/>
      <c r="Q17" s="9"/>
      <c r="R17" s="9"/>
      <c r="S17" s="9"/>
      <c r="T17" s="10"/>
      <c r="U17" s="9"/>
      <c r="V17" s="9"/>
      <c r="W17" s="9"/>
      <c r="X17" s="43"/>
      <c r="Y17" s="78" t="s">
        <v>418</v>
      </c>
      <c r="Z17" s="78"/>
      <c r="AA17" s="73"/>
      <c r="AC17" s="77"/>
    </row>
    <row r="18" spans="1:29" s="76" customFormat="1" ht="14" customHeight="1">
      <c r="A18" s="6" t="s">
        <v>470</v>
      </c>
      <c r="B18" s="6" t="s">
        <v>589</v>
      </c>
      <c r="C18" s="6" t="s">
        <v>521</v>
      </c>
      <c r="D18" s="6" t="s">
        <v>555</v>
      </c>
      <c r="E18" s="79" t="str">
        <f>IF(OR(NOT(ISNA(VLOOKUP(テーブル7[[#This Row],[dataType]], dataType定義!A:A, 1,FALSE))),NOT(ISNA(VLOOKUP(テーブル7[[#This Row],[dataType]],'（未使用）dataType参照定義'!A:A, 1,FALSE)))), "○", "×")</f>
        <v>○</v>
      </c>
      <c r="F18" s="9"/>
      <c r="G18" s="9"/>
      <c r="H18" s="9"/>
      <c r="I18" s="9"/>
      <c r="J18" s="73"/>
      <c r="K18" s="9"/>
      <c r="L18" s="9"/>
      <c r="M18" s="9"/>
      <c r="N18" s="9"/>
      <c r="O18" s="9"/>
      <c r="P18" s="9"/>
      <c r="Q18" s="9"/>
      <c r="R18" s="9"/>
      <c r="S18" s="9"/>
      <c r="T18" s="10"/>
      <c r="U18" s="9"/>
      <c r="V18" s="9"/>
      <c r="W18" s="9"/>
      <c r="X18" s="43"/>
      <c r="Y18" s="78" t="s">
        <v>656</v>
      </c>
      <c r="Z18" s="78"/>
      <c r="AA18" s="73"/>
      <c r="AC18" s="77"/>
    </row>
    <row r="19" spans="1:29" s="76" customFormat="1" ht="14" customHeight="1">
      <c r="A19" s="6" t="s">
        <v>470</v>
      </c>
      <c r="B19" s="6" t="s">
        <v>471</v>
      </c>
      <c r="C19" s="78" t="s">
        <v>316</v>
      </c>
      <c r="D19" s="78" t="s">
        <v>317</v>
      </c>
      <c r="E19" s="79" t="str">
        <f>IF(OR(NOT(ISNA(VLOOKUP(テーブル7[[#This Row],[dataType]], dataType定義!A:A, 1,FALSE))),NOT(ISNA(VLOOKUP(テーブル7[[#This Row],[dataType]],'（未使用）dataType参照定義'!A:A, 1,FALSE)))), "○", "×")</f>
        <v>○</v>
      </c>
      <c r="F19" s="73" t="s">
        <v>527</v>
      </c>
      <c r="G19" s="73"/>
      <c r="H19" s="73"/>
      <c r="I19" s="9"/>
      <c r="J19" s="73"/>
      <c r="K19" s="138"/>
      <c r="L19" s="73"/>
      <c r="M19" s="9"/>
      <c r="N19" s="9"/>
      <c r="O19" s="9"/>
      <c r="P19" s="9"/>
      <c r="Q19" s="9"/>
      <c r="R19" s="9"/>
      <c r="S19" s="9"/>
      <c r="T19" s="10"/>
      <c r="U19" s="9"/>
      <c r="V19" s="9"/>
      <c r="W19" s="73"/>
      <c r="X19" s="102"/>
      <c r="Y19" s="6" t="s">
        <v>528</v>
      </c>
      <c r="Z19" s="6"/>
      <c r="AA19" s="73"/>
      <c r="AC19" s="77"/>
    </row>
    <row r="20" spans="1:29" s="76" customFormat="1" ht="14" customHeight="1">
      <c r="A20" s="6" t="s">
        <v>470</v>
      </c>
      <c r="B20" s="6" t="s">
        <v>590</v>
      </c>
      <c r="C20" s="6" t="s">
        <v>523</v>
      </c>
      <c r="D20" s="6" t="s">
        <v>318</v>
      </c>
      <c r="E20" s="79" t="str">
        <f>IF(OR(NOT(ISNA(VLOOKUP(テーブル7[[#This Row],[dataType]], dataType定義!A:A, 1,FALSE))),NOT(ISNA(VLOOKUP(テーブル7[[#This Row],[dataType]],'（未使用）dataType参照定義'!A:A, 1,FALSE)))), "○", "×")</f>
        <v>○</v>
      </c>
      <c r="F20" s="9"/>
      <c r="G20" s="9"/>
      <c r="H20" s="9"/>
      <c r="I20" s="9"/>
      <c r="J20" s="73"/>
      <c r="K20" s="9"/>
      <c r="L20" s="10"/>
      <c r="M20" s="9"/>
      <c r="N20" s="9" t="s">
        <v>516</v>
      </c>
      <c r="O20" s="9" t="s">
        <v>299</v>
      </c>
      <c r="P20" s="9" t="s">
        <v>525</v>
      </c>
      <c r="Q20" s="134" t="s">
        <v>520</v>
      </c>
      <c r="R20" s="134" t="s">
        <v>418</v>
      </c>
      <c r="S20" s="9"/>
      <c r="T20" s="10"/>
      <c r="U20" s="9"/>
      <c r="V20" s="9"/>
      <c r="W20" s="9"/>
      <c r="X20" s="43"/>
      <c r="Y20" s="78" t="s">
        <v>657</v>
      </c>
      <c r="Z20" s="78"/>
      <c r="AA20" s="73"/>
      <c r="AC20" s="77"/>
    </row>
    <row r="21" spans="1:29">
      <c r="A21" s="78" t="s">
        <v>470</v>
      </c>
      <c r="B21" s="78" t="s">
        <v>472</v>
      </c>
      <c r="C21" s="78" t="s">
        <v>419</v>
      </c>
      <c r="D21" s="6" t="s">
        <v>467</v>
      </c>
      <c r="E21" s="79" t="str">
        <f>IF(OR(NOT(ISNA(VLOOKUP(テーブル7[[#This Row],[dataType]], dataType定義!A:A, 1,FALSE))),NOT(ISNA(VLOOKUP(テーブル7[[#This Row],[dataType]],'（未使用）dataType参照定義'!A:A, 1,FALSE)))), "○", "×")</f>
        <v>○</v>
      </c>
      <c r="F21" s="73"/>
      <c r="G21" s="73"/>
      <c r="H21" s="73"/>
      <c r="I21" s="9"/>
      <c r="J21" s="73"/>
      <c r="K21" s="9"/>
      <c r="L21" s="73"/>
      <c r="M21" s="9"/>
      <c r="N21" s="9"/>
      <c r="O21" s="9"/>
      <c r="P21" s="9"/>
      <c r="Q21" s="9"/>
      <c r="R21" s="9"/>
      <c r="S21" s="9"/>
      <c r="T21" s="10"/>
      <c r="U21" s="9"/>
      <c r="V21" s="9"/>
      <c r="W21" s="73"/>
      <c r="X21" s="102"/>
      <c r="Y21" s="6" t="s">
        <v>658</v>
      </c>
      <c r="Z21" s="6"/>
      <c r="AA21" s="73"/>
    </row>
    <row r="22" spans="1:29">
      <c r="A22" s="78" t="s">
        <v>470</v>
      </c>
      <c r="B22" s="78" t="s">
        <v>473</v>
      </c>
      <c r="C22" s="78" t="s">
        <v>420</v>
      </c>
      <c r="D22" s="78" t="s">
        <v>421</v>
      </c>
      <c r="E22" s="79" t="str">
        <f>IF(OR(NOT(ISNA(VLOOKUP(テーブル7[[#This Row],[dataType]], dataType定義!A:A, 1,FALSE))),NOT(ISNA(VLOOKUP(テーブル7[[#This Row],[dataType]],'（未使用）dataType参照定義'!A:A, 1,FALSE)))), "○", "×")</f>
        <v>○</v>
      </c>
      <c r="F22" s="73"/>
      <c r="G22" s="73"/>
      <c r="H22" s="73"/>
      <c r="I22" s="9"/>
      <c r="J22" s="73"/>
      <c r="K22" s="9"/>
      <c r="L22" s="73"/>
      <c r="M22" s="9"/>
      <c r="N22" s="9"/>
      <c r="O22" s="9"/>
      <c r="P22" s="9"/>
      <c r="Q22" s="9"/>
      <c r="R22" s="9"/>
      <c r="S22" s="9"/>
      <c r="T22" s="10"/>
      <c r="U22" s="9"/>
      <c r="V22" s="9"/>
      <c r="W22" s="73"/>
      <c r="X22" s="102"/>
      <c r="Y22" s="6" t="s">
        <v>529</v>
      </c>
      <c r="Z22" s="78"/>
      <c r="AA22" s="73"/>
    </row>
    <row r="23" spans="1:29">
      <c r="A23" s="78" t="s">
        <v>470</v>
      </c>
      <c r="B23" s="78" t="s">
        <v>474</v>
      </c>
      <c r="C23" s="78" t="s">
        <v>475</v>
      </c>
      <c r="D23" s="78" t="s">
        <v>468</v>
      </c>
      <c r="E23" s="79" t="str">
        <f>IF(OR(NOT(ISNA(VLOOKUP(テーブル7[[#This Row],[dataType]], dataType定義!A:A, 1,FALSE))),NOT(ISNA(VLOOKUP(テーブル7[[#This Row],[dataType]],'（未使用）dataType参照定義'!A:A, 1,FALSE)))), "○", "×")</f>
        <v>○</v>
      </c>
      <c r="F23" s="73"/>
      <c r="G23" s="73"/>
      <c r="H23" s="73"/>
      <c r="I23" s="9"/>
      <c r="J23" s="73"/>
      <c r="K23" s="9"/>
      <c r="L23" s="73"/>
      <c r="M23" s="9"/>
      <c r="N23" s="9"/>
      <c r="O23" s="9"/>
      <c r="P23" s="9"/>
      <c r="Q23" s="9"/>
      <c r="R23" s="9"/>
      <c r="S23" s="134"/>
      <c r="T23" s="10"/>
      <c r="U23" s="9"/>
      <c r="V23" s="9"/>
      <c r="W23" s="73"/>
      <c r="X23" s="102"/>
      <c r="Y23" s="6" t="s">
        <v>659</v>
      </c>
      <c r="Z23" s="78"/>
      <c r="AA23" s="73"/>
    </row>
    <row r="24" spans="1:29" ht="30">
      <c r="A24" s="78" t="s">
        <v>470</v>
      </c>
      <c r="B24" s="6" t="s">
        <v>476</v>
      </c>
      <c r="C24" s="6" t="s">
        <v>514</v>
      </c>
      <c r="D24" s="6" t="s">
        <v>312</v>
      </c>
      <c r="E24" s="79" t="str">
        <f>IF(OR(NOT(ISNA(VLOOKUP(テーブル7[[#This Row],[dataType]], dataType定義!A:A, 1,FALSE))),NOT(ISNA(VLOOKUP(テーブル7[[#This Row],[dataType]],'（未使用）dataType参照定義'!A:A, 1,FALSE)))), "○", "×")</f>
        <v>○</v>
      </c>
      <c r="F24" s="73"/>
      <c r="G24" s="9"/>
      <c r="H24" s="9"/>
      <c r="I24" s="9"/>
      <c r="J24" s="73"/>
      <c r="K24" s="9"/>
      <c r="L24" s="9"/>
      <c r="M24" s="9"/>
      <c r="N24" s="9"/>
      <c r="O24" s="9"/>
      <c r="P24" s="9"/>
      <c r="Q24" s="9"/>
      <c r="R24" s="9"/>
      <c r="S24" s="134"/>
      <c r="T24" s="10"/>
      <c r="U24" s="9"/>
      <c r="V24" s="9"/>
      <c r="W24" s="9"/>
      <c r="X24" s="43" t="s">
        <v>660</v>
      </c>
      <c r="Y24" s="6" t="s">
        <v>530</v>
      </c>
      <c r="Z24" s="78"/>
      <c r="AA24" s="73"/>
    </row>
    <row r="25" spans="1:29" s="76" customFormat="1" ht="90">
      <c r="A25" s="78" t="s">
        <v>470</v>
      </c>
      <c r="B25" s="6" t="s">
        <v>531</v>
      </c>
      <c r="C25" s="6" t="s">
        <v>532</v>
      </c>
      <c r="D25" s="6" t="s">
        <v>312</v>
      </c>
      <c r="E25" s="79" t="str">
        <f>IF(OR(NOT(ISNA(VLOOKUP(テーブル7[[#This Row],[dataType]], dataType定義!A:A, 1,FALSE))),NOT(ISNA(VLOOKUP(テーブル7[[#This Row],[dataType]],'（未使用）dataType参照定義'!A:A, 1,FALSE)))), "○", "×")</f>
        <v>○</v>
      </c>
      <c r="F25" s="73"/>
      <c r="G25" s="9"/>
      <c r="H25" s="9"/>
      <c r="I25" s="9"/>
      <c r="J25" s="73"/>
      <c r="K25" s="9"/>
      <c r="L25" s="9"/>
      <c r="M25" s="9"/>
      <c r="N25" s="9"/>
      <c r="O25" s="9"/>
      <c r="P25" s="9"/>
      <c r="Q25" s="9"/>
      <c r="R25" s="9"/>
      <c r="S25" s="9"/>
      <c r="T25" s="10"/>
      <c r="U25" s="9"/>
      <c r="V25" s="9"/>
      <c r="W25" s="9"/>
      <c r="X25" s="43" t="s">
        <v>661</v>
      </c>
      <c r="Y25" s="6" t="s">
        <v>533</v>
      </c>
      <c r="Z25" s="78"/>
      <c r="AA25" s="73"/>
      <c r="AC25" s="77"/>
    </row>
    <row r="26" spans="1:29" s="76" customFormat="1" ht="14" customHeight="1">
      <c r="A26" s="78" t="s">
        <v>591</v>
      </c>
      <c r="B26" s="6" t="s">
        <v>418</v>
      </c>
      <c r="C26" s="6" t="s">
        <v>418</v>
      </c>
      <c r="D26" s="6" t="s">
        <v>318</v>
      </c>
      <c r="E26" s="79" t="str">
        <f>IF(OR(NOT(ISNA(VLOOKUP(テーブル7[[#This Row],[dataType]], dataType定義!A:A, 1,FALSE))),NOT(ISNA(VLOOKUP(テーブル7[[#This Row],[dataType]],'（未使用）dataType参照定義'!A:A, 1,FALSE)))), "○", "×")</f>
        <v>○</v>
      </c>
      <c r="F26" s="73" t="s">
        <v>320</v>
      </c>
      <c r="G26" s="9"/>
      <c r="H26" s="10" t="s">
        <v>43</v>
      </c>
      <c r="I26" s="9"/>
      <c r="J26" s="73"/>
      <c r="K26" s="9"/>
      <c r="L26" s="9"/>
      <c r="M26" s="9"/>
      <c r="N26" s="9"/>
      <c r="O26" s="9"/>
      <c r="P26" s="9"/>
      <c r="Q26" s="9"/>
      <c r="R26" s="9"/>
      <c r="S26" s="134"/>
      <c r="T26" s="10"/>
      <c r="U26" s="9"/>
      <c r="V26" s="9"/>
      <c r="W26" s="9"/>
      <c r="X26" s="43"/>
      <c r="Y26" s="78" t="s">
        <v>418</v>
      </c>
      <c r="Z26" s="78"/>
      <c r="AA26" s="73"/>
      <c r="AC26" s="77"/>
    </row>
    <row r="27" spans="1:29" s="76" customFormat="1" ht="14" customHeight="1">
      <c r="A27" s="78" t="s">
        <v>591</v>
      </c>
      <c r="B27" s="6" t="s">
        <v>590</v>
      </c>
      <c r="C27" s="6" t="s">
        <v>523</v>
      </c>
      <c r="D27" s="6" t="s">
        <v>318</v>
      </c>
      <c r="E27" s="79" t="str">
        <f>IF(OR(NOT(ISNA(VLOOKUP(テーブル7[[#This Row],[dataType]], dataType定義!A:A, 1,FALSE))),NOT(ISNA(VLOOKUP(テーブル7[[#This Row],[dataType]],'（未使用）dataType参照定義'!A:A, 1,FALSE)))), "○", "×")</f>
        <v>○</v>
      </c>
      <c r="F27" s="73" t="s">
        <v>527</v>
      </c>
      <c r="G27" s="9"/>
      <c r="H27" s="9"/>
      <c r="I27" s="9"/>
      <c r="J27" s="73"/>
      <c r="K27" s="9"/>
      <c r="L27" s="9"/>
      <c r="M27" s="9"/>
      <c r="N27" s="9"/>
      <c r="O27" s="9"/>
      <c r="P27" s="9"/>
      <c r="Q27" s="9"/>
      <c r="R27" s="9"/>
      <c r="S27" s="9"/>
      <c r="T27" s="10"/>
      <c r="U27" s="9"/>
      <c r="V27" s="9"/>
      <c r="W27" s="9"/>
      <c r="X27" s="43"/>
      <c r="Y27" s="6" t="s">
        <v>657</v>
      </c>
      <c r="Z27" s="78"/>
      <c r="AA27" s="73"/>
      <c r="AC27" s="77"/>
    </row>
    <row r="28" spans="1:29">
      <c r="A28" s="78" t="s">
        <v>591</v>
      </c>
      <c r="B28" s="78" t="s">
        <v>592</v>
      </c>
      <c r="C28" s="6" t="s">
        <v>593</v>
      </c>
      <c r="D28" s="6" t="s">
        <v>559</v>
      </c>
      <c r="E28" s="79" t="str">
        <f>IF(OR(NOT(ISNA(VLOOKUP(テーブル7[[#This Row],[dataType]], dataType定義!A:A, 1,FALSE))),NOT(ISNA(VLOOKUP(テーブル7[[#This Row],[dataType]],'（未使用）dataType参照定義'!A:A, 1,FALSE)))), "○", "×")</f>
        <v>○</v>
      </c>
      <c r="F28" s="73" t="s">
        <v>527</v>
      </c>
      <c r="G28" s="9"/>
      <c r="H28" s="9"/>
      <c r="I28" s="9"/>
      <c r="J28" s="73"/>
      <c r="K28" s="9"/>
      <c r="L28" s="9"/>
      <c r="M28" s="9"/>
      <c r="N28" s="9"/>
      <c r="O28" s="9"/>
      <c r="P28" s="9"/>
      <c r="Q28" s="9"/>
      <c r="R28" s="9"/>
      <c r="S28" s="9"/>
      <c r="T28" s="10"/>
      <c r="U28" s="9"/>
      <c r="V28" s="9"/>
      <c r="W28" s="9"/>
      <c r="X28" s="43"/>
      <c r="Y28" s="6" t="s">
        <v>344</v>
      </c>
      <c r="Z28" s="6"/>
      <c r="AA28" s="73"/>
    </row>
    <row r="29" spans="1:29">
      <c r="A29" s="78" t="s">
        <v>591</v>
      </c>
      <c r="B29" s="78" t="s">
        <v>594</v>
      </c>
      <c r="C29" s="6" t="s">
        <v>595</v>
      </c>
      <c r="D29" s="6" t="s">
        <v>559</v>
      </c>
      <c r="E29" s="79" t="str">
        <f>IF(OR(NOT(ISNA(VLOOKUP(テーブル7[[#This Row],[dataType]], dataType定義!A:A, 1,FALSE))),NOT(ISNA(VLOOKUP(テーブル7[[#This Row],[dataType]],'（未使用）dataType参照定義'!A:A, 1,FALSE)))), "○", "×")</f>
        <v>○</v>
      </c>
      <c r="F29" s="73" t="s">
        <v>527</v>
      </c>
      <c r="G29" s="9"/>
      <c r="H29" s="9"/>
      <c r="I29" s="9"/>
      <c r="J29" s="73"/>
      <c r="K29" s="9"/>
      <c r="L29" s="9"/>
      <c r="M29" s="9"/>
      <c r="N29" s="9"/>
      <c r="O29" s="9"/>
      <c r="P29" s="9"/>
      <c r="Q29" s="9"/>
      <c r="R29" s="9"/>
      <c r="S29" s="9"/>
      <c r="T29" s="10"/>
      <c r="U29" s="9"/>
      <c r="V29" s="9"/>
      <c r="W29" s="9"/>
      <c r="X29" s="43"/>
      <c r="Y29" s="6" t="s">
        <v>662</v>
      </c>
      <c r="Z29" s="6"/>
      <c r="AA29" s="73"/>
    </row>
    <row r="30" spans="1:29">
      <c r="A30" s="78" t="s">
        <v>591</v>
      </c>
      <c r="B30" s="6" t="s">
        <v>472</v>
      </c>
      <c r="C30" s="6" t="s">
        <v>419</v>
      </c>
      <c r="D30" s="6" t="s">
        <v>561</v>
      </c>
      <c r="E30" s="79" t="str">
        <f>IF(OR(NOT(ISNA(VLOOKUP(テーブル7[[#This Row],[dataType]], dataType定義!A:A, 1,FALSE))),NOT(ISNA(VLOOKUP(テーブル7[[#This Row],[dataType]],'（未使用）dataType参照定義'!A:A, 1,FALSE)))), "○", "×")</f>
        <v>○</v>
      </c>
      <c r="F30" s="73"/>
      <c r="G30" s="10" t="s">
        <v>43</v>
      </c>
      <c r="H30" s="9"/>
      <c r="I30" s="9"/>
      <c r="J30" s="73"/>
      <c r="K30" s="9"/>
      <c r="L30" s="9"/>
      <c r="M30" s="9"/>
      <c r="N30" s="9"/>
      <c r="O30" s="9"/>
      <c r="P30" s="9"/>
      <c r="Q30" s="9"/>
      <c r="R30" s="9"/>
      <c r="S30" s="9"/>
      <c r="T30" s="10"/>
      <c r="U30" s="9"/>
      <c r="V30" s="9"/>
      <c r="W30" s="9"/>
      <c r="X30" s="43"/>
      <c r="Y30" s="6" t="s">
        <v>663</v>
      </c>
      <c r="Z30" s="6"/>
      <c r="AA30" s="73"/>
    </row>
    <row r="31" spans="1:29">
      <c r="A31" s="78" t="s">
        <v>591</v>
      </c>
      <c r="B31" s="6" t="s">
        <v>240</v>
      </c>
      <c r="C31" s="6" t="s">
        <v>596</v>
      </c>
      <c r="D31" s="6" t="s">
        <v>562</v>
      </c>
      <c r="E31" s="79" t="str">
        <f>IF(OR(NOT(ISNA(VLOOKUP(テーブル7[[#This Row],[dataType]], dataType定義!A:A, 1,FALSE))),NOT(ISNA(VLOOKUP(テーブル7[[#This Row],[dataType]],'（未使用）dataType参照定義'!A:A, 1,FALSE)))), "○", "×")</f>
        <v>○</v>
      </c>
      <c r="F31" s="73"/>
      <c r="G31" s="10" t="s">
        <v>43</v>
      </c>
      <c r="H31" s="9"/>
      <c r="I31" s="9"/>
      <c r="J31" s="73"/>
      <c r="K31" s="9"/>
      <c r="L31" s="9"/>
      <c r="M31" s="9"/>
      <c r="N31" s="9"/>
      <c r="O31" s="9"/>
      <c r="P31" s="9"/>
      <c r="Q31" s="9"/>
      <c r="R31" s="9"/>
      <c r="S31" s="9"/>
      <c r="T31" s="10"/>
      <c r="U31" s="9"/>
      <c r="V31" s="9"/>
      <c r="W31" s="9"/>
      <c r="X31" s="43"/>
      <c r="Y31" s="6" t="s">
        <v>345</v>
      </c>
      <c r="Z31" s="6"/>
      <c r="AA31" s="73"/>
    </row>
    <row r="32" spans="1:29">
      <c r="A32" s="90" t="s">
        <v>597</v>
      </c>
      <c r="B32" s="91" t="s">
        <v>418</v>
      </c>
      <c r="C32" s="91" t="s">
        <v>418</v>
      </c>
      <c r="D32" s="91" t="s">
        <v>318</v>
      </c>
      <c r="E32" s="79" t="str">
        <f>IF(OR(NOT(ISNA(VLOOKUP(テーブル7[[#This Row],[dataType]], dataType定義!A:A, 1,FALSE))),NOT(ISNA(VLOOKUP(テーブル7[[#This Row],[dataType]],'（未使用）dataType参照定義'!A:A, 1,FALSE)))), "○", "×")</f>
        <v>○</v>
      </c>
      <c r="F32" s="93" t="s">
        <v>320</v>
      </c>
      <c r="G32" s="93"/>
      <c r="H32" s="10" t="s">
        <v>43</v>
      </c>
      <c r="I32" s="93"/>
      <c r="J32" s="93"/>
      <c r="K32" s="93"/>
      <c r="L32" s="93"/>
      <c r="M32" s="93"/>
      <c r="N32" s="93"/>
      <c r="O32" s="93"/>
      <c r="P32" s="93"/>
      <c r="Q32" s="93"/>
      <c r="R32" s="93"/>
      <c r="S32" s="9"/>
      <c r="T32" s="10"/>
      <c r="U32" s="93"/>
      <c r="V32" s="93"/>
      <c r="W32" s="93"/>
      <c r="X32" s="94"/>
      <c r="Y32" s="91" t="s">
        <v>418</v>
      </c>
      <c r="Z32" s="78"/>
      <c r="AA32" s="73"/>
    </row>
    <row r="33" spans="1:29">
      <c r="A33" s="90" t="s">
        <v>597</v>
      </c>
      <c r="B33" s="91" t="s">
        <v>590</v>
      </c>
      <c r="C33" s="91" t="s">
        <v>523</v>
      </c>
      <c r="D33" s="91" t="s">
        <v>318</v>
      </c>
      <c r="E33" s="79" t="str">
        <f>IF(OR(NOT(ISNA(VLOOKUP(テーブル7[[#This Row],[dataType]], dataType定義!A:A, 1,FALSE))),NOT(ISNA(VLOOKUP(テーブル7[[#This Row],[dataType]],'（未使用）dataType参照定義'!A:A, 1,FALSE)))), "○", "×")</f>
        <v>○</v>
      </c>
      <c r="F33" s="93"/>
      <c r="G33" s="93"/>
      <c r="H33" s="93"/>
      <c r="I33" s="93"/>
      <c r="J33" s="93"/>
      <c r="K33" s="93"/>
      <c r="L33" s="93"/>
      <c r="M33" s="93"/>
      <c r="N33" s="93"/>
      <c r="O33" s="93"/>
      <c r="P33" s="93"/>
      <c r="Q33" s="93"/>
      <c r="R33" s="93"/>
      <c r="S33" s="134"/>
      <c r="T33" s="10"/>
      <c r="U33" s="93"/>
      <c r="V33" s="93"/>
      <c r="W33" s="93"/>
      <c r="X33" s="94"/>
      <c r="Y33" s="91" t="s">
        <v>657</v>
      </c>
      <c r="Z33" s="78"/>
      <c r="AA33" s="73"/>
    </row>
    <row r="34" spans="1:29">
      <c r="A34" s="90" t="s">
        <v>597</v>
      </c>
      <c r="B34" s="91" t="s">
        <v>598</v>
      </c>
      <c r="C34" s="142" t="s">
        <v>599</v>
      </c>
      <c r="D34" s="91" t="s">
        <v>318</v>
      </c>
      <c r="E34" s="79" t="str">
        <f>IF(OR(NOT(ISNA(VLOOKUP(テーブル7[[#This Row],[dataType]], dataType定義!A:A, 1,FALSE))),NOT(ISNA(VLOOKUP(テーブル7[[#This Row],[dataType]],'（未使用）dataType参照定義'!A:A, 1,FALSE)))), "○", "×")</f>
        <v>○</v>
      </c>
      <c r="F34" s="93" t="s">
        <v>527</v>
      </c>
      <c r="G34" s="93"/>
      <c r="H34" s="93"/>
      <c r="I34" s="93"/>
      <c r="J34" s="93"/>
      <c r="K34" s="93"/>
      <c r="L34" s="93"/>
      <c r="M34" s="93"/>
      <c r="N34" s="93"/>
      <c r="O34" s="93"/>
      <c r="P34" s="93"/>
      <c r="Q34" s="93"/>
      <c r="R34" s="93"/>
      <c r="S34" s="134"/>
      <c r="T34" s="10"/>
      <c r="U34" s="93"/>
      <c r="V34" s="93"/>
      <c r="W34" s="93"/>
      <c r="X34" s="94"/>
      <c r="Y34" s="91" t="s">
        <v>664</v>
      </c>
      <c r="Z34" s="78"/>
      <c r="AA34" s="73"/>
    </row>
    <row r="35" spans="1:29">
      <c r="A35" s="90" t="s">
        <v>597</v>
      </c>
      <c r="B35" s="91" t="s">
        <v>600</v>
      </c>
      <c r="C35" s="91" t="s">
        <v>601</v>
      </c>
      <c r="D35" s="91" t="s">
        <v>557</v>
      </c>
      <c r="E35" s="79" t="str">
        <f>IF(OR(NOT(ISNA(VLOOKUP(テーブル7[[#This Row],[dataType]], dataType定義!A:A, 1,FALSE))),NOT(ISNA(VLOOKUP(テーブル7[[#This Row],[dataType]],'（未使用）dataType参照定義'!A:A, 1,FALSE)))), "○", "×")</f>
        <v>○</v>
      </c>
      <c r="F35" s="93"/>
      <c r="G35" s="93"/>
      <c r="H35" s="93"/>
      <c r="I35" s="93"/>
      <c r="J35" s="93"/>
      <c r="K35" s="93"/>
      <c r="L35" s="93"/>
      <c r="M35" s="93"/>
      <c r="N35" s="93"/>
      <c r="O35" s="93"/>
      <c r="P35" s="93"/>
      <c r="Q35" s="93"/>
      <c r="R35" s="93"/>
      <c r="S35" s="9"/>
      <c r="T35" s="10"/>
      <c r="U35" s="93"/>
      <c r="V35" s="93"/>
      <c r="W35" s="93"/>
      <c r="X35" s="94"/>
      <c r="Y35" s="91" t="s">
        <v>665</v>
      </c>
      <c r="Z35" s="78"/>
      <c r="AA35" s="73"/>
    </row>
    <row r="36" spans="1:29">
      <c r="A36" s="90" t="s">
        <v>597</v>
      </c>
      <c r="B36" s="91" t="s">
        <v>602</v>
      </c>
      <c r="C36" s="91" t="s">
        <v>419</v>
      </c>
      <c r="D36" s="91" t="s">
        <v>558</v>
      </c>
      <c r="E36" s="79" t="str">
        <f>IF(OR(NOT(ISNA(VLOOKUP(テーブル7[[#This Row],[dataType]], dataType定義!A:A, 1,FALSE))),NOT(ISNA(VLOOKUP(テーブル7[[#This Row],[dataType]],'（未使用）dataType参照定義'!A:A, 1,FALSE)))), "○", "×")</f>
        <v>○</v>
      </c>
      <c r="F36" s="93" t="s">
        <v>527</v>
      </c>
      <c r="G36" s="93"/>
      <c r="H36" s="93"/>
      <c r="I36" s="93"/>
      <c r="J36" s="93"/>
      <c r="K36" s="93"/>
      <c r="L36" s="93"/>
      <c r="M36" s="93"/>
      <c r="N36" s="93"/>
      <c r="O36" s="93"/>
      <c r="P36" s="93"/>
      <c r="Q36" s="93"/>
      <c r="R36" s="93"/>
      <c r="S36" s="9"/>
      <c r="T36" s="10"/>
      <c r="U36" s="93"/>
      <c r="V36" s="93"/>
      <c r="W36" s="93"/>
      <c r="X36" s="94"/>
      <c r="Y36" s="91" t="s">
        <v>666</v>
      </c>
      <c r="Z36" s="78"/>
      <c r="AA36" s="73"/>
    </row>
    <row r="37" spans="1:29" s="76" customFormat="1" ht="14" customHeight="1">
      <c r="A37" s="90" t="s">
        <v>597</v>
      </c>
      <c r="B37" s="78" t="s">
        <v>603</v>
      </c>
      <c r="C37" s="78" t="s">
        <v>604</v>
      </c>
      <c r="D37" s="78" t="s">
        <v>559</v>
      </c>
      <c r="E37" s="79" t="str">
        <f>IF(OR(NOT(ISNA(VLOOKUP(テーブル7[[#This Row],[dataType]], dataType定義!A:A, 1,FALSE))),NOT(ISNA(VLOOKUP(テーブル7[[#This Row],[dataType]],'（未使用）dataType参照定義'!A:A, 1,FALSE)))), "○", "×")</f>
        <v>○</v>
      </c>
      <c r="F37" s="73"/>
      <c r="G37" s="10" t="s">
        <v>43</v>
      </c>
      <c r="H37" s="73"/>
      <c r="I37" s="9"/>
      <c r="J37" s="73"/>
      <c r="K37" s="9"/>
      <c r="L37" s="73"/>
      <c r="M37" s="9"/>
      <c r="N37" s="9"/>
      <c r="O37" s="9"/>
      <c r="P37" s="9"/>
      <c r="Q37" s="9"/>
      <c r="R37" s="9"/>
      <c r="S37" s="134"/>
      <c r="T37" s="10"/>
      <c r="U37" s="9"/>
      <c r="V37" s="9"/>
      <c r="W37" s="73"/>
      <c r="X37" s="102"/>
      <c r="Y37" s="78" t="s">
        <v>667</v>
      </c>
      <c r="Z37" s="78"/>
      <c r="AA37" s="73"/>
      <c r="AC37" s="77"/>
    </row>
    <row r="38" spans="1:29" s="76" customFormat="1" ht="14" customHeight="1">
      <c r="A38" s="90" t="s">
        <v>597</v>
      </c>
      <c r="B38" s="78" t="s">
        <v>605</v>
      </c>
      <c r="C38" s="78" t="s">
        <v>606</v>
      </c>
      <c r="D38" s="78" t="s">
        <v>318</v>
      </c>
      <c r="E38" s="79" t="str">
        <f>IF(OR(NOT(ISNA(VLOOKUP(テーブル7[[#This Row],[dataType]], dataType定義!A:A, 1,FALSE))),NOT(ISNA(VLOOKUP(テーブル7[[#This Row],[dataType]],'（未使用）dataType参照定義'!A:A, 1,FALSE)))), "○", "×")</f>
        <v>○</v>
      </c>
      <c r="F38" s="73"/>
      <c r="G38" s="73"/>
      <c r="H38" s="73"/>
      <c r="I38" s="9"/>
      <c r="J38" s="73"/>
      <c r="K38" s="9"/>
      <c r="L38" s="73"/>
      <c r="M38" s="9"/>
      <c r="N38" s="9"/>
      <c r="O38" s="9"/>
      <c r="P38" s="9"/>
      <c r="Q38" s="9"/>
      <c r="R38" s="9"/>
      <c r="S38" s="9"/>
      <c r="T38" s="10"/>
      <c r="U38" s="9"/>
      <c r="V38" s="9"/>
      <c r="W38" s="73"/>
      <c r="X38" s="102"/>
      <c r="Y38" s="78" t="s">
        <v>668</v>
      </c>
      <c r="Z38" s="78"/>
      <c r="AA38" s="73"/>
      <c r="AC38" s="77"/>
    </row>
    <row r="39" spans="1:29" s="76" customFormat="1" ht="14" customHeight="1">
      <c r="A39" s="78" t="s">
        <v>607</v>
      </c>
      <c r="B39" s="91" t="s">
        <v>418</v>
      </c>
      <c r="C39" s="91" t="s">
        <v>418</v>
      </c>
      <c r="D39" s="91" t="s">
        <v>318</v>
      </c>
      <c r="E39" s="79" t="str">
        <f>IF(OR(NOT(ISNA(VLOOKUP(テーブル7[[#This Row],[dataType]], dataType定義!A:A, 1,FALSE))),NOT(ISNA(VLOOKUP(テーブル7[[#This Row],[dataType]],'（未使用）dataType参照定義'!A:A, 1,FALSE)))), "○", "×")</f>
        <v>○</v>
      </c>
      <c r="F39" s="93" t="s">
        <v>320</v>
      </c>
      <c r="G39" s="93"/>
      <c r="H39" s="10" t="s">
        <v>43</v>
      </c>
      <c r="I39" s="9"/>
      <c r="J39" s="73"/>
      <c r="K39" s="9"/>
      <c r="L39" s="73"/>
      <c r="M39" s="9"/>
      <c r="N39" s="9"/>
      <c r="O39" s="9"/>
      <c r="P39" s="9"/>
      <c r="Q39" s="9"/>
      <c r="R39" s="9"/>
      <c r="S39" s="9"/>
      <c r="T39" s="10"/>
      <c r="U39" s="9"/>
      <c r="V39" s="9"/>
      <c r="W39" s="73"/>
      <c r="X39" s="102"/>
      <c r="Y39" s="91" t="s">
        <v>418</v>
      </c>
      <c r="Z39" s="78"/>
      <c r="AA39" s="73"/>
      <c r="AC39" s="77"/>
    </row>
    <row r="40" spans="1:29" s="76" customFormat="1" ht="14" customHeight="1">
      <c r="A40" s="78" t="s">
        <v>607</v>
      </c>
      <c r="B40" s="91" t="s">
        <v>590</v>
      </c>
      <c r="C40" s="91" t="s">
        <v>523</v>
      </c>
      <c r="D40" s="91" t="s">
        <v>318</v>
      </c>
      <c r="E40" s="79" t="str">
        <f>IF(OR(NOT(ISNA(VLOOKUP(テーブル7[[#This Row],[dataType]], dataType定義!A:A, 1,FALSE))),NOT(ISNA(VLOOKUP(テーブル7[[#This Row],[dataType]],'（未使用）dataType参照定義'!A:A, 1,FALSE)))), "○", "×")</f>
        <v>○</v>
      </c>
      <c r="F40" s="73"/>
      <c r="G40" s="73"/>
      <c r="H40" s="73"/>
      <c r="I40" s="9"/>
      <c r="J40" s="73"/>
      <c r="K40" s="9"/>
      <c r="L40" s="73"/>
      <c r="M40" s="9"/>
      <c r="N40" s="9"/>
      <c r="O40" s="9"/>
      <c r="P40" s="9"/>
      <c r="Q40" s="9"/>
      <c r="R40" s="9"/>
      <c r="S40" s="9"/>
      <c r="T40" s="10"/>
      <c r="U40" s="9"/>
      <c r="V40" s="9"/>
      <c r="W40" s="73"/>
      <c r="X40" s="102"/>
      <c r="Y40" s="91" t="s">
        <v>657</v>
      </c>
      <c r="Z40" s="78"/>
      <c r="AA40" s="73"/>
      <c r="AC40" s="77"/>
    </row>
    <row r="41" spans="1:29">
      <c r="A41" s="78" t="s">
        <v>607</v>
      </c>
      <c r="B41" s="6" t="s">
        <v>608</v>
      </c>
      <c r="C41" s="6" t="s">
        <v>609</v>
      </c>
      <c r="D41" s="143" t="s">
        <v>318</v>
      </c>
      <c r="E41" s="79" t="str">
        <f>IF(OR(NOT(ISNA(VLOOKUP(テーブル7[[#This Row],[dataType]], dataType定義!A:A, 1,FALSE))),NOT(ISNA(VLOOKUP(テーブル7[[#This Row],[dataType]],'（未使用）dataType参照定義'!A:A, 1,FALSE)))), "○", "×")</f>
        <v>○</v>
      </c>
      <c r="F41" s="73"/>
      <c r="G41" s="73"/>
      <c r="H41" s="73"/>
      <c r="I41" s="9"/>
      <c r="J41" s="73"/>
      <c r="K41" s="9"/>
      <c r="L41" s="73"/>
      <c r="M41" s="9"/>
      <c r="N41" s="9" t="s">
        <v>516</v>
      </c>
      <c r="O41" s="9" t="s">
        <v>299</v>
      </c>
      <c r="P41" s="9" t="s">
        <v>651</v>
      </c>
      <c r="Q41" s="134" t="s">
        <v>470</v>
      </c>
      <c r="R41" s="134" t="s">
        <v>418</v>
      </c>
      <c r="S41" s="9"/>
      <c r="T41" s="10"/>
      <c r="U41" s="9"/>
      <c r="V41" s="9"/>
      <c r="W41" s="73"/>
      <c r="X41" s="102"/>
      <c r="Y41" s="78" t="s">
        <v>669</v>
      </c>
      <c r="Z41" s="78"/>
      <c r="AA41" s="73"/>
    </row>
    <row r="42" spans="1:29">
      <c r="A42" s="78" t="s">
        <v>607</v>
      </c>
      <c r="B42" s="78" t="s">
        <v>610</v>
      </c>
      <c r="C42" s="78" t="s">
        <v>611</v>
      </c>
      <c r="D42" s="78" t="s">
        <v>563</v>
      </c>
      <c r="E42" s="79" t="str">
        <f>IF(OR(NOT(ISNA(VLOOKUP(テーブル7[[#This Row],[dataType]], dataType定義!A:A, 1,FALSE))),NOT(ISNA(VLOOKUP(テーブル7[[#This Row],[dataType]],'（未使用）dataType参照定義'!A:A, 1,FALSE)))), "○", "×")</f>
        <v>○</v>
      </c>
      <c r="F42" s="73"/>
      <c r="G42" s="73"/>
      <c r="H42" s="73"/>
      <c r="I42" s="9"/>
      <c r="J42" s="73"/>
      <c r="K42" s="9"/>
      <c r="L42" s="73"/>
      <c r="M42" s="9"/>
      <c r="N42" s="9"/>
      <c r="O42" s="9"/>
      <c r="P42" s="9"/>
      <c r="Q42" s="9"/>
      <c r="R42" s="9"/>
      <c r="S42" s="9"/>
      <c r="T42" s="10"/>
      <c r="U42" s="9"/>
      <c r="V42" s="9"/>
      <c r="W42" s="73"/>
      <c r="X42" s="102"/>
      <c r="Y42" s="78" t="s">
        <v>670</v>
      </c>
      <c r="Z42" s="78"/>
      <c r="AA42" s="73"/>
    </row>
    <row r="43" spans="1:29">
      <c r="A43" s="78" t="s">
        <v>607</v>
      </c>
      <c r="B43" s="78" t="s">
        <v>612</v>
      </c>
      <c r="C43" s="78" t="s">
        <v>613</v>
      </c>
      <c r="D43" s="91" t="s">
        <v>318</v>
      </c>
      <c r="E43" s="79" t="str">
        <f>IF(OR(NOT(ISNA(VLOOKUP(テーブル7[[#This Row],[dataType]], dataType定義!A:A, 1,FALSE))),NOT(ISNA(VLOOKUP(テーブル7[[#This Row],[dataType]],'（未使用）dataType参照定義'!A:A, 1,FALSE)))), "○", "×")</f>
        <v>○</v>
      </c>
      <c r="F43" s="73"/>
      <c r="G43" s="73"/>
      <c r="H43" s="73"/>
      <c r="I43" s="9"/>
      <c r="J43" s="73"/>
      <c r="K43" s="9"/>
      <c r="L43" s="73"/>
      <c r="M43" s="9"/>
      <c r="N43" s="9" t="s">
        <v>516</v>
      </c>
      <c r="O43" s="9" t="s">
        <v>299</v>
      </c>
      <c r="P43" s="9" t="s">
        <v>652</v>
      </c>
      <c r="Q43" s="134" t="s">
        <v>597</v>
      </c>
      <c r="R43" s="134" t="s">
        <v>418</v>
      </c>
      <c r="S43" s="9"/>
      <c r="T43" s="10"/>
      <c r="U43" s="9"/>
      <c r="V43" s="9"/>
      <c r="W43" s="73"/>
      <c r="X43" s="102"/>
      <c r="Y43" s="78" t="s">
        <v>671</v>
      </c>
      <c r="Z43" s="78"/>
      <c r="AA43" s="73"/>
    </row>
    <row r="44" spans="1:29">
      <c r="A44" s="78" t="s">
        <v>607</v>
      </c>
      <c r="B44" s="78" t="s">
        <v>614</v>
      </c>
      <c r="C44" s="78" t="s">
        <v>615</v>
      </c>
      <c r="D44" s="78" t="s">
        <v>565</v>
      </c>
      <c r="E44" s="79" t="str">
        <f>IF(OR(NOT(ISNA(VLOOKUP(テーブル7[[#This Row],[dataType]], dataType定義!A:A, 1,FALSE))),NOT(ISNA(VLOOKUP(テーブル7[[#This Row],[dataType]],'（未使用）dataType参照定義'!A:A, 1,FALSE)))), "○", "×")</f>
        <v>○</v>
      </c>
      <c r="F44" s="73"/>
      <c r="G44" s="73"/>
      <c r="H44" s="73"/>
      <c r="I44" s="9"/>
      <c r="J44" s="73"/>
      <c r="K44" s="9"/>
      <c r="L44" s="73"/>
      <c r="M44" s="9"/>
      <c r="N44" s="9"/>
      <c r="O44" s="9"/>
      <c r="P44" s="9"/>
      <c r="Q44" s="9"/>
      <c r="R44" s="9"/>
      <c r="S44" s="9"/>
      <c r="T44" s="10"/>
      <c r="U44" s="9"/>
      <c r="V44" s="9"/>
      <c r="W44" s="73"/>
      <c r="X44" s="102"/>
      <c r="Y44" s="78" t="s">
        <v>672</v>
      </c>
      <c r="Z44" s="78"/>
      <c r="AA44" s="73"/>
    </row>
    <row r="45" spans="1:29">
      <c r="A45" s="78" t="s">
        <v>607</v>
      </c>
      <c r="B45" s="78" t="s">
        <v>616</v>
      </c>
      <c r="C45" s="78" t="s">
        <v>617</v>
      </c>
      <c r="D45" s="78" t="s">
        <v>566</v>
      </c>
      <c r="E45" s="79" t="str">
        <f>IF(OR(NOT(ISNA(VLOOKUP(テーブル7[[#This Row],[dataType]], dataType定義!A:A, 1,FALSE))),NOT(ISNA(VLOOKUP(テーブル7[[#This Row],[dataType]],'（未使用）dataType参照定義'!A:A, 1,FALSE)))), "○", "×")</f>
        <v>○</v>
      </c>
      <c r="F45" s="73"/>
      <c r="G45" s="10" t="s">
        <v>43</v>
      </c>
      <c r="H45" s="73"/>
      <c r="I45" s="9"/>
      <c r="J45" s="73"/>
      <c r="K45" s="9"/>
      <c r="L45" s="73"/>
      <c r="M45" s="9"/>
      <c r="N45" s="9"/>
      <c r="O45" s="9"/>
      <c r="P45" s="9"/>
      <c r="Q45" s="9"/>
      <c r="R45" s="9"/>
      <c r="S45" s="9"/>
      <c r="T45" s="10"/>
      <c r="U45" s="9"/>
      <c r="V45" s="9"/>
      <c r="W45" s="73"/>
      <c r="X45" s="102"/>
      <c r="Y45" s="78" t="s">
        <v>673</v>
      </c>
      <c r="Z45" s="78"/>
      <c r="AA45" s="73"/>
    </row>
    <row r="46" spans="1:29">
      <c r="A46" s="78" t="s">
        <v>618</v>
      </c>
      <c r="B46" s="91" t="s">
        <v>418</v>
      </c>
      <c r="C46" s="91" t="s">
        <v>418</v>
      </c>
      <c r="D46" s="91" t="s">
        <v>318</v>
      </c>
      <c r="E46" s="79" t="str">
        <f>IF(OR(NOT(ISNA(VLOOKUP(テーブル7[[#This Row],[dataType]], dataType定義!A:A, 1,FALSE))),NOT(ISNA(VLOOKUP(テーブル7[[#This Row],[dataType]],'（未使用）dataType参照定義'!A:A, 1,FALSE)))), "○", "×")</f>
        <v>○</v>
      </c>
      <c r="F46" s="93" t="s">
        <v>320</v>
      </c>
      <c r="G46" s="93"/>
      <c r="H46" s="10" t="s">
        <v>43</v>
      </c>
      <c r="I46" s="9"/>
      <c r="J46" s="73"/>
      <c r="K46" s="9"/>
      <c r="L46" s="73"/>
      <c r="M46" s="9"/>
      <c r="N46" s="9"/>
      <c r="O46" s="9"/>
      <c r="P46" s="9"/>
      <c r="Q46" s="9"/>
      <c r="R46" s="9"/>
      <c r="S46" s="134"/>
      <c r="T46" s="10"/>
      <c r="U46" s="9"/>
      <c r="V46" s="9"/>
      <c r="W46" s="73"/>
      <c r="X46" s="102"/>
      <c r="Y46" s="91" t="s">
        <v>418</v>
      </c>
      <c r="Z46" s="78"/>
      <c r="AA46" s="73"/>
    </row>
    <row r="47" spans="1:29">
      <c r="A47" s="78" t="s">
        <v>618</v>
      </c>
      <c r="B47" s="91" t="s">
        <v>590</v>
      </c>
      <c r="C47" s="91" t="s">
        <v>523</v>
      </c>
      <c r="D47" s="91" t="s">
        <v>318</v>
      </c>
      <c r="E47" s="79" t="str">
        <f>IF(OR(NOT(ISNA(VLOOKUP(テーブル7[[#This Row],[dataType]], dataType定義!A:A, 1,FALSE))),NOT(ISNA(VLOOKUP(テーブル7[[#This Row],[dataType]],'（未使用）dataType参照定義'!A:A, 1,FALSE)))), "○", "×")</f>
        <v>○</v>
      </c>
      <c r="F47" s="73"/>
      <c r="G47" s="73"/>
      <c r="H47" s="73"/>
      <c r="I47" s="9"/>
      <c r="J47" s="73"/>
      <c r="K47" s="9"/>
      <c r="L47" s="73"/>
      <c r="M47" s="9"/>
      <c r="N47" s="9"/>
      <c r="O47" s="9"/>
      <c r="P47" s="9"/>
      <c r="Q47" s="9"/>
      <c r="R47" s="9"/>
      <c r="S47" s="134"/>
      <c r="T47" s="10"/>
      <c r="U47" s="9"/>
      <c r="V47" s="9"/>
      <c r="W47" s="73"/>
      <c r="X47" s="102"/>
      <c r="Y47" s="91" t="s">
        <v>657</v>
      </c>
      <c r="Z47" s="78"/>
      <c r="AA47" s="73"/>
    </row>
    <row r="48" spans="1:29">
      <c r="A48" s="78" t="s">
        <v>618</v>
      </c>
      <c r="B48" s="78" t="s">
        <v>619</v>
      </c>
      <c r="C48" s="78" t="s">
        <v>518</v>
      </c>
      <c r="D48" s="91" t="s">
        <v>318</v>
      </c>
      <c r="E48" s="79" t="str">
        <f>IF(OR(NOT(ISNA(VLOOKUP(テーブル7[[#This Row],[dataType]], dataType定義!A:A, 1,FALSE))),NOT(ISNA(VLOOKUP(テーブル7[[#This Row],[dataType]],'（未使用）dataType参照定義'!A:A, 1,FALSE)))), "○", "×")</f>
        <v>○</v>
      </c>
      <c r="F48" s="73"/>
      <c r="G48" s="73"/>
      <c r="H48" s="73"/>
      <c r="I48" s="9"/>
      <c r="J48" s="73"/>
      <c r="K48" s="9"/>
      <c r="L48" s="73"/>
      <c r="M48" s="9"/>
      <c r="N48" s="9"/>
      <c r="O48" s="9"/>
      <c r="P48" s="9"/>
      <c r="Q48" s="9"/>
      <c r="R48" s="9"/>
      <c r="S48" s="9"/>
      <c r="T48" s="10"/>
      <c r="U48" s="9"/>
      <c r="V48" s="9"/>
      <c r="W48" s="73"/>
      <c r="X48" s="102"/>
      <c r="Y48" s="78" t="s">
        <v>674</v>
      </c>
      <c r="Z48" s="78"/>
      <c r="AA48" s="73"/>
    </row>
    <row r="49" spans="1:29">
      <c r="A49" s="78" t="s">
        <v>618</v>
      </c>
      <c r="B49" s="78" t="s">
        <v>620</v>
      </c>
      <c r="C49" s="78" t="s">
        <v>457</v>
      </c>
      <c r="D49" s="78" t="s">
        <v>563</v>
      </c>
      <c r="E49" s="79" t="str">
        <f>IF(OR(NOT(ISNA(VLOOKUP(テーブル7[[#This Row],[dataType]], dataType定義!A:A, 1,FALSE))),NOT(ISNA(VLOOKUP(テーブル7[[#This Row],[dataType]],'（未使用）dataType参照定義'!A:A, 1,FALSE)))), "○", "×")</f>
        <v>○</v>
      </c>
      <c r="F49" s="73"/>
      <c r="G49" s="73"/>
      <c r="H49" s="73"/>
      <c r="I49" s="9"/>
      <c r="J49" s="73"/>
      <c r="K49" s="9"/>
      <c r="L49" s="73"/>
      <c r="M49" s="9"/>
      <c r="N49" s="9"/>
      <c r="O49" s="9"/>
      <c r="P49" s="9"/>
      <c r="Q49" s="9"/>
      <c r="R49" s="9"/>
      <c r="S49" s="9"/>
      <c r="T49" s="10"/>
      <c r="U49" s="9"/>
      <c r="V49" s="9"/>
      <c r="W49" s="73"/>
      <c r="X49" s="102"/>
      <c r="Y49" s="91" t="s">
        <v>675</v>
      </c>
      <c r="Z49" s="78"/>
      <c r="AA49" s="73"/>
    </row>
    <row r="50" spans="1:29">
      <c r="A50" s="78" t="s">
        <v>618</v>
      </c>
      <c r="B50" s="78" t="s">
        <v>621</v>
      </c>
      <c r="C50" s="78" t="s">
        <v>615</v>
      </c>
      <c r="D50" s="78" t="s">
        <v>565</v>
      </c>
      <c r="E50" s="79" t="str">
        <f>IF(OR(NOT(ISNA(VLOOKUP(テーブル7[[#This Row],[dataType]], dataType定義!A:A, 1,FALSE))),NOT(ISNA(VLOOKUP(テーブル7[[#This Row],[dataType]],'（未使用）dataType参照定義'!A:A, 1,FALSE)))), "○", "×")</f>
        <v>○</v>
      </c>
      <c r="F50" s="73"/>
      <c r="G50" s="73"/>
      <c r="H50" s="73"/>
      <c r="I50" s="9"/>
      <c r="J50" s="73"/>
      <c r="K50" s="9"/>
      <c r="L50" s="73"/>
      <c r="M50" s="9"/>
      <c r="N50" s="9"/>
      <c r="O50" s="9"/>
      <c r="P50" s="9"/>
      <c r="Q50" s="9"/>
      <c r="R50" s="9"/>
      <c r="S50" s="9"/>
      <c r="T50" s="10"/>
      <c r="U50" s="9"/>
      <c r="V50" s="9"/>
      <c r="W50" s="73"/>
      <c r="X50" s="102"/>
      <c r="Y50" s="78" t="s">
        <v>672</v>
      </c>
      <c r="Z50" s="78"/>
      <c r="AA50" s="73"/>
    </row>
    <row r="51" spans="1:29">
      <c r="A51" s="78" t="s">
        <v>618</v>
      </c>
      <c r="B51" s="78" t="s">
        <v>622</v>
      </c>
      <c r="C51" s="78" t="s">
        <v>623</v>
      </c>
      <c r="D51" s="78" t="s">
        <v>318</v>
      </c>
      <c r="E51" s="79" t="str">
        <f>IF(OR(NOT(ISNA(VLOOKUP(テーブル7[[#This Row],[dataType]], dataType定義!A:A, 1,FALSE))),NOT(ISNA(VLOOKUP(テーブル7[[#This Row],[dataType]],'（未使用）dataType参照定義'!A:A, 1,FALSE)))), "○", "×")</f>
        <v>○</v>
      </c>
      <c r="F51" s="73"/>
      <c r="G51" s="73"/>
      <c r="H51" s="73"/>
      <c r="I51" s="9"/>
      <c r="J51" s="73"/>
      <c r="K51" s="9"/>
      <c r="L51" s="73"/>
      <c r="M51" s="9"/>
      <c r="N51" s="9"/>
      <c r="O51" s="9"/>
      <c r="P51" s="9"/>
      <c r="Q51" s="9"/>
      <c r="R51" s="9"/>
      <c r="S51" s="134"/>
      <c r="T51" s="10"/>
      <c r="U51" s="9"/>
      <c r="V51" s="9"/>
      <c r="W51" s="73"/>
      <c r="X51" s="102"/>
      <c r="Y51" s="78" t="s">
        <v>676</v>
      </c>
      <c r="Z51" s="78"/>
      <c r="AA51" s="73"/>
    </row>
    <row r="52" spans="1:29">
      <c r="A52" s="78" t="s">
        <v>618</v>
      </c>
      <c r="B52" s="78" t="s">
        <v>624</v>
      </c>
      <c r="C52" s="78" t="s">
        <v>625</v>
      </c>
      <c r="D52" s="78" t="s">
        <v>318</v>
      </c>
      <c r="E52" s="79" t="str">
        <f>IF(OR(NOT(ISNA(VLOOKUP(テーブル7[[#This Row],[dataType]], dataType定義!A:A, 1,FALSE))),NOT(ISNA(VLOOKUP(テーブル7[[#This Row],[dataType]],'（未使用）dataType参照定義'!A:A, 1,FALSE)))), "○", "×")</f>
        <v>○</v>
      </c>
      <c r="F52" s="73"/>
      <c r="G52" s="73"/>
      <c r="H52" s="73"/>
      <c r="I52" s="9"/>
      <c r="J52" s="73"/>
      <c r="K52" s="9"/>
      <c r="L52" s="73"/>
      <c r="M52" s="9"/>
      <c r="N52" s="9"/>
      <c r="O52" s="9"/>
      <c r="P52" s="9"/>
      <c r="Q52" s="9"/>
      <c r="R52" s="9"/>
      <c r="S52" s="9"/>
      <c r="T52" s="10"/>
      <c r="U52" s="9"/>
      <c r="V52" s="9"/>
      <c r="W52" s="73"/>
      <c r="X52" s="102"/>
      <c r="Y52" s="78" t="s">
        <v>677</v>
      </c>
      <c r="Z52" s="78"/>
      <c r="AA52" s="73"/>
    </row>
    <row r="53" spans="1:29">
      <c r="A53" s="78" t="s">
        <v>618</v>
      </c>
      <c r="B53" s="78" t="s">
        <v>616</v>
      </c>
      <c r="C53" s="78" t="s">
        <v>617</v>
      </c>
      <c r="D53" s="78" t="s">
        <v>566</v>
      </c>
      <c r="E53" s="79" t="str">
        <f>IF(OR(NOT(ISNA(VLOOKUP(テーブル7[[#This Row],[dataType]], dataType定義!A:A, 1,FALSE))),NOT(ISNA(VLOOKUP(テーブル7[[#This Row],[dataType]],'（未使用）dataType参照定義'!A:A, 1,FALSE)))), "○", "×")</f>
        <v>○</v>
      </c>
      <c r="F53" s="73"/>
      <c r="G53" s="10" t="s">
        <v>43</v>
      </c>
      <c r="H53" s="73"/>
      <c r="I53" s="9"/>
      <c r="J53" s="73"/>
      <c r="K53" s="9"/>
      <c r="L53" s="73"/>
      <c r="M53" s="9"/>
      <c r="N53" s="9"/>
      <c r="O53" s="9"/>
      <c r="P53" s="9"/>
      <c r="Q53" s="9"/>
      <c r="R53" s="9"/>
      <c r="S53" s="9"/>
      <c r="T53" s="10"/>
      <c r="U53" s="9"/>
      <c r="V53" s="9"/>
      <c r="W53" s="73"/>
      <c r="X53" s="102"/>
      <c r="Y53" s="78" t="s">
        <v>673</v>
      </c>
      <c r="Z53" s="78"/>
      <c r="AA53" s="73"/>
    </row>
    <row r="54" spans="1:29">
      <c r="A54" s="78" t="s">
        <v>626</v>
      </c>
      <c r="B54" s="91" t="s">
        <v>418</v>
      </c>
      <c r="C54" s="91" t="s">
        <v>418</v>
      </c>
      <c r="D54" s="91" t="s">
        <v>318</v>
      </c>
      <c r="E54" s="79" t="str">
        <f>IF(OR(NOT(ISNA(VLOOKUP(テーブル7[[#This Row],[dataType]], dataType定義!A:A, 1,FALSE))),NOT(ISNA(VLOOKUP(テーブル7[[#This Row],[dataType]],'（未使用）dataType参照定義'!A:A, 1,FALSE)))), "○", "×")</f>
        <v>○</v>
      </c>
      <c r="F54" s="93" t="s">
        <v>320</v>
      </c>
      <c r="G54" s="93"/>
      <c r="H54" s="10" t="s">
        <v>43</v>
      </c>
      <c r="I54" s="9"/>
      <c r="J54" s="73"/>
      <c r="K54" s="9"/>
      <c r="L54" s="73"/>
      <c r="M54" s="9"/>
      <c r="N54" s="9"/>
      <c r="O54" s="9"/>
      <c r="P54" s="9"/>
      <c r="Q54" s="9"/>
      <c r="R54" s="9"/>
      <c r="S54" s="134"/>
      <c r="T54" s="10"/>
      <c r="U54" s="9"/>
      <c r="V54" s="9"/>
      <c r="W54" s="73"/>
      <c r="X54" s="102"/>
      <c r="Y54" s="91" t="s">
        <v>418</v>
      </c>
      <c r="Z54" s="78"/>
      <c r="AA54" s="73"/>
    </row>
    <row r="55" spans="1:29">
      <c r="A55" s="78" t="s">
        <v>626</v>
      </c>
      <c r="B55" s="91" t="s">
        <v>590</v>
      </c>
      <c r="C55" s="91" t="s">
        <v>523</v>
      </c>
      <c r="D55" s="91" t="s">
        <v>318</v>
      </c>
      <c r="E55" s="79" t="str">
        <f>IF(OR(NOT(ISNA(VLOOKUP(テーブル7[[#This Row],[dataType]], dataType定義!A:A, 1,FALSE))),NOT(ISNA(VLOOKUP(テーブル7[[#This Row],[dataType]],'（未使用）dataType参照定義'!A:A, 1,FALSE)))), "○", "×")</f>
        <v>○</v>
      </c>
      <c r="F55" s="73"/>
      <c r="G55" s="73"/>
      <c r="H55" s="73"/>
      <c r="I55" s="9"/>
      <c r="J55" s="73"/>
      <c r="K55" s="9"/>
      <c r="L55" s="73"/>
      <c r="M55" s="9"/>
      <c r="N55" s="9"/>
      <c r="O55" s="9"/>
      <c r="P55" s="9"/>
      <c r="Q55" s="9"/>
      <c r="R55" s="9"/>
      <c r="S55" s="9"/>
      <c r="T55" s="10"/>
      <c r="U55" s="9"/>
      <c r="V55" s="9"/>
      <c r="W55" s="73"/>
      <c r="X55" s="102"/>
      <c r="Y55" s="91" t="s">
        <v>657</v>
      </c>
      <c r="Z55" s="78"/>
      <c r="AA55" s="73"/>
    </row>
    <row r="56" spans="1:29">
      <c r="A56" s="78" t="s">
        <v>626</v>
      </c>
      <c r="B56" s="78" t="s">
        <v>619</v>
      </c>
      <c r="C56" s="78" t="s">
        <v>518</v>
      </c>
      <c r="D56" s="91" t="s">
        <v>318</v>
      </c>
      <c r="E56" s="79" t="str">
        <f>IF(OR(NOT(ISNA(VLOOKUP(テーブル7[[#This Row],[dataType]], dataType定義!A:A, 1,FALSE))),NOT(ISNA(VLOOKUP(テーブル7[[#This Row],[dataType]],'（未使用）dataType参照定義'!A:A, 1,FALSE)))), "○", "×")</f>
        <v>○</v>
      </c>
      <c r="F56" s="73"/>
      <c r="G56" s="73"/>
      <c r="H56" s="73"/>
      <c r="I56" s="9"/>
      <c r="J56" s="73"/>
      <c r="K56" s="9"/>
      <c r="L56" s="73"/>
      <c r="M56" s="9"/>
      <c r="N56" s="9" t="s">
        <v>516</v>
      </c>
      <c r="O56" s="9" t="s">
        <v>299</v>
      </c>
      <c r="P56" s="9" t="s">
        <v>519</v>
      </c>
      <c r="Q56" s="134" t="s">
        <v>470</v>
      </c>
      <c r="R56" s="134" t="s">
        <v>418</v>
      </c>
      <c r="S56" s="134"/>
      <c r="T56" s="10"/>
      <c r="U56" s="9"/>
      <c r="V56" s="9"/>
      <c r="W56" s="73"/>
      <c r="X56" s="102"/>
      <c r="Y56" s="78" t="s">
        <v>678</v>
      </c>
      <c r="Z56" s="78"/>
      <c r="AA56" s="73"/>
    </row>
    <row r="57" spans="1:29">
      <c r="A57" s="78" t="s">
        <v>626</v>
      </c>
      <c r="B57" s="78" t="s">
        <v>627</v>
      </c>
      <c r="C57" s="78" t="s">
        <v>457</v>
      </c>
      <c r="D57" s="78" t="s">
        <v>563</v>
      </c>
      <c r="E57" s="79" t="str">
        <f>IF(OR(NOT(ISNA(VLOOKUP(テーブル7[[#This Row],[dataType]], dataType定義!A:A, 1,FALSE))),NOT(ISNA(VLOOKUP(テーブル7[[#This Row],[dataType]],'（未使用）dataType参照定義'!A:A, 1,FALSE)))), "○", "×")</f>
        <v>○</v>
      </c>
      <c r="F57" s="73"/>
      <c r="G57" s="73"/>
      <c r="H57" s="73"/>
      <c r="I57" s="9"/>
      <c r="J57" s="73"/>
      <c r="K57" s="9"/>
      <c r="L57" s="73"/>
      <c r="M57" s="9"/>
      <c r="N57" s="9"/>
      <c r="O57" s="9"/>
      <c r="P57" s="9"/>
      <c r="Q57" s="9"/>
      <c r="R57" s="9"/>
      <c r="S57" s="9"/>
      <c r="T57" s="10"/>
      <c r="U57" s="9"/>
      <c r="V57" s="9"/>
      <c r="W57" s="73"/>
      <c r="X57" s="102"/>
      <c r="Y57" s="78" t="s">
        <v>679</v>
      </c>
      <c r="Z57" s="78"/>
      <c r="AA57" s="73"/>
    </row>
    <row r="58" spans="1:29">
      <c r="A58" s="78" t="s">
        <v>626</v>
      </c>
      <c r="B58" s="78" t="s">
        <v>628</v>
      </c>
      <c r="C58" s="78" t="s">
        <v>629</v>
      </c>
      <c r="D58" s="6" t="s">
        <v>559</v>
      </c>
      <c r="E58" s="79" t="str">
        <f>IF(OR(NOT(ISNA(VLOOKUP(テーブル7[[#This Row],[dataType]], dataType定義!A:A, 1,FALSE))),NOT(ISNA(VLOOKUP(テーブル7[[#This Row],[dataType]],'（未使用）dataType参照定義'!A:A, 1,FALSE)))), "○", "×")</f>
        <v>○</v>
      </c>
      <c r="F58" s="73"/>
      <c r="G58" s="10" t="s">
        <v>43</v>
      </c>
      <c r="H58" s="73"/>
      <c r="I58" s="9"/>
      <c r="J58" s="73"/>
      <c r="K58" s="9"/>
      <c r="L58" s="73"/>
      <c r="M58" s="9"/>
      <c r="N58" s="9"/>
      <c r="O58" s="9"/>
      <c r="P58" s="9"/>
      <c r="Q58" s="9"/>
      <c r="R58" s="9"/>
      <c r="S58" s="9"/>
      <c r="T58" s="10"/>
      <c r="U58" s="9"/>
      <c r="V58" s="9"/>
      <c r="W58" s="73"/>
      <c r="X58" s="102"/>
      <c r="Y58" s="78" t="s">
        <v>680</v>
      </c>
      <c r="Z58" s="78"/>
      <c r="AA58" s="73"/>
    </row>
    <row r="59" spans="1:29">
      <c r="A59" s="78" t="s">
        <v>626</v>
      </c>
      <c r="B59" s="78" t="s">
        <v>630</v>
      </c>
      <c r="C59" s="78" t="s">
        <v>631</v>
      </c>
      <c r="D59" s="6" t="s">
        <v>559</v>
      </c>
      <c r="E59" s="79" t="str">
        <f>IF(OR(NOT(ISNA(VLOOKUP(テーブル7[[#This Row],[dataType]], dataType定義!A:A, 1,FALSE))),NOT(ISNA(VLOOKUP(テーブル7[[#This Row],[dataType]],'（未使用）dataType参照定義'!A:A, 1,FALSE)))), "○", "×")</f>
        <v>○</v>
      </c>
      <c r="F59" s="73"/>
      <c r="G59" s="10" t="s">
        <v>43</v>
      </c>
      <c r="H59" s="73"/>
      <c r="I59" s="9"/>
      <c r="J59" s="73"/>
      <c r="K59" s="9"/>
      <c r="L59" s="73"/>
      <c r="M59" s="9"/>
      <c r="N59" s="9"/>
      <c r="O59" s="9"/>
      <c r="P59" s="9"/>
      <c r="Q59" s="9"/>
      <c r="R59" s="9"/>
      <c r="S59" s="9"/>
      <c r="T59" s="10"/>
      <c r="U59" s="9"/>
      <c r="V59" s="9"/>
      <c r="W59" s="73"/>
      <c r="X59" s="102"/>
      <c r="Y59" s="78" t="s">
        <v>681</v>
      </c>
      <c r="Z59" s="78"/>
      <c r="AA59" s="73"/>
    </row>
    <row r="60" spans="1:29">
      <c r="A60" s="78" t="s">
        <v>626</v>
      </c>
      <c r="B60" s="78" t="s">
        <v>632</v>
      </c>
      <c r="C60" s="78" t="s">
        <v>633</v>
      </c>
      <c r="D60" s="6" t="s">
        <v>559</v>
      </c>
      <c r="E60" s="79" t="str">
        <f>IF(OR(NOT(ISNA(VLOOKUP(テーブル7[[#This Row],[dataType]], dataType定義!A:A, 1,FALSE))),NOT(ISNA(VLOOKUP(テーブル7[[#This Row],[dataType]],'（未使用）dataType参照定義'!A:A, 1,FALSE)))), "○", "×")</f>
        <v>○</v>
      </c>
      <c r="F60" s="73"/>
      <c r="G60" s="73"/>
      <c r="H60" s="73"/>
      <c r="I60" s="9"/>
      <c r="J60" s="73"/>
      <c r="K60" s="9"/>
      <c r="L60" s="73"/>
      <c r="M60" s="9"/>
      <c r="N60" s="9"/>
      <c r="O60" s="9"/>
      <c r="P60" s="9"/>
      <c r="Q60" s="9"/>
      <c r="R60" s="9"/>
      <c r="S60" s="9"/>
      <c r="T60" s="10"/>
      <c r="U60" s="9"/>
      <c r="V60" s="9"/>
      <c r="W60" s="73"/>
      <c r="X60" s="102"/>
      <c r="Y60" s="78" t="s">
        <v>682</v>
      </c>
      <c r="Z60" s="78"/>
      <c r="AA60" s="73"/>
    </row>
    <row r="61" spans="1:29" s="76" customFormat="1" ht="14" customHeight="1">
      <c r="A61" s="78" t="s">
        <v>626</v>
      </c>
      <c r="B61" s="78" t="s">
        <v>634</v>
      </c>
      <c r="C61" s="78" t="s">
        <v>635</v>
      </c>
      <c r="D61" s="6" t="s">
        <v>559</v>
      </c>
      <c r="E61" s="79" t="str">
        <f>IF(OR(NOT(ISNA(VLOOKUP(テーブル7[[#This Row],[dataType]], dataType定義!A:A, 1,FALSE))),NOT(ISNA(VLOOKUP(テーブル7[[#This Row],[dataType]],'（未使用）dataType参照定義'!A:A, 1,FALSE)))), "○", "×")</f>
        <v>○</v>
      </c>
      <c r="F61" s="73"/>
      <c r="G61" s="73"/>
      <c r="H61" s="73"/>
      <c r="I61" s="9"/>
      <c r="J61" s="73"/>
      <c r="K61" s="9"/>
      <c r="L61" s="73"/>
      <c r="M61" s="9"/>
      <c r="N61" s="9"/>
      <c r="O61" s="9"/>
      <c r="P61" s="9"/>
      <c r="Q61" s="9"/>
      <c r="R61" s="9"/>
      <c r="S61" s="134"/>
      <c r="T61" s="10"/>
      <c r="U61" s="9"/>
      <c r="V61" s="9"/>
      <c r="W61" s="73"/>
      <c r="X61" s="102"/>
      <c r="Y61" s="78" t="s">
        <v>683</v>
      </c>
      <c r="Z61" s="78"/>
      <c r="AA61" s="73"/>
      <c r="AC61" s="77"/>
    </row>
    <row r="62" spans="1:29">
      <c r="A62" s="78" t="s">
        <v>626</v>
      </c>
      <c r="B62" s="78" t="s">
        <v>636</v>
      </c>
      <c r="C62" s="78" t="s">
        <v>637</v>
      </c>
      <c r="D62" s="6" t="s">
        <v>559</v>
      </c>
      <c r="E62" s="79" t="str">
        <f>IF(OR(NOT(ISNA(VLOOKUP(テーブル7[[#This Row],[dataType]], dataType定義!A:A, 1,FALSE))),NOT(ISNA(VLOOKUP(テーブル7[[#This Row],[dataType]],'（未使用）dataType参照定義'!A:A, 1,FALSE)))), "○", "×")</f>
        <v>○</v>
      </c>
      <c r="F62" s="73"/>
      <c r="G62" s="73"/>
      <c r="H62" s="73"/>
      <c r="I62" s="9"/>
      <c r="J62" s="73"/>
      <c r="K62" s="9"/>
      <c r="L62" s="73"/>
      <c r="M62" s="9"/>
      <c r="N62" s="9"/>
      <c r="O62" s="9"/>
      <c r="P62" s="9"/>
      <c r="Q62" s="9"/>
      <c r="R62" s="9"/>
      <c r="S62" s="9"/>
      <c r="T62" s="10"/>
      <c r="U62" s="9"/>
      <c r="V62" s="9"/>
      <c r="W62" s="73"/>
      <c r="X62" s="102"/>
      <c r="Y62" s="78" t="s">
        <v>684</v>
      </c>
      <c r="Z62" s="78"/>
      <c r="AA62" s="73"/>
    </row>
    <row r="63" spans="1:29">
      <c r="A63" s="78" t="s">
        <v>626</v>
      </c>
      <c r="B63" s="78" t="s">
        <v>638</v>
      </c>
      <c r="C63" s="78" t="s">
        <v>639</v>
      </c>
      <c r="D63" s="78" t="s">
        <v>559</v>
      </c>
      <c r="E63" s="79" t="str">
        <f>IF(OR(NOT(ISNA(VLOOKUP(テーブル7[[#This Row],[dataType]], dataType定義!A:A, 1,FALSE))),NOT(ISNA(VLOOKUP(テーブル7[[#This Row],[dataType]],'（未使用）dataType参照定義'!A:A, 1,FALSE)))), "○", "×")</f>
        <v>○</v>
      </c>
      <c r="F63" s="73"/>
      <c r="G63" s="73"/>
      <c r="H63" s="73"/>
      <c r="I63" s="9"/>
      <c r="J63" s="73"/>
      <c r="K63" s="9"/>
      <c r="L63" s="73"/>
      <c r="M63" s="9"/>
      <c r="N63" s="9"/>
      <c r="O63" s="9"/>
      <c r="P63" s="9"/>
      <c r="Q63" s="9"/>
      <c r="R63" s="9"/>
      <c r="S63" s="134"/>
      <c r="T63" s="10"/>
      <c r="U63" s="9"/>
      <c r="V63" s="9"/>
      <c r="W63" s="73"/>
      <c r="X63" s="102"/>
      <c r="Y63" s="78" t="s">
        <v>685</v>
      </c>
      <c r="Z63" s="78"/>
      <c r="AA63" s="73"/>
    </row>
    <row r="64" spans="1:29">
      <c r="A64" s="78" t="s">
        <v>626</v>
      </c>
      <c r="B64" s="78" t="s">
        <v>621</v>
      </c>
      <c r="C64" s="78" t="s">
        <v>615</v>
      </c>
      <c r="D64" s="78" t="s">
        <v>565</v>
      </c>
      <c r="E64" s="79" t="str">
        <f>IF(OR(NOT(ISNA(VLOOKUP(テーブル7[[#This Row],[dataType]], dataType定義!A:A, 1,FALSE))),NOT(ISNA(VLOOKUP(テーブル7[[#This Row],[dataType]],'（未使用）dataType参照定義'!A:A, 1,FALSE)))), "○", "×")</f>
        <v>○</v>
      </c>
      <c r="F64" s="73"/>
      <c r="G64" s="73"/>
      <c r="H64" s="73"/>
      <c r="I64" s="9"/>
      <c r="J64" s="73"/>
      <c r="K64" s="9"/>
      <c r="L64" s="73"/>
      <c r="M64" s="9"/>
      <c r="N64" s="9"/>
      <c r="O64" s="9"/>
      <c r="P64" s="9"/>
      <c r="Q64" s="9"/>
      <c r="R64" s="9"/>
      <c r="S64" s="9"/>
      <c r="T64" s="10"/>
      <c r="U64" s="9"/>
      <c r="V64" s="9"/>
      <c r="W64" s="73"/>
      <c r="X64" s="102"/>
      <c r="Y64" s="78" t="s">
        <v>686</v>
      </c>
      <c r="Z64" s="78"/>
      <c r="AA64" s="73"/>
    </row>
    <row r="65" spans="1:27">
      <c r="A65" s="78" t="s">
        <v>626</v>
      </c>
      <c r="B65" s="78" t="s">
        <v>640</v>
      </c>
      <c r="C65" s="78" t="s">
        <v>641</v>
      </c>
      <c r="D65" s="78" t="s">
        <v>318</v>
      </c>
      <c r="E65" s="79" t="str">
        <f>IF(OR(NOT(ISNA(VLOOKUP(テーブル7[[#This Row],[dataType]], dataType定義!A:A, 1,FALSE))),NOT(ISNA(VLOOKUP(テーブル7[[#This Row],[dataType]],'（未使用）dataType参照定義'!A:A, 1,FALSE)))), "○", "×")</f>
        <v>○</v>
      </c>
      <c r="F65" s="73"/>
      <c r="G65" s="73"/>
      <c r="H65" s="73"/>
      <c r="I65" s="9"/>
      <c r="J65" s="73"/>
      <c r="K65" s="9"/>
      <c r="L65" s="73"/>
      <c r="M65" s="9"/>
      <c r="N65" s="9" t="s">
        <v>516</v>
      </c>
      <c r="O65" s="9" t="s">
        <v>299</v>
      </c>
      <c r="P65" s="9" t="s">
        <v>653</v>
      </c>
      <c r="Q65" s="134" t="s">
        <v>597</v>
      </c>
      <c r="R65" s="134" t="s">
        <v>418</v>
      </c>
      <c r="S65" s="134"/>
      <c r="T65" s="10"/>
      <c r="U65" s="9"/>
      <c r="V65" s="9"/>
      <c r="W65" s="73"/>
      <c r="X65" s="102"/>
      <c r="Y65" s="78" t="s">
        <v>687</v>
      </c>
      <c r="Z65" s="78"/>
      <c r="AA65" s="73"/>
    </row>
    <row r="66" spans="1:27">
      <c r="A66" s="78" t="s">
        <v>626</v>
      </c>
      <c r="B66" s="78" t="s">
        <v>616</v>
      </c>
      <c r="C66" s="78" t="s">
        <v>617</v>
      </c>
      <c r="D66" s="78" t="s">
        <v>566</v>
      </c>
      <c r="E66" s="79" t="str">
        <f>IF(OR(NOT(ISNA(VLOOKUP(テーブル7[[#This Row],[dataType]], dataType定義!A:A, 1,FALSE))),NOT(ISNA(VLOOKUP(テーブル7[[#This Row],[dataType]],'（未使用）dataType参照定義'!A:A, 1,FALSE)))), "○", "×")</f>
        <v>○</v>
      </c>
      <c r="F66" s="73"/>
      <c r="G66" s="10" t="s">
        <v>43</v>
      </c>
      <c r="H66" s="73"/>
      <c r="I66" s="9"/>
      <c r="J66" s="73"/>
      <c r="K66" s="9"/>
      <c r="L66" s="73"/>
      <c r="M66" s="9"/>
      <c r="N66" s="9"/>
      <c r="O66" s="9"/>
      <c r="P66" s="9"/>
      <c r="Q66" s="9"/>
      <c r="R66" s="9"/>
      <c r="S66" s="9"/>
      <c r="T66" s="10"/>
      <c r="U66" s="9"/>
      <c r="V66" s="9"/>
      <c r="W66" s="73"/>
      <c r="X66" s="102"/>
      <c r="Y66" s="78" t="s">
        <v>673</v>
      </c>
      <c r="Z66" s="78"/>
      <c r="AA66" s="73"/>
    </row>
    <row r="67" spans="1:27">
      <c r="A67" s="78" t="s">
        <v>642</v>
      </c>
      <c r="B67" s="78" t="s">
        <v>643</v>
      </c>
      <c r="C67" s="78" t="s">
        <v>641</v>
      </c>
      <c r="D67" s="91" t="s">
        <v>318</v>
      </c>
      <c r="E67" s="79" t="str">
        <f>IF(OR(NOT(ISNA(VLOOKUP(テーブル7[[#This Row],[dataType]], dataType定義!A:A, 1,FALSE))),NOT(ISNA(VLOOKUP(テーブル7[[#This Row],[dataType]],'（未使用）dataType参照定義'!A:A, 1,FALSE)))), "○", "×")</f>
        <v>○</v>
      </c>
      <c r="F67" s="73" t="s">
        <v>320</v>
      </c>
      <c r="G67" s="73"/>
      <c r="H67" s="73"/>
      <c r="I67" s="9"/>
      <c r="J67" s="73"/>
      <c r="K67" s="9"/>
      <c r="L67" s="73"/>
      <c r="M67" s="9"/>
      <c r="N67" s="9" t="s">
        <v>542</v>
      </c>
      <c r="O67" s="9" t="s">
        <v>300</v>
      </c>
      <c r="P67" s="9" t="s">
        <v>653</v>
      </c>
      <c r="Q67" s="134" t="s">
        <v>597</v>
      </c>
      <c r="R67" s="134" t="s">
        <v>418</v>
      </c>
      <c r="S67" s="9"/>
      <c r="T67" s="10"/>
      <c r="U67" s="9"/>
      <c r="V67" s="9"/>
      <c r="W67" s="73"/>
      <c r="X67" s="102"/>
      <c r="Y67" s="78" t="s">
        <v>687</v>
      </c>
      <c r="Z67" s="78"/>
      <c r="AA67" s="73"/>
    </row>
    <row r="68" spans="1:27">
      <c r="A68" s="78" t="s">
        <v>642</v>
      </c>
      <c r="B68" s="91" t="s">
        <v>590</v>
      </c>
      <c r="C68" s="91" t="s">
        <v>523</v>
      </c>
      <c r="D68" s="91" t="s">
        <v>318</v>
      </c>
      <c r="E68" s="79" t="str">
        <f>IF(OR(NOT(ISNA(VLOOKUP(テーブル7[[#This Row],[dataType]], dataType定義!A:A, 1,FALSE))),NOT(ISNA(VLOOKUP(テーブル7[[#This Row],[dataType]],'（未使用）dataType参照定義'!A:A, 1,FALSE)))), "○", "×")</f>
        <v>○</v>
      </c>
      <c r="F68" s="73"/>
      <c r="G68" s="73"/>
      <c r="H68" s="73"/>
      <c r="I68" s="9"/>
      <c r="J68" s="73"/>
      <c r="K68" s="9"/>
      <c r="L68" s="73"/>
      <c r="M68" s="9"/>
      <c r="N68" s="9"/>
      <c r="O68" s="9"/>
      <c r="P68" s="9"/>
      <c r="Q68" s="9"/>
      <c r="R68" s="9"/>
      <c r="S68" s="134"/>
      <c r="T68" s="10"/>
      <c r="U68" s="9"/>
      <c r="V68" s="9"/>
      <c r="W68" s="73"/>
      <c r="X68" s="102"/>
      <c r="Y68" s="91" t="s">
        <v>657</v>
      </c>
      <c r="Z68" s="78"/>
      <c r="AA68" s="73"/>
    </row>
    <row r="69" spans="1:27">
      <c r="A69" s="78" t="s">
        <v>642</v>
      </c>
      <c r="B69" s="78" t="s">
        <v>644</v>
      </c>
      <c r="C69" s="68" t="s">
        <v>645</v>
      </c>
      <c r="D69" s="91" t="s">
        <v>318</v>
      </c>
      <c r="E69" s="79" t="str">
        <f>IF(OR(NOT(ISNA(VLOOKUP(テーブル7[[#This Row],[dataType]], dataType定義!A:A, 1,FALSE))),NOT(ISNA(VLOOKUP(テーブル7[[#This Row],[dataType]],'（未使用）dataType参照定義'!A:A, 1,FALSE)))), "○", "×")</f>
        <v>○</v>
      </c>
      <c r="F69" s="73"/>
      <c r="G69" s="73"/>
      <c r="H69" s="73"/>
      <c r="I69" s="9"/>
      <c r="J69" s="73"/>
      <c r="K69" s="9"/>
      <c r="L69" s="73"/>
      <c r="M69" s="9"/>
      <c r="N69" s="9"/>
      <c r="O69" s="9"/>
      <c r="P69" s="9"/>
      <c r="Q69" s="9"/>
      <c r="R69" s="9"/>
      <c r="S69" s="9"/>
      <c r="T69" s="10"/>
      <c r="U69" s="9"/>
      <c r="V69" s="9"/>
      <c r="W69" s="73"/>
      <c r="X69" s="102"/>
      <c r="Y69" s="78" t="s">
        <v>688</v>
      </c>
      <c r="Z69" s="78"/>
      <c r="AA69" s="73"/>
    </row>
    <row r="70" spans="1:27">
      <c r="A70" s="78" t="s">
        <v>642</v>
      </c>
      <c r="B70" s="78" t="s">
        <v>646</v>
      </c>
      <c r="C70" s="68" t="s">
        <v>647</v>
      </c>
      <c r="D70" s="91" t="s">
        <v>318</v>
      </c>
      <c r="E70" s="79" t="str">
        <f>IF(OR(NOT(ISNA(VLOOKUP(テーブル7[[#This Row],[dataType]], dataType定義!A:A, 1,FALSE))),NOT(ISNA(VLOOKUP(テーブル7[[#This Row],[dataType]],'（未使用）dataType参照定義'!A:A, 1,FALSE)))), "○", "×")</f>
        <v>○</v>
      </c>
      <c r="F70" s="73"/>
      <c r="G70" s="73"/>
      <c r="H70" s="73"/>
      <c r="I70" s="9"/>
      <c r="J70" s="73"/>
      <c r="K70" s="9"/>
      <c r="L70" s="73"/>
      <c r="M70" s="9"/>
      <c r="N70" s="9"/>
      <c r="O70" s="9"/>
      <c r="P70" s="9"/>
      <c r="Q70" s="9"/>
      <c r="R70" s="9"/>
      <c r="S70" s="134"/>
      <c r="T70" s="10"/>
      <c r="U70" s="9"/>
      <c r="V70" s="9"/>
      <c r="W70" s="73"/>
      <c r="X70" s="102"/>
      <c r="Y70" s="78" t="s">
        <v>689</v>
      </c>
      <c r="Z70" s="78"/>
      <c r="AA70" s="73"/>
    </row>
    <row r="71" spans="1:27">
      <c r="A71" s="78" t="s">
        <v>642</v>
      </c>
      <c r="B71" s="78" t="s">
        <v>648</v>
      </c>
      <c r="C71" s="68" t="s">
        <v>649</v>
      </c>
      <c r="D71" s="91" t="s">
        <v>318</v>
      </c>
      <c r="E71" s="79" t="str">
        <f>IF(OR(NOT(ISNA(VLOOKUP(テーブル7[[#This Row],[dataType]], dataType定義!A:A, 1,FALSE))),NOT(ISNA(VLOOKUP(テーブル7[[#This Row],[dataType]],'（未使用）dataType参照定義'!A:A, 1,FALSE)))), "○", "×")</f>
        <v>○</v>
      </c>
      <c r="F71" s="73"/>
      <c r="G71" s="73"/>
      <c r="H71" s="73"/>
      <c r="I71" s="9"/>
      <c r="J71" s="73"/>
      <c r="K71" s="9"/>
      <c r="L71" s="73"/>
      <c r="M71" s="9"/>
      <c r="N71" s="9"/>
      <c r="O71" s="9"/>
      <c r="P71" s="9"/>
      <c r="Q71" s="9"/>
      <c r="R71" s="9"/>
      <c r="S71" s="134"/>
      <c r="T71" s="10"/>
      <c r="U71" s="9"/>
      <c r="V71" s="9"/>
      <c r="W71" s="73"/>
      <c r="X71" s="102"/>
      <c r="Y71" s="78" t="s">
        <v>690</v>
      </c>
      <c r="Z71" s="78"/>
      <c r="AA71" s="73"/>
    </row>
    <row r="72" spans="1:27" s="137" customFormat="1">
      <c r="A72" s="78" t="s">
        <v>642</v>
      </c>
      <c r="B72" s="78" t="s">
        <v>650</v>
      </c>
      <c r="C72" s="68" t="s">
        <v>642</v>
      </c>
      <c r="D72" s="78" t="s">
        <v>565</v>
      </c>
      <c r="E72" s="79" t="str">
        <f>IF(OR(NOT(ISNA(VLOOKUP(テーブル7[[#This Row],[dataType]], dataType定義!A:A, 1,FALSE))),NOT(ISNA(VLOOKUP(テーブル7[[#This Row],[dataType]],'（未使用）dataType参照定義'!A:A, 1,FALSE)))), "○", "×")</f>
        <v>○</v>
      </c>
      <c r="F72" s="73"/>
      <c r="G72" s="73"/>
      <c r="H72" s="73"/>
      <c r="I72" s="9"/>
      <c r="J72" s="73"/>
      <c r="K72" s="9"/>
      <c r="L72" s="73"/>
      <c r="M72" s="9"/>
      <c r="N72" s="9"/>
      <c r="O72" s="9"/>
      <c r="P72" s="9"/>
      <c r="Q72" s="9"/>
      <c r="R72" s="9"/>
      <c r="S72" s="136"/>
      <c r="T72" s="10"/>
      <c r="U72" s="9"/>
      <c r="V72" s="9"/>
      <c r="W72" s="73"/>
      <c r="X72" s="102"/>
      <c r="Y72" s="78" t="s">
        <v>691</v>
      </c>
      <c r="Z72" s="78"/>
      <c r="AA72" s="73"/>
    </row>
    <row r="79" spans="1:27">
      <c r="W79" s="69"/>
    </row>
  </sheetData>
  <protectedRanges>
    <protectedRange sqref="A1:B1 D1:X1 A5:G5 D2:W4 X4 A75:X1048576 E6:E11" name="修正可能箇所"/>
    <protectedRange sqref="X5" name="修正可能箇所_6"/>
    <protectedRange sqref="A73:X74" name="修正可能箇所_7"/>
    <protectedRange sqref="S13:S15" name="修正可能箇所_4"/>
    <protectedRange sqref="B49:D49 B48:C48 B50:C50 B51:D52 A46:A53 B57:D57 B56:C56 B63:D63 B64:C65 B58:C62 B67:C67 B69:B72" name="修正可能箇所_1"/>
    <protectedRange sqref="D22:D23 B34 C19:D19 B42:C42 A43:C43 A44:A45 B45:D45 B53:D53 B66:D66 A21:A42" name="修正可能箇所_3_3"/>
    <protectedRange sqref="A19:B19 A20 A17:A18" name="修正可能箇所_1_1_1"/>
    <protectedRange sqref="C69:C72" name="修正可能箇所_7_1"/>
    <protectedRange sqref="D42" name="修正可能箇所_1_1_1_1"/>
    <protectedRange sqref="F53 H53:R53 F55:R55 I54:R54 F66 F60:R64 F58:F59 H58:R59 F48:R52 F67:M67 F68:R68 F69:M71 N69:R70 F57:R57 F56:M56 F65:M65 H66:R66" name="修正可能箇所_2"/>
    <protectedRange sqref="I32:R32 F33:R33 F28:F29 F32:G32 I39:R39 F39:G39 F40:R40 F45 H45:R45 I46:R46 F46:G46 F47:R47 F54:G54 F44:R44 F43:M43 F41:M41 F19:R19 F21:R23 F42:R42" name="修正可能箇所_4_1"/>
    <protectedRange sqref="G20:H20 L20 G37 H32 H39 G45 H46 G53 H54 G66 G58:G59 G24:H31 L12:L13 G12:H18" name="修正可能箇所_3_1_1_4"/>
    <protectedRange sqref="F72:R72" name="修正可能箇所_7_2"/>
    <protectedRange sqref="U48:X71" name="修正可能箇所_5"/>
    <protectedRange sqref="U19:X19 U21:X23 U32:X33 U39:X47" name="修正可能箇所_4_2"/>
    <protectedRange sqref="T12:T72" name="修正可能箇所_3_1_1_5"/>
    <protectedRange sqref="U72:X72" name="修正可能箇所_7_3"/>
    <protectedRange sqref="C7:D7 D9" name="修正可能箇所_3"/>
    <protectedRange sqref="B7" name="修正可能箇所_1_1"/>
    <protectedRange sqref="U7:X9 F7:S9" name="修正可能箇所_4_3"/>
    <protectedRange sqref="Y7:Y9" name="修正可能箇所_1_2_1"/>
    <protectedRange sqref="X6" name="修正可能箇所_6_1_1"/>
    <protectedRange sqref="L6 G6:H6 T6:T9" name="修正可能箇所_3_1_1_2"/>
    <protectedRange sqref="Y10:Y11" name="修正可能箇所_1_2_2"/>
    <protectedRange sqref="X10:X11" name="修正可能箇所_6_1_2"/>
    <protectedRange sqref="G10:H11 T10:T11" name="修正可能箇所_3_1_1_3"/>
  </protectedRanges>
  <phoneticPr fontId="3"/>
  <dataValidations count="5">
    <dataValidation type="list" allowBlank="1" showInputMessage="1" showErrorMessage="1" sqref="N72 N6:N70" xr:uid="{F3C506C7-1291-1B42-990C-529905590648}">
      <formula1>"@ManyToOne,@OneToOne"</formula1>
    </dataValidation>
    <dataValidation type="list" allowBlank="1" showInputMessage="1" showErrorMessage="1" sqref="O72 O6:O70" xr:uid="{A2FDA65A-51D5-164B-BE93-18097F243665}">
      <formula1>"unidirectional,bidirectional"</formula1>
    </dataValidation>
    <dataValidation type="list" allowBlank="1" showInputMessage="1" showErrorMessage="1" sqref="T6:T72 G6:L72" xr:uid="{BEF0467F-46DB-7D49-9D16-8059DF67EFD5}">
      <formula1>"○"</formula1>
    </dataValidation>
    <dataValidation type="list" allowBlank="1" showInputMessage="1" showErrorMessage="1" sqref="F6:F72" xr:uid="{95D7F4CC-0DE2-A84C-AC60-31E7C26AA472}">
      <formula1>"S,U"</formula1>
    </dataValidation>
    <dataValidation type="list" allowBlank="1" showInputMessage="1" showErrorMessage="1" sqref="M6:M72" xr:uid="{EE5D0C4B-DBAF-6E4B-B226-D1F2E949A059}">
      <formula1>"CB,CD,LB,LD"</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35"/>
  <sheetViews>
    <sheetView topLeftCell="P1" zoomScaleNormal="100" zoomScaleSheetLayoutView="80" workbookViewId="0">
      <pane ySplit="6" topLeftCell="A7" activePane="bottomLeft" state="frozen"/>
      <selection activeCell="I9" sqref="I9"/>
      <selection pane="bottomLeft" activeCell="Y7" sqref="Y7:Y12"/>
    </sheetView>
  </sheetViews>
  <sheetFormatPr baseColWidth="10" defaultColWidth="8.83203125" defaultRowHeight="14" outlineLevelCol="1"/>
  <cols>
    <col min="1" max="4" width="25" style="8" customWidth="1"/>
    <col min="5" max="5" width="16.5" style="16" bestFit="1" customWidth="1"/>
    <col min="6" max="6" width="17.1640625" style="10" bestFit="1" customWidth="1"/>
    <col min="7" max="7" width="12.1640625" style="10" bestFit="1" customWidth="1"/>
    <col min="8" max="8" width="8.5" style="8" customWidth="1"/>
    <col min="9" max="9" width="8.6640625" style="8" customWidth="1"/>
    <col min="10" max="11" width="8.5" style="10" customWidth="1"/>
    <col min="12" max="12" width="8.5" style="10" customWidth="1" outlineLevel="1"/>
    <col min="13" max="13" width="8.33203125" style="10" customWidth="1" outlineLevel="1"/>
    <col min="14" max="19" width="18.33203125" style="10" customWidth="1" outlineLevel="1"/>
    <col min="20" max="20" width="12.1640625" style="10" customWidth="1" outlineLevel="1"/>
    <col min="21" max="22" width="9.1640625" style="10" customWidth="1" outlineLevel="1"/>
    <col min="23" max="23" width="12.83203125" style="10" customWidth="1" outlineLevel="1"/>
    <col min="24" max="24" width="30.6640625" style="14" customWidth="1"/>
    <col min="25" max="26" width="19.33203125" style="57" customWidth="1"/>
    <col min="27" max="27" width="15.83203125" style="57" customWidth="1"/>
  </cols>
  <sheetData>
    <row r="1" spans="1:27">
      <c r="A1" s="7" t="s">
        <v>24</v>
      </c>
    </row>
    <row r="3" spans="1:27" ht="15">
      <c r="A3" s="7" t="s">
        <v>447</v>
      </c>
      <c r="X3" s="52" t="s">
        <v>192</v>
      </c>
      <c r="Y3" s="55" t="s">
        <v>127</v>
      </c>
      <c r="Z3" s="55" t="s">
        <v>128</v>
      </c>
      <c r="AA3" s="55" t="s">
        <v>129</v>
      </c>
    </row>
    <row r="4" spans="1:27">
      <c r="A4" s="123" t="s">
        <v>412</v>
      </c>
      <c r="X4" s="65" t="str">
        <f>IF(各種設定!$E$14=0,"",各種設定!$E$14)</f>
        <v>en</v>
      </c>
      <c r="Y4" s="65" t="str">
        <f>IF(各種設定!$E$15=0,"",各種設定!$E$15)</f>
        <v>ja</v>
      </c>
      <c r="Z4" s="65" t="str">
        <f>IF(各種設定!$E$16=0,"",各種設定!$E$16)</f>
        <v/>
      </c>
      <c r="AA4" s="65" t="str">
        <f>IF(各種設定!$E$17=0,"",各種設定!$E$17)</f>
        <v/>
      </c>
    </row>
    <row r="5" spans="1:27">
      <c r="A5" s="123"/>
    </row>
    <row r="6" spans="1:27" s="1" customFormat="1" ht="43" customHeight="1">
      <c r="A6" s="73" t="s">
        <v>2</v>
      </c>
      <c r="B6" s="74" t="s">
        <v>401</v>
      </c>
      <c r="C6" s="73" t="s">
        <v>3</v>
      </c>
      <c r="D6" s="73" t="s">
        <v>4</v>
      </c>
      <c r="E6" s="80" t="s">
        <v>402</v>
      </c>
      <c r="F6" s="73" t="s">
        <v>431</v>
      </c>
      <c r="G6" s="74" t="s">
        <v>330</v>
      </c>
      <c r="H6" s="74" t="s">
        <v>110</v>
      </c>
      <c r="I6" s="11" t="s">
        <v>403</v>
      </c>
      <c r="J6" s="74" t="s">
        <v>404</v>
      </c>
      <c r="K6" s="11" t="s">
        <v>405</v>
      </c>
      <c r="L6" s="11" t="s">
        <v>448</v>
      </c>
      <c r="M6" s="11" t="s">
        <v>443</v>
      </c>
      <c r="N6" s="11" t="s">
        <v>486</v>
      </c>
      <c r="O6" s="11" t="s">
        <v>487</v>
      </c>
      <c r="P6" s="11" t="s">
        <v>507</v>
      </c>
      <c r="Q6" s="11" t="s">
        <v>488</v>
      </c>
      <c r="R6" s="11" t="s">
        <v>489</v>
      </c>
      <c r="S6" s="11" t="s">
        <v>543</v>
      </c>
      <c r="T6" s="11" t="s">
        <v>492</v>
      </c>
      <c r="U6" s="11" t="s">
        <v>406</v>
      </c>
      <c r="V6" s="11" t="s">
        <v>407</v>
      </c>
      <c r="W6" s="11" t="s">
        <v>408</v>
      </c>
      <c r="X6" s="11" t="s">
        <v>105</v>
      </c>
      <c r="Y6" s="75" t="s">
        <v>409</v>
      </c>
      <c r="Z6" s="75" t="s">
        <v>410</v>
      </c>
      <c r="AA6" s="75" t="s">
        <v>411</v>
      </c>
    </row>
    <row r="7" spans="1:27" s="1" customFormat="1" ht="15">
      <c r="A7" s="124" t="s">
        <v>424</v>
      </c>
      <c r="B7" s="129" t="s">
        <v>692</v>
      </c>
      <c r="C7" s="108" t="s">
        <v>477</v>
      </c>
      <c r="D7" s="78" t="s">
        <v>318</v>
      </c>
      <c r="E7" s="107" t="str">
        <f>IF(OR(NOT(ISNA(VLOOKUP(テーブル17[[#This Row],[dataType]], dataType定義!A:A, 1,FALSE))),NOT(ISNA(VLOOKUP(テーブル17[[#This Row],[dataType]],'（未使用）dataType参照定義'!A:A, 1,FALSE)))), "○", "×")</f>
        <v>○</v>
      </c>
      <c r="F7" s="10"/>
      <c r="G7" s="10"/>
      <c r="H7" s="10"/>
      <c r="I7" s="10"/>
      <c r="J7" s="10"/>
      <c r="K7" s="10"/>
      <c r="L7" s="10"/>
      <c r="M7" s="9" t="s">
        <v>535</v>
      </c>
      <c r="N7" s="9"/>
      <c r="O7" s="9"/>
      <c r="P7" s="9"/>
      <c r="Q7" s="125"/>
      <c r="R7" s="125"/>
      <c r="S7" s="125"/>
      <c r="T7" s="10"/>
      <c r="U7" s="108"/>
      <c r="V7" s="108"/>
      <c r="W7" s="108"/>
      <c r="X7" s="130"/>
      <c r="Y7" s="108" t="s">
        <v>536</v>
      </c>
      <c r="Z7" s="132"/>
      <c r="AA7" s="108"/>
    </row>
    <row r="8" spans="1:27" s="1" customFormat="1" ht="15">
      <c r="A8" s="124" t="s">
        <v>424</v>
      </c>
      <c r="B8" s="131" t="s">
        <v>478</v>
      </c>
      <c r="C8" s="108" t="s">
        <v>337</v>
      </c>
      <c r="D8" s="8" t="s">
        <v>551</v>
      </c>
      <c r="E8" s="16" t="str">
        <f>IF(OR(NOT(ISNA(VLOOKUP(テーブル17[[#This Row],[dataType]], dataType定義!A:A, 1,FALSE))),NOT(ISNA(VLOOKUP(テーブル17[[#This Row],[dataType]],'（未使用）dataType参照定義'!A:A, 1,FALSE)))), "○", "×")</f>
        <v>○</v>
      </c>
      <c r="F8" s="10"/>
      <c r="G8" s="10"/>
      <c r="H8" s="10" t="s">
        <v>43</v>
      </c>
      <c r="I8" s="10" t="s">
        <v>43</v>
      </c>
      <c r="J8" s="10"/>
      <c r="K8" s="10"/>
      <c r="L8" s="10"/>
      <c r="M8" s="125" t="s">
        <v>694</v>
      </c>
      <c r="N8" s="9"/>
      <c r="O8" s="9"/>
      <c r="P8" s="9"/>
      <c r="Q8" s="134"/>
      <c r="R8" s="134"/>
      <c r="S8" s="134"/>
      <c r="T8" s="10"/>
      <c r="U8" s="82"/>
      <c r="V8" s="82"/>
      <c r="W8" s="82"/>
      <c r="X8" s="83"/>
      <c r="Y8" s="108" t="s">
        <v>336</v>
      </c>
      <c r="Z8" s="81"/>
      <c r="AA8" s="53"/>
    </row>
    <row r="9" spans="1:27" ht="15">
      <c r="A9" s="124" t="s">
        <v>424</v>
      </c>
      <c r="B9" s="133" t="s">
        <v>693</v>
      </c>
      <c r="C9" s="84" t="s">
        <v>416</v>
      </c>
      <c r="D9" s="78" t="s">
        <v>318</v>
      </c>
      <c r="E9" s="16" t="str">
        <f>IF(OR(NOT(ISNA(VLOOKUP(テーブル17[[#This Row],[dataType]], dataType定義!A:A, 1,FALSE))),NOT(ISNA(VLOOKUP(テーブル17[[#This Row],[dataType]],'（未使用）dataType参照定義'!A:A, 1,FALSE)))), "○", "×")</f>
        <v>○</v>
      </c>
      <c r="H9" s="10"/>
      <c r="I9" s="10"/>
      <c r="M9" s="82" t="s">
        <v>537</v>
      </c>
      <c r="N9" s="9"/>
      <c r="O9" s="9"/>
      <c r="P9" s="9"/>
      <c r="Q9" s="9"/>
      <c r="R9" s="9"/>
      <c r="S9" s="9"/>
      <c r="U9" s="9"/>
      <c r="V9" s="9"/>
      <c r="W9" s="9"/>
      <c r="Y9" s="8" t="s">
        <v>538</v>
      </c>
      <c r="Z9" s="54"/>
      <c r="AA9" s="53"/>
    </row>
    <row r="10" spans="1:27" ht="15">
      <c r="A10" s="124" t="s">
        <v>424</v>
      </c>
      <c r="B10" s="8" t="s">
        <v>479</v>
      </c>
      <c r="C10" s="8" t="s">
        <v>328</v>
      </c>
      <c r="D10" s="8" t="s">
        <v>551</v>
      </c>
      <c r="E10" s="16" t="str">
        <f>IF(OR(NOT(ISNA(VLOOKUP(テーブル17[[#This Row],[dataType]], dataType定義!A:A, 1,FALSE))),NOT(ISNA(VLOOKUP(テーブル17[[#This Row],[dataType]],'（未使用）dataType参照定義'!A:A, 1,FALSE)))), "○", "×")</f>
        <v>○</v>
      </c>
      <c r="H10" s="10" t="s">
        <v>43</v>
      </c>
      <c r="I10" s="10" t="s">
        <v>43</v>
      </c>
      <c r="J10" s="10" t="s">
        <v>43</v>
      </c>
      <c r="K10" s="10" t="s">
        <v>43</v>
      </c>
      <c r="M10" s="9" t="s">
        <v>695</v>
      </c>
      <c r="N10" s="9"/>
      <c r="O10" s="9"/>
      <c r="P10" s="9"/>
      <c r="Q10" s="9"/>
      <c r="R10" s="9"/>
      <c r="S10" s="9"/>
      <c r="U10" s="9"/>
      <c r="V10" s="9"/>
      <c r="W10" s="9"/>
      <c r="Y10" s="8" t="s">
        <v>258</v>
      </c>
      <c r="Z10" s="54"/>
      <c r="AA10" s="53"/>
    </row>
    <row r="11" spans="1:27" ht="15">
      <c r="A11" s="124" t="s">
        <v>424</v>
      </c>
      <c r="B11" s="8" t="s">
        <v>531</v>
      </c>
      <c r="C11" s="8" t="s">
        <v>550</v>
      </c>
      <c r="D11" s="8" t="s">
        <v>311</v>
      </c>
      <c r="E11" s="16" t="str">
        <f>IF(OR(NOT(ISNA(VLOOKUP(テーブル17[[#This Row],[dataType]], dataType定義!A:A, 1,FALSE))),NOT(ISNA(VLOOKUP(テーブル17[[#This Row],[dataType]],'（未使用）dataType参照定義'!A:A, 1,FALSE)))), "○", "×")</f>
        <v>○</v>
      </c>
      <c r="H11" s="10" t="s">
        <v>43</v>
      </c>
      <c r="I11" s="10"/>
      <c r="M11" s="9"/>
      <c r="N11" s="9"/>
      <c r="O11" s="9"/>
      <c r="P11" s="9"/>
      <c r="Q11" s="9"/>
      <c r="R11" s="9"/>
      <c r="S11" s="9"/>
      <c r="U11" s="9"/>
      <c r="V11" s="9"/>
      <c r="W11" s="9"/>
      <c r="Y11" s="8" t="s">
        <v>259</v>
      </c>
      <c r="Z11" s="54"/>
      <c r="AA11" s="53"/>
    </row>
    <row r="12" spans="1:27" ht="15">
      <c r="A12" s="124" t="s">
        <v>424</v>
      </c>
      <c r="B12" s="8" t="s">
        <v>480</v>
      </c>
      <c r="C12" s="8" t="s">
        <v>417</v>
      </c>
      <c r="D12" s="8" t="s">
        <v>329</v>
      </c>
      <c r="E12" s="16" t="str">
        <f>IF(OR(NOT(ISNA(VLOOKUP(テーブル17[[#This Row],[dataType]], dataType定義!A:A, 1,FALSE))),NOT(ISNA(VLOOKUP(テーブル17[[#This Row],[dataType]],'（未使用）dataType参照定義'!A:A, 1,FALSE)))), "○", "×")</f>
        <v>○</v>
      </c>
      <c r="H12" s="10"/>
      <c r="I12" s="10"/>
      <c r="M12" s="9"/>
      <c r="N12" s="9"/>
      <c r="O12" s="9"/>
      <c r="P12" s="9"/>
      <c r="Q12" s="9"/>
      <c r="R12" s="9"/>
      <c r="S12" s="9"/>
      <c r="U12" s="135"/>
      <c r="V12" s="135"/>
      <c r="W12" s="135"/>
      <c r="Y12" s="106" t="s">
        <v>331</v>
      </c>
      <c r="Z12" s="54"/>
      <c r="AA12" s="53"/>
    </row>
    <row r="13" spans="1:27">
      <c r="J13" s="9"/>
      <c r="K13" s="9"/>
      <c r="L13" s="9"/>
      <c r="M13" s="9"/>
      <c r="N13" s="9"/>
      <c r="O13" s="9"/>
      <c r="P13" s="9"/>
      <c r="Q13" s="9"/>
      <c r="R13" s="9"/>
      <c r="S13" s="9"/>
      <c r="T13" s="9"/>
      <c r="U13" s="9"/>
      <c r="V13" s="9"/>
      <c r="W13" s="9"/>
      <c r="Y13" s="54"/>
      <c r="Z13" s="54"/>
      <c r="AA13" s="53"/>
    </row>
    <row r="14" spans="1:27">
      <c r="J14" s="9"/>
      <c r="K14" s="9"/>
      <c r="L14" s="9"/>
      <c r="M14" s="9"/>
      <c r="N14" s="9"/>
      <c r="O14" s="9"/>
      <c r="P14" s="9"/>
      <c r="Q14" s="9"/>
      <c r="R14" s="9"/>
      <c r="S14" s="9"/>
      <c r="T14" s="9"/>
      <c r="U14" s="9"/>
      <c r="V14" s="9"/>
      <c r="W14" s="9"/>
      <c r="Y14" s="54"/>
      <c r="Z14" s="54"/>
      <c r="AA14" s="53"/>
    </row>
    <row r="15" spans="1:27">
      <c r="J15" s="9"/>
      <c r="K15" s="9"/>
      <c r="L15" s="9"/>
      <c r="M15" s="9"/>
      <c r="N15" s="9"/>
      <c r="O15" s="9"/>
      <c r="P15" s="9"/>
      <c r="Q15" s="9"/>
      <c r="R15" s="9"/>
      <c r="S15" s="9"/>
      <c r="T15" s="9"/>
      <c r="U15" s="9"/>
      <c r="V15" s="9"/>
      <c r="W15" s="9"/>
      <c r="Y15" s="54"/>
      <c r="Z15" s="54"/>
      <c r="AA15" s="53"/>
    </row>
    <row r="16" spans="1:27">
      <c r="J16" s="9"/>
      <c r="K16" s="9"/>
      <c r="L16" s="9"/>
      <c r="M16" s="9"/>
      <c r="N16" s="9"/>
      <c r="O16" s="9"/>
      <c r="P16" s="9"/>
      <c r="Q16" s="9"/>
      <c r="R16" s="9"/>
      <c r="S16" s="9"/>
      <c r="T16" s="9"/>
      <c r="U16" s="9"/>
      <c r="V16" s="9"/>
      <c r="W16" s="9"/>
      <c r="Y16" s="54"/>
      <c r="Z16" s="54"/>
      <c r="AA16" s="53"/>
    </row>
    <row r="17" spans="10:27">
      <c r="J17" s="9"/>
      <c r="K17" s="9"/>
      <c r="L17" s="9"/>
      <c r="M17" s="9"/>
      <c r="N17" s="9"/>
      <c r="O17" s="9"/>
      <c r="P17" s="9"/>
      <c r="Q17" s="9"/>
      <c r="R17" s="9"/>
      <c r="S17" s="9"/>
      <c r="T17" s="9"/>
      <c r="U17" s="9"/>
      <c r="V17" s="9"/>
      <c r="W17" s="9"/>
      <c r="Y17" s="54"/>
      <c r="Z17" s="54"/>
      <c r="AA17" s="53"/>
    </row>
    <row r="18" spans="10:27">
      <c r="J18" s="9"/>
      <c r="K18" s="9"/>
      <c r="L18" s="9"/>
      <c r="M18" s="9"/>
      <c r="N18" s="9"/>
      <c r="O18" s="9"/>
      <c r="P18" s="9"/>
      <c r="Q18" s="9"/>
      <c r="R18" s="9"/>
      <c r="S18" s="9"/>
      <c r="T18" s="9"/>
      <c r="U18" s="9"/>
      <c r="V18" s="9"/>
      <c r="W18" s="9"/>
      <c r="Y18" s="54"/>
      <c r="Z18" s="54"/>
      <c r="AA18" s="53"/>
    </row>
    <row r="19" spans="10:27">
      <c r="J19" s="9"/>
      <c r="K19" s="9"/>
      <c r="L19" s="9"/>
      <c r="M19" s="9"/>
      <c r="N19" s="9"/>
      <c r="O19" s="9"/>
      <c r="P19" s="9"/>
      <c r="Q19" s="9"/>
      <c r="R19" s="9"/>
      <c r="S19" s="9"/>
      <c r="T19" s="9"/>
      <c r="U19" s="9"/>
      <c r="V19" s="9"/>
      <c r="W19" s="9"/>
      <c r="Y19" s="54"/>
      <c r="Z19" s="54"/>
      <c r="AA19" s="53"/>
    </row>
    <row r="20" spans="10:27">
      <c r="J20" s="9"/>
      <c r="K20" s="9"/>
      <c r="L20" s="9"/>
      <c r="M20" s="9"/>
      <c r="N20" s="9"/>
      <c r="O20" s="9"/>
      <c r="P20" s="9"/>
      <c r="Q20" s="9"/>
      <c r="R20" s="9"/>
      <c r="S20" s="9"/>
      <c r="T20" s="9"/>
      <c r="U20" s="9"/>
      <c r="V20" s="9"/>
      <c r="W20" s="9"/>
      <c r="Y20" s="54"/>
      <c r="Z20" s="54"/>
      <c r="AA20" s="53"/>
    </row>
    <row r="21" spans="10:27">
      <c r="J21" s="9"/>
      <c r="K21" s="9"/>
      <c r="L21" s="9"/>
      <c r="M21" s="9"/>
      <c r="N21" s="9"/>
      <c r="O21" s="9"/>
      <c r="P21" s="9"/>
      <c r="Q21" s="9"/>
      <c r="R21" s="9"/>
      <c r="S21" s="9"/>
      <c r="T21" s="9"/>
      <c r="U21" s="9"/>
      <c r="V21" s="9"/>
      <c r="W21" s="9"/>
      <c r="Y21" s="54"/>
      <c r="Z21" s="54"/>
      <c r="AA21" s="53"/>
    </row>
    <row r="22" spans="10:27">
      <c r="J22" s="9"/>
      <c r="K22" s="9"/>
      <c r="L22" s="9"/>
      <c r="M22" s="9"/>
      <c r="N22" s="9"/>
      <c r="O22" s="9"/>
      <c r="P22" s="9"/>
      <c r="Q22" s="9"/>
      <c r="R22" s="9"/>
      <c r="S22" s="9"/>
      <c r="T22" s="9"/>
      <c r="U22" s="9"/>
      <c r="V22" s="9"/>
      <c r="W22" s="9"/>
      <c r="Y22" s="54"/>
      <c r="Z22" s="54"/>
      <c r="AA22" s="53"/>
    </row>
    <row r="23" spans="10:27">
      <c r="J23" s="9"/>
      <c r="K23" s="9"/>
      <c r="L23" s="9"/>
      <c r="M23" s="9"/>
      <c r="N23" s="9"/>
      <c r="O23" s="9"/>
      <c r="P23" s="9"/>
      <c r="Q23" s="9"/>
      <c r="R23" s="9"/>
      <c r="S23" s="9"/>
      <c r="T23" s="9"/>
      <c r="U23" s="9"/>
      <c r="V23" s="9"/>
      <c r="W23" s="9"/>
      <c r="Y23" s="54"/>
      <c r="Z23" s="54"/>
      <c r="AA23" s="53"/>
    </row>
    <row r="24" spans="10:27">
      <c r="J24" s="9"/>
      <c r="K24" s="9"/>
      <c r="L24" s="9"/>
      <c r="M24" s="9"/>
      <c r="N24" s="9"/>
      <c r="O24" s="9"/>
      <c r="P24" s="9"/>
      <c r="Q24" s="9"/>
      <c r="R24" s="9"/>
      <c r="S24" s="9"/>
      <c r="T24" s="9"/>
      <c r="U24" s="9"/>
      <c r="V24" s="9"/>
      <c r="W24" s="9"/>
      <c r="Y24" s="54"/>
      <c r="Z24" s="54"/>
      <c r="AA24" s="53"/>
    </row>
    <row r="25" spans="10:27">
      <c r="J25" s="9"/>
      <c r="K25" s="9"/>
      <c r="L25" s="9"/>
      <c r="M25" s="9"/>
      <c r="N25" s="9"/>
      <c r="O25" s="9"/>
      <c r="P25" s="9"/>
      <c r="Q25" s="9"/>
      <c r="R25" s="9"/>
      <c r="S25" s="9"/>
      <c r="T25" s="9"/>
      <c r="U25" s="9"/>
      <c r="V25" s="9"/>
      <c r="W25" s="9"/>
      <c r="Y25" s="54"/>
      <c r="Z25" s="54"/>
      <c r="AA25" s="53"/>
    </row>
    <row r="26" spans="10:27">
      <c r="J26" s="9"/>
      <c r="K26" s="9"/>
      <c r="L26" s="9"/>
      <c r="M26" s="9"/>
      <c r="N26" s="9"/>
      <c r="O26" s="9"/>
      <c r="P26" s="9"/>
      <c r="Q26" s="9"/>
      <c r="R26" s="9"/>
      <c r="S26" s="9"/>
      <c r="T26" s="9"/>
      <c r="U26" s="9"/>
      <c r="V26" s="9"/>
      <c r="W26" s="9"/>
      <c r="Y26" s="54"/>
      <c r="Z26" s="54"/>
      <c r="AA26" s="53"/>
    </row>
    <row r="27" spans="10:27">
      <c r="J27" s="9"/>
      <c r="K27" s="9"/>
      <c r="L27" s="9"/>
      <c r="M27" s="9"/>
      <c r="N27" s="9"/>
      <c r="O27" s="9"/>
      <c r="P27" s="9"/>
      <c r="Q27" s="9"/>
      <c r="R27" s="9"/>
      <c r="S27" s="9"/>
      <c r="T27" s="9"/>
      <c r="U27" s="9"/>
      <c r="V27" s="9"/>
      <c r="W27" s="9"/>
      <c r="Y27" s="54"/>
      <c r="Z27" s="54"/>
      <c r="AA27" s="53"/>
    </row>
    <row r="28" spans="10:27">
      <c r="J28" s="9"/>
      <c r="K28" s="9"/>
      <c r="L28" s="9"/>
      <c r="M28" s="9"/>
      <c r="N28" s="9"/>
      <c r="O28" s="9"/>
      <c r="P28" s="9"/>
      <c r="Q28" s="9"/>
      <c r="R28" s="9"/>
      <c r="S28" s="9"/>
      <c r="T28" s="9"/>
      <c r="U28" s="9"/>
      <c r="V28" s="9"/>
      <c r="W28" s="9"/>
      <c r="Y28" s="54"/>
      <c r="Z28" s="54"/>
      <c r="AA28" s="53"/>
    </row>
    <row r="29" spans="10:27">
      <c r="J29" s="9"/>
      <c r="K29" s="9"/>
      <c r="L29" s="9"/>
      <c r="M29" s="9"/>
      <c r="N29" s="9"/>
      <c r="O29" s="9"/>
      <c r="P29" s="9"/>
      <c r="Q29" s="9"/>
      <c r="R29" s="9"/>
      <c r="S29" s="9"/>
      <c r="T29" s="9"/>
      <c r="U29" s="9"/>
      <c r="V29" s="9"/>
      <c r="W29" s="9"/>
      <c r="Y29" s="54"/>
      <c r="Z29" s="54"/>
      <c r="AA29" s="53"/>
    </row>
    <row r="30" spans="10:27">
      <c r="J30" s="9"/>
      <c r="K30" s="9"/>
      <c r="L30" s="9"/>
      <c r="M30" s="9"/>
      <c r="N30" s="9"/>
      <c r="O30" s="9"/>
      <c r="P30" s="9"/>
      <c r="Q30" s="9"/>
      <c r="R30" s="9"/>
      <c r="S30" s="9"/>
      <c r="T30" s="9"/>
      <c r="U30" s="9"/>
      <c r="V30" s="9"/>
      <c r="W30" s="9"/>
      <c r="Y30" s="54"/>
      <c r="Z30" s="54"/>
      <c r="AA30" s="53"/>
    </row>
    <row r="31" spans="10:27">
      <c r="J31" s="9"/>
      <c r="K31" s="9"/>
      <c r="L31" s="9"/>
      <c r="M31" s="9"/>
      <c r="N31" s="9"/>
      <c r="O31" s="9"/>
      <c r="P31" s="9"/>
      <c r="Q31" s="9"/>
      <c r="R31" s="9"/>
      <c r="S31" s="9"/>
      <c r="T31" s="9"/>
      <c r="U31" s="9"/>
      <c r="V31" s="9"/>
      <c r="W31" s="9"/>
      <c r="Y31" s="54"/>
      <c r="Z31" s="54"/>
      <c r="AA31" s="53"/>
    </row>
    <row r="32" spans="10:27">
      <c r="J32" s="9"/>
      <c r="K32" s="9"/>
      <c r="L32" s="9"/>
      <c r="M32" s="9"/>
      <c r="N32" s="9"/>
      <c r="O32" s="9"/>
      <c r="P32" s="9"/>
      <c r="Q32" s="9"/>
      <c r="R32" s="9"/>
      <c r="S32" s="9"/>
      <c r="T32" s="9"/>
      <c r="U32" s="9"/>
      <c r="V32" s="9"/>
      <c r="W32" s="9"/>
      <c r="Y32" s="54"/>
      <c r="Z32" s="54"/>
      <c r="AA32" s="53"/>
    </row>
    <row r="33" spans="10:27">
      <c r="J33" s="9"/>
      <c r="K33" s="9"/>
      <c r="L33" s="9"/>
      <c r="M33" s="9"/>
      <c r="N33" s="9"/>
      <c r="O33" s="9"/>
      <c r="P33" s="9"/>
      <c r="Q33" s="9"/>
      <c r="R33" s="9"/>
      <c r="S33" s="9"/>
      <c r="T33" s="9"/>
      <c r="U33" s="9"/>
      <c r="V33" s="9"/>
      <c r="W33" s="9"/>
      <c r="Y33" s="54"/>
      <c r="Z33" s="54"/>
      <c r="AA33" s="53"/>
    </row>
    <row r="34" spans="10:27">
      <c r="J34" s="9"/>
      <c r="K34" s="9"/>
      <c r="L34" s="9"/>
      <c r="M34" s="9"/>
      <c r="N34" s="9"/>
      <c r="O34" s="9"/>
      <c r="P34" s="9"/>
      <c r="Q34" s="9"/>
      <c r="R34" s="9"/>
      <c r="S34" s="9"/>
      <c r="T34" s="9"/>
      <c r="U34" s="9"/>
      <c r="V34" s="9"/>
      <c r="W34" s="9"/>
      <c r="Y34" s="54"/>
      <c r="Z34" s="54"/>
      <c r="AA34" s="53"/>
    </row>
    <row r="35" spans="10:27">
      <c r="J35" s="9"/>
      <c r="K35" s="9"/>
      <c r="L35" s="9"/>
      <c r="M35" s="9"/>
      <c r="N35" s="9"/>
      <c r="O35" s="9"/>
      <c r="P35" s="9"/>
      <c r="Q35" s="9"/>
      <c r="R35" s="9"/>
      <c r="S35" s="9"/>
      <c r="T35" s="9"/>
      <c r="U35" s="9"/>
      <c r="V35" s="9"/>
      <c r="W35" s="9"/>
      <c r="Y35" s="54"/>
      <c r="Z35" s="54"/>
      <c r="AA35" s="53"/>
    </row>
  </sheetData>
  <protectedRanges>
    <protectedRange sqref="A3 A1 X1:X3 A13:I1048576 C1:I1 X5 X12:X1048576 B2:I5 E7:E12" name="修正可能箇所"/>
    <protectedRange sqref="T12:W1048576 J13:S1048576 N12:S12 J1:R5 T1:W5 S1:S4" name="修正可能箇所_1"/>
    <protectedRange sqref="Y24:Z35" name="修正可能箇所_2"/>
    <protectedRange sqref="X6" name="修正可能箇所_6_1"/>
    <protectedRange sqref="X7:X11 U7:W7" name="修正可能箇所_9"/>
    <protectedRange sqref="X7:X8" name="修正可能箇所_1_2_2"/>
    <protectedRange sqref="Q11:S11 U9:W11 Q9:S9" name="修正可能箇所_1_7"/>
    <protectedRange sqref="U8:W8" name="修正可能箇所_1_4_2"/>
    <protectedRange sqref="Q10:S10" name="修正可能箇所_1_3_1_2"/>
    <protectedRange sqref="T7:T11" name="修正可能箇所_3_1_1_5"/>
    <protectedRange sqref="B8 D8 B10:D12 C7:C9" name="修正可能箇所_8"/>
    <protectedRange sqref="B9 B7" name="修正可能箇所_5_2"/>
    <protectedRange sqref="I11 G7:I7 G8:G11 G12:I12 K7:K9" name="修正可能箇所_9_1"/>
    <protectedRange sqref="H7:I7 K7:K9" name="修正可能箇所_1_2_2_1"/>
    <protectedRange sqref="J12:M12 L10:M10 K11:L11" name="修正可能箇所_1_7_1"/>
    <protectedRange sqref="L9:M9 J7:J8" name="修正可能箇所_1_1_2"/>
    <protectedRange sqref="I9" name="修正可能箇所_3_5"/>
    <protectedRange sqref="H9:H11 I10 K10 H8:I8" name="修正可能箇所_3_1_2"/>
    <protectedRange sqref="J10" name="修正可能箇所_3_2_2"/>
    <protectedRange sqref="J9 J11" name="修正可能箇所_1_3_3"/>
    <protectedRange sqref="M11" name="修正可能箇所_1_3_1_2_1"/>
    <protectedRange sqref="Y9:Y11" name="修正可能箇所_3_3_2"/>
  </protectedRanges>
  <phoneticPr fontId="3"/>
  <dataValidations count="5">
    <dataValidation type="list" allowBlank="1" showInputMessage="1" showErrorMessage="1" sqref="F7:F12" xr:uid="{51CE1A91-EE32-9642-BE1C-4DA4EE076679}">
      <formula1>"S,U"</formula1>
    </dataValidation>
    <dataValidation type="list" allowBlank="1" showInputMessage="1" showErrorMessage="1" sqref="M7:M12" xr:uid="{56DB901F-51D5-1A48-B0DB-7B2BAA22D19F}">
      <formula1>"CB,CD,LB,LD"</formula1>
    </dataValidation>
    <dataValidation type="list" allowBlank="1" showInputMessage="1" showErrorMessage="1" sqref="T7:T12 G7:L12" xr:uid="{A5DCA3D1-2099-3247-BE4D-839BBD21F452}">
      <formula1>"○"</formula1>
    </dataValidation>
    <dataValidation type="list" allowBlank="1" showInputMessage="1" showErrorMessage="1" sqref="N7:N12" xr:uid="{B20856BF-1EF5-5C47-A783-4DA60DD32939}">
      <formula1>"@ManyToOne,@OneToOne"</formula1>
    </dataValidation>
    <dataValidation type="list" allowBlank="1" showInputMessage="1" showErrorMessage="1" sqref="O7:O12" xr:uid="{28280D65-66F8-8247-A0B4-1037099A70EB}">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7EEE-D5A5-B549-8624-DD7A5E883C4D}">
  <dimension ref="A1"/>
  <sheetViews>
    <sheetView workbookViewId="0">
      <selection activeCell="K33" sqref="K33"/>
    </sheetView>
  </sheetViews>
  <sheetFormatPr baseColWidth="10" defaultRowHeight="14"/>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0" workbookViewId="0">
      <selection activeCell="U39" sqref="U39"/>
    </sheetView>
  </sheetViews>
  <sheetFormatPr baseColWidth="10" defaultColWidth="8.83203125" defaultRowHeight="14"/>
  <cols>
    <col min="1" max="1" width="19.83203125" bestFit="1" customWidth="1"/>
    <col min="2" max="2" width="22" bestFit="1" customWidth="1"/>
  </cols>
  <sheetData>
    <row r="1" spans="1:3">
      <c r="A1" s="7" t="s">
        <v>102</v>
      </c>
      <c r="B1" s="3" t="s">
        <v>327</v>
      </c>
      <c r="C1" s="3"/>
    </row>
    <row r="2" spans="1:3">
      <c r="A2" s="3"/>
      <c r="B2" s="3"/>
      <c r="C2" s="3"/>
    </row>
    <row r="3" spans="1:3">
      <c r="A3" t="s">
        <v>103</v>
      </c>
      <c r="B3" t="s">
        <v>101</v>
      </c>
    </row>
    <row r="4" spans="1:3">
      <c r="A4" s="2"/>
      <c r="B4" s="3"/>
    </row>
  </sheetData>
  <protectedRanges>
    <protectedRange sqref="A1" name="修正可能箇所_2"/>
  </protectedRanges>
  <phoneticPr fontId="3"/>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G37" sqref="G37"/>
    </sheetView>
  </sheetViews>
  <sheetFormatPr baseColWidth="10" defaultColWidth="8.83203125" defaultRowHeight="14"/>
  <cols>
    <col min="1" max="1" width="21.33203125" customWidth="1"/>
    <col min="2" max="2" width="40.33203125" bestFit="1" customWidth="1"/>
    <col min="3" max="3" width="9.1640625" customWidth="1"/>
    <col min="4" max="4" width="60.6640625" customWidth="1"/>
    <col min="5" max="5" width="11.1640625" bestFit="1" customWidth="1"/>
    <col min="6" max="6" width="14.33203125" bestFit="1" customWidth="1"/>
    <col min="7" max="7" width="28.83203125" bestFit="1" customWidth="1"/>
  </cols>
  <sheetData>
    <row r="1" spans="1:4">
      <c r="A1" s="7" t="s">
        <v>119</v>
      </c>
    </row>
    <row r="3" spans="1:4" ht="30">
      <c r="A3" s="44" t="s">
        <v>2</v>
      </c>
      <c r="B3" s="45" t="s">
        <v>122</v>
      </c>
      <c r="C3" s="45" t="s">
        <v>121</v>
      </c>
      <c r="D3" s="45" t="s">
        <v>118</v>
      </c>
    </row>
    <row r="4" spans="1:4">
      <c r="A4" s="47"/>
      <c r="B4" s="6"/>
      <c r="C4" s="46"/>
      <c r="D4" s="46"/>
    </row>
    <row r="5" spans="1:4">
      <c r="A5" s="3"/>
      <c r="B5" s="6"/>
      <c r="C5" s="3"/>
      <c r="D5" s="3"/>
    </row>
    <row r="6" spans="1:4">
      <c r="A6" s="3"/>
      <c r="B6" s="6"/>
      <c r="C6" s="3"/>
      <c r="D6" s="3"/>
    </row>
    <row r="7" spans="1:4">
      <c r="A7" s="3"/>
      <c r="B7" s="6"/>
      <c r="C7" s="3"/>
      <c r="D7" s="3"/>
    </row>
  </sheetData>
  <protectedRanges>
    <protectedRange sqref="C4:D4" name="修正可能箇所_1_1"/>
    <protectedRange sqref="A1" name="修正可能箇所_1"/>
    <protectedRange sqref="B33:B48" name="修正可能箇所_3"/>
    <protectedRange sqref="B8:B32" name="修正可能箇所_2_3"/>
    <protectedRange sqref="A40:A55" name="修正可能箇所_4"/>
    <protectedRange sqref="A9:A39" name="修正可能箇所_2_3_1"/>
    <protectedRange sqref="A4" name="修正可能箇所_2"/>
    <protectedRange sqref="B4:B7" name="修正可能箇所_2_3_2"/>
  </protectedRanges>
  <phoneticPr fontId="3"/>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71" zoomScaleNormal="71" zoomScaleSheetLayoutView="80" workbookViewId="0">
      <pane ySplit="5" topLeftCell="A6" activePane="bottomLeft" state="frozen"/>
      <selection activeCell="I9" sqref="I9"/>
      <selection pane="bottomLeft" activeCell="F43" sqref="F43"/>
    </sheetView>
  </sheetViews>
  <sheetFormatPr baseColWidth="10" defaultColWidth="8.83203125" defaultRowHeight="14"/>
  <cols>
    <col min="1" max="1" width="28.1640625" style="8" customWidth="1"/>
    <col min="2" max="4" width="25" style="8" customWidth="1"/>
    <col min="5" max="5" width="16.5" style="16" bestFit="1" customWidth="1"/>
    <col min="6" max="6" width="10.1640625" style="10" customWidth="1"/>
    <col min="7" max="7" width="17.1640625" style="10" bestFit="1" customWidth="1"/>
    <col min="8" max="9" width="17.1640625" style="8" bestFit="1" customWidth="1"/>
    <col min="10" max="17" width="10.83203125" style="8" customWidth="1"/>
    <col min="18" max="18" width="13.33203125" style="8" customWidth="1"/>
    <col min="19" max="21" width="19.33203125" customWidth="1"/>
  </cols>
  <sheetData>
    <row r="1" spans="1:21">
      <c r="A1" s="7" t="s">
        <v>7</v>
      </c>
      <c r="C1" s="16"/>
      <c r="D1" s="10"/>
      <c r="E1" s="8"/>
      <c r="F1" s="8"/>
      <c r="G1"/>
      <c r="H1"/>
      <c r="I1"/>
      <c r="J1"/>
      <c r="K1"/>
      <c r="L1"/>
      <c r="M1"/>
      <c r="N1"/>
      <c r="O1"/>
      <c r="P1"/>
      <c r="Q1"/>
      <c r="R1"/>
    </row>
    <row r="2" spans="1:21" ht="15">
      <c r="C2" s="16"/>
      <c r="D2" s="10"/>
      <c r="E2" s="8"/>
      <c r="F2" s="8"/>
      <c r="G2"/>
      <c r="H2"/>
      <c r="I2"/>
      <c r="J2"/>
      <c r="K2"/>
      <c r="L2"/>
      <c r="M2"/>
      <c r="N2"/>
      <c r="O2"/>
      <c r="P2"/>
      <c r="Q2"/>
      <c r="R2" s="52" t="s">
        <v>192</v>
      </c>
      <c r="S2" s="55" t="s">
        <v>127</v>
      </c>
      <c r="T2" s="55" t="s">
        <v>128</v>
      </c>
      <c r="U2" s="55" t="s">
        <v>129</v>
      </c>
    </row>
    <row r="3" spans="1:21">
      <c r="C3" s="16"/>
      <c r="D3" s="10"/>
      <c r="E3" s="8"/>
      <c r="F3" s="8"/>
      <c r="G3"/>
      <c r="H3"/>
      <c r="I3"/>
      <c r="J3"/>
      <c r="K3"/>
      <c r="L3"/>
      <c r="M3"/>
      <c r="N3"/>
      <c r="O3"/>
      <c r="P3"/>
      <c r="Q3"/>
      <c r="R3" s="3" t="e">
        <f>IF(#REF!=0,"",#REF!)</f>
        <v>#REF!</v>
      </c>
      <c r="S3" s="64" t="e">
        <f>IF(#REF!=0,"",#REF!)</f>
        <v>#REF!</v>
      </c>
      <c r="T3" s="64" t="e">
        <f>IF(#REF!=0,"",#REF!)</f>
        <v>#REF!</v>
      </c>
      <c r="U3" s="64" t="e">
        <f>IF(#REF!=0,"",#REF!)</f>
        <v>#REF!</v>
      </c>
    </row>
    <row r="4" spans="1:21">
      <c r="C4" s="16"/>
      <c r="D4" s="10"/>
      <c r="E4" s="8"/>
      <c r="F4" s="8"/>
      <c r="G4"/>
      <c r="H4"/>
      <c r="I4"/>
      <c r="J4"/>
      <c r="K4"/>
      <c r="L4"/>
      <c r="M4"/>
      <c r="N4"/>
      <c r="O4"/>
      <c r="P4"/>
      <c r="Q4"/>
      <c r="R4"/>
      <c r="S4" s="3"/>
      <c r="T4" s="3"/>
      <c r="U4" s="3"/>
    </row>
    <row r="5" spans="1:21" s="1" customFormat="1" ht="30">
      <c r="A5" s="9" t="s">
        <v>2</v>
      </c>
      <c r="B5" s="11" t="s">
        <v>131</v>
      </c>
      <c r="C5" s="9" t="s">
        <v>3</v>
      </c>
      <c r="D5" s="9" t="s">
        <v>4</v>
      </c>
      <c r="E5" s="42" t="s">
        <v>22</v>
      </c>
      <c r="F5" s="41" t="s">
        <v>113</v>
      </c>
      <c r="G5" s="41" t="s">
        <v>205</v>
      </c>
      <c r="H5" s="41" t="s">
        <v>206</v>
      </c>
      <c r="I5" s="41" t="s">
        <v>207</v>
      </c>
      <c r="J5" s="41" t="s">
        <v>208</v>
      </c>
      <c r="K5" s="41" t="s">
        <v>209</v>
      </c>
      <c r="L5" s="41" t="s">
        <v>210</v>
      </c>
      <c r="M5" s="41" t="s">
        <v>211</v>
      </c>
      <c r="N5" s="41" t="s">
        <v>212</v>
      </c>
      <c r="O5" s="41" t="s">
        <v>213</v>
      </c>
      <c r="P5" s="41" t="s">
        <v>214</v>
      </c>
      <c r="Q5" s="41" t="s">
        <v>215</v>
      </c>
      <c r="R5" s="11" t="s">
        <v>105</v>
      </c>
      <c r="S5" s="56" t="s">
        <v>132</v>
      </c>
      <c r="T5" s="56" t="s">
        <v>133</v>
      </c>
      <c r="U5" s="58" t="s">
        <v>134</v>
      </c>
    </row>
    <row r="6" spans="1:21">
      <c r="A6" s="6"/>
      <c r="B6" s="6"/>
      <c r="C6" s="6"/>
      <c r="D6" s="6"/>
      <c r="E6" s="85" t="str">
        <f>IF(OR(NOT(ISNA(VLOOKUP(テーブル710[[#This Row],[dataType]], dataType定義!A:A, 1,FALSE))),NOT(ISNA(VLOOKUP(テーブル710[[#This Row],[dataType]],'（未使用）dataType参照定義'!A:A, 1,FALSE)))), "○", "×")</f>
        <v>×</v>
      </c>
      <c r="F6" s="9"/>
      <c r="G6" s="9"/>
      <c r="H6" s="9"/>
      <c r="I6" s="9"/>
      <c r="J6" s="9"/>
      <c r="K6" s="9"/>
      <c r="L6" s="9"/>
      <c r="M6" s="9"/>
      <c r="N6" s="9"/>
      <c r="O6" s="9"/>
      <c r="P6" s="9"/>
      <c r="Q6" s="9"/>
      <c r="R6" s="43"/>
      <c r="S6" s="6"/>
      <c r="T6" s="9"/>
      <c r="U6" s="85"/>
    </row>
    <row r="7" spans="1:21">
      <c r="A7" s="6"/>
      <c r="B7" s="6"/>
      <c r="C7" s="6"/>
      <c r="D7" s="6"/>
      <c r="E7" s="85" t="str">
        <f>IF(OR(NOT(ISNA(VLOOKUP(テーブル710[[#This Row],[dataType]], dataType定義!A:A, 1,FALSE))),NOT(ISNA(VLOOKUP(テーブル710[[#This Row],[dataType]],'（未使用）dataType参照定義'!A:A, 1,FALSE)))), "○", "×")</f>
        <v>×</v>
      </c>
      <c r="F7" s="9"/>
      <c r="G7" s="9"/>
      <c r="H7" s="9"/>
      <c r="I7" s="9"/>
      <c r="J7" s="9"/>
      <c r="K7" s="9"/>
      <c r="L7" s="9"/>
      <c r="M7" s="9"/>
      <c r="N7" s="9"/>
      <c r="O7" s="9"/>
      <c r="P7" s="9"/>
      <c r="Q7" s="9"/>
      <c r="R7" s="43"/>
      <c r="S7" s="6"/>
      <c r="T7" s="9"/>
      <c r="U7" s="85"/>
    </row>
    <row r="8" spans="1:21">
      <c r="A8" s="6"/>
      <c r="B8" s="6"/>
      <c r="C8" s="6"/>
      <c r="D8" s="6"/>
      <c r="E8" s="85" t="str">
        <f>IF(OR(NOT(ISNA(VLOOKUP(テーブル710[[#This Row],[dataType]], dataType定義!A:A, 1,FALSE))),NOT(ISNA(VLOOKUP(テーブル710[[#This Row],[dataType]],'（未使用）dataType参照定義'!A:A, 1,FALSE)))), "○", "×")</f>
        <v>×</v>
      </c>
      <c r="F8" s="9"/>
      <c r="G8" s="9"/>
      <c r="H8" s="9"/>
      <c r="I8" s="9"/>
      <c r="J8" s="9"/>
      <c r="K8" s="9"/>
      <c r="L8" s="9"/>
      <c r="M8" s="9"/>
      <c r="N8" s="9"/>
      <c r="O8" s="9"/>
      <c r="P8" s="9"/>
      <c r="Q8" s="9"/>
      <c r="R8" s="43"/>
      <c r="S8" s="6"/>
      <c r="T8" s="9"/>
      <c r="U8" s="85"/>
    </row>
    <row r="9" spans="1:21">
      <c r="A9" s="6"/>
      <c r="B9" s="6"/>
      <c r="C9" s="6"/>
      <c r="D9" s="6"/>
      <c r="E9" s="85" t="str">
        <f>IF(OR(NOT(ISNA(VLOOKUP(テーブル710[[#This Row],[dataType]], dataType定義!A:A, 1,FALSE))),NOT(ISNA(VLOOKUP(テーブル710[[#This Row],[dataType]],'（未使用）dataType参照定義'!A:A, 1,FALSE)))), "○", "×")</f>
        <v>×</v>
      </c>
      <c r="F9" s="9"/>
      <c r="G9" s="9"/>
      <c r="H9" s="9"/>
      <c r="I9" s="9"/>
      <c r="J9" s="9"/>
      <c r="K9" s="9"/>
      <c r="L9" s="9"/>
      <c r="M9" s="9"/>
      <c r="N9" s="9"/>
      <c r="O9" s="9"/>
      <c r="P9" s="9"/>
      <c r="Q9" s="9"/>
      <c r="R9" s="43"/>
      <c r="S9" s="6"/>
      <c r="T9" s="9"/>
      <c r="U9" s="85"/>
    </row>
    <row r="10" spans="1:21">
      <c r="A10" s="6"/>
      <c r="B10" s="6"/>
      <c r="C10" s="6"/>
      <c r="D10" s="6"/>
      <c r="E10" s="85" t="str">
        <f>IF(OR(NOT(ISNA(VLOOKUP(テーブル710[[#This Row],[dataType]], dataType定義!A:A, 1,FALSE))),NOT(ISNA(VLOOKUP(テーブル710[[#This Row],[dataType]],'（未使用）dataType参照定義'!A:A, 1,FALSE)))), "○", "×")</f>
        <v>×</v>
      </c>
      <c r="F10" s="9"/>
      <c r="G10" s="9"/>
      <c r="H10" s="9"/>
      <c r="I10" s="9"/>
      <c r="J10" s="9"/>
      <c r="K10" s="9"/>
      <c r="L10" s="9"/>
      <c r="M10" s="9"/>
      <c r="N10" s="9"/>
      <c r="O10" s="9"/>
      <c r="P10" s="9"/>
      <c r="Q10" s="9"/>
      <c r="R10" s="43"/>
      <c r="S10" s="6"/>
      <c r="T10" s="9"/>
      <c r="U10" s="85"/>
    </row>
    <row r="11" spans="1:21">
      <c r="A11" s="6"/>
      <c r="B11" s="6"/>
      <c r="C11" s="6"/>
      <c r="D11" s="6"/>
      <c r="E11" s="85" t="str">
        <f>IF(OR(NOT(ISNA(VLOOKUP(テーブル710[[#This Row],[dataType]], dataType定義!A:A, 1,FALSE))),NOT(ISNA(VLOOKUP(テーブル710[[#This Row],[dataType]],'（未使用）dataType参照定義'!A:A, 1,FALSE)))), "○", "×")</f>
        <v>×</v>
      </c>
      <c r="F11" s="9"/>
      <c r="G11" s="9"/>
      <c r="H11" s="9"/>
      <c r="I11" s="9"/>
      <c r="J11" s="9"/>
      <c r="K11" s="9"/>
      <c r="L11" s="9"/>
      <c r="M11" s="9"/>
      <c r="N11" s="9"/>
      <c r="O11" s="9"/>
      <c r="P11" s="9"/>
      <c r="Q11" s="9"/>
      <c r="R11" s="43"/>
      <c r="S11" s="6"/>
      <c r="T11" s="9"/>
      <c r="U11" s="85"/>
    </row>
    <row r="12" spans="1:21">
      <c r="A12" s="6"/>
      <c r="B12" s="6"/>
      <c r="C12" s="6"/>
      <c r="D12" s="6"/>
      <c r="E12" s="85" t="str">
        <f>IF(OR(NOT(ISNA(VLOOKUP(テーブル710[[#This Row],[dataType]], dataType定義!A:A, 1,FALSE))),NOT(ISNA(VLOOKUP(テーブル710[[#This Row],[dataType]],'（未使用）dataType参照定義'!A:A, 1,FALSE)))), "○", "×")</f>
        <v>×</v>
      </c>
      <c r="F12" s="9"/>
      <c r="G12" s="9"/>
      <c r="H12" s="9"/>
      <c r="I12" s="9"/>
      <c r="J12" s="9"/>
      <c r="K12" s="9"/>
      <c r="L12" s="9"/>
      <c r="M12" s="9"/>
      <c r="N12" s="9"/>
      <c r="O12" s="9"/>
      <c r="P12" s="9"/>
      <c r="Q12" s="9"/>
      <c r="R12" s="43"/>
      <c r="S12" s="6"/>
      <c r="T12" s="9"/>
      <c r="U12" s="85"/>
    </row>
    <row r="13" spans="1:21">
      <c r="A13" s="6"/>
      <c r="B13" s="6"/>
      <c r="C13" s="6"/>
      <c r="D13" s="6"/>
      <c r="E13" s="85" t="str">
        <f>IF(OR(NOT(ISNA(VLOOKUP(テーブル710[[#This Row],[dataType]], dataType定義!A:A, 1,FALSE))),NOT(ISNA(VLOOKUP(テーブル710[[#This Row],[dataType]],'（未使用）dataType参照定義'!A:A, 1,FALSE)))), "○", "×")</f>
        <v>×</v>
      </c>
      <c r="F13" s="9"/>
      <c r="G13" s="9"/>
      <c r="H13" s="9"/>
      <c r="I13" s="9"/>
      <c r="J13" s="9"/>
      <c r="K13" s="9"/>
      <c r="L13" s="9"/>
      <c r="M13" s="9"/>
      <c r="N13" s="9"/>
      <c r="O13" s="9"/>
      <c r="P13" s="9"/>
      <c r="Q13" s="9"/>
      <c r="R13" s="43"/>
      <c r="S13" s="6"/>
      <c r="T13" s="9"/>
      <c r="U13" s="85"/>
    </row>
    <row r="14" spans="1:21">
      <c r="A14" s="6"/>
      <c r="B14" s="6"/>
      <c r="C14" s="6"/>
      <c r="D14" s="6"/>
      <c r="E14" s="85" t="str">
        <f>IF(OR(NOT(ISNA(VLOOKUP(テーブル710[[#This Row],[dataType]], dataType定義!A:A, 1,FALSE))),NOT(ISNA(VLOOKUP(テーブル710[[#This Row],[dataType]],'（未使用）dataType参照定義'!A:A, 1,FALSE)))), "○", "×")</f>
        <v>×</v>
      </c>
      <c r="F14" s="9"/>
      <c r="G14" s="9"/>
      <c r="H14" s="9"/>
      <c r="I14" s="9"/>
      <c r="J14" s="9"/>
      <c r="K14" s="9"/>
      <c r="L14" s="9"/>
      <c r="M14" s="9"/>
      <c r="N14" s="9"/>
      <c r="O14" s="9"/>
      <c r="P14" s="9"/>
      <c r="Q14" s="9"/>
      <c r="R14" s="43"/>
      <c r="S14" s="6"/>
      <c r="T14" s="9"/>
      <c r="U14" s="85"/>
    </row>
    <row r="20" spans="1:21">
      <c r="A20" s="90" t="s">
        <v>260</v>
      </c>
      <c r="B20" s="91" t="s">
        <v>230</v>
      </c>
      <c r="C20" s="91" t="s">
        <v>231</v>
      </c>
      <c r="D20" s="91" t="s">
        <v>232</v>
      </c>
      <c r="E20" s="92" t="str">
        <f>IF(OR(NOT(ISNA(VLOOKUP(テーブル710[[#This Row],[dataType]], dataType定義!A:A, 1,FALSE))),NOT(ISNA(VLOOKUP(テーブル710[[#This Row],[dataType]],'（未使用）dataType参照定義'!A:A, 1,FALSE)))), "○", "×")</f>
        <v>○</v>
      </c>
      <c r="F20" s="93"/>
      <c r="G20" s="93"/>
      <c r="H20" s="93"/>
      <c r="I20" s="93"/>
      <c r="J20" s="93"/>
      <c r="K20" s="93"/>
      <c r="L20" s="93"/>
      <c r="M20" s="93"/>
      <c r="N20" s="93"/>
      <c r="O20" s="93"/>
      <c r="P20" s="93"/>
      <c r="Q20" s="93"/>
      <c r="R20" s="94"/>
      <c r="S20" s="91" t="s">
        <v>250</v>
      </c>
      <c r="T20" s="93"/>
      <c r="U20" s="95"/>
    </row>
    <row r="21" spans="1:21">
      <c r="A21" s="96" t="s">
        <v>260</v>
      </c>
      <c r="B21" s="97" t="s">
        <v>236</v>
      </c>
      <c r="C21" s="97" t="s">
        <v>237</v>
      </c>
      <c r="D21" s="97" t="s">
        <v>222</v>
      </c>
      <c r="E21" s="98" t="str">
        <f>IF(OR(NOT(ISNA(VLOOKUP(テーブル710[[#This Row],[dataType]], dataType定義!A:A, 1,FALSE))),NOT(ISNA(VLOOKUP(テーブル710[[#This Row],[dataType]],'（未使用）dataType参照定義'!A:A, 1,FALSE)))), "○", "×")</f>
        <v>○</v>
      </c>
      <c r="F21" s="99"/>
      <c r="G21" s="99"/>
      <c r="H21" s="99"/>
      <c r="I21" s="99"/>
      <c r="J21" s="99"/>
      <c r="K21" s="99"/>
      <c r="L21" s="99"/>
      <c r="M21" s="99"/>
      <c r="N21" s="99"/>
      <c r="O21" s="99"/>
      <c r="P21" s="99"/>
      <c r="Q21" s="99"/>
      <c r="R21" s="100"/>
      <c r="S21" s="97" t="s">
        <v>252</v>
      </c>
      <c r="T21" s="99"/>
      <c r="U21" s="101"/>
    </row>
    <row r="22" spans="1:21">
      <c r="A22" s="90" t="s">
        <v>260</v>
      </c>
      <c r="B22" s="91" t="s">
        <v>238</v>
      </c>
      <c r="C22" s="91" t="s">
        <v>239</v>
      </c>
      <c r="D22" s="91" t="s">
        <v>223</v>
      </c>
      <c r="E22" s="92" t="str">
        <f>IF(OR(NOT(ISNA(VLOOKUP(テーブル710[[#This Row],[dataType]], dataType定義!A:A, 1,FALSE))),NOT(ISNA(VLOOKUP(テーブル710[[#This Row],[dataType]],'（未使用）dataType参照定義'!A:A, 1,FALSE)))), "○", "×")</f>
        <v>○</v>
      </c>
      <c r="F22" s="93"/>
      <c r="G22" s="93"/>
      <c r="H22" s="93"/>
      <c r="I22" s="93"/>
      <c r="J22" s="93"/>
      <c r="K22" s="93"/>
      <c r="L22" s="93"/>
      <c r="M22" s="93"/>
      <c r="N22" s="93"/>
      <c r="O22" s="93"/>
      <c r="P22" s="93"/>
      <c r="Q22" s="93"/>
      <c r="R22" s="94"/>
      <c r="S22" s="91" t="s">
        <v>253</v>
      </c>
      <c r="T22" s="93"/>
      <c r="U22" s="95"/>
    </row>
    <row r="23" spans="1:21">
      <c r="A23" s="96" t="s">
        <v>260</v>
      </c>
      <c r="B23" s="97" t="s">
        <v>240</v>
      </c>
      <c r="C23" s="97" t="s">
        <v>241</v>
      </c>
      <c r="D23" s="97" t="s">
        <v>227</v>
      </c>
      <c r="E23" s="98" t="str">
        <f>IF(OR(NOT(ISNA(VLOOKUP(テーブル710[[#This Row],[dataType]], dataType定義!A:A, 1,FALSE))),NOT(ISNA(VLOOKUP(テーブル710[[#This Row],[dataType]],'（未使用）dataType参照定義'!A:A, 1,FALSE)))), "○", "×")</f>
        <v>○</v>
      </c>
      <c r="F23" s="99"/>
      <c r="G23" s="99"/>
      <c r="H23" s="99"/>
      <c r="I23" s="99"/>
      <c r="J23" s="99"/>
      <c r="K23" s="99"/>
      <c r="L23" s="99"/>
      <c r="M23" s="99"/>
      <c r="N23" s="99"/>
      <c r="O23" s="99"/>
      <c r="P23" s="99"/>
      <c r="Q23" s="99"/>
      <c r="R23" s="100"/>
      <c r="S23" s="97" t="s">
        <v>281</v>
      </c>
      <c r="T23" s="99"/>
      <c r="U23" s="101"/>
    </row>
    <row r="24" spans="1:21">
      <c r="A24" s="90" t="s">
        <v>260</v>
      </c>
      <c r="B24" s="91" t="s">
        <v>261</v>
      </c>
      <c r="C24" s="91" t="s">
        <v>262</v>
      </c>
      <c r="D24" s="91" t="s">
        <v>225</v>
      </c>
      <c r="E24" s="92" t="str">
        <f>IF(OR(NOT(ISNA(VLOOKUP(テーブル710[[#This Row],[dataType]], dataType定義!A:A, 1,FALSE))),NOT(ISNA(VLOOKUP(テーブル710[[#This Row],[dataType]],'（未使用）dataType参照定義'!A:A, 1,FALSE)))), "○", "×")</f>
        <v>○</v>
      </c>
      <c r="F24" s="93"/>
      <c r="G24" s="93"/>
      <c r="H24" s="93"/>
      <c r="I24" s="93"/>
      <c r="J24" s="93"/>
      <c r="K24" s="93"/>
      <c r="L24" s="93"/>
      <c r="M24" s="93"/>
      <c r="N24" s="93"/>
      <c r="O24" s="93"/>
      <c r="P24" s="93"/>
      <c r="Q24" s="93"/>
      <c r="R24" s="94"/>
      <c r="S24" s="91" t="s">
        <v>282</v>
      </c>
      <c r="T24" s="93"/>
      <c r="U24" s="95"/>
    </row>
    <row r="25" spans="1:21">
      <c r="A25" s="96" t="s">
        <v>260</v>
      </c>
      <c r="B25" s="97" t="s">
        <v>263</v>
      </c>
      <c r="C25" s="97" t="s">
        <v>264</v>
      </c>
      <c r="D25" s="97" t="s">
        <v>224</v>
      </c>
      <c r="E25" s="98" t="str">
        <f>IF(OR(NOT(ISNA(VLOOKUP(テーブル710[[#This Row],[dataType]], dataType定義!A:A, 1,FALSE))),NOT(ISNA(VLOOKUP(テーブル710[[#This Row],[dataType]],'（未使用）dataType参照定義'!A:A, 1,FALSE)))), "○", "×")</f>
        <v>○</v>
      </c>
      <c r="F25" s="99"/>
      <c r="G25" s="99"/>
      <c r="H25" s="99"/>
      <c r="I25" s="99"/>
      <c r="J25" s="99"/>
      <c r="K25" s="99"/>
      <c r="L25" s="99"/>
      <c r="M25" s="99"/>
      <c r="N25" s="99"/>
      <c r="O25" s="99"/>
      <c r="P25" s="99"/>
      <c r="Q25" s="99"/>
      <c r="R25" s="100"/>
      <c r="S25" s="97" t="s">
        <v>283</v>
      </c>
      <c r="T25" s="99"/>
      <c r="U25" s="101"/>
    </row>
    <row r="26" spans="1:21">
      <c r="A26" s="90" t="s">
        <v>260</v>
      </c>
      <c r="B26" s="91" t="s">
        <v>242</v>
      </c>
      <c r="C26" s="91" t="s">
        <v>243</v>
      </c>
      <c r="D26" s="91" t="s">
        <v>311</v>
      </c>
      <c r="E26" s="92" t="str">
        <f>IF(OR(NOT(ISNA(VLOOKUP(テーブル710[[#This Row],[dataType]], dataType定義!A:A, 1,FALSE))),NOT(ISNA(VLOOKUP(テーブル710[[#This Row],[dataType]],'（未使用）dataType参照定義'!A:A, 1,FALSE)))), "○", "×")</f>
        <v>○</v>
      </c>
      <c r="F26" s="93"/>
      <c r="G26" s="93"/>
      <c r="H26" s="93"/>
      <c r="I26" s="93"/>
      <c r="J26" s="93"/>
      <c r="K26" s="93"/>
      <c r="L26" s="93"/>
      <c r="M26" s="93"/>
      <c r="N26" s="93"/>
      <c r="O26" s="93"/>
      <c r="P26" s="93"/>
      <c r="Q26" s="93"/>
      <c r="R26" s="94"/>
      <c r="S26" s="91" t="s">
        <v>254</v>
      </c>
      <c r="T26" s="93"/>
      <c r="U26" s="95"/>
    </row>
    <row r="27" spans="1:21">
      <c r="A27" s="96" t="s">
        <v>260</v>
      </c>
      <c r="B27" s="97" t="s">
        <v>245</v>
      </c>
      <c r="C27" s="97" t="s">
        <v>246</v>
      </c>
      <c r="D27" s="97" t="s">
        <v>227</v>
      </c>
      <c r="E27" s="98" t="str">
        <f>IF(OR(NOT(ISNA(VLOOKUP(テーブル710[[#This Row],[dataType]], dataType定義!A:A, 1,FALSE))),NOT(ISNA(VLOOKUP(テーブル710[[#This Row],[dataType]],'（未使用）dataType参照定義'!A:A, 1,FALSE)))), "○", "×")</f>
        <v>○</v>
      </c>
      <c r="F27" s="99"/>
      <c r="G27" s="99"/>
      <c r="H27" s="99"/>
      <c r="I27" s="99"/>
      <c r="J27" s="99"/>
      <c r="K27" s="99"/>
      <c r="L27" s="99"/>
      <c r="M27" s="99"/>
      <c r="N27" s="99"/>
      <c r="O27" s="99"/>
      <c r="P27" s="99"/>
      <c r="Q27" s="99"/>
      <c r="R27" s="100"/>
      <c r="S27" s="97" t="s">
        <v>255</v>
      </c>
      <c r="T27" s="99"/>
      <c r="U27" s="101"/>
    </row>
    <row r="28" spans="1:21">
      <c r="A28" s="90" t="s">
        <v>260</v>
      </c>
      <c r="B28" s="91" t="s">
        <v>265</v>
      </c>
      <c r="C28" s="91" t="s">
        <v>266</v>
      </c>
      <c r="D28" s="91" t="s">
        <v>225</v>
      </c>
      <c r="E28" s="92" t="str">
        <f>IF(OR(NOT(ISNA(VLOOKUP(テーブル710[[#This Row],[dataType]], dataType定義!A:A, 1,FALSE))),NOT(ISNA(VLOOKUP(テーブル710[[#This Row],[dataType]],'（未使用）dataType参照定義'!A:A, 1,FALSE)))), "○", "×")</f>
        <v>○</v>
      </c>
      <c r="F28" s="93"/>
      <c r="G28" s="93"/>
      <c r="H28" s="93"/>
      <c r="I28" s="93"/>
      <c r="J28" s="93"/>
      <c r="K28" s="93"/>
      <c r="L28" s="93"/>
      <c r="M28" s="93"/>
      <c r="N28" s="93"/>
      <c r="O28" s="93"/>
      <c r="P28" s="93"/>
      <c r="Q28" s="93"/>
      <c r="R28" s="94"/>
      <c r="S28" s="91" t="s">
        <v>284</v>
      </c>
      <c r="T28" s="93"/>
      <c r="U28" s="95"/>
    </row>
    <row r="29" spans="1:21">
      <c r="A29" s="96" t="s">
        <v>260</v>
      </c>
      <c r="B29" s="97" t="s">
        <v>267</v>
      </c>
      <c r="C29" s="97" t="s">
        <v>268</v>
      </c>
      <c r="D29" s="97" t="s">
        <v>224</v>
      </c>
      <c r="E29" s="98" t="str">
        <f>IF(OR(NOT(ISNA(VLOOKUP(テーブル710[[#This Row],[dataType]], dataType定義!A:A, 1,FALSE))),NOT(ISNA(VLOOKUP(テーブル710[[#This Row],[dataType]],'（未使用）dataType参照定義'!A:A, 1,FALSE)))), "○", "×")</f>
        <v>○</v>
      </c>
      <c r="F29" s="99"/>
      <c r="G29" s="99"/>
      <c r="H29" s="99"/>
      <c r="I29" s="99"/>
      <c r="J29" s="99"/>
      <c r="K29" s="99"/>
      <c r="L29" s="99"/>
      <c r="M29" s="99"/>
      <c r="N29" s="99"/>
      <c r="O29" s="99"/>
      <c r="P29" s="99"/>
      <c r="Q29" s="99"/>
      <c r="R29" s="100"/>
      <c r="S29" s="97" t="s">
        <v>285</v>
      </c>
      <c r="T29" s="99"/>
      <c r="U29" s="101"/>
    </row>
    <row r="30" spans="1:21">
      <c r="A30" s="90" t="s">
        <v>260</v>
      </c>
      <c r="B30" s="91" t="s">
        <v>269</v>
      </c>
      <c r="C30" s="91" t="s">
        <v>270</v>
      </c>
      <c r="D30" s="91" t="s">
        <v>311</v>
      </c>
      <c r="E30" s="92" t="str">
        <f>IF(OR(NOT(ISNA(VLOOKUP(テーブル710[[#This Row],[dataType]], dataType定義!A:A, 1,FALSE))),NOT(ISNA(VLOOKUP(テーブル710[[#This Row],[dataType]],'（未使用）dataType参照定義'!A:A, 1,FALSE)))), "○", "×")</f>
        <v>○</v>
      </c>
      <c r="F30" s="93"/>
      <c r="G30" s="93"/>
      <c r="H30" s="93"/>
      <c r="I30" s="93"/>
      <c r="J30" s="93"/>
      <c r="K30" s="93"/>
      <c r="L30" s="93"/>
      <c r="M30" s="93"/>
      <c r="N30" s="93"/>
      <c r="O30" s="93"/>
      <c r="P30" s="93"/>
      <c r="Q30" s="93"/>
      <c r="R30" s="94"/>
      <c r="S30" s="91" t="s">
        <v>286</v>
      </c>
      <c r="T30" s="93"/>
      <c r="U30" s="95"/>
    </row>
    <row r="31" spans="1:21">
      <c r="A31" s="96" t="s">
        <v>271</v>
      </c>
      <c r="B31" s="97" t="s">
        <v>230</v>
      </c>
      <c r="C31" s="97" t="s">
        <v>231</v>
      </c>
      <c r="D31" s="97" t="s">
        <v>232</v>
      </c>
      <c r="E31" s="98" t="str">
        <f>IF(OR(NOT(ISNA(VLOOKUP(テーブル710[[#This Row],[dataType]], dataType定義!A:A, 1,FALSE))),NOT(ISNA(VLOOKUP(テーブル710[[#This Row],[dataType]],'（未使用）dataType参照定義'!A:A, 1,FALSE)))), "○", "×")</f>
        <v>○</v>
      </c>
      <c r="F31" s="99"/>
      <c r="G31" s="99"/>
      <c r="H31" s="99"/>
      <c r="I31" s="99"/>
      <c r="J31" s="99"/>
      <c r="K31" s="99"/>
      <c r="L31" s="99"/>
      <c r="M31" s="99"/>
      <c r="N31" s="99"/>
      <c r="O31" s="99"/>
      <c r="P31" s="99"/>
      <c r="Q31" s="99"/>
      <c r="R31" s="100"/>
      <c r="S31" s="97" t="s">
        <v>250</v>
      </c>
      <c r="T31" s="99"/>
      <c r="U31" s="101"/>
    </row>
    <row r="32" spans="1:21">
      <c r="A32" s="90" t="s">
        <v>271</v>
      </c>
      <c r="B32" s="91" t="s">
        <v>233</v>
      </c>
      <c r="C32" s="91" t="s">
        <v>233</v>
      </c>
      <c r="D32" s="91" t="s">
        <v>221</v>
      </c>
      <c r="E32" s="92" t="str">
        <f>IF(OR(NOT(ISNA(VLOOKUP(テーブル710[[#This Row],[dataType]], dataType定義!A:A, 1,FALSE))),NOT(ISNA(VLOOKUP(テーブル710[[#This Row],[dataType]],'（未使用）dataType参照定義'!A:A, 1,FALSE)))), "○", "×")</f>
        <v>○</v>
      </c>
      <c r="F32" s="93"/>
      <c r="G32" s="93"/>
      <c r="H32" s="93"/>
      <c r="I32" s="93"/>
      <c r="J32" s="93"/>
      <c r="K32" s="93"/>
      <c r="L32" s="93"/>
      <c r="M32" s="93"/>
      <c r="N32" s="93"/>
      <c r="O32" s="93"/>
      <c r="P32" s="93"/>
      <c r="Q32" s="93"/>
      <c r="R32" s="94"/>
      <c r="S32" s="91" t="s">
        <v>233</v>
      </c>
      <c r="T32" s="93"/>
      <c r="U32" s="95"/>
    </row>
    <row r="33" spans="1:21">
      <c r="A33" s="96" t="s">
        <v>271</v>
      </c>
      <c r="B33" s="97" t="s">
        <v>234</v>
      </c>
      <c r="C33" s="97" t="s">
        <v>235</v>
      </c>
      <c r="D33" s="97" t="s">
        <v>220</v>
      </c>
      <c r="E33" s="98" t="str">
        <f>IF(OR(NOT(ISNA(VLOOKUP(テーブル710[[#This Row],[dataType]], dataType定義!A:A, 1,FALSE))),NOT(ISNA(VLOOKUP(テーブル710[[#This Row],[dataType]],'（未使用）dataType参照定義'!A:A, 1,FALSE)))), "○", "×")</f>
        <v>○</v>
      </c>
      <c r="F33" s="99"/>
      <c r="G33" s="99"/>
      <c r="H33" s="99"/>
      <c r="I33" s="99"/>
      <c r="J33" s="99"/>
      <c r="K33" s="99"/>
      <c r="L33" s="99"/>
      <c r="M33" s="99"/>
      <c r="N33" s="99"/>
      <c r="O33" s="99"/>
      <c r="P33" s="99"/>
      <c r="Q33" s="99"/>
      <c r="R33" s="100"/>
      <c r="S33" s="97" t="s">
        <v>251</v>
      </c>
      <c r="T33" s="99"/>
      <c r="U33" s="101"/>
    </row>
    <row r="34" spans="1:21">
      <c r="A34" s="90" t="s">
        <v>271</v>
      </c>
      <c r="B34" s="91" t="s">
        <v>236</v>
      </c>
      <c r="C34" s="91" t="s">
        <v>237</v>
      </c>
      <c r="D34" s="91" t="s">
        <v>222</v>
      </c>
      <c r="E34" s="92" t="str">
        <f>IF(OR(NOT(ISNA(VLOOKUP(テーブル710[[#This Row],[dataType]], dataType定義!A:A, 1,FALSE))),NOT(ISNA(VLOOKUP(テーブル710[[#This Row],[dataType]],'（未使用）dataType参照定義'!A:A, 1,FALSE)))), "○", "×")</f>
        <v>○</v>
      </c>
      <c r="F34" s="93"/>
      <c r="G34" s="93"/>
      <c r="H34" s="93"/>
      <c r="I34" s="93"/>
      <c r="J34" s="93"/>
      <c r="K34" s="93"/>
      <c r="L34" s="93"/>
      <c r="M34" s="93"/>
      <c r="N34" s="93"/>
      <c r="O34" s="93"/>
      <c r="P34" s="93"/>
      <c r="Q34" s="93"/>
      <c r="R34" s="94"/>
      <c r="S34" s="91" t="s">
        <v>252</v>
      </c>
      <c r="T34" s="93"/>
      <c r="U34" s="95"/>
    </row>
    <row r="35" spans="1:21">
      <c r="A35" s="96" t="s">
        <v>271</v>
      </c>
      <c r="B35" s="97" t="s">
        <v>238</v>
      </c>
      <c r="C35" s="97" t="s">
        <v>239</v>
      </c>
      <c r="D35" s="97" t="s">
        <v>223</v>
      </c>
      <c r="E35" s="98" t="str">
        <f>IF(OR(NOT(ISNA(VLOOKUP(テーブル710[[#This Row],[dataType]], dataType定義!A:A, 1,FALSE))),NOT(ISNA(VLOOKUP(テーブル710[[#This Row],[dataType]],'（未使用）dataType参照定義'!A:A, 1,FALSE)))), "○", "×")</f>
        <v>○</v>
      </c>
      <c r="F35" s="99"/>
      <c r="G35" s="99"/>
      <c r="H35" s="99"/>
      <c r="I35" s="99"/>
      <c r="J35" s="99"/>
      <c r="K35" s="99"/>
      <c r="L35" s="99"/>
      <c r="M35" s="99"/>
      <c r="N35" s="99"/>
      <c r="O35" s="99"/>
      <c r="P35" s="99"/>
      <c r="Q35" s="99"/>
      <c r="R35" s="100"/>
      <c r="S35" s="97" t="s">
        <v>253</v>
      </c>
      <c r="T35" s="99"/>
      <c r="U35" s="101"/>
    </row>
    <row r="36" spans="1:21">
      <c r="A36" s="90" t="s">
        <v>271</v>
      </c>
      <c r="B36" s="91" t="s">
        <v>247</v>
      </c>
      <c r="C36" s="91" t="s">
        <v>244</v>
      </c>
      <c r="D36" s="91" t="s">
        <v>224</v>
      </c>
      <c r="E36" s="92" t="str">
        <f>IF(OR(NOT(ISNA(VLOOKUP(テーブル710[[#This Row],[dataType]], dataType定義!A:A, 1,FALSE))),NOT(ISNA(VLOOKUP(テーブル710[[#This Row],[dataType]],'（未使用）dataType参照定義'!A:A, 1,FALSE)))), "○", "×")</f>
        <v>○</v>
      </c>
      <c r="F36" s="93"/>
      <c r="G36" s="93"/>
      <c r="H36" s="93"/>
      <c r="I36" s="93"/>
      <c r="J36" s="93"/>
      <c r="K36" s="93"/>
      <c r="L36" s="93"/>
      <c r="M36" s="93"/>
      <c r="N36" s="93"/>
      <c r="O36" s="93"/>
      <c r="P36" s="93"/>
      <c r="Q36" s="93"/>
      <c r="R36" s="94"/>
      <c r="S36" s="91" t="s">
        <v>256</v>
      </c>
      <c r="T36" s="93"/>
      <c r="U36" s="95"/>
    </row>
    <row r="37" spans="1:21">
      <c r="A37" s="96" t="s">
        <v>271</v>
      </c>
      <c r="B37" s="97" t="s">
        <v>248</v>
      </c>
      <c r="C37" s="97" t="s">
        <v>249</v>
      </c>
      <c r="D37" s="97" t="s">
        <v>219</v>
      </c>
      <c r="E37" s="98" t="str">
        <f>IF(OR(NOT(ISNA(VLOOKUP(テーブル710[[#This Row],[dataType]], dataType定義!A:A, 1,FALSE))),NOT(ISNA(VLOOKUP(テーブル710[[#This Row],[dataType]],'（未使用）dataType参照定義'!A:A, 1,FALSE)))), "○", "×")</f>
        <v>○</v>
      </c>
      <c r="F37" s="99"/>
      <c r="G37" s="99"/>
      <c r="H37" s="99"/>
      <c r="I37" s="99"/>
      <c r="J37" s="99"/>
      <c r="K37" s="99"/>
      <c r="L37" s="99"/>
      <c r="M37" s="99"/>
      <c r="N37" s="99"/>
      <c r="O37" s="99"/>
      <c r="P37" s="99"/>
      <c r="Q37" s="99"/>
      <c r="R37" s="100"/>
      <c r="S37" s="97" t="s">
        <v>257</v>
      </c>
      <c r="T37" s="99"/>
      <c r="U37" s="101"/>
    </row>
    <row r="38" spans="1:21">
      <c r="A38" s="90" t="s">
        <v>272</v>
      </c>
      <c r="B38" s="91" t="s">
        <v>230</v>
      </c>
      <c r="C38" s="91" t="s">
        <v>231</v>
      </c>
      <c r="D38" s="91" t="s">
        <v>232</v>
      </c>
      <c r="E38" s="92" t="str">
        <f>IF(OR(NOT(ISNA(VLOOKUP(テーブル710[[#This Row],[dataType]], dataType定義!A:A, 1,FALSE))),NOT(ISNA(VLOOKUP(テーブル710[[#This Row],[dataType]],'（未使用）dataType参照定義'!A:A, 1,FALSE)))), "○", "×")</f>
        <v>○</v>
      </c>
      <c r="F38" s="93"/>
      <c r="G38" s="93"/>
      <c r="H38" s="93"/>
      <c r="I38" s="93"/>
      <c r="J38" s="93"/>
      <c r="K38" s="93"/>
      <c r="L38" s="93"/>
      <c r="M38" s="93"/>
      <c r="N38" s="93"/>
      <c r="O38" s="93"/>
      <c r="P38" s="93"/>
      <c r="Q38" s="93"/>
      <c r="R38" s="94"/>
      <c r="S38" s="91" t="s">
        <v>250</v>
      </c>
      <c r="T38" s="93"/>
      <c r="U38" s="95"/>
    </row>
    <row r="39" spans="1:21">
      <c r="A39" s="96" t="s">
        <v>272</v>
      </c>
      <c r="B39" s="97" t="s">
        <v>233</v>
      </c>
      <c r="C39" s="97" t="s">
        <v>233</v>
      </c>
      <c r="D39" s="97" t="s">
        <v>221</v>
      </c>
      <c r="E39" s="98" t="str">
        <f>IF(OR(NOT(ISNA(VLOOKUP(テーブル710[[#This Row],[dataType]], dataType定義!A:A, 1,FALSE))),NOT(ISNA(VLOOKUP(テーブル710[[#This Row],[dataType]],'（未使用）dataType参照定義'!A:A, 1,FALSE)))), "○", "×")</f>
        <v>○</v>
      </c>
      <c r="F39" s="99"/>
      <c r="G39" s="99"/>
      <c r="H39" s="99"/>
      <c r="I39" s="99"/>
      <c r="J39" s="99"/>
      <c r="K39" s="99"/>
      <c r="L39" s="99"/>
      <c r="M39" s="99"/>
      <c r="N39" s="99"/>
      <c r="O39" s="99"/>
      <c r="P39" s="99"/>
      <c r="Q39" s="99"/>
      <c r="R39" s="100"/>
      <c r="S39" s="97" t="s">
        <v>233</v>
      </c>
      <c r="T39" s="99"/>
      <c r="U39" s="101"/>
    </row>
    <row r="40" spans="1:21">
      <c r="A40" s="90" t="s">
        <v>272</v>
      </c>
      <c r="B40" s="91" t="s">
        <v>234</v>
      </c>
      <c r="C40" s="91" t="s">
        <v>235</v>
      </c>
      <c r="D40" s="91" t="s">
        <v>220</v>
      </c>
      <c r="E40" s="92" t="str">
        <f>IF(OR(NOT(ISNA(VLOOKUP(テーブル710[[#This Row],[dataType]], dataType定義!A:A, 1,FALSE))),NOT(ISNA(VLOOKUP(テーブル710[[#This Row],[dataType]],'（未使用）dataType参照定義'!A:A, 1,FALSE)))), "○", "×")</f>
        <v>○</v>
      </c>
      <c r="F40" s="93"/>
      <c r="G40" s="93"/>
      <c r="H40" s="93"/>
      <c r="I40" s="93"/>
      <c r="J40" s="93"/>
      <c r="K40" s="93"/>
      <c r="L40" s="93"/>
      <c r="M40" s="93"/>
      <c r="N40" s="93"/>
      <c r="O40" s="93"/>
      <c r="P40" s="93"/>
      <c r="Q40" s="93"/>
      <c r="R40" s="94"/>
      <c r="S40" s="91" t="s">
        <v>251</v>
      </c>
      <c r="T40" s="93"/>
      <c r="U40" s="95"/>
    </row>
    <row r="41" spans="1:21">
      <c r="A41" s="96" t="s">
        <v>272</v>
      </c>
      <c r="B41" s="97" t="s">
        <v>236</v>
      </c>
      <c r="C41" s="97" t="s">
        <v>237</v>
      </c>
      <c r="D41" s="97" t="s">
        <v>222</v>
      </c>
      <c r="E41" s="98" t="str">
        <f>IF(OR(NOT(ISNA(VLOOKUP(テーブル710[[#This Row],[dataType]], dataType定義!A:A, 1,FALSE))),NOT(ISNA(VLOOKUP(テーブル710[[#This Row],[dataType]],'（未使用）dataType参照定義'!A:A, 1,FALSE)))), "○", "×")</f>
        <v>○</v>
      </c>
      <c r="F41" s="99"/>
      <c r="G41" s="99"/>
      <c r="H41" s="99"/>
      <c r="I41" s="99"/>
      <c r="J41" s="99"/>
      <c r="K41" s="99"/>
      <c r="L41" s="99"/>
      <c r="M41" s="99"/>
      <c r="N41" s="99"/>
      <c r="O41" s="99"/>
      <c r="P41" s="99"/>
      <c r="Q41" s="99"/>
      <c r="R41" s="100"/>
      <c r="S41" s="97" t="s">
        <v>252</v>
      </c>
      <c r="T41" s="99"/>
      <c r="U41" s="101"/>
    </row>
    <row r="42" spans="1:21">
      <c r="A42" s="90" t="s">
        <v>272</v>
      </c>
      <c r="B42" s="91" t="s">
        <v>238</v>
      </c>
      <c r="C42" s="91" t="s">
        <v>239</v>
      </c>
      <c r="D42" s="91" t="s">
        <v>223</v>
      </c>
      <c r="E42" s="92" t="str">
        <f>IF(OR(NOT(ISNA(VLOOKUP(テーブル710[[#This Row],[dataType]], dataType定義!A:A, 1,FALSE))),NOT(ISNA(VLOOKUP(テーブル710[[#This Row],[dataType]],'（未使用）dataType参照定義'!A:A, 1,FALSE)))), "○", "×")</f>
        <v>○</v>
      </c>
      <c r="F42" s="93"/>
      <c r="G42" s="93"/>
      <c r="H42" s="93"/>
      <c r="I42" s="93"/>
      <c r="J42" s="93"/>
      <c r="K42" s="93"/>
      <c r="L42" s="93"/>
      <c r="M42" s="93"/>
      <c r="N42" s="93"/>
      <c r="O42" s="93"/>
      <c r="P42" s="93"/>
      <c r="Q42" s="93"/>
      <c r="R42" s="94"/>
      <c r="S42" s="91" t="s">
        <v>253</v>
      </c>
      <c r="T42" s="93"/>
      <c r="U42" s="95"/>
    </row>
    <row r="43" spans="1:21">
      <c r="A43" s="96" t="s">
        <v>272</v>
      </c>
      <c r="B43" s="97" t="s">
        <v>247</v>
      </c>
      <c r="C43" s="97" t="s">
        <v>244</v>
      </c>
      <c r="D43" s="97" t="s">
        <v>224</v>
      </c>
      <c r="E43" s="98" t="str">
        <f>IF(OR(NOT(ISNA(VLOOKUP(テーブル710[[#This Row],[dataType]], dataType定義!A:A, 1,FALSE))),NOT(ISNA(VLOOKUP(テーブル710[[#This Row],[dataType]],'（未使用）dataType参照定義'!A:A, 1,FALSE)))), "○", "×")</f>
        <v>○</v>
      </c>
      <c r="F43" s="99"/>
      <c r="G43" s="99"/>
      <c r="H43" s="99"/>
      <c r="I43" s="99"/>
      <c r="J43" s="99"/>
      <c r="K43" s="99"/>
      <c r="L43" s="99"/>
      <c r="M43" s="99"/>
      <c r="N43" s="99"/>
      <c r="O43" s="99"/>
      <c r="P43" s="99"/>
      <c r="Q43" s="99"/>
      <c r="R43" s="100"/>
      <c r="S43" s="97" t="s">
        <v>256</v>
      </c>
      <c r="T43" s="99"/>
      <c r="U43" s="101"/>
    </row>
    <row r="44" spans="1:21">
      <c r="A44" s="90" t="s">
        <v>273</v>
      </c>
      <c r="B44" s="91" t="s">
        <v>230</v>
      </c>
      <c r="C44" s="91" t="s">
        <v>231</v>
      </c>
      <c r="D44" s="91" t="s">
        <v>232</v>
      </c>
      <c r="E44" s="92" t="str">
        <f>IF(OR(NOT(ISNA(VLOOKUP(テーブル710[[#This Row],[dataType]], dataType定義!A:A, 1,FALSE))),NOT(ISNA(VLOOKUP(テーブル710[[#This Row],[dataType]],'（未使用）dataType参照定義'!A:A, 1,FALSE)))), "○", "×")</f>
        <v>○</v>
      </c>
      <c r="F44" s="93"/>
      <c r="G44" s="93"/>
      <c r="H44" s="93"/>
      <c r="I44" s="93"/>
      <c r="J44" s="93"/>
      <c r="K44" s="93"/>
      <c r="L44" s="93"/>
      <c r="M44" s="93"/>
      <c r="N44" s="93"/>
      <c r="O44" s="93"/>
      <c r="P44" s="93"/>
      <c r="Q44" s="93"/>
      <c r="R44" s="94"/>
      <c r="S44" s="91" t="s">
        <v>250</v>
      </c>
      <c r="T44" s="93"/>
      <c r="U44" s="95"/>
    </row>
    <row r="45" spans="1:21">
      <c r="A45" s="96" t="s">
        <v>273</v>
      </c>
      <c r="B45" s="97" t="s">
        <v>274</v>
      </c>
      <c r="C45" s="97" t="s">
        <v>275</v>
      </c>
      <c r="D45" s="97" t="s">
        <v>226</v>
      </c>
      <c r="E45" s="98" t="str">
        <f>IF(OR(NOT(ISNA(VLOOKUP(テーブル710[[#This Row],[dataType]], dataType定義!A:A, 1,FALSE))),NOT(ISNA(VLOOKUP(テーブル710[[#This Row],[dataType]],'（未使用）dataType参照定義'!A:A, 1,FALSE)))), "○", "×")</f>
        <v>○</v>
      </c>
      <c r="F45" s="99"/>
      <c r="G45" s="99"/>
      <c r="H45" s="99"/>
      <c r="I45" s="99"/>
      <c r="J45" s="99"/>
      <c r="K45" s="99"/>
      <c r="L45" s="99"/>
      <c r="M45" s="99"/>
      <c r="N45" s="99"/>
      <c r="O45" s="99"/>
      <c r="P45" s="99"/>
      <c r="Q45" s="99"/>
      <c r="R45" s="100"/>
      <c r="S45" s="97" t="s">
        <v>287</v>
      </c>
      <c r="T45" s="99"/>
      <c r="U45" s="101"/>
    </row>
    <row r="46" spans="1:21">
      <c r="A46" s="90" t="s">
        <v>273</v>
      </c>
      <c r="B46" s="91" t="s">
        <v>276</v>
      </c>
      <c r="C46" s="91" t="s">
        <v>277</v>
      </c>
      <c r="D46" s="91" t="s">
        <v>226</v>
      </c>
      <c r="E46" s="92" t="str">
        <f>IF(OR(NOT(ISNA(VLOOKUP(テーブル710[[#This Row],[dataType]], dataType定義!A:A, 1,FALSE))),NOT(ISNA(VLOOKUP(テーブル710[[#This Row],[dataType]],'（未使用）dataType参照定義'!A:A, 1,FALSE)))), "○", "×")</f>
        <v>○</v>
      </c>
      <c r="F46" s="93"/>
      <c r="G46" s="93"/>
      <c r="H46" s="93"/>
      <c r="I46" s="93"/>
      <c r="J46" s="93"/>
      <c r="K46" s="93"/>
      <c r="L46" s="93"/>
      <c r="M46" s="93"/>
      <c r="N46" s="93"/>
      <c r="O46" s="93"/>
      <c r="P46" s="93"/>
      <c r="Q46" s="93"/>
      <c r="R46" s="94"/>
      <c r="S46" s="91" t="s">
        <v>288</v>
      </c>
      <c r="T46" s="93"/>
      <c r="U46" s="95"/>
    </row>
    <row r="47" spans="1:21">
      <c r="A47" s="96" t="s">
        <v>273</v>
      </c>
      <c r="B47" s="97" t="s">
        <v>278</v>
      </c>
      <c r="C47" s="97" t="s">
        <v>279</v>
      </c>
      <c r="D47" s="97" t="s">
        <v>280</v>
      </c>
      <c r="E47" s="98" t="str">
        <f>IF(OR(NOT(ISNA(VLOOKUP(テーブル710[[#This Row],[dataType]], dataType定義!A:A, 1,FALSE))),NOT(ISNA(VLOOKUP(テーブル710[[#This Row],[dataType]],'（未使用）dataType参照定義'!A:A, 1,FALSE)))), "○", "×")</f>
        <v>○</v>
      </c>
      <c r="F47" s="99"/>
      <c r="G47" s="99"/>
      <c r="H47" s="99"/>
      <c r="I47" s="99"/>
      <c r="J47" s="99"/>
      <c r="K47" s="99"/>
      <c r="L47" s="99"/>
      <c r="M47" s="99"/>
      <c r="N47" s="99"/>
      <c r="O47" s="99"/>
      <c r="P47" s="99"/>
      <c r="Q47" s="99"/>
      <c r="R47" s="100"/>
      <c r="S47" s="97" t="s">
        <v>289</v>
      </c>
      <c r="T47" s="99"/>
      <c r="U47" s="101"/>
    </row>
    <row r="48" spans="1:21">
      <c r="A48" s="90" t="s">
        <v>273</v>
      </c>
      <c r="B48" s="91" t="s">
        <v>234</v>
      </c>
      <c r="C48" s="91" t="s">
        <v>235</v>
      </c>
      <c r="D48" s="91" t="s">
        <v>229</v>
      </c>
      <c r="E48" s="92" t="str">
        <f>IF(OR(NOT(ISNA(VLOOKUP(テーブル710[[#This Row],[dataType]], dataType定義!A:A, 1,FALSE))),NOT(ISNA(VLOOKUP(テーブル710[[#This Row],[dataType]],'（未使用）dataType参照定義'!A:A, 1,FALSE)))), "○", "×")</f>
        <v>○</v>
      </c>
      <c r="F48" s="93"/>
      <c r="G48" s="93"/>
      <c r="H48" s="93"/>
      <c r="I48" s="93"/>
      <c r="J48" s="93"/>
      <c r="K48" s="93"/>
      <c r="L48" s="93"/>
      <c r="M48" s="93"/>
      <c r="N48" s="93"/>
      <c r="O48" s="93"/>
      <c r="P48" s="93"/>
      <c r="Q48" s="93"/>
      <c r="R48" s="94"/>
      <c r="S48" s="91" t="s">
        <v>290</v>
      </c>
      <c r="T48" s="93"/>
      <c r="U48" s="95"/>
    </row>
  </sheetData>
  <protectedRanges>
    <protectedRange sqref="C5:D5 A1 B1:F4 E21:R48 R5 E7:Q14 E20:Q20 E6 A49:R1048576 A15:R19" name="修正可能箇所"/>
    <protectedRange sqref="E5" name="修正可能箇所_2"/>
    <protectedRange sqref="A5" name="修正可能箇所_1"/>
    <protectedRange sqref="B5" name="修正可能箇所_5"/>
    <protectedRange sqref="F5:Q5" name="修正可能箇所_3"/>
    <protectedRange sqref="A22:D30 A31 A32:D37 A38 A45:D48 A44 A39:D43" name="修正可能箇所_4"/>
    <protectedRange sqref="D21" name="修正可能箇所_3_1"/>
    <protectedRange sqref="B21:C21" name="修正可能箇所_2_3_1"/>
    <protectedRange sqref="B38:D38 B44:D44 B7:D14 B20:D20 B31:D31" name="修正可能箇所_3_3"/>
    <protectedRange sqref="S22:S30 S32:S37 S39:S43 S45:S48" name="修正可能箇所_6"/>
    <protectedRange sqref="S21" name="修正可能箇所_2_3_1_1"/>
  </protectedRanges>
  <phoneticPr fontId="3"/>
  <pageMargins left="0.7" right="0.7" top="0.75" bottom="0.75" header="0.3" footer="0.3"/>
  <pageSetup paperSize="9" scale="33" orientation="portrait" r:id="rId1"/>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171</v>
      </c>
      <c r="B1" t="s">
        <v>172</v>
      </c>
    </row>
    <row r="2" spans="1:2">
      <c r="A2" t="s">
        <v>144</v>
      </c>
      <c r="B2" t="s">
        <v>162</v>
      </c>
    </row>
    <row r="3" spans="1:2">
      <c r="A3" t="s">
        <v>139</v>
      </c>
      <c r="B3" t="s">
        <v>163</v>
      </c>
    </row>
    <row r="4" spans="1:2">
      <c r="A4" t="s">
        <v>184</v>
      </c>
      <c r="B4" t="s">
        <v>164</v>
      </c>
    </row>
    <row r="5" spans="1:2">
      <c r="A5" t="s">
        <v>152</v>
      </c>
      <c r="B5" t="s">
        <v>165</v>
      </c>
    </row>
    <row r="6" spans="1:2">
      <c r="A6" t="s">
        <v>154</v>
      </c>
      <c r="B6" t="s">
        <v>166</v>
      </c>
    </row>
    <row r="7" spans="1:2">
      <c r="A7" t="s">
        <v>156</v>
      </c>
      <c r="B7" t="s">
        <v>167</v>
      </c>
    </row>
    <row r="8" spans="1:2">
      <c r="A8" t="s">
        <v>158</v>
      </c>
      <c r="B8" t="s">
        <v>168</v>
      </c>
    </row>
    <row r="9" spans="1:2">
      <c r="A9" t="s">
        <v>146</v>
      </c>
      <c r="B9" t="s">
        <v>169</v>
      </c>
    </row>
    <row r="10" spans="1:2">
      <c r="A10" t="s">
        <v>335</v>
      </c>
      <c r="B10" t="s">
        <v>170</v>
      </c>
    </row>
    <row r="11" spans="1:2">
      <c r="A11" t="s">
        <v>182</v>
      </c>
      <c r="B11" t="s">
        <v>183</v>
      </c>
    </row>
    <row r="12" spans="1:2">
      <c r="A12" t="s">
        <v>149</v>
      </c>
      <c r="B12" t="s">
        <v>175</v>
      </c>
    </row>
    <row r="13" spans="1:2">
      <c r="A13" t="s">
        <v>176</v>
      </c>
      <c r="B13" t="s">
        <v>177</v>
      </c>
    </row>
    <row r="14" spans="1:2">
      <c r="A14" t="s">
        <v>178</v>
      </c>
      <c r="B14" t="s">
        <v>179</v>
      </c>
    </row>
    <row r="15" spans="1:2">
      <c r="A15" t="s">
        <v>180</v>
      </c>
      <c r="B15" t="s">
        <v>181</v>
      </c>
    </row>
  </sheetData>
  <phoneticPr fontId="3"/>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27" zoomScaleNormal="100" workbookViewId="0">
      <selection activeCell="C30" sqref="C30"/>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17</v>
      </c>
    </row>
    <row r="3" spans="1:4">
      <c r="A3" s="12" t="s">
        <v>10</v>
      </c>
      <c r="B3" s="12" t="s">
        <v>11</v>
      </c>
      <c r="C3" s="12" t="s">
        <v>12</v>
      </c>
      <c r="D3" s="12" t="s">
        <v>14</v>
      </c>
    </row>
    <row r="4" spans="1:4">
      <c r="A4" s="17">
        <v>41456</v>
      </c>
      <c r="B4" s="18" t="s">
        <v>94</v>
      </c>
      <c r="C4" s="1" t="s">
        <v>13</v>
      </c>
      <c r="D4" s="4" t="s">
        <v>15</v>
      </c>
    </row>
    <row r="5" spans="1:4">
      <c r="A5" s="17">
        <v>41484</v>
      </c>
      <c r="B5" s="18" t="s">
        <v>95</v>
      </c>
      <c r="C5" s="1" t="s">
        <v>16</v>
      </c>
      <c r="D5" s="4" t="s">
        <v>15</v>
      </c>
    </row>
    <row r="6" spans="1:4">
      <c r="A6" s="17">
        <v>41486</v>
      </c>
      <c r="B6" s="18" t="s">
        <v>96</v>
      </c>
      <c r="C6" s="1" t="s">
        <v>20</v>
      </c>
      <c r="D6" s="4" t="s">
        <v>21</v>
      </c>
    </row>
    <row r="7" spans="1:4" ht="30">
      <c r="A7" s="17">
        <v>41490</v>
      </c>
      <c r="B7" s="18" t="s">
        <v>97</v>
      </c>
      <c r="C7" s="19" t="s">
        <v>25</v>
      </c>
      <c r="D7" s="4" t="s">
        <v>23</v>
      </c>
    </row>
    <row r="8" spans="1:4">
      <c r="A8" s="17">
        <v>41506</v>
      </c>
      <c r="B8" s="18" t="s">
        <v>98</v>
      </c>
      <c r="C8" s="1" t="s">
        <v>28</v>
      </c>
      <c r="D8" s="4" t="s">
        <v>27</v>
      </c>
    </row>
    <row r="9" spans="1:4" ht="266.25" customHeight="1">
      <c r="A9" s="17">
        <v>41973</v>
      </c>
      <c r="B9" s="18" t="s">
        <v>99</v>
      </c>
      <c r="C9" s="19" t="s">
        <v>112</v>
      </c>
      <c r="D9" s="4" t="s">
        <v>30</v>
      </c>
    </row>
    <row r="10" spans="1:4" ht="30">
      <c r="A10" s="17">
        <v>41993</v>
      </c>
      <c r="B10" s="18" t="s">
        <v>114</v>
      </c>
      <c r="C10" s="19" t="s">
        <v>117</v>
      </c>
      <c r="D10" s="4" t="s">
        <v>15</v>
      </c>
    </row>
    <row r="11" spans="1:4">
      <c r="A11" s="17">
        <v>41993</v>
      </c>
      <c r="B11" s="18" t="s">
        <v>115</v>
      </c>
      <c r="C11" s="1" t="s">
        <v>116</v>
      </c>
      <c r="D11" s="4" t="s">
        <v>15</v>
      </c>
    </row>
    <row r="12" spans="1:4" ht="45">
      <c r="A12" s="17">
        <v>42096</v>
      </c>
      <c r="B12" s="18" t="s">
        <v>120</v>
      </c>
      <c r="C12" s="19" t="s">
        <v>123</v>
      </c>
      <c r="D12" s="4" t="s">
        <v>15</v>
      </c>
    </row>
    <row r="13" spans="1:4" ht="45">
      <c r="A13" s="17">
        <v>42103</v>
      </c>
      <c r="B13" s="18" t="s">
        <v>125</v>
      </c>
      <c r="C13" s="19" t="s">
        <v>124</v>
      </c>
      <c r="D13" s="4" t="s">
        <v>126</v>
      </c>
    </row>
    <row r="14" spans="1:4" ht="30">
      <c r="A14" s="17">
        <v>42121</v>
      </c>
      <c r="B14" s="18" t="s">
        <v>136</v>
      </c>
      <c r="C14" s="19" t="s">
        <v>135</v>
      </c>
      <c r="D14" s="4" t="s">
        <v>130</v>
      </c>
    </row>
    <row r="15" spans="1:4" ht="60">
      <c r="A15" s="17">
        <v>42136</v>
      </c>
      <c r="B15" s="18" t="s">
        <v>137</v>
      </c>
      <c r="C15" s="19" t="s">
        <v>138</v>
      </c>
      <c r="D15" s="4" t="s">
        <v>15</v>
      </c>
    </row>
    <row r="16" spans="1:4" ht="75">
      <c r="A16" s="17">
        <v>42463</v>
      </c>
      <c r="B16" s="18" t="s">
        <v>143</v>
      </c>
      <c r="C16" s="19" t="s">
        <v>195</v>
      </c>
      <c r="D16" s="4" t="s">
        <v>15</v>
      </c>
    </row>
    <row r="17" spans="1:4" ht="75">
      <c r="A17" s="17">
        <v>43015</v>
      </c>
      <c r="B17" s="18" t="s">
        <v>194</v>
      </c>
      <c r="C17" s="19" t="s">
        <v>196</v>
      </c>
      <c r="D17" s="4" t="s">
        <v>197</v>
      </c>
    </row>
    <row r="18" spans="1:4" ht="30">
      <c r="A18" s="17">
        <v>43029</v>
      </c>
      <c r="B18" s="18" t="s">
        <v>198</v>
      </c>
      <c r="C18" s="19" t="s">
        <v>200</v>
      </c>
      <c r="D18" s="4" t="s">
        <v>199</v>
      </c>
    </row>
    <row r="19" spans="1:4" ht="75">
      <c r="A19" s="17">
        <v>43060</v>
      </c>
      <c r="B19" s="18" t="s">
        <v>203</v>
      </c>
      <c r="C19" s="19" t="s">
        <v>216</v>
      </c>
      <c r="D19" s="4" t="s">
        <v>204</v>
      </c>
    </row>
    <row r="20" spans="1:4" ht="60">
      <c r="A20" s="17">
        <v>43182</v>
      </c>
      <c r="B20" s="18" t="s">
        <v>291</v>
      </c>
      <c r="C20" s="19" t="s">
        <v>310</v>
      </c>
      <c r="D20" s="4" t="s">
        <v>15</v>
      </c>
    </row>
    <row r="21" spans="1:4" ht="105">
      <c r="A21" s="17">
        <v>43856</v>
      </c>
      <c r="B21" s="18" t="s">
        <v>321</v>
      </c>
      <c r="C21" s="19" t="s">
        <v>323</v>
      </c>
      <c r="D21" s="4" t="s">
        <v>322</v>
      </c>
    </row>
    <row r="22" spans="1:4" ht="45">
      <c r="A22" s="17">
        <v>44962</v>
      </c>
      <c r="B22" s="18" t="s">
        <v>430</v>
      </c>
      <c r="C22" s="19" t="s">
        <v>343</v>
      </c>
      <c r="D22" s="4" t="s">
        <v>342</v>
      </c>
    </row>
    <row r="23" spans="1:4" ht="135">
      <c r="A23" s="17">
        <v>44962</v>
      </c>
      <c r="B23" s="18" t="s">
        <v>450</v>
      </c>
      <c r="C23" s="19" t="s">
        <v>504</v>
      </c>
      <c r="D23" s="4" t="s">
        <v>342</v>
      </c>
    </row>
    <row r="24" spans="1:4" ht="15">
      <c r="A24" s="17">
        <v>45017</v>
      </c>
      <c r="B24" s="18" t="s">
        <v>461</v>
      </c>
      <c r="C24" s="19" t="s">
        <v>464</v>
      </c>
      <c r="D24" s="4" t="s">
        <v>342</v>
      </c>
    </row>
    <row r="25" spans="1:4" ht="180">
      <c r="A25" s="17">
        <v>45050</v>
      </c>
      <c r="B25" s="18" t="s">
        <v>465</v>
      </c>
      <c r="C25" s="19" t="s">
        <v>491</v>
      </c>
      <c r="D25" s="4" t="s">
        <v>462</v>
      </c>
    </row>
    <row r="26" spans="1:4" ht="30">
      <c r="A26" s="17">
        <v>45122</v>
      </c>
      <c r="B26" s="18" t="s">
        <v>482</v>
      </c>
      <c r="C26" s="19" t="s">
        <v>485</v>
      </c>
      <c r="D26" s="4" t="s">
        <v>462</v>
      </c>
    </row>
    <row r="27" spans="1:4" ht="165">
      <c r="A27" s="17">
        <v>45134</v>
      </c>
      <c r="B27" s="18" t="s">
        <v>490</v>
      </c>
      <c r="C27" s="19" t="s">
        <v>495</v>
      </c>
      <c r="D27" s="4" t="s">
        <v>462</v>
      </c>
    </row>
    <row r="28" spans="1:4" ht="60">
      <c r="A28" s="17">
        <v>45136</v>
      </c>
      <c r="B28" s="18" t="s">
        <v>497</v>
      </c>
      <c r="C28" s="19" t="s">
        <v>500</v>
      </c>
      <c r="D28" s="4" t="s">
        <v>462</v>
      </c>
    </row>
    <row r="29" spans="1:4" ht="150">
      <c r="A29" s="17">
        <v>45144</v>
      </c>
      <c r="B29" s="18" t="s">
        <v>506</v>
      </c>
      <c r="C29" s="19" t="s">
        <v>509</v>
      </c>
      <c r="D29" s="4" t="s">
        <v>462</v>
      </c>
    </row>
    <row r="30" spans="1:4" ht="105">
      <c r="A30" s="17">
        <v>45360</v>
      </c>
      <c r="B30" s="18" t="s">
        <v>540</v>
      </c>
      <c r="C30" s="19" t="s">
        <v>541</v>
      </c>
      <c r="D30" s="4" t="s">
        <v>462</v>
      </c>
    </row>
    <row r="31" spans="1:4" ht="105">
      <c r="A31" s="17">
        <v>45444</v>
      </c>
      <c r="B31" s="18" t="s">
        <v>545</v>
      </c>
      <c r="C31" s="19" t="s">
        <v>546</v>
      </c>
      <c r="D31" s="4" t="s">
        <v>462</v>
      </c>
    </row>
    <row r="32" spans="1:4">
      <c r="A32" s="1"/>
      <c r="B32" s="18"/>
      <c r="C32" s="1"/>
      <c r="D32" s="4"/>
    </row>
  </sheetData>
  <phoneticPr fontId="3"/>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4" sqref="A4"/>
    </sheetView>
  </sheetViews>
  <sheetFormatPr baseColWidth="10" defaultRowHeight="14"/>
  <sheetData>
    <row r="1" spans="1:1">
      <c r="A1" t="s">
        <v>453</v>
      </c>
    </row>
    <row r="2" spans="1:1">
      <c r="A2" t="s">
        <v>511</v>
      </c>
    </row>
    <row r="3" spans="1:1">
      <c r="A3" t="s">
        <v>512</v>
      </c>
    </row>
    <row r="5" spans="1:1">
      <c r="A5" t="s">
        <v>481</v>
      </c>
    </row>
    <row r="6" spans="1:1">
      <c r="A6" t="s">
        <v>510</v>
      </c>
    </row>
    <row r="7" spans="1:1">
      <c r="A7" t="s">
        <v>483</v>
      </c>
    </row>
    <row r="9" spans="1:1">
      <c r="A9" t="s">
        <v>484</v>
      </c>
    </row>
    <row r="10" spans="1:1">
      <c r="A10" t="s">
        <v>466</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0"/>
  <sheetViews>
    <sheetView zoomScale="110" zoomScaleNormal="110" workbookViewId="0">
      <pane ySplit="6" topLeftCell="A7" activePane="bottomLeft" state="frozen"/>
      <selection pane="bottomLeft" activeCell="D16" sqref="D16"/>
    </sheetView>
  </sheetViews>
  <sheetFormatPr baseColWidth="10" defaultRowHeight="14"/>
  <cols>
    <col min="1" max="1" width="19.33203125" customWidth="1"/>
    <col min="2" max="2" width="16" style="86" customWidth="1"/>
    <col min="3" max="3" width="27.6640625" bestFit="1" customWidth="1"/>
    <col min="4" max="4" width="64.33203125" customWidth="1"/>
    <col min="5" max="5" width="30.1640625" bestFit="1" customWidth="1"/>
    <col min="6" max="6" width="48.33203125" customWidth="1"/>
  </cols>
  <sheetData>
    <row r="1" spans="1:6">
      <c r="A1" s="60" t="s">
        <v>357</v>
      </c>
    </row>
    <row r="3" spans="1:6">
      <c r="A3" t="s">
        <v>354</v>
      </c>
    </row>
    <row r="4" spans="1:6">
      <c r="A4" s="109" t="s">
        <v>382</v>
      </c>
    </row>
    <row r="6" spans="1:6" ht="15">
      <c r="A6" t="s">
        <v>358</v>
      </c>
      <c r="B6" s="86" t="s">
        <v>359</v>
      </c>
      <c r="C6" t="s">
        <v>344</v>
      </c>
      <c r="D6" t="s">
        <v>345</v>
      </c>
      <c r="E6" s="110" t="s">
        <v>347</v>
      </c>
      <c r="F6" s="110" t="s">
        <v>346</v>
      </c>
    </row>
    <row r="7" spans="1:6" ht="15">
      <c r="A7" s="111" t="s">
        <v>378</v>
      </c>
      <c r="B7" s="122" t="s">
        <v>379</v>
      </c>
      <c r="C7" s="111" t="s">
        <v>429</v>
      </c>
      <c r="D7" s="111" t="s">
        <v>428</v>
      </c>
      <c r="E7" s="111" t="s">
        <v>549</v>
      </c>
      <c r="F7" s="111"/>
    </row>
    <row r="8" spans="1:6" ht="15">
      <c r="A8" s="111" t="s">
        <v>378</v>
      </c>
      <c r="B8" s="122" t="s">
        <v>379</v>
      </c>
      <c r="C8" s="111" t="s">
        <v>334</v>
      </c>
      <c r="D8" s="111" t="s">
        <v>381</v>
      </c>
      <c r="E8" s="111" t="s">
        <v>547</v>
      </c>
      <c r="F8" s="111"/>
    </row>
    <row r="9" spans="1:6" ht="15">
      <c r="A9" s="111" t="s">
        <v>378</v>
      </c>
      <c r="B9" s="122" t="s">
        <v>379</v>
      </c>
      <c r="C9" s="111" t="s">
        <v>348</v>
      </c>
      <c r="D9" s="111" t="s">
        <v>350</v>
      </c>
      <c r="E9" s="111" t="s">
        <v>548</v>
      </c>
      <c r="F9" s="111"/>
    </row>
    <row r="10" spans="1:6" ht="15">
      <c r="A10" s="111" t="s">
        <v>378</v>
      </c>
      <c r="B10" s="122" t="s">
        <v>379</v>
      </c>
      <c r="C10" s="111" t="s">
        <v>413</v>
      </c>
      <c r="D10" s="111" t="s">
        <v>414</v>
      </c>
      <c r="E10" s="111" t="s">
        <v>427</v>
      </c>
      <c r="F10" s="111"/>
    </row>
    <row r="11" spans="1:6" ht="30">
      <c r="A11" s="111" t="s">
        <v>378</v>
      </c>
      <c r="B11" s="122" t="s">
        <v>379</v>
      </c>
      <c r="C11" s="111" t="s">
        <v>425</v>
      </c>
      <c r="D11" s="122" t="s">
        <v>426</v>
      </c>
      <c r="E11" s="111" t="s">
        <v>43</v>
      </c>
      <c r="F11" s="111"/>
    </row>
    <row r="12" spans="1:6" ht="15">
      <c r="A12" s="111" t="s">
        <v>378</v>
      </c>
      <c r="B12" s="122" t="s">
        <v>379</v>
      </c>
      <c r="C12" s="111" t="s">
        <v>352</v>
      </c>
      <c r="D12" s="111" t="s">
        <v>351</v>
      </c>
      <c r="E12" s="111" t="s">
        <v>217</v>
      </c>
      <c r="F12" s="111"/>
    </row>
    <row r="13" spans="1:6" ht="15">
      <c r="A13" s="111" t="s">
        <v>378</v>
      </c>
      <c r="B13" s="122" t="s">
        <v>379</v>
      </c>
      <c r="C13" s="111" t="s">
        <v>353</v>
      </c>
      <c r="D13" s="111" t="s">
        <v>141</v>
      </c>
      <c r="E13" s="111" t="s">
        <v>349</v>
      </c>
      <c r="F13" s="111"/>
    </row>
    <row r="14" spans="1:6" ht="45">
      <c r="A14" s="111" t="s">
        <v>378</v>
      </c>
      <c r="B14" s="122" t="s">
        <v>379</v>
      </c>
      <c r="C14" s="111" t="s">
        <v>383</v>
      </c>
      <c r="D14" s="122" t="s">
        <v>498</v>
      </c>
      <c r="E14" s="111" t="s">
        <v>218</v>
      </c>
      <c r="F14" s="111"/>
    </row>
    <row r="15" spans="1:6" ht="45">
      <c r="A15" s="111" t="s">
        <v>378</v>
      </c>
      <c r="B15" s="122" t="s">
        <v>379</v>
      </c>
      <c r="C15" s="111" t="s">
        <v>384</v>
      </c>
      <c r="D15" s="122" t="s">
        <v>499</v>
      </c>
      <c r="E15" s="111" t="s">
        <v>191</v>
      </c>
      <c r="F15" s="111"/>
    </row>
    <row r="16" spans="1:6" ht="15">
      <c r="A16" s="111" t="s">
        <v>378</v>
      </c>
      <c r="B16" s="122" t="s">
        <v>379</v>
      </c>
      <c r="C16" s="111" t="s">
        <v>385</v>
      </c>
      <c r="D16" s="111" t="s">
        <v>189</v>
      </c>
      <c r="E16" s="111"/>
      <c r="F16" s="111"/>
    </row>
    <row r="17" spans="1:6" ht="15">
      <c r="A17" s="111" t="s">
        <v>378</v>
      </c>
      <c r="B17" s="122" t="s">
        <v>379</v>
      </c>
      <c r="C17" s="111" t="s">
        <v>386</v>
      </c>
      <c r="D17" s="111" t="s">
        <v>190</v>
      </c>
      <c r="E17" s="111"/>
      <c r="F17" s="111"/>
    </row>
    <row r="18" spans="1:6" ht="105">
      <c r="A18" s="111" t="s">
        <v>361</v>
      </c>
      <c r="B18" s="122" t="s">
        <v>360</v>
      </c>
      <c r="C18" s="111" t="s">
        <v>362</v>
      </c>
      <c r="D18" s="121" t="s">
        <v>451</v>
      </c>
      <c r="E18" s="112" t="s">
        <v>550</v>
      </c>
      <c r="F18" s="113"/>
    </row>
    <row r="19" spans="1:6" ht="15">
      <c r="A19" s="111" t="s">
        <v>361</v>
      </c>
      <c r="B19" s="122" t="s">
        <v>360</v>
      </c>
      <c r="C19" s="111" t="s">
        <v>363</v>
      </c>
      <c r="D19" s="114" t="s">
        <v>373</v>
      </c>
      <c r="E19" s="115" t="s">
        <v>311</v>
      </c>
      <c r="F19" s="116"/>
    </row>
    <row r="20" spans="1:6" ht="150">
      <c r="A20" s="111" t="s">
        <v>361</v>
      </c>
      <c r="B20" s="122" t="s">
        <v>360</v>
      </c>
      <c r="C20" s="111" t="s">
        <v>366</v>
      </c>
      <c r="D20" s="117" t="s">
        <v>452</v>
      </c>
      <c r="E20" s="115" t="s">
        <v>314</v>
      </c>
      <c r="F20" s="116"/>
    </row>
    <row r="21" spans="1:6" ht="30">
      <c r="A21" s="111" t="s">
        <v>361</v>
      </c>
      <c r="B21" s="122" t="s">
        <v>360</v>
      </c>
      <c r="C21" s="111" t="s">
        <v>367</v>
      </c>
      <c r="D21" s="117" t="s">
        <v>364</v>
      </c>
      <c r="E21" s="115" t="s">
        <v>415</v>
      </c>
      <c r="F21" s="116"/>
    </row>
    <row r="22" spans="1:6" ht="30">
      <c r="A22" s="111" t="s">
        <v>361</v>
      </c>
      <c r="B22" s="122" t="s">
        <v>360</v>
      </c>
      <c r="C22" s="111" t="s">
        <v>369</v>
      </c>
      <c r="D22" s="117" t="s">
        <v>368</v>
      </c>
      <c r="E22" s="115" t="s">
        <v>315</v>
      </c>
      <c r="F22" s="116"/>
    </row>
    <row r="23" spans="1:6" ht="120">
      <c r="A23" s="111" t="s">
        <v>361</v>
      </c>
      <c r="B23" s="122" t="s">
        <v>360</v>
      </c>
      <c r="C23" s="111" t="s">
        <v>370</v>
      </c>
      <c r="D23" s="118" t="s">
        <v>365</v>
      </c>
      <c r="E23" s="119" t="s">
        <v>416</v>
      </c>
      <c r="F23" s="120"/>
    </row>
    <row r="24" spans="1:6" ht="195">
      <c r="A24" s="111" t="s">
        <v>371</v>
      </c>
      <c r="B24" s="122" t="s">
        <v>372</v>
      </c>
      <c r="C24" s="111" t="s">
        <v>362</v>
      </c>
      <c r="D24" s="122" t="s">
        <v>503</v>
      </c>
      <c r="E24" s="111" t="s">
        <v>523</v>
      </c>
      <c r="F24" s="111"/>
    </row>
    <row r="25" spans="1:6" ht="30">
      <c r="A25" s="111" t="s">
        <v>371</v>
      </c>
      <c r="B25" s="122" t="s">
        <v>372</v>
      </c>
      <c r="C25" s="111" t="s">
        <v>363</v>
      </c>
      <c r="D25" s="114" t="s">
        <v>373</v>
      </c>
      <c r="E25" s="111" t="s">
        <v>524</v>
      </c>
      <c r="F25" s="111"/>
    </row>
    <row r="26" spans="1:6" ht="30">
      <c r="A26" s="111" t="s">
        <v>371</v>
      </c>
      <c r="B26" s="122" t="s">
        <v>372</v>
      </c>
      <c r="C26" s="111" t="s">
        <v>501</v>
      </c>
      <c r="D26" s="122" t="s">
        <v>502</v>
      </c>
      <c r="E26" s="111" t="s">
        <v>526</v>
      </c>
      <c r="F26" s="111"/>
    </row>
    <row r="27" spans="1:6" ht="210">
      <c r="A27" s="111" t="s">
        <v>371</v>
      </c>
      <c r="B27" s="122" t="s">
        <v>372</v>
      </c>
      <c r="C27" s="111" t="s">
        <v>387</v>
      </c>
      <c r="D27" s="122" t="s">
        <v>432</v>
      </c>
      <c r="E27" s="140"/>
      <c r="F27" s="111"/>
    </row>
    <row r="28" spans="1:6" ht="210">
      <c r="A28" s="111" t="s">
        <v>371</v>
      </c>
      <c r="B28" s="122" t="s">
        <v>372</v>
      </c>
      <c r="C28" s="111" t="s">
        <v>374</v>
      </c>
      <c r="D28" s="122" t="s">
        <v>433</v>
      </c>
      <c r="E28" s="111"/>
      <c r="F28" s="111"/>
    </row>
    <row r="29" spans="1:6" ht="60">
      <c r="A29" s="111" t="s">
        <v>375</v>
      </c>
      <c r="B29" s="122" t="s">
        <v>376</v>
      </c>
      <c r="C29" s="111" t="s">
        <v>362</v>
      </c>
      <c r="D29" s="122" t="s">
        <v>377</v>
      </c>
      <c r="E29" s="111" t="s">
        <v>417</v>
      </c>
      <c r="F29" s="111"/>
    </row>
    <row r="30" spans="1:6" ht="15">
      <c r="A30" s="111" t="s">
        <v>375</v>
      </c>
      <c r="B30" s="122" t="s">
        <v>376</v>
      </c>
      <c r="C30" s="111" t="s">
        <v>363</v>
      </c>
      <c r="D30" s="111" t="s">
        <v>18</v>
      </c>
      <c r="E30" s="111" t="s">
        <v>292</v>
      </c>
      <c r="F30" s="111"/>
    </row>
  </sheetData>
  <phoneticPr fontId="3"/>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3"/>
  <sheetViews>
    <sheetView zoomScaleNormal="100" workbookViewId="0">
      <pane ySplit="8" topLeftCell="A9" activePane="bottomLeft" state="frozen"/>
      <selection pane="bottomLeft" activeCell="G9" sqref="G9:P27"/>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5" width="8" customWidth="1"/>
    <col min="16" max="16" width="31.6640625" customWidth="1"/>
  </cols>
  <sheetData>
    <row r="1" spans="1:16">
      <c r="A1" s="7" t="s">
        <v>9</v>
      </c>
      <c r="B1" s="3"/>
    </row>
    <row r="2" spans="1:16">
      <c r="A2" s="7"/>
      <c r="B2" s="3"/>
    </row>
    <row r="3" spans="1:16">
      <c r="A3" s="7"/>
      <c r="B3" s="3"/>
    </row>
    <row r="4" spans="1:16">
      <c r="A4" s="109" t="s">
        <v>356</v>
      </c>
      <c r="B4" s="3"/>
    </row>
    <row r="5" spans="1:16">
      <c r="A5" s="7"/>
      <c r="B5" s="3"/>
    </row>
    <row r="6" spans="1:16" ht="30">
      <c r="A6" s="7"/>
      <c r="B6" s="59" t="s">
        <v>89</v>
      </c>
      <c r="C6" s="145" t="s">
        <v>93</v>
      </c>
      <c r="D6" s="145"/>
      <c r="E6" s="145"/>
      <c r="F6" s="145"/>
      <c r="G6" s="145"/>
      <c r="H6" s="145"/>
      <c r="I6" s="144" t="s">
        <v>142</v>
      </c>
      <c r="J6" s="144"/>
      <c r="K6" s="144"/>
      <c r="L6" s="144"/>
      <c r="M6" s="62" t="s">
        <v>186</v>
      </c>
      <c r="N6" s="105" t="s">
        <v>326</v>
      </c>
      <c r="O6" s="103"/>
      <c r="P6" s="103"/>
    </row>
    <row r="7" spans="1:16">
      <c r="B7" s="36" t="s">
        <v>90</v>
      </c>
      <c r="C7" s="49" t="s">
        <v>91</v>
      </c>
      <c r="D7" s="49" t="s">
        <v>90</v>
      </c>
      <c r="E7" s="38" t="s">
        <v>90</v>
      </c>
      <c r="F7" s="49" t="s">
        <v>90</v>
      </c>
      <c r="G7" s="38" t="s">
        <v>91</v>
      </c>
      <c r="H7" s="38" t="s">
        <v>185</v>
      </c>
      <c r="I7" s="40" t="s">
        <v>91</v>
      </c>
      <c r="J7" s="40" t="s">
        <v>91</v>
      </c>
      <c r="K7" s="40" t="s">
        <v>91</v>
      </c>
      <c r="L7" s="40" t="s">
        <v>91</v>
      </c>
      <c r="M7" s="63" t="s">
        <v>201</v>
      </c>
      <c r="N7" s="104" t="s">
        <v>91</v>
      </c>
      <c r="O7" s="37" t="s">
        <v>91</v>
      </c>
      <c r="P7" s="37" t="s">
        <v>91</v>
      </c>
    </row>
    <row r="8" spans="1:16" ht="30">
      <c r="A8" s="4" t="s">
        <v>18</v>
      </c>
      <c r="B8" s="4" t="s">
        <v>0</v>
      </c>
      <c r="C8" s="5" t="s">
        <v>388</v>
      </c>
      <c r="D8" s="5" t="s">
        <v>389</v>
      </c>
      <c r="E8" s="48" t="s">
        <v>390</v>
      </c>
      <c r="F8" s="50" t="s">
        <v>173</v>
      </c>
      <c r="G8" s="5" t="s">
        <v>100</v>
      </c>
      <c r="H8" s="5" t="s">
        <v>391</v>
      </c>
      <c r="I8" s="5" t="s">
        <v>392</v>
      </c>
      <c r="J8" s="5" t="s">
        <v>393</v>
      </c>
      <c r="K8" s="5" t="s">
        <v>140</v>
      </c>
      <c r="L8" s="5" t="s">
        <v>394</v>
      </c>
      <c r="M8" s="5" t="s">
        <v>187</v>
      </c>
      <c r="N8" s="5" t="s">
        <v>324</v>
      </c>
      <c r="O8" s="5" t="s">
        <v>325</v>
      </c>
      <c r="P8" s="5" t="s">
        <v>174</v>
      </c>
    </row>
    <row r="9" spans="1:16">
      <c r="A9" s="6" t="s">
        <v>312</v>
      </c>
      <c r="B9" s="2" t="s">
        <v>313</v>
      </c>
      <c r="C9" s="2"/>
      <c r="D9" s="2"/>
      <c r="E9" s="2"/>
      <c r="F9" s="1" t="str">
        <f>IF(テーブル2[[#This Row],[データパターン（日本語）]]="", "", VLOOKUP(テーブル2[[#This Row],[データパターン（日本語）]],dataType・データパターン一覧!A:B,2,FALSE))</f>
        <v/>
      </c>
      <c r="G9" s="39"/>
      <c r="H9" s="5"/>
      <c r="I9" s="2"/>
      <c r="J9" s="2"/>
      <c r="K9" s="2"/>
      <c r="L9" s="2"/>
      <c r="M9" s="2"/>
      <c r="N9" s="39"/>
      <c r="O9" s="39"/>
      <c r="P9" s="39"/>
    </row>
    <row r="10" spans="1:16">
      <c r="A10" s="6" t="s">
        <v>292</v>
      </c>
      <c r="B10" s="2" t="s">
        <v>293</v>
      </c>
      <c r="C10" s="2"/>
      <c r="D10" s="2"/>
      <c r="E10" s="2"/>
      <c r="F10" s="1" t="str">
        <f>IF(テーブル2[[#This Row],[データパターン（日本語）]]="", "", VLOOKUP(テーブル2[[#This Row],[データパターン（日本語）]],dataType・データパターン一覧!A:B,2,FALSE))</f>
        <v/>
      </c>
      <c r="G10" s="39"/>
      <c r="H10" s="5"/>
      <c r="I10" s="2"/>
      <c r="J10" s="2"/>
      <c r="K10" s="2"/>
      <c r="L10" s="2"/>
      <c r="M10" s="2"/>
      <c r="N10" s="19"/>
      <c r="O10" s="19"/>
      <c r="P10" s="19"/>
    </row>
    <row r="11" spans="1:16">
      <c r="A11" s="6" t="s">
        <v>318</v>
      </c>
      <c r="B11" s="2" t="s">
        <v>75</v>
      </c>
      <c r="C11" s="2"/>
      <c r="D11" s="2"/>
      <c r="E11" s="2"/>
      <c r="F11" s="1" t="str">
        <f>IF(テーブル2[[#This Row],[データパターン（日本語）]]="", "", VLOOKUP(テーブル2[[#This Row],[データパターン（日本語）]],dataType・データパターン一覧!A:B,2,FALSE))</f>
        <v/>
      </c>
      <c r="G11" s="39"/>
      <c r="H11" s="5"/>
      <c r="I11" s="2"/>
      <c r="J11" s="2"/>
      <c r="K11" s="2"/>
      <c r="L11" s="2"/>
      <c r="M11" s="2"/>
      <c r="N11" s="19"/>
      <c r="O11" s="19"/>
      <c r="P11" s="19"/>
    </row>
    <row r="12" spans="1:16">
      <c r="A12" s="6" t="s">
        <v>551</v>
      </c>
      <c r="B12" s="2" t="s">
        <v>513</v>
      </c>
      <c r="C12" s="2"/>
      <c r="D12" s="2"/>
      <c r="E12" s="2"/>
      <c r="F12" s="1" t="str">
        <f>IF(テーブル2[[#This Row],[データパターン（日本語）]]="", "", VLOOKUP(テーブル2[[#This Row],[データパターン（日本語）]],dataType・データパターン一覧!A:B,2,FALSE))</f>
        <v/>
      </c>
      <c r="G12" s="39"/>
      <c r="H12" s="5"/>
      <c r="I12" s="2"/>
      <c r="J12" s="2"/>
      <c r="K12" s="2"/>
      <c r="L12" s="2"/>
      <c r="M12" s="2"/>
      <c r="N12" s="19"/>
      <c r="O12" s="19"/>
      <c r="P12" s="19"/>
    </row>
    <row r="13" spans="1:16" ht="30">
      <c r="A13" s="6" t="s">
        <v>552</v>
      </c>
      <c r="B13" s="2" t="s">
        <v>319</v>
      </c>
      <c r="C13" s="2" t="s">
        <v>553</v>
      </c>
      <c r="D13" s="2" t="s">
        <v>553</v>
      </c>
      <c r="E13" s="2" t="s">
        <v>145</v>
      </c>
      <c r="F13" s="1" t="str">
        <f>IF(テーブル2[[#This Row],[データパターン（日本語）]]="", "", VLOOKUP(テーブル2[[#This Row],[データパターン（日本語）]],dataType・データパターン一覧!A:B,2,FALSE))</f>
        <v>REG_EX_ALL</v>
      </c>
      <c r="G13" s="39" t="s">
        <v>568</v>
      </c>
      <c r="H13" s="5"/>
      <c r="I13" s="2"/>
      <c r="J13" s="2"/>
      <c r="K13" s="2"/>
      <c r="L13" s="2"/>
      <c r="M13" s="2"/>
      <c r="N13" s="19"/>
      <c r="O13" s="19"/>
      <c r="P13" s="19"/>
    </row>
    <row r="14" spans="1:16" ht="30">
      <c r="A14" s="6" t="s">
        <v>554</v>
      </c>
      <c r="B14" s="2" t="s">
        <v>319</v>
      </c>
      <c r="C14" s="2" t="s">
        <v>193</v>
      </c>
      <c r="D14" s="2" t="s">
        <v>333</v>
      </c>
      <c r="E14" s="2" t="s">
        <v>145</v>
      </c>
      <c r="F14" s="1" t="str">
        <f>IF(テーブル2[[#This Row],[データパターン（日本語）]]="", "", VLOOKUP(テーブル2[[#This Row],[データパターン（日本語）]],dataType・データパターン一覧!A:B,2,FALSE))</f>
        <v>REG_EX_ALL</v>
      </c>
      <c r="G14" s="39" t="s">
        <v>338</v>
      </c>
      <c r="H14" s="5"/>
      <c r="I14" s="2"/>
      <c r="J14" s="2"/>
      <c r="K14" s="2"/>
      <c r="L14" s="2"/>
      <c r="M14" s="2"/>
      <c r="N14" s="19"/>
      <c r="O14" s="19"/>
      <c r="P14" s="19" t="s">
        <v>341</v>
      </c>
    </row>
    <row r="15" spans="1:16" ht="30">
      <c r="A15" s="6" t="s">
        <v>467</v>
      </c>
      <c r="B15" s="2" t="s">
        <v>319</v>
      </c>
      <c r="C15" s="2" t="s">
        <v>193</v>
      </c>
      <c r="D15" s="2" t="s">
        <v>333</v>
      </c>
      <c r="E15" s="2" t="s">
        <v>145</v>
      </c>
      <c r="F15" s="1" t="str">
        <f>IF(テーブル2[[#This Row],[データパターン（日本語）]]="", "", VLOOKUP(テーブル2[[#This Row],[データパターン（日本語）]],dataType・データパターン一覧!A:B,2,FALSE))</f>
        <v>REG_EX_ALL</v>
      </c>
      <c r="G15" s="39" t="s">
        <v>569</v>
      </c>
      <c r="H15" s="128" t="s">
        <v>43</v>
      </c>
      <c r="I15" s="2"/>
      <c r="J15" s="2"/>
      <c r="K15" s="2"/>
      <c r="L15" s="2"/>
      <c r="M15" s="2"/>
      <c r="N15" s="19"/>
      <c r="O15" s="19"/>
      <c r="P15" s="19" t="s">
        <v>341</v>
      </c>
    </row>
    <row r="16" spans="1:16" ht="30">
      <c r="A16" s="6" t="s">
        <v>555</v>
      </c>
      <c r="B16" s="2" t="s">
        <v>319</v>
      </c>
      <c r="C16" s="2" t="s">
        <v>556</v>
      </c>
      <c r="D16" s="2" t="s">
        <v>556</v>
      </c>
      <c r="E16" s="2" t="s">
        <v>145</v>
      </c>
      <c r="F16" s="1" t="str">
        <f>IF(テーブル2[[#This Row],[データパターン（日本語）]]="", "", VLOOKUP(テーブル2[[#This Row],[データパターン（日本語）]],dataType・データパターン一覧!A:B,2,FALSE))</f>
        <v>REG_EX_ALL</v>
      </c>
      <c r="G16" s="39" t="s">
        <v>570</v>
      </c>
      <c r="H16" s="128"/>
      <c r="I16" s="2"/>
      <c r="J16" s="2"/>
      <c r="K16" s="2"/>
      <c r="L16" s="2"/>
      <c r="M16" s="2"/>
      <c r="N16" s="19"/>
      <c r="O16" s="19"/>
      <c r="P16" s="19"/>
    </row>
    <row r="17" spans="1:16" ht="45">
      <c r="A17" s="88" t="s">
        <v>228</v>
      </c>
      <c r="B17" s="89" t="s">
        <v>61</v>
      </c>
      <c r="C17" s="89" t="s">
        <v>202</v>
      </c>
      <c r="D17" s="89" t="s">
        <v>332</v>
      </c>
      <c r="E17" s="89" t="s">
        <v>145</v>
      </c>
      <c r="F17" s="1" t="str">
        <f>IF(テーブル2[[#This Row],[データパターン（日本語）]]="", "", VLOOKUP(テーブル2[[#This Row],[データパターン（日本語）]],dataType・データパターン一覧!A:B,2,FALSE))</f>
        <v>REG_EX_ALL</v>
      </c>
      <c r="G17" s="39" t="s">
        <v>339</v>
      </c>
      <c r="H17" s="128" t="s">
        <v>43</v>
      </c>
      <c r="I17" s="2"/>
      <c r="J17" s="2"/>
      <c r="K17" s="2"/>
      <c r="L17" s="2"/>
      <c r="M17" s="2"/>
      <c r="N17" s="19"/>
      <c r="O17" s="19"/>
      <c r="P17" s="19" t="s">
        <v>340</v>
      </c>
    </row>
    <row r="18" spans="1:16" ht="15">
      <c r="A18" s="78" t="s">
        <v>421</v>
      </c>
      <c r="B18" s="2" t="s">
        <v>319</v>
      </c>
      <c r="C18" s="2" t="s">
        <v>422</v>
      </c>
      <c r="D18" s="2" t="s">
        <v>422</v>
      </c>
      <c r="E18" s="2" t="s">
        <v>145</v>
      </c>
      <c r="F18" s="1"/>
      <c r="G18" s="39"/>
      <c r="H18" s="128" t="s">
        <v>43</v>
      </c>
      <c r="I18" s="2"/>
      <c r="J18" s="2"/>
      <c r="K18" s="2"/>
      <c r="L18" s="2"/>
      <c r="M18" s="2"/>
      <c r="N18" s="19"/>
      <c r="O18" s="19"/>
      <c r="P18" s="19" t="s">
        <v>423</v>
      </c>
    </row>
    <row r="19" spans="1:16">
      <c r="A19" s="78" t="s">
        <v>468</v>
      </c>
      <c r="B19" s="2" t="s">
        <v>455</v>
      </c>
      <c r="C19" s="2"/>
      <c r="D19" s="2"/>
      <c r="E19" s="2"/>
      <c r="F19" s="1" t="str">
        <f>IF(テーブル2[[#This Row],[データパターン（日本語）]]="", "", VLOOKUP(テーブル2[[#This Row],[データパターン（日本語）]],dataType・データパターン一覧!A:B,2,FALSE))</f>
        <v/>
      </c>
      <c r="G19" s="39"/>
      <c r="H19" s="141"/>
      <c r="I19" s="2"/>
      <c r="J19" s="2"/>
      <c r="K19" s="2"/>
      <c r="L19" s="2"/>
      <c r="M19" s="2" t="s">
        <v>193</v>
      </c>
      <c r="N19" s="19"/>
      <c r="O19" s="19"/>
      <c r="P19" s="19"/>
    </row>
    <row r="20" spans="1:16">
      <c r="A20" s="78" t="s">
        <v>557</v>
      </c>
      <c r="B20" s="2" t="s">
        <v>455</v>
      </c>
      <c r="C20" s="2"/>
      <c r="D20" s="2"/>
      <c r="E20" s="2"/>
      <c r="F20" s="1" t="str">
        <f>IF(テーブル2[[#This Row],[データパターン（日本語）]]="", "", VLOOKUP(テーブル2[[#This Row],[データパターン（日本語）]],dataType・データパターン一覧!A:B,2,FALSE))</f>
        <v/>
      </c>
      <c r="G20" s="39"/>
      <c r="H20" s="128"/>
      <c r="I20" s="2"/>
      <c r="J20" s="2"/>
      <c r="K20" s="2"/>
      <c r="L20" s="2"/>
      <c r="M20" s="2" t="s">
        <v>193</v>
      </c>
      <c r="N20" s="19"/>
      <c r="O20" s="19"/>
      <c r="P20" s="19"/>
    </row>
    <row r="21" spans="1:16" ht="30">
      <c r="A21" s="6" t="s">
        <v>558</v>
      </c>
      <c r="B21" s="2" t="s">
        <v>319</v>
      </c>
      <c r="C21" s="2" t="s">
        <v>193</v>
      </c>
      <c r="D21" s="2" t="s">
        <v>333</v>
      </c>
      <c r="E21" s="2" t="s">
        <v>145</v>
      </c>
      <c r="F21" s="1" t="str">
        <f>IF(テーブル2[[#This Row],[データパターン（日本語）]]="", "", VLOOKUP(テーブル2[[#This Row],[データパターン（日本語）]],dataType・データパターン一覧!A:B,2,FALSE))</f>
        <v>REG_EX_ALL</v>
      </c>
      <c r="G21" s="39" t="s">
        <v>338</v>
      </c>
      <c r="H21" s="128"/>
      <c r="I21" s="2"/>
      <c r="J21" s="2"/>
      <c r="K21" s="2"/>
      <c r="L21" s="2"/>
      <c r="M21" s="2"/>
      <c r="N21" s="19"/>
      <c r="O21" s="19"/>
      <c r="P21" s="19" t="s">
        <v>341</v>
      </c>
    </row>
    <row r="22" spans="1:16">
      <c r="A22" s="78" t="s">
        <v>559</v>
      </c>
      <c r="B22" s="2" t="s">
        <v>319</v>
      </c>
      <c r="C22" s="2" t="s">
        <v>193</v>
      </c>
      <c r="D22" s="2" t="s">
        <v>560</v>
      </c>
      <c r="E22" s="2" t="s">
        <v>147</v>
      </c>
      <c r="F22" s="1" t="str">
        <f>IF(テーブル2[[#This Row],[データパターン（日本語）]]="", "", VLOOKUP(テーブル2[[#This Row],[データパターン（日本語）]],dataType・データパターン一覧!A:B,2,FALSE))</f>
        <v>REG_EX_HAN_NUM_UC</v>
      </c>
      <c r="G22" s="39"/>
      <c r="H22" s="128"/>
      <c r="I22" s="2"/>
      <c r="J22" s="2"/>
      <c r="K22" s="2"/>
      <c r="L22" s="2"/>
      <c r="M22" s="2"/>
      <c r="N22" s="19"/>
      <c r="O22" s="19"/>
      <c r="P22" s="19"/>
    </row>
    <row r="23" spans="1:16" ht="30">
      <c r="A23" s="6" t="s">
        <v>561</v>
      </c>
      <c r="B23" s="2" t="s">
        <v>319</v>
      </c>
      <c r="C23" s="2"/>
      <c r="D23" s="2" t="s">
        <v>333</v>
      </c>
      <c r="E23" s="2" t="s">
        <v>145</v>
      </c>
      <c r="F23" s="1" t="str">
        <f>IF(テーブル2[[#This Row],[データパターン（日本語）]]="", "", VLOOKUP(テーブル2[[#This Row],[データパターン（日本語）]],dataType・データパターン一覧!A:B,2,FALSE))</f>
        <v>REG_EX_ALL</v>
      </c>
      <c r="G23" s="39" t="s">
        <v>338</v>
      </c>
      <c r="H23" s="128"/>
      <c r="I23" s="2"/>
      <c r="J23" s="2"/>
      <c r="K23" s="2"/>
      <c r="L23" s="2"/>
      <c r="M23" s="2"/>
      <c r="N23" s="19"/>
      <c r="O23" s="19"/>
      <c r="P23" s="19" t="s">
        <v>341</v>
      </c>
    </row>
    <row r="24" spans="1:16" ht="30">
      <c r="A24" s="6" t="s">
        <v>562</v>
      </c>
      <c r="B24" s="2" t="s">
        <v>319</v>
      </c>
      <c r="C24" s="2"/>
      <c r="D24" s="2" t="s">
        <v>456</v>
      </c>
      <c r="E24" s="2" t="s">
        <v>145</v>
      </c>
      <c r="F24" s="1" t="str">
        <f>IF(テーブル2[[#This Row],[データパターン（日本語）]]="", "", VLOOKUP(テーブル2[[#This Row],[データパターン（日本語）]],dataType・データパターン一覧!A:B,2,FALSE))</f>
        <v>REG_EX_ALL</v>
      </c>
      <c r="G24" s="39" t="s">
        <v>338</v>
      </c>
      <c r="H24" s="5"/>
      <c r="I24" s="2"/>
      <c r="J24" s="2"/>
      <c r="K24" s="2"/>
      <c r="L24" s="2"/>
      <c r="M24" s="2"/>
      <c r="N24" s="19"/>
      <c r="O24" s="19"/>
      <c r="P24" s="19" t="s">
        <v>341</v>
      </c>
    </row>
    <row r="25" spans="1:16">
      <c r="A25" s="78" t="s">
        <v>563</v>
      </c>
      <c r="B25" s="2" t="s">
        <v>564</v>
      </c>
      <c r="C25" s="2"/>
      <c r="D25" s="2"/>
      <c r="E25" s="2"/>
      <c r="F25" s="1" t="str">
        <f>IF(テーブル2[[#This Row],[データパターン（日本語）]]="", "", VLOOKUP(テーブル2[[#This Row],[データパターン（日本語）]],dataType・データパターン一覧!A:B,2,FALSE))</f>
        <v/>
      </c>
      <c r="G25" s="39"/>
      <c r="H25" s="5"/>
      <c r="I25" s="2"/>
      <c r="J25" s="2"/>
      <c r="K25" s="2"/>
      <c r="L25" s="2"/>
      <c r="M25" s="2"/>
      <c r="N25" s="19"/>
      <c r="O25" s="19"/>
      <c r="P25" s="19"/>
    </row>
    <row r="26" spans="1:16">
      <c r="A26" s="78" t="s">
        <v>565</v>
      </c>
      <c r="B26" s="2" t="s">
        <v>75</v>
      </c>
      <c r="C26" s="2"/>
      <c r="D26" s="2"/>
      <c r="E26" s="2"/>
      <c r="F26" s="1" t="str">
        <f>IF(テーブル2[[#This Row],[データパターン（日本語）]]="", "", VLOOKUP(テーブル2[[#This Row],[データパターン（日本語）]],dataType・データパターン一覧!A:B,2,FALSE))</f>
        <v/>
      </c>
      <c r="G26" s="39"/>
      <c r="H26" s="5"/>
      <c r="I26" s="2"/>
      <c r="J26" s="2"/>
      <c r="K26" s="2"/>
      <c r="L26" s="2"/>
      <c r="M26" s="2"/>
      <c r="N26" s="19"/>
      <c r="O26" s="19"/>
      <c r="P26" s="19"/>
    </row>
    <row r="27" spans="1:16" ht="30">
      <c r="A27" s="6" t="s">
        <v>566</v>
      </c>
      <c r="B27" s="2" t="s">
        <v>319</v>
      </c>
      <c r="C27" s="2"/>
      <c r="D27" s="2" t="s">
        <v>567</v>
      </c>
      <c r="E27" s="2" t="s">
        <v>145</v>
      </c>
      <c r="F27" s="1" t="str">
        <f>IF(テーブル2[[#This Row],[データパターン（日本語）]]="", "", VLOOKUP(テーブル2[[#This Row],[データパターン（日本語）]],dataType・データパターン一覧!A:B,2,FALSE))</f>
        <v>REG_EX_ALL</v>
      </c>
      <c r="G27" s="39" t="s">
        <v>338</v>
      </c>
      <c r="H27" s="5"/>
      <c r="I27" s="2"/>
      <c r="J27" s="2"/>
      <c r="K27" s="2"/>
      <c r="L27" s="2"/>
      <c r="M27" s="2"/>
      <c r="N27" s="19"/>
      <c r="O27" s="19"/>
      <c r="P27" s="19" t="s">
        <v>341</v>
      </c>
    </row>
    <row r="28" spans="1:16">
      <c r="A28" s="6"/>
      <c r="B28" s="2"/>
      <c r="C28" s="2"/>
      <c r="D28" s="2"/>
      <c r="E28" s="2"/>
      <c r="F28" s="1" t="str">
        <f>IF(テーブル2[[#This Row],[データパターン（日本語）]]="", "", VLOOKUP(テーブル2[[#This Row],[データパターン（日本語）]],dataType・データパターン一覧!A:B,2,FALSE))</f>
        <v/>
      </c>
      <c r="G28" s="39"/>
      <c r="H28" s="5"/>
      <c r="I28" s="2"/>
      <c r="J28" s="2"/>
      <c r="K28" s="2"/>
      <c r="L28" s="2"/>
      <c r="M28" s="2"/>
      <c r="N28" s="19"/>
      <c r="O28" s="19"/>
      <c r="P28" s="19"/>
    </row>
    <row r="29" spans="1:16">
      <c r="A29" s="6"/>
      <c r="C29" s="2"/>
      <c r="D29" s="2"/>
      <c r="E29" s="2"/>
      <c r="F29" s="1" t="str">
        <f>IF(テーブル2[[#This Row],[データパターン（日本語）]]="", "", VLOOKUP(テーブル2[[#This Row],[データパターン（日本語）]],dataType・データパターン一覧!A:B,2,FALSE))</f>
        <v/>
      </c>
      <c r="G29" s="39"/>
      <c r="H29" s="5"/>
      <c r="I29" s="2"/>
      <c r="J29" s="2"/>
      <c r="K29" s="2"/>
      <c r="L29" s="2"/>
      <c r="N29" s="19"/>
      <c r="O29" s="19"/>
      <c r="P29" s="19"/>
    </row>
    <row r="30" spans="1:16">
      <c r="A30" s="78"/>
      <c r="C30" s="2"/>
      <c r="D30" s="2"/>
      <c r="E30" s="2"/>
      <c r="F30" s="1" t="str">
        <f>IF(テーブル2[[#This Row],[データパターン（日本語）]]="", "", VLOOKUP(テーブル2[[#This Row],[データパターン（日本語）]],dataType・データパターン一覧!A:B,2,FALSE))</f>
        <v/>
      </c>
      <c r="G30" s="39"/>
      <c r="H30" s="139"/>
      <c r="I30" s="2"/>
      <c r="J30" s="2"/>
      <c r="K30" s="2"/>
      <c r="L30" s="2"/>
      <c r="N30" s="19"/>
      <c r="O30" s="19"/>
      <c r="P30" s="19"/>
    </row>
    <row r="31" spans="1:16">
      <c r="A31" s="78"/>
      <c r="B31" s="2"/>
      <c r="C31" s="2"/>
      <c r="D31" s="2"/>
      <c r="E31" s="2"/>
      <c r="F31" s="1" t="str">
        <f>IF(テーブル2[[#This Row],[データパターン（日本語）]]="", "", VLOOKUP(テーブル2[[#This Row],[データパターン（日本語）]],dataType・データパターン一覧!A:B,2,FALSE))</f>
        <v/>
      </c>
      <c r="G31" s="39"/>
      <c r="H31" s="139"/>
      <c r="I31" s="2"/>
      <c r="J31" s="2"/>
      <c r="K31" s="2"/>
      <c r="L31" s="2"/>
      <c r="M31" s="2"/>
      <c r="N31" s="19"/>
      <c r="O31" s="19"/>
      <c r="P31" s="19"/>
    </row>
    <row r="32" spans="1:16">
      <c r="A32" s="78"/>
      <c r="B32" s="2"/>
      <c r="C32" s="2"/>
      <c r="D32" s="2"/>
      <c r="E32" s="2"/>
      <c r="F32" s="1" t="str">
        <f>IF(テーブル2[[#This Row],[データパターン（日本語）]]="", "", VLOOKUP(テーブル2[[#This Row],[データパターン（日本語）]],dataType・データパターン一覧!A:B,2,FALSE))</f>
        <v/>
      </c>
      <c r="G32" s="39"/>
      <c r="H32" s="128"/>
      <c r="I32" s="2"/>
      <c r="J32" s="2"/>
      <c r="K32" s="2"/>
      <c r="L32" s="2"/>
      <c r="M32" s="2"/>
      <c r="N32" s="19"/>
      <c r="O32" s="19"/>
      <c r="P32" s="19"/>
    </row>
    <row r="33" spans="1:16">
      <c r="A33" s="6"/>
      <c r="B33" s="2"/>
      <c r="C33" s="2"/>
      <c r="D33" s="2"/>
      <c r="E33" s="2"/>
      <c r="F33" s="1" t="str">
        <f>IF(テーブル2[[#This Row],[データパターン（日本語）]]="", "", VLOOKUP(テーブル2[[#This Row],[データパターン（日本語）]],dataType・データパターン一覧!A:B,2,FALSE))</f>
        <v/>
      </c>
      <c r="G33" s="39"/>
      <c r="H33" s="128"/>
      <c r="I33" s="2"/>
      <c r="J33" s="2"/>
      <c r="K33" s="2"/>
      <c r="L33" s="2"/>
      <c r="M33" s="2"/>
      <c r="N33" s="19"/>
      <c r="O33" s="19"/>
      <c r="P33" s="19"/>
    </row>
  </sheetData>
  <sheetProtection selectLockedCells="1" selectUnlockedCells="1"/>
  <protectedRanges>
    <protectedRange sqref="H32:H33" name="修正可能箇所_2_1_1_1"/>
    <protectedRange sqref="A30" name="修正可能箇所_3_1_2_3"/>
    <protectedRange sqref="A31" name="修正可能箇所_3_1_2_3_1"/>
    <protectedRange sqref="A32" name="修正可能箇所_3_1_2_3_2"/>
    <protectedRange sqref="A18" name="修正可能箇所_3_1"/>
    <protectedRange sqref="A22" name="修正可能箇所_9"/>
    <protectedRange sqref="A19" name="修正可能箇所_2"/>
    <protectedRange sqref="A25" name="修正可能箇所_1_1"/>
    <protectedRange sqref="H15:H23" name="修正可能箇所_2_1"/>
  </protectedRanges>
  <mergeCells count="2">
    <mergeCell ref="I6:L6"/>
    <mergeCell ref="C6:H6"/>
  </mergeCells>
  <phoneticPr fontId="3"/>
  <dataValidations count="7">
    <dataValidation type="list" allowBlank="1" showInputMessage="1" showErrorMessage="1" sqref="B8" xr:uid="{E584E77A-D19D-AF47-8752-2659B9F192F6}">
      <formula1>"INT,STRING,TIMESTAMP,ENUM"</formula1>
    </dataValidation>
    <dataValidation type="list" allowBlank="1" showInputMessage="1" showErrorMessage="1" sqref="F1:H1 F4:H5 F1048309:H1048576 O9:O33" xr:uid="{9E456B39-AC31-C54E-A941-1F234B3D418F}">
      <formula1>INDIRECT(#REF!)</formula1>
    </dataValidation>
    <dataValidation type="list" allowBlank="1" showInputMessage="1" showErrorMessage="1" sqref="F2:H3" xr:uid="{C602D75F-216A-5D49-91B0-7808C213D19E}">
      <formula1>INDIRECT($C6)</formula1>
    </dataValidation>
    <dataValidation type="list" allowBlank="1" showInputMessage="1" showErrorMessage="1" sqref="F30:H31 F33:F1048294 G34:H1048294 H25:H27" xr:uid="{F859AB8A-BE4F-E44F-8372-B00E9C665850}">
      <formula1>INDIRECT($C28)</formula1>
    </dataValidation>
    <dataValidation type="list" allowBlank="1" showInputMessage="1" showErrorMessage="1" sqref="F1048295:H1048308" xr:uid="{1C5976C2-C0B8-2D45-AE54-8055D472B907}">
      <formula1>INDIRECT($C1)</formula1>
    </dataValidation>
    <dataValidation type="list" allowBlank="1" showInputMessage="1" showErrorMessage="1" sqref="N9:N33" xr:uid="{D7B31756-ECD7-F141-908B-92BDD86DDA23}">
      <formula1>"○"</formula1>
    </dataValidation>
    <dataValidation type="list" allowBlank="1" showInputMessage="1" showErrorMessage="1" sqref="E9:E33" xr:uid="{99DE6843-CD64-ED48-9E4D-3C326B3CC555}">
      <formula1>一般</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A7392FB2-C372-254A-8497-1D00CC207080}">
          <x14:formula1>
            <xm:f>dataTypeプルダウン項目!E2:E15</xm:f>
          </x14:formula1>
          <xm:sqref>B28:B31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4"/>
  <sheetViews>
    <sheetView tabSelected="1" zoomScale="90" zoomScaleNormal="90" workbookViewId="0">
      <selection activeCell="E9" sqref="E9"/>
    </sheetView>
  </sheetViews>
  <sheetFormatPr baseColWidth="10" defaultColWidth="8.83203125" defaultRowHeight="14"/>
  <cols>
    <col min="1" max="1" width="37.5" style="3" customWidth="1"/>
    <col min="2" max="2" width="9.1640625" style="3" customWidth="1"/>
    <col min="3" max="3" width="23.33203125" style="20" customWidth="1"/>
    <col min="4" max="4" width="9.1640625" style="3" bestFit="1" customWidth="1"/>
    <col min="5" max="5" width="18.6640625" style="3" customWidth="1"/>
    <col min="6" max="6" width="20.6640625" customWidth="1"/>
    <col min="7" max="7" width="11.1640625" bestFit="1" customWidth="1"/>
    <col min="8" max="8" width="44.6640625" customWidth="1"/>
    <col min="9" max="11" width="24.5" bestFit="1" customWidth="1"/>
  </cols>
  <sheetData>
    <row r="1" spans="1:11">
      <c r="A1" s="7" t="s">
        <v>8</v>
      </c>
    </row>
    <row r="3" spans="1:11">
      <c r="A3" s="3" t="s">
        <v>58</v>
      </c>
    </row>
    <row r="4" spans="1:11">
      <c r="A4" s="3" t="s">
        <v>59</v>
      </c>
    </row>
    <row r="5" spans="1:11" ht="15">
      <c r="A5" s="3" t="s">
        <v>60</v>
      </c>
      <c r="H5" s="52" t="s">
        <v>192</v>
      </c>
      <c r="I5" s="52" t="s">
        <v>127</v>
      </c>
      <c r="J5" s="52" t="s">
        <v>128</v>
      </c>
      <c r="K5" s="52" t="s">
        <v>129</v>
      </c>
    </row>
    <row r="6" spans="1:11">
      <c r="A6" s="123" t="s">
        <v>355</v>
      </c>
      <c r="H6" s="65" t="str">
        <f>IF(各種設定!$E$14=0,"",各種設定!$E$14)</f>
        <v>en</v>
      </c>
      <c r="I6" s="65" t="str">
        <f>IF(各種設定!$E$15=0,"",各種設定!$E$15)</f>
        <v>ja</v>
      </c>
      <c r="J6" s="65" t="str">
        <f>IF(各種設定!$E$16=0,"",各種設定!$E$16)</f>
        <v/>
      </c>
      <c r="K6" s="65" t="str">
        <f>IF(各種設定!$E$17=0,"",各種設定!$E$17)</f>
        <v/>
      </c>
    </row>
    <row r="7" spans="1:11" ht="15">
      <c r="B7" s="3" t="s">
        <v>44</v>
      </c>
      <c r="C7" s="20" t="s">
        <v>44</v>
      </c>
    </row>
    <row r="8" spans="1:11" ht="30">
      <c r="A8" s="3" t="s">
        <v>42</v>
      </c>
      <c r="B8" s="20" t="s">
        <v>395</v>
      </c>
      <c r="C8" s="20" t="s">
        <v>41</v>
      </c>
      <c r="D8" s="3" t="s">
        <v>5</v>
      </c>
      <c r="E8" s="3" t="s">
        <v>6</v>
      </c>
      <c r="F8" s="20" t="s">
        <v>396</v>
      </c>
      <c r="G8" s="20" t="s">
        <v>397</v>
      </c>
      <c r="H8" s="3" t="s">
        <v>104</v>
      </c>
      <c r="I8" s="51" t="s">
        <v>398</v>
      </c>
      <c r="J8" s="51" t="s">
        <v>399</v>
      </c>
      <c r="K8" s="51" t="s">
        <v>400</v>
      </c>
    </row>
    <row r="9" spans="1:11">
      <c r="A9" s="78" t="s">
        <v>468</v>
      </c>
      <c r="B9" s="2"/>
      <c r="C9" s="66"/>
      <c r="D9" s="22" t="s">
        <v>527</v>
      </c>
      <c r="E9" s="22" t="s">
        <v>571</v>
      </c>
      <c r="F9" s="22" t="s">
        <v>469</v>
      </c>
      <c r="G9" s="21"/>
      <c r="H9" s="66"/>
      <c r="I9" s="24" t="s">
        <v>572</v>
      </c>
      <c r="J9" s="22"/>
      <c r="K9" s="22"/>
    </row>
    <row r="10" spans="1:11">
      <c r="A10" s="78" t="s">
        <v>468</v>
      </c>
      <c r="B10" s="2"/>
      <c r="C10" s="66"/>
      <c r="D10" s="22" t="s">
        <v>320</v>
      </c>
      <c r="E10" s="22" t="s">
        <v>573</v>
      </c>
      <c r="F10" s="22" t="s">
        <v>539</v>
      </c>
      <c r="G10" s="21"/>
      <c r="H10" s="66"/>
      <c r="I10" s="22" t="s">
        <v>574</v>
      </c>
      <c r="J10" s="22"/>
      <c r="K10" s="22"/>
    </row>
    <row r="11" spans="1:11">
      <c r="A11" s="78" t="s">
        <v>557</v>
      </c>
      <c r="B11" s="2"/>
      <c r="C11" s="66"/>
      <c r="D11" s="22" t="s">
        <v>193</v>
      </c>
      <c r="E11" s="22" t="s">
        <v>575</v>
      </c>
      <c r="F11" s="22" t="s">
        <v>576</v>
      </c>
      <c r="G11" s="21"/>
      <c r="H11" s="66"/>
      <c r="I11" s="22" t="s">
        <v>577</v>
      </c>
      <c r="J11" s="22"/>
      <c r="K11" s="22"/>
    </row>
    <row r="12" spans="1:11">
      <c r="A12" s="78" t="s">
        <v>557</v>
      </c>
      <c r="B12" s="2"/>
      <c r="C12" s="66"/>
      <c r="D12" s="22" t="s">
        <v>515</v>
      </c>
      <c r="E12" s="22" t="s">
        <v>578</v>
      </c>
      <c r="F12" s="22" t="s">
        <v>579</v>
      </c>
      <c r="G12" s="21"/>
      <c r="H12" s="66"/>
      <c r="I12" s="22" t="s">
        <v>580</v>
      </c>
      <c r="J12" s="22"/>
      <c r="K12" s="22"/>
    </row>
    <row r="13" spans="1:11">
      <c r="A13" s="78" t="s">
        <v>557</v>
      </c>
      <c r="B13" s="2"/>
      <c r="C13" s="66"/>
      <c r="D13" s="22" t="s">
        <v>560</v>
      </c>
      <c r="E13" s="22" t="s">
        <v>581</v>
      </c>
      <c r="F13" s="22" t="s">
        <v>582</v>
      </c>
      <c r="G13" s="21"/>
      <c r="H13" s="66"/>
      <c r="I13" s="22" t="s">
        <v>583</v>
      </c>
      <c r="J13" s="22"/>
      <c r="K13" s="22"/>
    </row>
    <row r="14" spans="1:11">
      <c r="A14" s="78" t="s">
        <v>557</v>
      </c>
      <c r="B14" s="2"/>
      <c r="C14" s="66"/>
      <c r="D14" s="22" t="s">
        <v>584</v>
      </c>
      <c r="E14" s="22" t="s">
        <v>585</v>
      </c>
      <c r="F14" s="22" t="s">
        <v>586</v>
      </c>
      <c r="G14" s="21"/>
      <c r="H14" s="66"/>
      <c r="I14" s="126" t="s">
        <v>587</v>
      </c>
      <c r="J14" s="22"/>
      <c r="K14" s="22"/>
    </row>
    <row r="15" spans="1:11">
      <c r="A15" s="6"/>
      <c r="B15" s="2"/>
      <c r="C15" s="66"/>
      <c r="D15" s="22"/>
      <c r="E15" s="127"/>
      <c r="F15" s="22"/>
      <c r="G15" s="21"/>
      <c r="H15" s="66"/>
      <c r="I15" s="22"/>
      <c r="J15" s="22"/>
      <c r="K15" s="22"/>
    </row>
    <row r="16" spans="1:11">
      <c r="A16" s="78"/>
      <c r="B16" s="2"/>
      <c r="C16" s="66"/>
      <c r="D16" s="22"/>
      <c r="E16" s="22"/>
      <c r="F16" s="22"/>
      <c r="G16" s="21"/>
      <c r="H16" s="66"/>
      <c r="I16" s="22"/>
      <c r="J16" s="22"/>
      <c r="K16" s="22"/>
    </row>
    <row r="17" spans="1:11">
      <c r="A17" s="78"/>
      <c r="B17" s="2"/>
      <c r="C17" s="66"/>
      <c r="D17" s="22"/>
      <c r="E17" s="22"/>
      <c r="F17" s="22"/>
      <c r="G17" s="21"/>
      <c r="H17" s="66"/>
      <c r="I17" s="24"/>
      <c r="J17" s="22"/>
      <c r="K17" s="22"/>
    </row>
    <row r="18" spans="1:11">
      <c r="A18" s="6"/>
      <c r="B18" s="2"/>
      <c r="C18" s="66"/>
      <c r="D18" s="22"/>
      <c r="E18" s="22"/>
      <c r="F18" s="22"/>
      <c r="G18" s="21"/>
      <c r="H18" s="66"/>
      <c r="I18" s="24"/>
      <c r="J18" s="22"/>
      <c r="K18" s="22"/>
    </row>
    <row r="19" spans="1:11">
      <c r="A19" s="78"/>
      <c r="B19" s="2"/>
      <c r="C19" s="66"/>
      <c r="D19" s="22"/>
      <c r="E19" s="22"/>
      <c r="F19" s="22"/>
      <c r="G19" s="21"/>
      <c r="H19" s="66"/>
      <c r="I19" s="24"/>
      <c r="J19" s="22"/>
      <c r="K19" s="22"/>
    </row>
    <row r="20" spans="1:11">
      <c r="A20" s="78"/>
      <c r="B20" s="2"/>
      <c r="C20" s="66"/>
      <c r="D20" s="22"/>
      <c r="E20" s="22"/>
      <c r="F20" s="22"/>
      <c r="G20" s="21"/>
      <c r="H20" s="66"/>
      <c r="I20" s="24"/>
      <c r="J20" s="22"/>
      <c r="K20" s="22"/>
    </row>
    <row r="21" spans="1:11">
      <c r="A21" s="78"/>
      <c r="B21" s="2"/>
      <c r="C21" s="66"/>
      <c r="D21" s="22"/>
      <c r="E21" s="22"/>
      <c r="F21" s="22"/>
      <c r="G21" s="21"/>
      <c r="H21" s="66"/>
      <c r="I21" s="126"/>
      <c r="J21" s="22"/>
      <c r="K21" s="22"/>
    </row>
    <row r="22" spans="1:11">
      <c r="A22" s="78"/>
      <c r="B22" s="2"/>
      <c r="C22" s="66"/>
      <c r="D22" s="22"/>
      <c r="E22" s="22"/>
      <c r="F22" s="22"/>
      <c r="G22" s="21"/>
      <c r="H22" s="66"/>
      <c r="I22" s="126"/>
      <c r="J22" s="22"/>
      <c r="K22" s="22"/>
    </row>
    <row r="23" spans="1:11">
      <c r="A23" s="78"/>
      <c r="B23" s="2"/>
      <c r="C23" s="66"/>
      <c r="D23" s="22"/>
      <c r="E23" s="22"/>
      <c r="F23" s="22"/>
      <c r="G23" s="21"/>
      <c r="H23" s="66"/>
      <c r="I23" s="126"/>
      <c r="J23" s="22"/>
      <c r="K23" s="22"/>
    </row>
    <row r="24" spans="1:11">
      <c r="A24" s="78"/>
    </row>
  </sheetData>
  <protectedRanges>
    <protectedRange sqref="A1" name="修正可能箇所_2"/>
    <protectedRange sqref="A24" name="修正可能箇所_3"/>
    <protectedRange sqref="A19" name="修正可能箇所_4_1"/>
    <protectedRange sqref="A20" name="修正可能箇所_4_2"/>
    <protectedRange sqref="A16:A17" name="修正可能箇所_3_1_2_3"/>
    <protectedRange sqref="A9" name="修正可能箇所_4"/>
    <protectedRange sqref="A10" name="修正可能箇所_5"/>
  </protectedRanges>
  <phoneticPr fontId="3"/>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111</v>
      </c>
    </row>
    <row r="2" spans="1:10">
      <c r="A2" s="32" t="s">
        <v>0</v>
      </c>
      <c r="B2" s="32" t="s">
        <v>68</v>
      </c>
      <c r="C2" s="33" t="s">
        <v>69</v>
      </c>
      <c r="D2" s="33" t="s">
        <v>106</v>
      </c>
      <c r="E2" s="33" t="s">
        <v>92</v>
      </c>
      <c r="F2" s="33" t="s">
        <v>70</v>
      </c>
      <c r="G2" s="33" t="s">
        <v>19</v>
      </c>
      <c r="H2" s="33" t="s">
        <v>67</v>
      </c>
      <c r="J2" s="33" t="s">
        <v>110</v>
      </c>
    </row>
    <row r="3" spans="1:10">
      <c r="A3" s="29" t="s">
        <v>61</v>
      </c>
      <c r="B3" s="34" t="s">
        <v>66</v>
      </c>
      <c r="C3" s="34" t="s">
        <v>43</v>
      </c>
      <c r="D3" s="34" t="s">
        <v>107</v>
      </c>
      <c r="E3" s="34" t="s">
        <v>71</v>
      </c>
      <c r="F3" s="35"/>
      <c r="G3" s="35"/>
      <c r="H3" s="35"/>
      <c r="J3" s="35"/>
    </row>
    <row r="4" spans="1:10">
      <c r="A4" s="29" t="s">
        <v>62</v>
      </c>
      <c r="B4" s="35"/>
      <c r="C4" s="35"/>
      <c r="D4" s="35"/>
      <c r="E4" s="35"/>
      <c r="F4" s="34" t="s">
        <v>71</v>
      </c>
      <c r="G4" s="34" t="s">
        <v>71</v>
      </c>
      <c r="H4" s="35"/>
      <c r="J4" s="34" t="s">
        <v>71</v>
      </c>
    </row>
    <row r="5" spans="1:10">
      <c r="A5" s="29" t="s">
        <v>74</v>
      </c>
      <c r="B5" s="35"/>
      <c r="C5" s="35"/>
      <c r="D5" s="35"/>
      <c r="E5" s="35"/>
      <c r="F5" s="34" t="s">
        <v>71</v>
      </c>
      <c r="G5" s="34" t="s">
        <v>71</v>
      </c>
      <c r="H5" s="35"/>
      <c r="J5" s="35"/>
    </row>
    <row r="6" spans="1:10">
      <c r="A6" s="29" t="s">
        <v>75</v>
      </c>
      <c r="B6" s="35"/>
      <c r="C6" s="35"/>
      <c r="D6" s="35"/>
      <c r="E6" s="35"/>
      <c r="F6" s="34" t="s">
        <v>71</v>
      </c>
      <c r="G6" s="34" t="s">
        <v>71</v>
      </c>
      <c r="H6" s="35"/>
      <c r="J6" s="34" t="s">
        <v>71</v>
      </c>
    </row>
    <row r="7" spans="1:10">
      <c r="A7" s="29" t="s">
        <v>63</v>
      </c>
      <c r="B7" s="35"/>
      <c r="C7" s="35"/>
      <c r="D7" s="35"/>
      <c r="E7" s="35"/>
      <c r="F7" s="34" t="s">
        <v>71</v>
      </c>
      <c r="G7" s="34" t="s">
        <v>71</v>
      </c>
      <c r="H7" s="35"/>
      <c r="J7" s="35"/>
    </row>
    <row r="8" spans="1:10">
      <c r="A8" s="29" t="s">
        <v>64</v>
      </c>
      <c r="B8" s="35"/>
      <c r="C8" s="35"/>
      <c r="D8" s="35"/>
      <c r="E8" s="35"/>
      <c r="F8" s="34" t="s">
        <v>71</v>
      </c>
      <c r="G8" s="34" t="s">
        <v>71</v>
      </c>
      <c r="H8" s="35"/>
      <c r="J8" s="35"/>
    </row>
    <row r="9" spans="1:10">
      <c r="A9" s="29" t="s">
        <v>76</v>
      </c>
      <c r="B9" s="34" t="s">
        <v>66</v>
      </c>
      <c r="C9" s="34" t="s">
        <v>66</v>
      </c>
      <c r="D9" s="35"/>
      <c r="E9" s="35"/>
      <c r="F9" s="34" t="s">
        <v>71</v>
      </c>
      <c r="G9" s="34" t="s">
        <v>71</v>
      </c>
      <c r="H9" s="34" t="s">
        <v>43</v>
      </c>
      <c r="J9" s="35"/>
    </row>
    <row r="10" spans="1:10">
      <c r="A10" s="29" t="s">
        <v>26</v>
      </c>
      <c r="B10" s="35"/>
      <c r="C10" s="35"/>
      <c r="D10" s="35"/>
      <c r="E10" s="35"/>
      <c r="F10" s="35"/>
      <c r="G10" s="35"/>
      <c r="H10" s="35"/>
      <c r="J10" s="35"/>
    </row>
    <row r="11" spans="1:10">
      <c r="A11" s="29" t="s">
        <v>65</v>
      </c>
      <c r="B11" s="34" t="s">
        <v>72</v>
      </c>
      <c r="C11" s="34" t="s">
        <v>73</v>
      </c>
      <c r="D11" s="35"/>
      <c r="E11" s="35"/>
      <c r="F11" s="35"/>
      <c r="G11" s="35"/>
      <c r="H11" s="35"/>
      <c r="J11" s="35"/>
    </row>
    <row r="12" spans="1:10">
      <c r="A12" s="29" t="s">
        <v>87</v>
      </c>
      <c r="B12" s="35"/>
      <c r="C12" s="35"/>
      <c r="D12" s="35"/>
      <c r="E12" s="35"/>
      <c r="F12" s="35"/>
      <c r="G12" s="35"/>
      <c r="H12" s="35"/>
      <c r="J12" s="35"/>
    </row>
    <row r="14" spans="1:10">
      <c r="B14" s="31" t="s">
        <v>108</v>
      </c>
    </row>
    <row r="15" spans="1:10">
      <c r="B15" t="s">
        <v>109</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294</v>
      </c>
      <c r="B1" t="s">
        <v>295</v>
      </c>
      <c r="C1" t="s">
        <v>298</v>
      </c>
    </row>
    <row r="2" spans="1:3">
      <c r="A2" t="s">
        <v>301</v>
      </c>
      <c r="B2" t="s">
        <v>297</v>
      </c>
      <c r="C2" t="s">
        <v>299</v>
      </c>
    </row>
    <row r="3" spans="1:3">
      <c r="A3" t="s">
        <v>302</v>
      </c>
      <c r="B3" t="s">
        <v>297</v>
      </c>
      <c r="C3" t="s">
        <v>300</v>
      </c>
    </row>
    <row r="4" spans="1:3">
      <c r="A4" t="s">
        <v>296</v>
      </c>
      <c r="B4" t="s">
        <v>303</v>
      </c>
      <c r="C4" t="s">
        <v>299</v>
      </c>
    </row>
    <row r="11" spans="1:3">
      <c r="A11" t="s">
        <v>304</v>
      </c>
    </row>
    <row r="12" spans="1:3">
      <c r="A12" t="s">
        <v>305</v>
      </c>
    </row>
    <row r="13" spans="1:3">
      <c r="A13" s="87" t="s">
        <v>306</v>
      </c>
    </row>
    <row r="14" spans="1:3">
      <c r="A14" t="s">
        <v>307</v>
      </c>
    </row>
    <row r="15" spans="1:3">
      <c r="A15" t="s">
        <v>308</v>
      </c>
    </row>
  </sheetData>
  <phoneticPr fontId="3"/>
  <pageMargins left="0.7" right="0.7" top="0.75" bottom="0.75" header="0.3" footer="0.3"/>
  <pageSetup paperSize="9" orientation="portrait" r:id="rId1"/>
  <tableParts count="1">
    <tablePart r:id="rId2"/>
  </tableParts>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16</vt:i4>
      </vt:variant>
      <vt:variant>
        <vt:lpstr>名前付き一覧</vt:lpstr>
      </vt:variant>
      <vt:variant>
        <vt:i4>5</vt:i4>
      </vt:variant>
    </vt:vector>
  </HeadingPairs>
  <TitlesOfParts>
    <vt:vector size="21"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　→未使用→　★☆★</vt:lpstr>
      <vt:lpstr>（未使用）dataType参照定義</vt:lpstr>
      <vt:lpstr>（未使用）DBテーブル定義</vt:lpstr>
      <vt:lpstr>（未使用）class項目定義</vt:lpstr>
      <vt:lpstr>'（未使用）class項目定義'!Print_Area</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2024-06-14T23:14:17Z</dcterms:modified>
</cp:coreProperties>
</file>