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SingleCells+xml" PartName="/xl/tables/tableSingleCells1.xml"/>
  <Override ContentType="application/vnd.openxmlformats-officedocument.spreadsheetml.tableSingleCells+xml" PartName="/xl/tables/tableSingleCells2.xml"/>
  <Override ContentType="application/vnd.openxmlformats-officedocument.spreadsheetml.tableSingleCells+xml" PartName="/xl/tables/tableSingleCells3.xml"/>
  <Override ContentType="application/vnd.openxmlformats-officedocument.spreadsheetml.tableSingleCells+xml" PartName="/xl/tables/tableSingleCells4.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filterPrivacy="1" defaultThemeVersion="124226"/>
  <xr:revisionPtr revIDLastSave="0" documentId="13_ncr:1_{835B2895-55C4-8D42-904F-ECD5EF96990D}" xr6:coauthVersionLast="47" xr6:coauthVersionMax="47" xr10:uidLastSave="{00000000-0000-0000-0000-000000000000}"/>
  <bookViews>
    <workbookView xWindow="0" yWindow="500" windowWidth="28800" windowHeight="16620" tabRatio="853" activeTab="10" xr2:uid="{00000000-000D-0000-FFFF-FFFF00000000}"/>
  </bookViews>
  <sheets>
    <sheet name="dataTypeプルダウン項目" sheetId="21" state="hidden" r:id="rId1"/>
    <sheet name="dataType・データパターン一覧" sheetId="27" state="hidden" r:id="rId2"/>
    <sheet name="fmt変更履歴" sheetId="19" r:id="rId3"/>
    <sheet name="readme" sheetId="37" r:id="rId4"/>
    <sheet name="各種設定" sheetId="34" r:id="rId5"/>
    <sheet name="dataType定義" sheetId="12" r:id="rId6"/>
    <sheet name="enum定義" sheetId="13" r:id="rId7"/>
    <sheet name="型別dataType設定項目" sheetId="22" state="hidden" r:id="rId8"/>
    <sheet name="FK種類" sheetId="31" state="hidden" r:id="rId9"/>
    <sheet name="【説明】DB項目定義" sheetId="36" r:id="rId10"/>
    <sheet name="DB項目定義" sheetId="8" r:id="rId11"/>
    <sheet name="DB共通項目定義" sheetId="20" r:id="rId12"/>
    <sheet name="★☆★　→未使用→　★☆★" sheetId="35" r:id="rId13"/>
    <sheet name="（未使用）dataType参照定義" sheetId="23" r:id="rId14"/>
    <sheet name="（未使用）DBテーブル定義" sheetId="24" r:id="rId15"/>
    <sheet name="（未使用）class項目定義" sheetId="18" r:id="rId16"/>
  </sheets>
  <definedNames>
    <definedName name="OLE_LINK198" localSheetId="6">enum定義!#REF!</definedName>
    <definedName name="OLE_LINK257" localSheetId="6">enum定義!#REF!</definedName>
    <definedName name="OLE_LINK269" localSheetId="6">enum定義!#REF!</definedName>
    <definedName name="_xlnm.Print_Area" localSheetId="15">'（未使用）class項目定義'!$A$1:$R$5</definedName>
    <definedName name="_xlnm.Print_Area" localSheetId="10">DB項目定義!$A$1:$X$5</definedName>
    <definedName name="一般">dataTypeプルダウン項目!$A$3:$A$16</definedName>
    <definedName name="一般２">#REF!</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4" i="12" l="1"/>
  <c r="F23" i="12"/>
  <c r="F22" i="12"/>
  <c r="F21" i="12"/>
  <c r="F20" i="12"/>
  <c r="F19" i="12"/>
  <c r="F18" i="12"/>
  <c r="F17" i="12"/>
  <c r="F16" i="12"/>
  <c r="F15" i="12"/>
  <c r="F14" i="12"/>
  <c r="F12" i="12"/>
  <c r="F11" i="12"/>
  <c r="F10" i="12"/>
  <c r="F9" i="12"/>
  <c r="F13" i="12"/>
  <c r="E43" i="8" l="1"/>
  <c r="E46" i="8"/>
  <c r="E45" i="8"/>
  <c r="E44" i="8"/>
  <c r="E40" i="8" l="1"/>
  <c r="E29" i="8"/>
  <c r="E42" i="8"/>
  <c r="E39" i="8"/>
  <c r="E41" i="8"/>
  <c r="E58" i="8"/>
  <c r="E53" i="8"/>
  <c r="E50" i="8"/>
  <c r="E57" i="8"/>
  <c r="E47" i="8"/>
  <c r="E48" i="8"/>
  <c r="E49" i="8"/>
  <c r="E51" i="8"/>
  <c r="E52" i="8"/>
  <c r="E38" i="8"/>
  <c r="E33" i="8"/>
  <c r="E32" i="8"/>
  <c r="E34" i="8"/>
  <c r="E60" i="8"/>
  <c r="E59" i="8"/>
  <c r="E56" i="8"/>
  <c r="E55" i="8"/>
  <c r="E54" i="8"/>
  <c r="E37" i="8"/>
  <c r="E36" i="8"/>
  <c r="E35" i="8"/>
  <c r="E31" i="8"/>
  <c r="E30" i="8"/>
  <c r="E28" i="8"/>
  <c r="E27" i="8"/>
  <c r="E26" i="8"/>
  <c r="E25" i="8"/>
  <c r="E24" i="8"/>
  <c r="E23" i="8"/>
  <c r="E22" i="8"/>
  <c r="E21" i="8"/>
  <c r="E20" i="8"/>
  <c r="E19" i="8"/>
  <c r="E18" i="8"/>
  <c r="E17" i="8"/>
  <c r="E16" i="8"/>
  <c r="E15" i="8"/>
  <c r="E14" i="8"/>
  <c r="E13" i="8"/>
  <c r="E12" i="8"/>
  <c r="E11" i="8"/>
  <c r="E10" i="8"/>
  <c r="E9" i="8"/>
  <c r="E8" i="8"/>
  <c r="E7" i="8"/>
  <c r="E6" i="8"/>
  <c r="E12" i="20" l="1"/>
  <c r="A9" i="36" l="1"/>
  <c r="E7" i="20" l="1"/>
  <c r="E8" i="20"/>
  <c r="E9" i="20"/>
  <c r="E10" i="20"/>
  <c r="E11" i="20"/>
  <c r="AA4" i="20"/>
  <c r="Z4" i="20"/>
  <c r="Y4" i="20"/>
  <c r="X4" i="20"/>
  <c r="AA3" i="8"/>
  <c r="Z3" i="8"/>
  <c r="Y3" i="8"/>
  <c r="X3" i="8"/>
  <c r="K6" i="13"/>
  <c r="J6" i="13"/>
  <c r="I6" i="13"/>
  <c r="H6" i="13"/>
  <c r="A7" i="36"/>
  <c r="A2" i="36"/>
  <c r="A3" i="36"/>
  <c r="A4" i="36"/>
  <c r="A5" i="36"/>
  <c r="A6" i="36"/>
  <c r="A8" i="36"/>
  <c r="A10" i="36"/>
  <c r="A11" i="36"/>
  <c r="A12" i="36"/>
  <c r="A13" i="36"/>
  <c r="A14" i="36"/>
  <c r="E48" i="18" l="1"/>
  <c r="E47" i="18"/>
  <c r="E46" i="18"/>
  <c r="E45" i="18"/>
  <c r="E44" i="18"/>
  <c r="E43" i="18"/>
  <c r="E42" i="18"/>
  <c r="E41" i="18"/>
  <c r="E40" i="18"/>
  <c r="E39" i="18"/>
  <c r="E38" i="18"/>
  <c r="E37" i="18"/>
  <c r="E36" i="18"/>
  <c r="E35" i="18"/>
  <c r="E34" i="18"/>
  <c r="E33" i="18"/>
  <c r="E32" i="18"/>
  <c r="E31" i="18"/>
  <c r="E30" i="18"/>
  <c r="E29" i="18"/>
  <c r="E28" i="18"/>
  <c r="E27" i="18"/>
  <c r="E26" i="18"/>
  <c r="E25" i="18"/>
  <c r="E24" i="18"/>
  <c r="E23" i="18"/>
  <c r="E22" i="18"/>
  <c r="E21" i="18"/>
  <c r="E20" i="18"/>
  <c r="E6" i="18"/>
  <c r="E7" i="18"/>
  <c r="E8" i="18"/>
  <c r="E9" i="18"/>
  <c r="E10" i="18"/>
  <c r="E11" i="18"/>
  <c r="E12" i="18"/>
  <c r="E13" i="18"/>
  <c r="E14" i="18"/>
  <c r="R3" i="18" l="1"/>
  <c r="U3" i="18"/>
  <c r="T3" i="18"/>
  <c r="S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I6" authorId="0" shapeId="0" xr:uid="{00000000-0006-0000-0200-000001000000}">
      <text>
        <r>
          <rPr>
            <sz val="9"/>
            <color rgb="FF000000"/>
            <rFont val="MS P ゴシック"/>
            <charset val="128"/>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（それぞれの</t>
        </r>
        <r>
          <rPr>
            <sz val="9"/>
            <color rgb="FF000000"/>
            <rFont val="ＭＳ Ｐゴシック"/>
            <family val="2"/>
            <charset val="128"/>
          </rPr>
          <t>Wrapper</t>
        </r>
        <r>
          <rPr>
            <sz val="9"/>
            <color rgb="FF000000"/>
            <rFont val="ＭＳ Ｐゴシック"/>
            <family val="2"/>
            <charset val="128"/>
          </rPr>
          <t>クラスを含む）、</t>
        </r>
        <r>
          <rPr>
            <sz val="9"/>
            <color rgb="FF000000"/>
            <rFont val="ＭＳ Ｐゴシック"/>
            <family val="2"/>
            <charset val="128"/>
          </rPr>
          <t>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t>
        </r>
        <r>
          <rPr>
            <sz val="9"/>
            <color rgb="FF000000"/>
            <rFont val="ＭＳ Ｐゴシック"/>
            <family val="2"/>
            <charset val="128"/>
          </rPr>
          <t>String</t>
        </r>
        <r>
          <rPr>
            <sz val="9"/>
            <color rgb="FF000000"/>
            <rFont val="ＭＳ Ｐゴシック"/>
            <family val="2"/>
            <charset val="128"/>
          </rPr>
          <t>の場合</t>
        </r>
        <r>
          <rPr>
            <sz val="9"/>
            <color rgb="FF000000"/>
            <rFont val="ＭＳ Ｐゴシック"/>
            <family val="2"/>
            <charset val="128"/>
          </rPr>
          <t xml:space="preserve">
</t>
        </r>
        <r>
          <rPr>
            <sz val="9"/>
            <color rgb="FF000000"/>
            <rFont val="MS P ゴシック"/>
            <charset val="128"/>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0" shapeId="0" xr:uid="{00000000-0006-0000-0200-000002000000}">
      <text>
        <r>
          <rPr>
            <sz val="9"/>
            <color rgb="FF000000"/>
            <rFont val="MS P ゴシック"/>
            <charset val="128"/>
          </rPr>
          <t>@Min</t>
        </r>
        <r>
          <rPr>
            <sz val="9"/>
            <color rgb="FF000000"/>
            <rFont val="ＭＳ Ｐゴシック"/>
            <family val="2"/>
            <charset val="128"/>
          </rPr>
          <t>と</t>
        </r>
        <r>
          <rPr>
            <sz val="9"/>
            <color rgb="FF000000"/>
            <rFont val="ＭＳ Ｐゴシック"/>
            <family val="2"/>
            <charset val="128"/>
          </rPr>
          <t>@DecimalMin</t>
        </r>
        <r>
          <rPr>
            <sz val="9"/>
            <color rgb="FF000000"/>
            <rFont val="ＭＳ Ｐゴシック"/>
            <family val="2"/>
            <charset val="128"/>
          </rPr>
          <t>があるが、</t>
        </r>
        <r>
          <rPr>
            <sz val="9"/>
            <color rgb="FF000000"/>
            <rFont val="ＭＳ Ｐゴシック"/>
            <family val="2"/>
            <charset val="128"/>
          </rPr>
          <t>@DecimalMin</t>
        </r>
        <r>
          <rPr>
            <sz val="9"/>
            <color rgb="FF000000"/>
            <rFont val="ＭＳ Ｐゴシック"/>
            <family val="2"/>
            <charset val="128"/>
          </rPr>
          <t>は</t>
        </r>
        <r>
          <rPr>
            <sz val="9"/>
            <color rgb="FF000000"/>
            <rFont val="ＭＳ Ｐゴシック"/>
            <family val="2"/>
            <charset val="128"/>
          </rPr>
          <t>Min</t>
        </r>
        <r>
          <rPr>
            <sz val="9"/>
            <color rgb="FF000000"/>
            <rFont val="ＭＳ Ｐゴシック"/>
            <family val="2"/>
            <charset val="128"/>
          </rPr>
          <t>を包含した機能っぽいので、簡単のため</t>
        </r>
        <r>
          <rPr>
            <sz val="9"/>
            <color rgb="FF000000"/>
            <rFont val="ＭＳ Ｐゴシック"/>
            <family val="2"/>
            <charset val="128"/>
          </rPr>
          <t>DecimalMin</t>
        </r>
        <r>
          <rPr>
            <sz val="9"/>
            <color rgb="FF000000"/>
            <rFont val="ＭＳ Ｐゴシック"/>
            <family val="2"/>
            <charset val="128"/>
          </rPr>
          <t>一本で行く。</t>
        </r>
        <r>
          <rPr>
            <sz val="9"/>
            <color rgb="FF000000"/>
            <rFont val="ＭＳ Ｐゴシック"/>
            <family val="2"/>
            <charset val="128"/>
          </rPr>
          <t>Max</t>
        </r>
        <r>
          <rPr>
            <sz val="9"/>
            <color rgb="FF000000"/>
            <rFont val="ＭＳ Ｐゴシック"/>
            <family val="2"/>
            <charset val="128"/>
          </rPr>
          <t>も同じ。</t>
        </r>
      </text>
    </comment>
    <comment ref="L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tc={7A77E6F4-C2A0-004E-AB99-71DD3D2F56F7}</author>
  </authors>
  <commentList>
    <comment ref="T5" authorId="0" shapeId="0" xr:uid="{7A77E6F4-C2A0-004E-AB99-71DD3D2F56F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自entity参照や、他のenttityを介しての無限循環参照を防ぐため、大きな処理速度遅延が心配されるケース以外では基本lazy（本列上空文字）としたい。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tc={822F2FB5-3656-4741-AC78-A5C0977B62BE}</author>
  </authors>
  <commentList>
    <comment ref="T6" authorId="0" shapeId="0" xr:uid="{822F2FB5-3656-4741-AC78-A5C0977B62B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自entity参照や、他のenttityを介しての無限循環参照を防ぐため、大きな処理速度遅延が心配されるケース以外では基本lazy（本列上空文字）としたい。</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<sst xmlns="http://schemas.openxmlformats.org/spreadsheetml/2006/main" count="1097" uniqueCount="685">
  <si>
    <t>型</t>
    <rPh sb="0" eb="1">
      <t>カタ</t>
    </rPh>
    <phoneticPr fontId="3"/>
  </si>
  <si>
    <t>DB項目定義</t>
    <rPh sb="2" eb="4">
      <t>コウモク</t>
    </rPh>
    <rPh sb="4" eb="6">
      <t>テイギ</t>
    </rPh>
    <phoneticPr fontId="3"/>
  </si>
  <si>
    <t>テーブル名</t>
    <rPh sb="4" eb="5">
      <t>メイ</t>
    </rPh>
    <phoneticPr fontId="3"/>
  </si>
  <si>
    <t>カラム名</t>
    <rPh sb="3" eb="4">
      <t>メイ</t>
    </rPh>
    <phoneticPr fontId="3"/>
  </si>
  <si>
    <t>dataType</t>
    <phoneticPr fontId="3"/>
  </si>
  <si>
    <t>code</t>
    <phoneticPr fontId="3"/>
  </si>
  <si>
    <t>varName</t>
    <phoneticPr fontId="3"/>
  </si>
  <si>
    <t>class項目定義</t>
    <rPh sb="5" eb="7">
      <t>コウモク</t>
    </rPh>
    <rPh sb="7" eb="9">
      <t>テイギ</t>
    </rPh>
    <phoneticPr fontId="3"/>
  </si>
  <si>
    <t>enum項目定義</t>
    <rPh sb="4" eb="6">
      <t>コウモク</t>
    </rPh>
    <rPh sb="6" eb="8">
      <t>テイギ</t>
    </rPh>
    <phoneticPr fontId="3"/>
  </si>
  <si>
    <t>dataType定義</t>
    <rPh sb="8" eb="10">
      <t>テイギ</t>
    </rPh>
    <phoneticPr fontId="3"/>
  </si>
  <si>
    <t>日付</t>
    <rPh sb="0" eb="2">
      <t>ヒヅケ</t>
    </rPh>
    <phoneticPr fontId="3"/>
  </si>
  <si>
    <t>バージョン</t>
    <phoneticPr fontId="3"/>
  </si>
  <si>
    <t>修正事項</t>
    <rPh sb="0" eb="2">
      <t>シュウセイ</t>
    </rPh>
    <rPh sb="2" eb="4">
      <t>ジコウ</t>
    </rPh>
    <phoneticPr fontId="3"/>
  </si>
  <si>
    <t>初版</t>
    <rPh sb="0" eb="2">
      <t>ショハン</t>
    </rPh>
    <phoneticPr fontId="3"/>
  </si>
  <si>
    <t>修正者</t>
    <rPh sb="0" eb="2">
      <t>シュウセイ</t>
    </rPh>
    <rPh sb="2" eb="3">
      <t>シャ</t>
    </rPh>
    <phoneticPr fontId="3"/>
  </si>
  <si>
    <t>田中</t>
    <rPh sb="0" eb="2">
      <t>タナカ</t>
    </rPh>
    <phoneticPr fontId="3"/>
  </si>
  <si>
    <t>カラム表示名をxmlに追加</t>
    <rPh sb="3" eb="5">
      <t>ヒョウジ</t>
    </rPh>
    <rPh sb="5" eb="6">
      <t>メイ</t>
    </rPh>
    <rPh sb="11" eb="13">
      <t>ツイカ</t>
    </rPh>
    <phoneticPr fontId="3"/>
  </si>
  <si>
    <t>フォーマット変更履歴</t>
    <rPh sb="6" eb="8">
      <t>ヘンコウ</t>
    </rPh>
    <rPh sb="8" eb="10">
      <t>リレキ</t>
    </rPh>
    <phoneticPr fontId="3"/>
  </si>
  <si>
    <t>DataType名</t>
    <rPh sb="8" eb="9">
      <t>メイ</t>
    </rPh>
    <phoneticPr fontId="3"/>
  </si>
  <si>
    <t>最大値</t>
    <rPh sb="0" eb="3">
      <t>サイダイチ</t>
    </rPh>
    <phoneticPr fontId="3"/>
  </si>
  <si>
    <t>dataTypeをソースに反映するように変更</t>
    <rPh sb="13" eb="15">
      <t>ハンエイ</t>
    </rPh>
    <rPh sb="20" eb="22">
      <t>ヘンコウ</t>
    </rPh>
    <phoneticPr fontId="3"/>
  </si>
  <si>
    <t>田中</t>
    <rPh sb="0" eb="2">
      <t>タナカ</t>
    </rPh>
    <phoneticPr fontId="3"/>
  </si>
  <si>
    <t>dataType
存在確認</t>
    <rPh sb="9" eb="11">
      <t>ソンザイ</t>
    </rPh>
    <rPh sb="11" eb="13">
      <t>カクニン</t>
    </rPh>
    <phoneticPr fontId="3"/>
  </si>
  <si>
    <t>田中</t>
    <rPh sb="0" eb="2">
      <t>タナカ</t>
    </rPh>
    <phoneticPr fontId="3"/>
  </si>
  <si>
    <t>DB共通項目定義</t>
    <rPh sb="2" eb="4">
      <t>キョウツウ</t>
    </rPh>
    <rPh sb="4" eb="6">
      <t>コウモク</t>
    </rPh>
    <rPh sb="6" eb="8">
      <t>テイギ</t>
    </rPh>
    <phoneticPr fontId="3"/>
  </si>
  <si>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3"/>
  </si>
  <si>
    <t>TIMESTAMP</t>
  </si>
  <si>
    <t>田中</t>
    <rPh sb="0" eb="2">
      <t>タナカ</t>
    </rPh>
    <phoneticPr fontId="3"/>
  </si>
  <si>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3"/>
  </si>
  <si>
    <t>UUID</t>
    <phoneticPr fontId="3"/>
  </si>
  <si>
    <t>田中</t>
    <rPh sb="0" eb="2">
      <t>タナカ</t>
    </rPh>
    <phoneticPr fontId="3"/>
  </si>
  <si>
    <t>全角</t>
    <rPh sb="0" eb="2">
      <t>ゼンカク</t>
    </rPh>
    <phoneticPr fontId="3"/>
  </si>
  <si>
    <t>半角</t>
    <rPh sb="0" eb="2">
      <t>ハンカク</t>
    </rPh>
    <phoneticPr fontId="3"/>
  </si>
  <si>
    <t>半角数字</t>
    <rPh sb="0" eb="2">
      <t>ハンカク</t>
    </rPh>
    <rPh sb="2" eb="4">
      <t>スウジ</t>
    </rPh>
    <phoneticPr fontId="3"/>
  </si>
  <si>
    <t>日時</t>
    <rPh sb="0" eb="2">
      <t>ニチジ</t>
    </rPh>
    <phoneticPr fontId="3"/>
  </si>
  <si>
    <t>YYYY</t>
    <phoneticPr fontId="3"/>
  </si>
  <si>
    <t>YYYYMM</t>
    <phoneticPr fontId="3"/>
  </si>
  <si>
    <t>YYYYMMDD</t>
    <phoneticPr fontId="3"/>
  </si>
  <si>
    <t>固定フォーマット</t>
    <rPh sb="0" eb="2">
      <t>コテイ</t>
    </rPh>
    <phoneticPr fontId="3"/>
  </si>
  <si>
    <t>一般</t>
    <rPh sb="0" eb="2">
      <t>イッパン</t>
    </rPh>
    <phoneticPr fontId="3"/>
  </si>
  <si>
    <t>E-MAIL</t>
    <phoneticPr fontId="3"/>
  </si>
  <si>
    <t>javadoc-class</t>
    <phoneticPr fontId="3"/>
  </si>
  <si>
    <t>DataType名</t>
    <phoneticPr fontId="3"/>
  </si>
  <si>
    <t>○</t>
    <phoneticPr fontId="3"/>
  </si>
  <si>
    <t>(*)</t>
    <phoneticPr fontId="3"/>
  </si>
  <si>
    <t>DD</t>
    <phoneticPr fontId="3"/>
  </si>
  <si>
    <t>HH</t>
    <phoneticPr fontId="3"/>
  </si>
  <si>
    <t>MMDD</t>
    <phoneticPr fontId="3"/>
  </si>
  <si>
    <t>MM</t>
    <phoneticPr fontId="3"/>
  </si>
  <si>
    <t>MI</t>
    <phoneticPr fontId="3"/>
  </si>
  <si>
    <t>SS</t>
    <phoneticPr fontId="3"/>
  </si>
  <si>
    <t>HHMI</t>
    <phoneticPr fontId="3"/>
  </si>
  <si>
    <t>MISS</t>
    <phoneticPr fontId="3"/>
  </si>
  <si>
    <t>HHMISS</t>
    <phoneticPr fontId="3"/>
  </si>
  <si>
    <t>MSEC</t>
    <phoneticPr fontId="3"/>
  </si>
  <si>
    <t>HHMISSMSEC</t>
    <phoneticPr fontId="3"/>
  </si>
  <si>
    <t>■データ分類とデータパターン</t>
    <rPh sb="4" eb="6">
      <t>ブンルイ</t>
    </rPh>
    <phoneticPr fontId="3"/>
  </si>
  <si>
    <t>■型</t>
    <rPh sb="1" eb="2">
      <t>カタ</t>
    </rPh>
    <phoneticPr fontId="3"/>
  </si>
  <si>
    <t>※（*)の列は、各Enumの最初の行にのみ記載することでデータ反映する。全行に同じ記載は不要</t>
    <rPh sb="5" eb="6">
      <t>レツ</t>
    </rPh>
    <rPh sb="8" eb="9">
      <t>カク</t>
    </rPh>
    <rPh sb="14" eb="16">
      <t>サイショ</t>
    </rPh>
    <rPh sb="17" eb="18">
      <t>ギョウ</t>
    </rPh>
    <rPh sb="21" eb="23">
      <t>キサイ</t>
    </rPh>
    <rPh sb="31" eb="33">
      <t>ハンエイ</t>
    </rPh>
    <rPh sb="36" eb="38">
      <t>ゼンギョウ</t>
    </rPh>
    <rPh sb="39" eb="40">
      <t>オナ</t>
    </rPh>
    <rPh sb="41" eb="43">
      <t>キサイ</t>
    </rPh>
    <rPh sb="44" eb="46">
      <t>フヨウ</t>
    </rPh>
    <phoneticPr fontId="3"/>
  </si>
  <si>
    <t>※Enumクラス名は、DataType名を元に自動生成される。</t>
    <rPh sb="8" eb="9">
      <t>メイ</t>
    </rPh>
    <rPh sb="19" eb="20">
      <t>メイ</t>
    </rPh>
    <rPh sb="21" eb="22">
      <t>モト</t>
    </rPh>
    <rPh sb="23" eb="25">
      <t>ジドウ</t>
    </rPh>
    <rPh sb="25" eb="27">
      <t>セイセイ</t>
    </rPh>
    <phoneticPr fontId="3"/>
  </si>
  <si>
    <t>　　例）DataType名：DT_TRANSACTION_STATUS／DataType name prefix：DT_　→Enumクラス名：TransactionStatusEnum</t>
    <phoneticPr fontId="3"/>
  </si>
  <si>
    <t>STRING</t>
  </si>
  <si>
    <t>INT</t>
  </si>
  <si>
    <t>FLOAT</t>
  </si>
  <si>
    <t>DOUBLE</t>
  </si>
  <si>
    <t>ENUM</t>
  </si>
  <si>
    <t>○</t>
    <phoneticPr fontId="3"/>
  </si>
  <si>
    <t>小数点以下桁数</t>
    <rPh sb="0" eb="3">
      <t>ショウスウテン</t>
    </rPh>
    <rPh sb="3" eb="5">
      <t>イカ</t>
    </rPh>
    <rPh sb="5" eb="7">
      <t>ケタスウ</t>
    </rPh>
    <phoneticPr fontId="3"/>
  </si>
  <si>
    <t>最小桁[文字数](*1)</t>
    <rPh sb="0" eb="2">
      <t>サイショウ</t>
    </rPh>
    <rPh sb="2" eb="3">
      <t>ケタ</t>
    </rPh>
    <rPh sb="4" eb="7">
      <t>モジスウ</t>
    </rPh>
    <phoneticPr fontId="3"/>
  </si>
  <si>
    <t>最大桁[文字数](*1)</t>
    <rPh sb="0" eb="2">
      <t>サイダイ</t>
    </rPh>
    <rPh sb="2" eb="3">
      <t>ケタ</t>
    </rPh>
    <rPh sb="4" eb="7">
      <t>モジスウ</t>
    </rPh>
    <phoneticPr fontId="3"/>
  </si>
  <si>
    <t>最小値</t>
    <rPh sb="0" eb="3">
      <t>サイショウチ</t>
    </rPh>
    <phoneticPr fontId="3"/>
  </si>
  <si>
    <t>△</t>
    <phoneticPr fontId="3"/>
  </si>
  <si>
    <t>○</t>
    <phoneticPr fontId="3"/>
  </si>
  <si>
    <t>○</t>
    <phoneticPr fontId="3"/>
  </si>
  <si>
    <t>SHORT</t>
  </si>
  <si>
    <t>LONG</t>
  </si>
  <si>
    <t>BIG_DECIMAL</t>
  </si>
  <si>
    <t>varchar</t>
    <phoneticPr fontId="3"/>
  </si>
  <si>
    <t>int</t>
    <phoneticPr fontId="3"/>
  </si>
  <si>
    <t>smallint</t>
    <phoneticPr fontId="3"/>
  </si>
  <si>
    <t>bigint</t>
    <phoneticPr fontId="3"/>
  </si>
  <si>
    <t>double precision</t>
    <phoneticPr fontId="3"/>
  </si>
  <si>
    <t>real(=float)</t>
    <phoneticPr fontId="3"/>
  </si>
  <si>
    <t>numeric</t>
    <phoneticPr fontId="3"/>
  </si>
  <si>
    <t>postgresqlの型</t>
    <rPh sb="11" eb="12">
      <t>カタ</t>
    </rPh>
    <phoneticPr fontId="3"/>
  </si>
  <si>
    <t>timestamp</t>
    <phoneticPr fontId="3"/>
  </si>
  <si>
    <t>varchar</t>
    <phoneticPr fontId="3"/>
  </si>
  <si>
    <t>BOOLEAN</t>
    <phoneticPr fontId="3"/>
  </si>
  <si>
    <t>bool</t>
    <phoneticPr fontId="3"/>
  </si>
  <si>
    <t>共通</t>
    <rPh sb="0" eb="2">
      <t>キョウツウ</t>
    </rPh>
    <phoneticPr fontId="3"/>
  </si>
  <si>
    <t>必須</t>
    <rPh sb="0" eb="2">
      <t>ヒッス</t>
    </rPh>
    <phoneticPr fontId="3"/>
  </si>
  <si>
    <t>任意</t>
    <rPh sb="0" eb="2">
      <t>ニンイ</t>
    </rPh>
    <phoneticPr fontId="3"/>
  </si>
  <si>
    <t>正規表現</t>
    <rPh sb="0" eb="2">
      <t>セイキ</t>
    </rPh>
    <rPh sb="2" eb="4">
      <t>ヒョウゲン</t>
    </rPh>
    <phoneticPr fontId="3"/>
  </si>
  <si>
    <t>STRINGの場合の入力項目</t>
  </si>
  <si>
    <t>v1.00</t>
    <phoneticPr fontId="3"/>
  </si>
  <si>
    <t>v1.01</t>
    <phoneticPr fontId="3"/>
  </si>
  <si>
    <t>v1.02</t>
    <phoneticPr fontId="3"/>
  </si>
  <si>
    <t>v1.03</t>
    <phoneticPr fontId="3"/>
  </si>
  <si>
    <t>v1.04</t>
    <phoneticPr fontId="3"/>
  </si>
  <si>
    <t>v2.00</t>
    <phoneticPr fontId="3"/>
  </si>
  <si>
    <t>正規表現</t>
    <rPh sb="0" eb="2">
      <t>セイキヒョウゲン2</t>
    </rPh>
    <phoneticPr fontId="3"/>
  </si>
  <si>
    <t>参照先システム</t>
    <rPh sb="0" eb="2">
      <t>サンショウ</t>
    </rPh>
    <rPh sb="2" eb="3">
      <t>サキ</t>
    </rPh>
    <phoneticPr fontId="3"/>
  </si>
  <si>
    <t>dataType参照定義</t>
    <rPh sb="8" eb="10">
      <t>サンショウ</t>
    </rPh>
    <rPh sb="10" eb="12">
      <t>テイギ</t>
    </rPh>
    <phoneticPr fontId="3"/>
  </si>
  <si>
    <t>dataType</t>
    <phoneticPr fontId="3"/>
  </si>
  <si>
    <t>javadoc-value</t>
  </si>
  <si>
    <t>備考</t>
    <rPh sb="0" eb="2">
      <t>ビコウ</t>
    </rPh>
    <phoneticPr fontId="3"/>
  </si>
  <si>
    <t>データパターン</t>
    <phoneticPr fontId="3"/>
  </si>
  <si>
    <t>○</t>
    <phoneticPr fontId="3"/>
  </si>
  <si>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3"/>
  </si>
  <si>
    <t>　　 Enumについては、codeの桁数を記載。STRINGは最大文字数。バイト数ではない。</t>
    <rPh sb="18" eb="20">
      <t>ケタスウ</t>
    </rPh>
    <rPh sb="21" eb="23">
      <t>キサイ</t>
    </rPh>
    <rPh sb="31" eb="33">
      <t>サイダイ</t>
    </rPh>
    <rPh sb="33" eb="36">
      <t>モジスウ</t>
    </rPh>
    <rPh sb="40" eb="41">
      <t>スウ</t>
    </rPh>
    <phoneticPr fontId="3"/>
  </si>
  <si>
    <t>自動採番</t>
    <rPh sb="0" eb="2">
      <t>ジドウ</t>
    </rPh>
    <rPh sb="2" eb="4">
      <t>サイバン</t>
    </rPh>
    <phoneticPr fontId="3"/>
  </si>
  <si>
    <t>※DB側の項目だが型依存があるのでここで記載</t>
    <rPh sb="3" eb="4">
      <t>ガワ</t>
    </rPh>
    <rPh sb="5" eb="7">
      <t>コウモク</t>
    </rPh>
    <rPh sb="9" eb="10">
      <t>カタ</t>
    </rPh>
    <rPh sb="10" eb="12">
      <t>イゾン</t>
    </rPh>
    <rPh sb="20" eb="22">
      <t>キサイ</t>
    </rPh>
    <phoneticPr fontId="3"/>
  </si>
  <si>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3"/>
  </si>
  <si>
    <t>（未使用）</t>
    <rPh sb="1" eb="4">
      <t>ミシヨウ</t>
    </rPh>
    <phoneticPr fontId="3"/>
  </si>
  <si>
    <t>v2.01</t>
    <phoneticPr fontId="3"/>
  </si>
  <si>
    <t>v2.02</t>
    <phoneticPr fontId="3"/>
  </si>
  <si>
    <t>・dataTypeInfoのxml対応付けがおかしかったので修正</t>
    <rPh sb="17" eb="19">
      <t>タイオウ</t>
    </rPh>
    <rPh sb="19" eb="20">
      <t>ヅ</t>
    </rPh>
    <rPh sb="30" eb="32">
      <t>シュウセイ</t>
    </rPh>
    <phoneticPr fontId="3"/>
  </si>
  <si>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3"/>
  </si>
  <si>
    <t>整合性チェック内容（javadoc）</t>
    <rPh sb="0" eb="3">
      <t>セイゴウセイ2</t>
    </rPh>
    <rPh sb="7" eb="9">
      <t>ナイヨウ</t>
    </rPh>
    <phoneticPr fontId="3"/>
  </si>
  <si>
    <t>DBテーブル定義</t>
    <rPh sb="6" eb="8">
      <t>テイギ</t>
    </rPh>
    <phoneticPr fontId="3"/>
  </si>
  <si>
    <t>v2.03</t>
    <phoneticPr fontId="3"/>
  </si>
  <si>
    <t>整合性
チェック2</t>
    <rPh sb="0" eb="3">
      <t>セイゴウセイ2</t>
    </rPh>
    <phoneticPr fontId="3"/>
  </si>
  <si>
    <t>テーブル名（日本語）</t>
  </si>
  <si>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3"/>
  </si>
  <si>
    <t>・dataTypeが、エクセルの日本語からgetEnumFromNameする仕組みだったが、これだとWindows-31jとUTF-8が共存できないため、getEnumFromNameはアルファベットの文字から行うよう仕様変更</t>
    <phoneticPr fontId="3"/>
  </si>
  <si>
    <t>v2.04</t>
    <phoneticPr fontId="3"/>
  </si>
  <si>
    <t>田中</t>
    <rPh sb="0" eb="2">
      <t>タナカ</t>
    </rPh>
    <phoneticPr fontId="3"/>
  </si>
  <si>
    <t>追加言語1</t>
    <rPh sb="0" eb="2">
      <t>ツイカ</t>
    </rPh>
    <rPh sb="2" eb="4">
      <t>ゲンゴ</t>
    </rPh>
    <phoneticPr fontId="3"/>
  </si>
  <si>
    <t>追加言語2</t>
    <rPh sb="0" eb="2">
      <t>ツイカ</t>
    </rPh>
    <rPh sb="2" eb="4">
      <t>ゲンゴ</t>
    </rPh>
    <phoneticPr fontId="3"/>
  </si>
  <si>
    <t>追加言語3</t>
    <rPh sb="0" eb="2">
      <t>ツイカ</t>
    </rPh>
    <rPh sb="2" eb="4">
      <t>ゲンゴ</t>
    </rPh>
    <phoneticPr fontId="3"/>
  </si>
  <si>
    <t>田中</t>
    <rPh sb="0" eb="2">
      <t>タナカ</t>
    </rPh>
    <phoneticPr fontId="3"/>
  </si>
  <si>
    <t>表示名
（デフォルト言語）</t>
    <rPh sb="0" eb="2">
      <t>ヒョウジ</t>
    </rPh>
    <rPh sb="2" eb="3">
      <t>メイ</t>
    </rPh>
    <rPh sb="10" eb="12">
      <t>ゲンゴ</t>
    </rPh>
    <phoneticPr fontId="3"/>
  </si>
  <si>
    <t>表示名
（追加言語1）</t>
    <rPh sb="0" eb="2">
      <t>ヒョウジ</t>
    </rPh>
    <rPh sb="2" eb="3">
      <t>メイ</t>
    </rPh>
    <rPh sb="5" eb="7">
      <t>ツイカ</t>
    </rPh>
    <rPh sb="7" eb="9">
      <t>ゲンゴ</t>
    </rPh>
    <phoneticPr fontId="3"/>
  </si>
  <si>
    <t>表示名
（追加言語2）</t>
    <rPh sb="0" eb="2">
      <t>ヒョウジメイ2</t>
    </rPh>
    <phoneticPr fontId="3"/>
  </si>
  <si>
    <t>表示名
（追加言語3）</t>
    <rPh sb="0" eb="2">
      <t>ヒョウジメイ3</t>
    </rPh>
    <phoneticPr fontId="3"/>
  </si>
  <si>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3"/>
  </si>
  <si>
    <t>v2.05</t>
    <phoneticPr fontId="3"/>
  </si>
  <si>
    <t>v2.06</t>
    <phoneticPr fontId="3"/>
  </si>
  <si>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3"/>
  </si>
  <si>
    <t>半角</t>
  </si>
  <si>
    <t>整数部桁数</t>
    <rPh sb="0" eb="2">
      <t>セイスウ</t>
    </rPh>
    <rPh sb="2" eb="3">
      <t>ブ</t>
    </rPh>
    <rPh sb="3" eb="5">
      <t>ケタスウ</t>
    </rPh>
    <phoneticPr fontId="3"/>
  </si>
  <si>
    <t>禁則文字</t>
    <rPh sb="0" eb="2">
      <t>キンソク</t>
    </rPh>
    <rPh sb="2" eb="4">
      <t>モジ</t>
    </rPh>
    <phoneticPr fontId="3"/>
  </si>
  <si>
    <t>数値系の場合の入力項目</t>
    <rPh sb="0" eb="2">
      <t>スウチ</t>
    </rPh>
    <rPh sb="2" eb="3">
      <t>ケイ</t>
    </rPh>
    <rPh sb="4" eb="6">
      <t>バアイ</t>
    </rPh>
    <rPh sb="7" eb="9">
      <t>ニュウリョク</t>
    </rPh>
    <rPh sb="9" eb="11">
      <t>コウモク</t>
    </rPh>
    <phoneticPr fontId="3"/>
  </si>
  <si>
    <t>v3.00</t>
    <phoneticPr fontId="3"/>
  </si>
  <si>
    <t>全半角（制限なし）</t>
  </si>
  <si>
    <t>全半角（制限なし）</t>
    <rPh sb="0" eb="1">
      <t>ゼン</t>
    </rPh>
    <rPh sb="1" eb="3">
      <t>ハンカク</t>
    </rPh>
    <rPh sb="4" eb="6">
      <t>セイゲン</t>
    </rPh>
    <phoneticPr fontId="3"/>
  </si>
  <si>
    <t>半角数字＋英大文字</t>
  </si>
  <si>
    <t>半角数字＋英大文字</t>
    <rPh sb="0" eb="2">
      <t>ハンカク</t>
    </rPh>
    <rPh sb="2" eb="4">
      <t>スウジ</t>
    </rPh>
    <rPh sb="5" eb="6">
      <t>エイ</t>
    </rPh>
    <rPh sb="6" eb="9">
      <t>オオモジ</t>
    </rPh>
    <phoneticPr fontId="3"/>
  </si>
  <si>
    <t>半角数字＋英大文字＋_</t>
    <rPh sb="0" eb="2">
      <t>ハンカク</t>
    </rPh>
    <rPh sb="2" eb="4">
      <t>スウジ</t>
    </rPh>
    <rPh sb="5" eb="6">
      <t>エイ</t>
    </rPh>
    <rPh sb="6" eb="9">
      <t>オオモジ</t>
    </rPh>
    <phoneticPr fontId="3"/>
  </si>
  <si>
    <t>半角数字＋英小文字＋_</t>
  </si>
  <si>
    <t>半角数字＋英小文字＋_</t>
    <rPh sb="0" eb="2">
      <t>ハンカク</t>
    </rPh>
    <rPh sb="2" eb="4">
      <t>スウジ</t>
    </rPh>
    <rPh sb="5" eb="6">
      <t>エイ</t>
    </rPh>
    <rPh sb="6" eb="9">
      <t>コモジ</t>
    </rPh>
    <phoneticPr fontId="3"/>
  </si>
  <si>
    <t>半角数字＋英小文字</t>
    <rPh sb="0" eb="2">
      <t>ハンカク</t>
    </rPh>
    <rPh sb="2" eb="4">
      <t>スウジ</t>
    </rPh>
    <rPh sb="5" eb="6">
      <t>エイ</t>
    </rPh>
    <rPh sb="6" eb="9">
      <t>コモジ</t>
    </rPh>
    <phoneticPr fontId="3"/>
  </si>
  <si>
    <t>英大文字</t>
  </si>
  <si>
    <t>英大文字</t>
    <rPh sb="0" eb="1">
      <t>エイ</t>
    </rPh>
    <rPh sb="1" eb="4">
      <t>オオモジ</t>
    </rPh>
    <phoneticPr fontId="3"/>
  </si>
  <si>
    <t>英大文字＋_</t>
  </si>
  <si>
    <t>英大文字＋_</t>
    <rPh sb="0" eb="1">
      <t>エイ</t>
    </rPh>
    <rPh sb="1" eb="4">
      <t>オオモジ</t>
    </rPh>
    <phoneticPr fontId="3"/>
  </si>
  <si>
    <t>英小文字</t>
  </si>
  <si>
    <t>英小文字</t>
    <rPh sb="0" eb="1">
      <t>エイ</t>
    </rPh>
    <rPh sb="1" eb="4">
      <t>コモジ</t>
    </rPh>
    <phoneticPr fontId="3"/>
  </si>
  <si>
    <t>英小文字＋_</t>
  </si>
  <si>
    <t>英小文字＋_</t>
    <rPh sb="0" eb="1">
      <t>エイ</t>
    </rPh>
    <rPh sb="1" eb="4">
      <t>コモジ</t>
    </rPh>
    <phoneticPr fontId="3"/>
  </si>
  <si>
    <t>半角英字</t>
    <rPh sb="0" eb="2">
      <t>ハンカク</t>
    </rPh>
    <rPh sb="2" eb="4">
      <t>エイジ</t>
    </rPh>
    <phoneticPr fontId="3"/>
  </si>
  <si>
    <t>半角英字＋_</t>
    <rPh sb="0" eb="2">
      <t>ハンカク</t>
    </rPh>
    <rPh sb="2" eb="4">
      <t>エイジ</t>
    </rPh>
    <phoneticPr fontId="3"/>
  </si>
  <si>
    <t>REG_EX_ALL</t>
  </si>
  <si>
    <t>REG_EX_HAN</t>
  </si>
  <si>
    <t>REG_EX_HAN_NUM</t>
  </si>
  <si>
    <t>REG_EX_HAN_UC</t>
  </si>
  <si>
    <t>REG_EX_HAN_UC_US</t>
  </si>
  <si>
    <t>REG_EX_HAN_LC</t>
  </si>
  <si>
    <t>REG_EX_HAN_LC_US</t>
  </si>
  <si>
    <t>REG_EX_HAN_NUM_UC</t>
  </si>
  <si>
    <t>REG_EX_HAN_NUM_UC_US</t>
  </si>
  <si>
    <t>データパターン</t>
    <phoneticPr fontId="3"/>
  </si>
  <si>
    <t>enumValue</t>
    <phoneticPr fontId="3"/>
  </si>
  <si>
    <t>データパターン</t>
    <phoneticPr fontId="3"/>
  </si>
  <si>
    <t>javadoc</t>
    <phoneticPr fontId="3"/>
  </si>
  <si>
    <t>REG_EX_HAN_NUM_LC_US</t>
  </si>
  <si>
    <t>半角英字</t>
  </si>
  <si>
    <t>REG_EX_HAN_NUM_UC_LC</t>
  </si>
  <si>
    <t>半角英字＋_</t>
  </si>
  <si>
    <t>REG_EX_HAN_NUM_UC_LC_US</t>
  </si>
  <si>
    <t>全角</t>
  </si>
  <si>
    <t>REG_EX_ZEN</t>
  </si>
  <si>
    <t>半角数字＋英小文字</t>
  </si>
  <si>
    <t>REG_EX_HAN_NUM_LC</t>
  </si>
  <si>
    <t>半角数字</t>
    <phoneticPr fontId="3"/>
  </si>
  <si>
    <t>任意</t>
    <rPh sb="0" eb="2">
      <t>ニンイ</t>
    </rPh>
    <phoneticPr fontId="3"/>
  </si>
  <si>
    <t>Enumの
場合</t>
    <rPh sb="6" eb="8">
      <t>バアイ</t>
    </rPh>
    <phoneticPr fontId="3"/>
  </si>
  <si>
    <t>コードの長さ</t>
    <rPh sb="4" eb="5">
      <t>ナガ</t>
    </rPh>
    <phoneticPr fontId="3"/>
  </si>
  <si>
    <t>BIG_INTEGER</t>
    <phoneticPr fontId="3"/>
  </si>
  <si>
    <t>サポート言語2</t>
    <rPh sb="4" eb="6">
      <t>ゲンゴ</t>
    </rPh>
    <phoneticPr fontId="3"/>
  </si>
  <si>
    <t>サポート言語3</t>
    <rPh sb="4" eb="6">
      <t>ゲンゴ</t>
    </rPh>
    <phoneticPr fontId="3"/>
  </si>
  <si>
    <t>ja</t>
  </si>
  <si>
    <t>デフォルト言語</t>
    <rPh sb="5" eb="7">
      <t>ゲンゴ</t>
    </rPh>
    <phoneticPr fontId="3"/>
  </si>
  <si>
    <t>v3.01</t>
    <phoneticPr fontId="3"/>
  </si>
  <si>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3"/>
  </si>
  <si>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3"/>
  </si>
  <si>
    <t>田中</t>
    <rPh sb="0" eb="2">
      <t>タナカ</t>
    </rPh>
    <phoneticPr fontId="3"/>
  </si>
  <si>
    <t>v3.02</t>
    <phoneticPr fontId="3"/>
  </si>
  <si>
    <t>田中</t>
    <rPh sb="0" eb="2">
      <t>タナカ</t>
    </rPh>
    <phoneticPr fontId="3"/>
  </si>
  <si>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3"/>
  </si>
  <si>
    <t>必須</t>
    <rPh sb="0" eb="2">
      <t>ヒッス</t>
    </rPh>
    <phoneticPr fontId="3"/>
  </si>
  <si>
    <t>1</t>
  </si>
  <si>
    <t>v3.03</t>
    <phoneticPr fontId="3"/>
  </si>
  <si>
    <t>田中</t>
    <rPh sb="0" eb="2">
      <t>タナカ</t>
    </rPh>
    <phoneticPr fontId="3"/>
  </si>
  <si>
    <t>（未使用）2</t>
    <rPh sb="0" eb="6">
      <t>ミシヨウ2</t>
    </rPh>
    <phoneticPr fontId="3"/>
  </si>
  <si>
    <t>（未使用）3</t>
    <rPh sb="0" eb="6">
      <t>ミシヨウ3</t>
    </rPh>
    <phoneticPr fontId="3"/>
  </si>
  <si>
    <t>（未使用）4</t>
    <rPh sb="0" eb="6">
      <t>ミシヨウ4</t>
    </rPh>
    <phoneticPr fontId="3"/>
  </si>
  <si>
    <t>（未使用）5</t>
    <rPh sb="0" eb="6">
      <t>ミシヨウ5</t>
    </rPh>
    <phoneticPr fontId="3"/>
  </si>
  <si>
    <t>（未使用）6</t>
    <rPh sb="0" eb="6">
      <t>ミシヨウ6</t>
    </rPh>
    <phoneticPr fontId="3"/>
  </si>
  <si>
    <t>（未使用）7</t>
    <rPh sb="0" eb="6">
      <t>ミシヨウ7</t>
    </rPh>
    <phoneticPr fontId="3"/>
  </si>
  <si>
    <t>（未使用）8</t>
    <rPh sb="0" eb="6">
      <t>ミシヨウ8</t>
    </rPh>
    <phoneticPr fontId="3"/>
  </si>
  <si>
    <t>（未使用）9</t>
    <rPh sb="0" eb="6">
      <t>ミシヨウ9</t>
    </rPh>
    <phoneticPr fontId="3"/>
  </si>
  <si>
    <t>（未使用）10</t>
    <rPh sb="0" eb="7">
      <t>ミシヨウ10</t>
    </rPh>
    <phoneticPr fontId="3"/>
  </si>
  <si>
    <t>（未使用）102</t>
    <rPh sb="0" eb="8">
      <t>ミシヨウ102</t>
    </rPh>
    <phoneticPr fontId="3"/>
  </si>
  <si>
    <t>（未使用）1022</t>
    <rPh sb="0" eb="9">
      <t>ミシヨウ1022</t>
    </rPh>
    <phoneticPr fontId="3"/>
  </si>
  <si>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3"/>
  </si>
  <si>
    <t>UTF-8</t>
  </si>
  <si>
    <t>DT_TS</t>
  </si>
  <si>
    <t>DT_DEV_ID</t>
  </si>
  <si>
    <t>DT_UUID</t>
  </si>
  <si>
    <t>DT_APP_ID</t>
  </si>
  <si>
    <t>DT_APP_NAME</t>
  </si>
  <si>
    <t>DT_APP_VER</t>
  </si>
  <si>
    <t>DT_FILE_NAME</t>
  </si>
  <si>
    <t>DT_DATE_STRING</t>
  </si>
  <si>
    <t>DT_APP_DESC</t>
  </si>
  <si>
    <t>DT_DEV_ID_SEARCH_STR</t>
  </si>
  <si>
    <t>organization ID</t>
    <phoneticPr fontId="3"/>
  </si>
  <si>
    <t>ORG_ID</t>
    <phoneticPr fontId="3"/>
  </si>
  <si>
    <t>DT_ORG_ID</t>
    <phoneticPr fontId="3"/>
  </si>
  <si>
    <t>UUID</t>
  </si>
  <si>
    <t>device ID</t>
    <phoneticPr fontId="3"/>
  </si>
  <si>
    <t>DEV_ID</t>
  </si>
  <si>
    <t>app ID</t>
    <phoneticPr fontId="3"/>
  </si>
  <si>
    <t>APP_ID</t>
  </si>
  <si>
    <t>app name</t>
    <phoneticPr fontId="3"/>
  </si>
  <si>
    <t>APP_NAME</t>
  </si>
  <si>
    <t>description</t>
    <phoneticPr fontId="3"/>
  </si>
  <si>
    <t>APP_DESC</t>
  </si>
  <si>
    <t>safari ok flag</t>
    <phoneticPr fontId="3"/>
  </si>
  <si>
    <t>SAFARI_OK_FLG</t>
  </si>
  <si>
    <t>APP_VER</t>
  </si>
  <si>
    <t>version comment</t>
    <phoneticPr fontId="3"/>
  </si>
  <si>
    <t>APP_VER_DESC</t>
  </si>
  <si>
    <t>app version</t>
    <phoneticPr fontId="3"/>
  </si>
  <si>
    <t>install timestamp</t>
    <phoneticPr fontId="3"/>
  </si>
  <si>
    <t>INSTALL_TS</t>
  </si>
  <si>
    <t>企業・組織ID</t>
    <rPh sb="0" eb="2">
      <t>キギョウ</t>
    </rPh>
    <rPh sb="3" eb="5">
      <t>ソシキ</t>
    </rPh>
    <phoneticPr fontId="3"/>
  </si>
  <si>
    <t>端末ID</t>
    <rPh sb="0" eb="2">
      <t>タンマツ</t>
    </rPh>
    <phoneticPr fontId="3"/>
  </si>
  <si>
    <t>アプリID</t>
  </si>
  <si>
    <t>アプリ名称</t>
    <rPh sb="3" eb="5">
      <t>メイショウ</t>
    </rPh>
    <phoneticPr fontId="3"/>
  </si>
  <si>
    <t>サファリ使用可フラグ</t>
    <rPh sb="4" eb="6">
      <t>シヨウ</t>
    </rPh>
    <rPh sb="6" eb="7">
      <t>カ</t>
    </rPh>
    <phoneticPr fontId="3"/>
  </si>
  <si>
    <t>バージョンコメント</t>
  </si>
  <si>
    <t>アプリバージョン</t>
  </si>
  <si>
    <t>インストール日時</t>
    <rPh sb="6" eb="8">
      <t>ニチジ</t>
    </rPh>
    <phoneticPr fontId="3"/>
  </si>
  <si>
    <t>最終更新日時</t>
    <rPh sb="0" eb="2">
      <t>サイシュウ</t>
    </rPh>
    <rPh sb="2" eb="4">
      <t>コウシン</t>
    </rPh>
    <rPh sb="4" eb="6">
      <t>ニチジ</t>
    </rPh>
    <phoneticPr fontId="3"/>
  </si>
  <si>
    <t>削除フラグ</t>
    <rPh sb="0" eb="2">
      <t>サクジョ</t>
    </rPh>
    <phoneticPr fontId="3"/>
  </si>
  <si>
    <t>APP_INFO_FOR_DL</t>
  </si>
  <si>
    <t>icon filename</t>
    <phoneticPr fontId="3"/>
  </si>
  <si>
    <t>ICON_FILENAME</t>
  </si>
  <si>
    <t>recommended version</t>
    <phoneticPr fontId="3"/>
  </si>
  <si>
    <t>RECOMMEND_VERSION</t>
  </si>
  <si>
    <t>module filename</t>
    <phoneticPr fontId="3"/>
  </si>
  <si>
    <t>MODULE_FILENAME</t>
  </si>
  <si>
    <t>device app version</t>
    <phoneticPr fontId="3"/>
  </si>
  <si>
    <t>DEV_APP_VERSION</t>
  </si>
  <si>
    <t>update-module exist flag</t>
    <phoneticPr fontId="3"/>
  </si>
  <si>
    <t>UPD_EXIST_FLG</t>
  </si>
  <si>
    <t>DEV_APP_FOR_LIST</t>
  </si>
  <si>
    <t>DEV_APP_VER_RESV_FOR_DL</t>
  </si>
  <si>
    <t>ACCESS_LOG_FOR_DL</t>
  </si>
  <si>
    <t>search date(from)</t>
    <phoneticPr fontId="3"/>
  </si>
  <si>
    <t>DATE_FROM</t>
  </si>
  <si>
    <t>search date(to)</t>
    <phoneticPr fontId="3"/>
  </si>
  <si>
    <t>DATE_TO</t>
  </si>
  <si>
    <t>device ID search pattern</t>
    <phoneticPr fontId="3"/>
  </si>
  <si>
    <t>DEV_ID_SEARCH_PTN</t>
  </si>
  <si>
    <t>DT_STR_SEARCH_PTN</t>
    <phoneticPr fontId="3"/>
  </si>
  <si>
    <t>アプリ説明</t>
    <rPh sb="3" eb="5">
      <t>セツメイ</t>
    </rPh>
    <phoneticPr fontId="3"/>
  </si>
  <si>
    <t>アイコンファイル名</t>
    <rPh sb="8" eb="9">
      <t>メイ</t>
    </rPh>
    <phoneticPr fontId="3"/>
  </si>
  <si>
    <t>推奨バージョン</t>
    <rPh sb="0" eb="2">
      <t>スイショウ</t>
    </rPh>
    <phoneticPr fontId="3"/>
  </si>
  <si>
    <t>モジュールファイル名</t>
    <rPh sb="9" eb="10">
      <t>メイ</t>
    </rPh>
    <phoneticPr fontId="3"/>
  </si>
  <si>
    <t>端末使用バージョン</t>
    <rPh sb="0" eb="2">
      <t>タンマツ</t>
    </rPh>
    <rPh sb="2" eb="4">
      <t>シヨウ</t>
    </rPh>
    <phoneticPr fontId="3"/>
  </si>
  <si>
    <t>更新版存在フラグ</t>
    <rPh sb="0" eb="2">
      <t>コウシン</t>
    </rPh>
    <rPh sb="2" eb="3">
      <t>バン</t>
    </rPh>
    <rPh sb="3" eb="5">
      <t>ソンザイ</t>
    </rPh>
    <phoneticPr fontId="3"/>
  </si>
  <si>
    <t>抽出日（from）</t>
  </si>
  <si>
    <t>抽出日（to）</t>
  </si>
  <si>
    <t>端末ID検索パターン</t>
  </si>
  <si>
    <t>端末ID</t>
  </si>
  <si>
    <t>v3.04</t>
    <phoneticPr fontId="3"/>
  </si>
  <si>
    <t>DT_DB_UPD_VER</t>
    <phoneticPr fontId="3"/>
  </si>
  <si>
    <t>FK種類（日本語）</t>
    <rPh sb="2" eb="4">
      <t>シュルイ</t>
    </rPh>
    <rPh sb="5" eb="8">
      <t>ニホンゴ</t>
    </rPh>
    <phoneticPr fontId="3"/>
  </si>
  <si>
    <t>FK種類</t>
    <rPh sb="2" eb="4">
      <t>シュルイ</t>
    </rPh>
    <phoneticPr fontId="3"/>
  </si>
  <si>
    <t>参照元N・参照先1（一方向）</t>
    <rPh sb="0" eb="2">
      <t>サンショウ</t>
    </rPh>
    <rPh sb="2" eb="3">
      <t>モト</t>
    </rPh>
    <rPh sb="5" eb="7">
      <t>サンショウ</t>
    </rPh>
    <rPh sb="7" eb="8">
      <t>サキ</t>
    </rPh>
    <rPh sb="10" eb="13">
      <t>イチホウコウ</t>
    </rPh>
    <phoneticPr fontId="3"/>
  </si>
  <si>
    <t>OneToOne</t>
    <phoneticPr fontId="3"/>
  </si>
  <si>
    <t>方向</t>
    <rPh sb="0" eb="2">
      <t>ホウコウ</t>
    </rPh>
    <phoneticPr fontId="3"/>
  </si>
  <si>
    <t>unidirectional</t>
    <phoneticPr fontId="3"/>
  </si>
  <si>
    <t>bidirectional</t>
    <phoneticPr fontId="3"/>
  </si>
  <si>
    <t>参照元1・参照先1（一方向）</t>
    <rPh sb="0" eb="2">
      <t>サンショウ</t>
    </rPh>
    <rPh sb="2" eb="3">
      <t>モト</t>
    </rPh>
    <rPh sb="5" eb="7">
      <t>サンショウ</t>
    </rPh>
    <rPh sb="7" eb="8">
      <t>サキ</t>
    </rPh>
    <rPh sb="10" eb="13">
      <t>イチホウコウ</t>
    </rPh>
    <phoneticPr fontId="3"/>
  </si>
  <si>
    <t>参照元1・参照先1（双方向）</t>
    <rPh sb="0" eb="2">
      <t>サンショウ</t>
    </rPh>
    <rPh sb="2" eb="3">
      <t>モト</t>
    </rPh>
    <rPh sb="5" eb="7">
      <t>サンショウ</t>
    </rPh>
    <rPh sb="7" eb="8">
      <t>サキ</t>
    </rPh>
    <rPh sb="10" eb="13">
      <t>ソウホウコウ</t>
    </rPh>
    <phoneticPr fontId="3"/>
  </si>
  <si>
    <t>ManyToOne</t>
    <phoneticPr fontId="3"/>
  </si>
  <si>
    <t>※以下は処理速度を鑑みて、FWでは対応していない</t>
    <rPh sb="1" eb="3">
      <t>イカ</t>
    </rPh>
    <rPh sb="4" eb="6">
      <t>ショリ</t>
    </rPh>
    <rPh sb="6" eb="8">
      <t>ソクド</t>
    </rPh>
    <rPh sb="9" eb="10">
      <t>カンガ</t>
    </rPh>
    <rPh sb="17" eb="19">
      <t>タイオウ</t>
    </rPh>
    <phoneticPr fontId="3"/>
  </si>
  <si>
    <t>参照元1・参照先N（一方向）</t>
    <phoneticPr fontId="3"/>
  </si>
  <si>
    <t>参照元N・参照先1／参照元1・参照先N（双方向）</t>
    <rPh sb="0" eb="2">
      <t>サンショウ</t>
    </rPh>
    <rPh sb="2" eb="3">
      <t>モト</t>
    </rPh>
    <rPh sb="5" eb="7">
      <t>サンショウ</t>
    </rPh>
    <rPh sb="7" eb="8">
      <t>サキ</t>
    </rPh>
    <rPh sb="20" eb="23">
      <t>ソウホウコウ</t>
    </rPh>
    <phoneticPr fontId="3"/>
  </si>
  <si>
    <t>参照元M・参照先N（一方向）</t>
    <phoneticPr fontId="3"/>
  </si>
  <si>
    <t>参照元M・参照先N（双方向）</t>
    <rPh sb="10" eb="11">
      <t>ソウ</t>
    </rPh>
    <phoneticPr fontId="3"/>
  </si>
  <si>
    <t>INTEGER</t>
    <phoneticPr fontId="3"/>
  </si>
  <si>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3"/>
  </si>
  <si>
    <t>DT_BOOL</t>
  </si>
  <si>
    <t>BOOLEAN</t>
  </si>
  <si>
    <t>false</t>
    <phoneticPr fontId="3"/>
  </si>
  <si>
    <t>true</t>
    <phoneticPr fontId="3"/>
  </si>
  <si>
    <t>DT_SERIAL</t>
    <phoneticPr fontId="3"/>
  </si>
  <si>
    <t>S</t>
    <phoneticPr fontId="3"/>
  </si>
  <si>
    <t>v3.05</t>
    <phoneticPr fontId="3"/>
  </si>
  <si>
    <t>田中</t>
    <rPh sb="0" eb="2">
      <t>タナカ</t>
    </rPh>
    <phoneticPr fontId="3"/>
  </si>
  <si>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3"/>
  </si>
  <si>
    <t>timezoneなし</t>
    <phoneticPr fontId="3"/>
  </si>
  <si>
    <t>非推奨</t>
    <rPh sb="0" eb="1">
      <t>ヒスイショウ22</t>
    </rPh>
    <phoneticPr fontId="3"/>
  </si>
  <si>
    <t>日時の
場合</t>
    <rPh sb="0" eb="2">
      <t>ニチジ</t>
    </rPh>
    <rPh sb="4" eb="6">
      <t>バアイ</t>
    </rPh>
    <phoneticPr fontId="3"/>
  </si>
  <si>
    <t>（ファイル名例：slideshow-pdf-dataTypeRefInfo.xml）</t>
    <rPh sb="5" eb="6">
      <t>メイ</t>
    </rPh>
    <rPh sb="6" eb="7">
      <t>レイ</t>
    </rPh>
    <phoneticPr fontId="3"/>
  </si>
  <si>
    <t>DT_DB_UPD_VER</t>
  </si>
  <si>
    <t>nullable</t>
    <phoneticPr fontId="3"/>
  </si>
  <si>
    <t>DB 更新バージョン</t>
    <rPh sb="3" eb="5">
      <t>コウシン</t>
    </rPh>
    <phoneticPr fontId="3"/>
  </si>
  <si>
    <t>SYSTEM_NAME</t>
    <phoneticPr fontId="3"/>
  </si>
  <si>
    <t>半角数字＋英大文字＋_</t>
    <phoneticPr fontId="3"/>
  </si>
  <si>
    <t>作成日時</t>
  </si>
  <si>
    <t>マルチバイト文字も入るのでブラックリスト方式。</t>
    <rPh sb="6" eb="8">
      <t>モジ</t>
    </rPh>
    <rPh sb="9" eb="10">
      <t>ハイ</t>
    </rPh>
    <rPh sb="20" eb="22">
      <t>ホウシキ</t>
    </rPh>
    <phoneticPr fontId="3"/>
  </si>
  <si>
    <t>田中</t>
    <rPh sb="0" eb="1">
      <t xml:space="preserve">タナカ </t>
    </rPh>
    <phoneticPr fontId="3"/>
  </si>
  <si>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3"/>
  </si>
  <si>
    <t>項目</t>
    <rPh sb="0" eb="2">
      <t xml:space="preserve">コウモク </t>
    </rPh>
    <phoneticPr fontId="3"/>
  </si>
  <si>
    <t>説明</t>
    <rPh sb="0" eb="2">
      <t xml:space="preserve">セツメイ </t>
    </rPh>
    <phoneticPr fontId="3"/>
  </si>
  <si>
    <t>備考</t>
    <rPh sb="0" eb="2">
      <t xml:space="preserve">ビコウ </t>
    </rPh>
    <phoneticPr fontId="3"/>
  </si>
  <si>
    <t>値</t>
    <rPh sb="0" eb="1">
      <t xml:space="preserve">アタイ </t>
    </rPh>
    <phoneticPr fontId="3"/>
  </si>
  <si>
    <t>BASE_PACKAGE</t>
    <phoneticPr fontId="3"/>
  </si>
  <si>
    <t>!"#$%&amp;()=^~\|`[{;+:*]},&lt;&gt;/?</t>
  </si>
  <si>
    <t>packageの共通部分</t>
    <rPh sb="8" eb="12">
      <t xml:space="preserve">キョウツウブブン </t>
    </rPh>
    <phoneticPr fontId="3"/>
  </si>
  <si>
    <t>ソースコードの文字コード</t>
    <rPh sb="7" eb="9">
      <t>モジ</t>
    </rPh>
    <phoneticPr fontId="3"/>
  </si>
  <si>
    <t>CHARSET</t>
    <phoneticPr fontId="3"/>
  </si>
  <si>
    <t>PROHIBITED_CHARS</t>
    <phoneticPr fontId="3"/>
  </si>
  <si>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3"/>
  </si>
  <si>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</si>
  <si>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</si>
  <si>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各種設定</t>
    <rPh sb="0" eb="2">
      <t xml:space="preserve">カクシュ </t>
    </rPh>
    <rPh sb="2" eb="4">
      <t xml:space="preserve">ゲンゴセッテイ </t>
    </rPh>
    <phoneticPr fontId="3"/>
  </si>
  <si>
    <t>分類</t>
    <rPh sb="0" eb="2">
      <t xml:space="preserve">ブンルイ </t>
    </rPh>
    <phoneticPr fontId="3"/>
  </si>
  <si>
    <t>分類説明</t>
    <rPh sb="0" eb="4">
      <t xml:space="preserve">ブンルイセツメイ </t>
    </rPh>
    <phoneticPr fontId="3"/>
  </si>
  <si>
    <t>論理削除</t>
    <rPh sb="0" eb="4">
      <t xml:space="preserve">ロンリサクジョ </t>
    </rPh>
    <phoneticPr fontId="3"/>
  </si>
  <si>
    <t>LOGICAL_DELETE</t>
    <phoneticPr fontId="3"/>
  </si>
  <si>
    <t>COLUMN_NAME</t>
    <phoneticPr fontId="3"/>
  </si>
  <si>
    <t>DATA_TYPE_NAME</t>
    <phoneticPr fontId="3"/>
  </si>
  <si>
    <t>論理削除用メソッド名。
・空欄の場合はDAOのメソッドを作成しない</t>
    <rPh sb="0" eb="2">
      <t>ロンリ</t>
    </rPh>
    <rPh sb="2" eb="5">
      <t>サクジョヨウ</t>
    </rPh>
    <rPh sb="9" eb="10">
      <t>メイ</t>
    </rPh>
    <phoneticPr fontId="3"/>
  </si>
  <si>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3"/>
  </si>
  <si>
    <t>DEFAULT_VALUE</t>
    <phoneticPr fontId="3"/>
  </si>
  <si>
    <t>METHOD_NAME</t>
    <phoneticPr fontId="3"/>
  </si>
  <si>
    <t>更新値（論理削除後）
※記述方法は「DEFAULT_VALUE」を参照</t>
    <rPh sb="0" eb="2">
      <t>コウシン</t>
    </rPh>
    <rPh sb="2" eb="3">
      <t>アタイ</t>
    </rPh>
    <rPh sb="4" eb="6">
      <t>ロンリ</t>
    </rPh>
    <rPh sb="6" eb="8">
      <t>サクジョ</t>
    </rPh>
    <rPh sb="8" eb="9">
      <t>ゴ</t>
    </rPh>
    <phoneticPr fontId="3"/>
  </si>
  <si>
    <t>UPDATE_VALUE</t>
    <phoneticPr fontId="3"/>
  </si>
  <si>
    <t>ADDITIONAL_PARAMS</t>
    <phoneticPr fontId="3"/>
  </si>
  <si>
    <t>GROUPING</t>
    <phoneticPr fontId="3"/>
  </si>
  <si>
    <t>他グループを閲覧不可とする設定</t>
    <rPh sb="0" eb="1">
      <t xml:space="preserve">タグループ </t>
    </rPh>
    <rPh sb="13" eb="15">
      <t xml:space="preserve">セッテイ </t>
    </rPh>
    <phoneticPr fontId="3"/>
  </si>
  <si>
    <t>DataType名</t>
    <rPh sb="8" eb="9">
      <t xml:space="preserve">メイ </t>
    </rPh>
    <phoneticPr fontId="3"/>
  </si>
  <si>
    <t>DIVIDES_DAO_MODULE</t>
    <phoneticPr fontId="3"/>
  </si>
  <si>
    <t>OPTIMISTIC_LOCKING</t>
    <phoneticPr fontId="3"/>
  </si>
  <si>
    <t>楽観的排他制御</t>
    <rPh sb="0" eb="7">
      <t xml:space="preserve">ラッカンテキハイタセイギョ </t>
    </rPh>
    <phoneticPr fontId="3"/>
  </si>
  <si>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3"/>
  </si>
  <si>
    <t>SYSTEM_COMMON</t>
    <phoneticPr fontId="3"/>
  </si>
  <si>
    <t>システム共通</t>
    <phoneticPr fontId="3"/>
  </si>
  <si>
    <t>※A列に「テーブル名」がある次の行から読み込み実施、A列がNULLまたは空文字の行があった時点で読み込み終了</t>
    <phoneticPr fontId="3"/>
  </si>
  <si>
    <t>システム名。自動生成されたソースの親フォルダ名として使用される。</t>
    <rPh sb="6" eb="10">
      <t xml:space="preserve">ジドウセイセイサレタ </t>
    </rPh>
    <rPh sb="17" eb="18">
      <t xml:space="preserve">オヤフォルダメイトシテシヨウサレル。 </t>
    </rPh>
    <phoneticPr fontId="3"/>
  </si>
  <si>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</si>
  <si>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LANG_DEFAULT</t>
    <phoneticPr fontId="3"/>
  </si>
  <si>
    <t>LANG_SUPPORT_01</t>
    <phoneticPr fontId="3"/>
  </si>
  <si>
    <t>LANG_SUPPORT_02</t>
    <phoneticPr fontId="3"/>
  </si>
  <si>
    <t>LANG_SUPPORT_03</t>
    <phoneticPr fontId="3"/>
  </si>
  <si>
    <t>NEEDS_NO_GROUPING_MODULE</t>
    <phoneticPr fontId="3"/>
  </si>
  <si>
    <t>長さ最小</t>
    <rPh sb="0" eb="1">
      <t>ナガ</t>
    </rPh>
    <phoneticPr fontId="3"/>
  </si>
  <si>
    <t>長さ最大</t>
    <rPh sb="0" eb="1">
      <t>ナガ</t>
    </rPh>
    <rPh sb="2" eb="4">
      <t>サイダイ</t>
    </rPh>
    <phoneticPr fontId="3"/>
  </si>
  <si>
    <t>データパターン（日本語）</t>
    <rPh sb="8" eb="11">
      <t>ニホンゴ</t>
    </rPh>
    <phoneticPr fontId="3"/>
  </si>
  <si>
    <t>禁則チェック除外</t>
    <rPh sb="0" eb="2">
      <t>キンソク</t>
    </rPh>
    <rPh sb="6" eb="8">
      <t>ジョガイ</t>
    </rPh>
    <phoneticPr fontId="3"/>
  </si>
  <si>
    <t>最小値</t>
    <rPh sb="0" eb="2">
      <t>サイショウアタイ2</t>
    </rPh>
    <phoneticPr fontId="3"/>
  </si>
  <si>
    <t>最大値</t>
    <rPh sb="0" eb="2">
      <t>サイダイ</t>
    </rPh>
    <rPh sb="2" eb="3">
      <t>アタイ</t>
    </rPh>
    <phoneticPr fontId="3"/>
  </si>
  <si>
    <t>小数部桁数</t>
    <rPh sb="0" eb="3">
      <t>ショウスウブ</t>
    </rPh>
    <rPh sb="3" eb="5">
      <t>ケタスウ</t>
    </rPh>
    <phoneticPr fontId="3"/>
  </si>
  <si>
    <t>非推奨(class)</t>
    <rPh sb="0" eb="1">
      <t>ヒ</t>
    </rPh>
    <rPh sb="1" eb="3">
      <t>スイショウ</t>
    </rPh>
    <phoneticPr fontId="3"/>
  </si>
  <si>
    <t>dispName（デフォルト言語）</t>
    <rPh sb="14" eb="16">
      <t>ゲンゴ</t>
    </rPh>
    <phoneticPr fontId="3"/>
  </si>
  <si>
    <t>非推奨(value)</t>
    <rPh sb="0" eb="1">
      <t>ヒ</t>
    </rPh>
    <rPh sb="1" eb="3">
      <t>スイショウ</t>
    </rPh>
    <phoneticPr fontId="3"/>
  </si>
  <si>
    <t>dispName（追加言語1）</t>
    <rPh sb="9" eb="11">
      <t>ツイカ</t>
    </rPh>
    <rPh sb="11" eb="13">
      <t>ゲンゴ</t>
    </rPh>
    <phoneticPr fontId="3"/>
  </si>
  <si>
    <t>dispName（追加言語2）</t>
    <rPh sb="9" eb="11">
      <t>ツイカ</t>
    </rPh>
    <rPh sb="11" eb="13">
      <t>ゲンゴ</t>
    </rPh>
    <phoneticPr fontId="3"/>
  </si>
  <si>
    <t>dispName（追加言語3）</t>
    <rPh sb="9" eb="11">
      <t>ツイカ</t>
    </rPh>
    <rPh sb="11" eb="13">
      <t>ゲンゴ</t>
    </rPh>
    <phoneticPr fontId="3"/>
  </si>
  <si>
    <t>表示名（デフォルト言語）</t>
    <rPh sb="0" eb="2">
      <t>ヒョウジ</t>
    </rPh>
    <rPh sb="2" eb="3">
      <t>メイ</t>
    </rPh>
    <rPh sb="9" eb="11">
      <t>ゲンゴ</t>
    </rPh>
    <phoneticPr fontId="3"/>
  </si>
  <si>
    <t>dataType存在確認</t>
    <rPh sb="8" eb="10">
      <t>ソンザイ</t>
    </rPh>
    <rPh sb="10" eb="12">
      <t>カクニン</t>
    </rPh>
    <phoneticPr fontId="3"/>
  </si>
  <si>
    <t>強制採番</t>
    <rPh sb="0" eb="2">
      <t>キョウセイ</t>
    </rPh>
    <rPh sb="2" eb="4">
      <t>サイバン</t>
    </rPh>
    <phoneticPr fontId="3"/>
  </si>
  <si>
    <t>自動更新</t>
    <rPh sb="0" eb="2">
      <t>ジドウ</t>
    </rPh>
    <rPh sb="2" eb="4">
      <t>コウシン</t>
    </rPh>
    <phoneticPr fontId="3"/>
  </si>
  <si>
    <t>強制更新</t>
    <rPh sb="0" eb="2">
      <t>キョウセイサイバン2</t>
    </rPh>
    <rPh sb="2" eb="4">
      <t>コウシン</t>
    </rPh>
    <phoneticPr fontId="3"/>
  </si>
  <si>
    <t>index1</t>
    <phoneticPr fontId="3"/>
  </si>
  <si>
    <t>index2</t>
    <phoneticPr fontId="3"/>
  </si>
  <si>
    <t>index3</t>
    <phoneticPr fontId="3"/>
  </si>
  <si>
    <t>表示名（追加言語1）</t>
    <rPh sb="0" eb="2">
      <t>ヒョウジ</t>
    </rPh>
    <rPh sb="2" eb="3">
      <t>メイ</t>
    </rPh>
    <rPh sb="4" eb="6">
      <t>ツイカ</t>
    </rPh>
    <rPh sb="6" eb="8">
      <t>ゲンゴ</t>
    </rPh>
    <phoneticPr fontId="3"/>
  </si>
  <si>
    <t>表示名（追加言語2）</t>
    <rPh sb="0" eb="2">
      <t>ヒョウジメイ2</t>
    </rPh>
    <phoneticPr fontId="3"/>
  </si>
  <si>
    <t>表示名（追加言語3）</t>
    <rPh sb="0" eb="2">
      <t>ヒョウジメイ3</t>
    </rPh>
    <phoneticPr fontId="3"/>
  </si>
  <si>
    <t>※A列に「テーブル名」がある次の行から読み込み実施、B列がNULLまたは空文字の行があった時点で読み込み終了</t>
    <phoneticPr fontId="3"/>
  </si>
  <si>
    <t>FRAMEWORK_KIND</t>
    <phoneticPr fontId="3"/>
  </si>
  <si>
    <t>frameworkの種類（jakarta EE or Spring Framework）</t>
    <rPh sb="10" eb="12">
      <t xml:space="preserve">シュルイ </t>
    </rPh>
    <phoneticPr fontId="3"/>
  </si>
  <si>
    <t>logicalDeleteByPk</t>
    <phoneticPr fontId="3"/>
  </si>
  <si>
    <t>LST_UPD_ACC_ID</t>
    <phoneticPr fontId="3"/>
  </si>
  <si>
    <t>VERSION</t>
    <phoneticPr fontId="3"/>
  </si>
  <si>
    <t>ID</t>
    <phoneticPr fontId="3"/>
  </si>
  <si>
    <t>NAME</t>
    <phoneticPr fontId="3"/>
  </si>
  <si>
    <t>USES_SPRING_NAMING_CONVENTION</t>
    <phoneticPr fontId="3"/>
  </si>
  <si>
    <t>Springで定義された命名規則（DAOではなくRepositoryなど）を使用する。
FRAMEWORK_KIND = Spring Frameworkの場合は「○」の選択が必須</t>
    <rPh sb="12" eb="14">
      <t xml:space="preserve">メイメイホウホウ </t>
    </rPh>
    <rPh sb="14" eb="16">
      <t xml:space="preserve">キソク </t>
    </rPh>
    <phoneticPr fontId="3"/>
  </si>
  <si>
    <t>Spring Framework</t>
    <phoneticPr fontId="3"/>
  </si>
  <si>
    <t>本エクセルファイルのテンプレートのバージョン</t>
    <rPh sb="0" eb="1">
      <t xml:space="preserve">ホン </t>
    </rPh>
    <phoneticPr fontId="3"/>
  </si>
  <si>
    <t>TEMPLATE_VERSION</t>
    <phoneticPr fontId="3"/>
  </si>
  <si>
    <t>v4.0.0</t>
    <phoneticPr fontId="3"/>
  </si>
  <si>
    <t>PK・UK</t>
  </si>
  <si>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
※springの場合は、group機能はDAO（repository）でなくentityで実現しているので指定する必要なし。</t>
    <rPh sb="13" eb="15">
      <t>サクセイ</t>
    </rPh>
    <rPh sb="307" eb="309">
      <t xml:space="preserve">キノウハ </t>
    </rPh>
    <rPh sb="335" eb="337">
      <t xml:space="preserve">ジツゲンシテイルノデ </t>
    </rPh>
    <rPh sb="343" eb="345">
      <t xml:space="preserve">シテイスルヒツヨウナシ </t>
    </rPh>
    <phoneticPr fontId="3"/>
  </si>
  <si>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
※springの場合は、group機能はDAO（repository）でなくentityで実現しているので指定する必要なし。</t>
    <rPh sb="6" eb="8">
      <t>イガイ</t>
    </rPh>
    <rPh sb="13" eb="15">
      <t>ブンカツ</t>
    </rPh>
    <phoneticPr fontId="3"/>
  </si>
  <si>
    <t>PK・UK</t>
    <phoneticPr fontId="3"/>
  </si>
  <si>
    <t>#</t>
    <phoneticPr fontId="3"/>
  </si>
  <si>
    <t>項目名</t>
    <rPh sb="0" eb="3">
      <t xml:space="preserve">コウモクメイ </t>
    </rPh>
    <phoneticPr fontId="3"/>
  </si>
  <si>
    <t>自動更新</t>
    <phoneticPr fontId="3"/>
  </si>
  <si>
    <t>強制採番</t>
    <phoneticPr fontId="3"/>
  </si>
  <si>
    <t>自動採番</t>
    <phoneticPr fontId="3"/>
  </si>
  <si>
    <t>自動採番と同様だが、値が設定されている場合でも強制的に上書き採番する</t>
    <rPh sb="0" eb="2">
      <t xml:space="preserve">ジドウサイバント </t>
    </rPh>
    <rPh sb="10" eb="11">
      <t xml:space="preserve">アタイガ </t>
    </rPh>
    <rPh sb="12" eb="14">
      <t xml:space="preserve">セッテイサレテイルバアイデモ </t>
    </rPh>
    <rPh sb="23" eb="26">
      <t xml:space="preserve">キョウセイテキニ </t>
    </rPh>
    <rPh sb="27" eb="29">
      <t xml:space="preserve">ウワガキサイバンスル </t>
    </rPh>
    <phoneticPr fontId="3"/>
  </si>
  <si>
    <t>強制更新</t>
    <rPh sb="2" eb="4">
      <t xml:space="preserve">コウシン </t>
    </rPh>
    <phoneticPr fontId="3"/>
  </si>
  <si>
    <t>自動更新と同様だが、値が設定されている場合でも強制的に上書き更新する</t>
    <rPh sb="0" eb="2">
      <t xml:space="preserve">ジドウサイバント </t>
    </rPh>
    <rPh sb="2" eb="4">
      <t xml:space="preserve">コウシン </t>
    </rPh>
    <rPh sb="10" eb="11">
      <t xml:space="preserve">アタイガ </t>
    </rPh>
    <rPh sb="12" eb="14">
      <t xml:space="preserve">セッテイサレテイルバアイデモ </t>
    </rPh>
    <rPh sb="23" eb="26">
      <t xml:space="preserve">キョウセイテキニ </t>
    </rPh>
    <rPh sb="27" eb="29">
      <t xml:space="preserve">ウワガキサイバンスル </t>
    </rPh>
    <rPh sb="30" eb="32">
      <t xml:space="preserve">コウシン </t>
    </rPh>
    <phoneticPr fontId="3"/>
  </si>
  <si>
    <t>SPRING監査</t>
  </si>
  <si>
    <t>SPRING監査</t>
    <phoneticPr fontId="3"/>
  </si>
  <si>
    <t>index1
※2, 3も同様</t>
    <phoneticPr fontId="3"/>
  </si>
  <si>
    <t>1, 2, 3のように1から始まる数字を指定すると、その順でカラム指定されたindexを作成できる。</t>
    <rPh sb="17" eb="19">
      <t xml:space="preserve">スウジヲ </t>
    </rPh>
    <rPh sb="20" eb="22">
      <t xml:space="preserve">シテイスルト </t>
    </rPh>
    <phoneticPr fontId="3"/>
  </si>
  <si>
    <t>※「DB共通項目定義」では、「DB項目定義」と同一フォーマットを使用</t>
    <rPh sb="8" eb="12">
      <t xml:space="preserve">コウモクテイギト </t>
    </rPh>
    <rPh sb="13" eb="16">
      <t xml:space="preserve">ドウイツフォーマット </t>
    </rPh>
    <phoneticPr fontId="3"/>
  </si>
  <si>
    <t>グループ識別項目</t>
    <rPh sb="4" eb="6">
      <t xml:space="preserve">シキベツ </t>
    </rPh>
    <rPh sb="6" eb="8">
      <t xml:space="preserve">コウモク </t>
    </rPh>
    <phoneticPr fontId="3"/>
  </si>
  <si>
    <t>グループ識別項目</t>
    <phoneticPr fontId="3"/>
  </si>
  <si>
    <t>v4.1.0</t>
    <phoneticPr fontId="3"/>
  </si>
  <si>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・この名前を持つカラムは全て論理削除項目とみなされるため、別の用途でこのカラム名を使うことがあるのであれば、カラム名を変更すること
・ここでの定義とは別に、「DB項目定義」または「DB共通項目定義」で項目を定義する必要がある</t>
    <rPh sb="3" eb="4">
      <t>メイ</t>
    </rPh>
    <rPh sb="120" eb="122">
      <t xml:space="preserve">テイギ </t>
    </rPh>
    <phoneticPr fontId="3"/>
  </si>
  <si>
    <t>初期値（論理削除前）
※booleanの場合はtrue/falseのように記述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3"/>
  </si>
  <si>
    <t>■バージョニング（4以降）</t>
    <rPh sb="10" eb="12">
      <t xml:space="preserve">イコウ </t>
    </rPh>
    <phoneticPr fontId="3"/>
  </si>
  <si>
    <t>値がnullの場合に以下の値を採番
・Timestamp:更新時に現在日時を入れる
・boolean:falseを設定
・dataTypeがDT_FLGの場合のみ可とする。
・FlgEnum.FALSEを設定
・それ以外：エラー</t>
    <phoneticPr fontId="3"/>
  </si>
  <si>
    <t>DATE</t>
    <phoneticPr fontId="3"/>
  </si>
  <si>
    <t>TIME</t>
    <phoneticPr fontId="3"/>
  </si>
  <si>
    <t>date</t>
    <phoneticPr fontId="3"/>
  </si>
  <si>
    <t>time</t>
    <phoneticPr fontId="3"/>
  </si>
  <si>
    <t>v4.1.1</t>
    <phoneticPr fontId="3"/>
  </si>
  <si>
    <t>田中</t>
    <rPh sb="0" eb="2">
      <t xml:space="preserve">タナカ </t>
    </rPh>
    <phoneticPr fontId="3"/>
  </si>
  <si>
    <t>SPRINGの監査機能（@CreatedByなど）を付加。
・CB：@CreatedBy
・CD：@CreatedDate
・LB：@LastModifiedBy
・LD：@LastModifiedDate</t>
    <rPh sb="7" eb="9">
      <t xml:space="preserve">カンサ </t>
    </rPh>
    <rPh sb="9" eb="11">
      <t xml:space="preserve">キノウ </t>
    </rPh>
    <rPh sb="26" eb="28">
      <t xml:space="preserve">フカ </t>
    </rPh>
    <rPh sb="31" eb="33">
      <t xml:space="preserve">ヨウジッソウ </t>
    </rPh>
    <phoneticPr fontId="3"/>
  </si>
  <si>
    <t>表記上の文言変更</t>
    <rPh sb="0" eb="2">
      <t xml:space="preserve">ヒョウキジョウノ </t>
    </rPh>
    <rPh sb="2" eb="3">
      <t xml:space="preserve">ジョウノ </t>
    </rPh>
    <rPh sb="4" eb="6">
      <t xml:space="preserve">モンゴン </t>
    </rPh>
    <rPh sb="6" eb="8">
      <t xml:space="preserve">ヘンコウ </t>
    </rPh>
    <phoneticPr fontId="3"/>
  </si>
  <si>
    <t>v4.2.0</t>
    <phoneticPr fontId="3"/>
  </si>
  <si>
    <t>　　 この場合は、minorバージョンを上げた上で、minorバージョンアップ時の条件として「追加された型を使用しない場合は前バージョンでも問題無し」などと記載しておく。</t>
    <rPh sb="39" eb="40">
      <t xml:space="preserve">ジノ </t>
    </rPh>
    <rPh sb="41" eb="43">
      <t xml:space="preserve">ジョウケントシテ </t>
    </rPh>
    <rPh sb="47" eb="49">
      <t xml:space="preserve">ツイカサレタ </t>
    </rPh>
    <rPh sb="52" eb="53">
      <t xml:space="preserve">カタヲ </t>
    </rPh>
    <rPh sb="54" eb="56">
      <t xml:space="preserve">シヨウシナイバアイハ </t>
    </rPh>
    <rPh sb="62" eb="63">
      <t xml:space="preserve">ゼンバージョン </t>
    </rPh>
    <rPh sb="70" eb="73">
      <t xml:space="preserve">モンダイナシ </t>
    </rPh>
    <rPh sb="78" eb="80">
      <t xml:space="preserve">キサイシテオク </t>
    </rPh>
    <phoneticPr fontId="3"/>
  </si>
  <si>
    <t>・それ以外はminorバージョンをあげる（4.0.1 -&gt; 4.1.0）。</t>
    <phoneticPr fontId="3"/>
  </si>
  <si>
    <t>v4.2.1</t>
    <phoneticPr fontId="3"/>
  </si>
  <si>
    <t>　その上で、既存には影響なし、あるいは影響のある条件を記載する。</t>
    <rPh sb="6" eb="8">
      <t xml:space="preserve">キゾン </t>
    </rPh>
    <rPh sb="19" eb="21">
      <t xml:space="preserve">エイキョウノアルジョウケンヲ </t>
    </rPh>
    <rPh sb="27" eb="29">
      <t xml:space="preserve">キサイスル </t>
    </rPh>
    <phoneticPr fontId="3"/>
  </si>
  <si>
    <t>　※例えば、新フォーマットでDataTypeにおける型が追加された場合、その型が追加されていない旧フォーマットを使用しても問題なく動くが新機能が使えない、という制限が出る。</t>
    <rPh sb="28" eb="30">
      <t xml:space="preserve">ツイカ </t>
    </rPh>
    <rPh sb="40" eb="42">
      <t xml:space="preserve">ツイカサレテイナイ </t>
    </rPh>
    <rPh sb="48" eb="49">
      <t xml:space="preserve">キュウ </t>
    </rPh>
    <rPh sb="61" eb="63">
      <t xml:space="preserve">モンダイナクウゴクガ </t>
    </rPh>
    <rPh sb="68" eb="71">
      <t xml:space="preserve">シンキノウガ </t>
    </rPh>
    <rPh sb="72" eb="73">
      <t xml:space="preserve">ツカエナイ </t>
    </rPh>
    <rPh sb="80" eb="82">
      <t xml:space="preserve">セイゲンガデル </t>
    </rPh>
    <phoneticPr fontId="3"/>
  </si>
  <si>
    <t>・readmeシートの文言更新
・「DB項目定義」シートの「dataType存在確認」の関数が壊れていたので修正</t>
    <rPh sb="11" eb="15">
      <t xml:space="preserve">モンゴンコウシン </t>
    </rPh>
    <rPh sb="44" eb="46">
      <t xml:space="preserve">カンスウガコワレテイタノデシュウセイ </t>
    </rPh>
    <phoneticPr fontId="3"/>
  </si>
  <si>
    <t>関連：種類</t>
    <rPh sb="0" eb="5">
      <t xml:space="preserve">カンレンシュルイ </t>
    </rPh>
    <phoneticPr fontId="3"/>
  </si>
  <si>
    <t>関連：direction</t>
    <rPh sb="0" eb="2">
      <t xml:space="preserve">カンレン </t>
    </rPh>
    <phoneticPr fontId="3"/>
  </si>
  <si>
    <t>関連：参照先テーブル</t>
    <rPh sb="0" eb="2">
      <t xml:space="preserve">カンレン </t>
    </rPh>
    <rPh sb="3" eb="6">
      <t xml:space="preserve">サンショウサキ </t>
    </rPh>
    <phoneticPr fontId="3"/>
  </si>
  <si>
    <t>関連：参照先カラム</t>
    <rPh sb="0" eb="2">
      <t xml:space="preserve">カンレン </t>
    </rPh>
    <rPh sb="3" eb="6">
      <t xml:space="preserve">サンショウサキカラム </t>
    </rPh>
    <phoneticPr fontId="3"/>
  </si>
  <si>
    <t>v4.3.0</t>
    <phoneticPr fontId="3"/>
  </si>
  <si>
    <t>■バージョン情報
・対応code-generator version: 10.1
・前minorバージョンからのformat移行が必要な場合
　- DataTypeの型でDT_DATE, DT_TIMEを使用する場合
　※enum定義、DB項目定義、DB共通項目定義の右上にある使用言語欄の参照先が間違えているが、現在は実質問題が出ていないはずなので放置で良い
■変更内容
・DataTypeに選択可能な型として、DATE, TIMEを追加。
・readmeの記述を変更
・enum定義、DB項目定義、DB共通項目定義の右上にある使用言語欄の参照先の間違いを修正</t>
    <rPh sb="40" eb="41">
      <t xml:space="preserve">ゼン </t>
    </rPh>
    <rPh sb="59" eb="61">
      <t xml:space="preserve">イコウ </t>
    </rPh>
    <rPh sb="62" eb="64">
      <t xml:space="preserve">ヒツヨウセイ </t>
    </rPh>
    <rPh sb="65" eb="67">
      <t xml:space="preserve">ナバアイ </t>
    </rPh>
    <rPh sb="79" eb="80">
      <t xml:space="preserve">カタデ </t>
    </rPh>
    <rPh sb="110" eb="114">
      <t xml:space="preserve">ヘンコウナイヨウ </t>
    </rPh>
    <rPh sb="122" eb="123">
      <t xml:space="preserve">カタ </t>
    </rPh>
    <rPh sb="155" eb="157">
      <t xml:space="preserve">ゲンザイハ </t>
    </rPh>
    <rPh sb="158" eb="162">
      <t xml:space="preserve">ジッシツモンダイガデテイナイハズナノデ </t>
    </rPh>
    <rPh sb="173" eb="175">
      <t xml:space="preserve">ホウチデヨイ </t>
    </rPh>
    <rPh sb="190" eb="192">
      <t xml:space="preserve">キジュツヲヘンコウ </t>
    </rPh>
    <rPh sb="202" eb="204">
      <t xml:space="preserve">テイギ </t>
    </rPh>
    <rPh sb="207" eb="211">
      <t xml:space="preserve">コウモクテイギ </t>
    </rPh>
    <rPh sb="214" eb="220">
      <t xml:space="preserve">キョウツウコウモクテイギノ </t>
    </rPh>
    <rPh sb="221" eb="223">
      <t xml:space="preserve">ミギウエニ </t>
    </rPh>
    <rPh sb="226" eb="230">
      <t xml:space="preserve">シヨウゲンゴ </t>
    </rPh>
    <rPh sb="230" eb="231">
      <t xml:space="preserve">ランノ </t>
    </rPh>
    <rPh sb="232" eb="235">
      <t xml:space="preserve">サンショウサキ </t>
    </rPh>
    <rPh sb="236" eb="238">
      <t xml:space="preserve">マチガイヲシュウセイ </t>
    </rPh>
    <phoneticPr fontId="3"/>
  </si>
  <si>
    <t>関連：eager</t>
    <rPh sb="0" eb="2">
      <t xml:space="preserve">カンレン </t>
    </rPh>
    <phoneticPr fontId="3"/>
  </si>
  <si>
    <t>関連：xxx</t>
    <rPh sb="0" eb="2">
      <t xml:space="preserve">カンレン </t>
    </rPh>
    <phoneticPr fontId="3"/>
  </si>
  <si>
    <t>・S：Surrogaate Key。
・U：Unique制約の設定対象。論理的なPKに対して指定。
Uはログテーブルなどではそうでもないので必須ではないが、業務テーブルでは使用を心がけること。（とはいえtransaction系のテーブルだとない場合も少なからずある。UKを作るために意味のない連番などのカラムを増やすのは本末転倒なので不要）</t>
    <rPh sb="86" eb="88">
      <t xml:space="preserve">シヨウヲココロガケルコト </t>
    </rPh>
    <rPh sb="112" eb="113">
      <t xml:space="preserve">ケイノ </t>
    </rPh>
    <rPh sb="125" eb="126">
      <t xml:space="preserve">スクナカラズアルガ </t>
    </rPh>
    <rPh sb="136" eb="137">
      <t xml:space="preserve">ツクルタメニ </t>
    </rPh>
    <rPh sb="141" eb="143">
      <t xml:space="preserve">イミノナイ </t>
    </rPh>
    <rPh sb="146" eb="148">
      <t xml:space="preserve">レンバン </t>
    </rPh>
    <rPh sb="155" eb="156">
      <t xml:space="preserve">フヤスノハ </t>
    </rPh>
    <rPh sb="160" eb="164">
      <t xml:space="preserve">ホンマツテントウナノデ </t>
    </rPh>
    <rPh sb="167" eb="169">
      <t xml:space="preserve">フヨウ </t>
    </rPh>
    <phoneticPr fontId="3"/>
  </si>
  <si>
    <t>■バージョン情報
・対応code-generator version: 10.5
・前minorバージョンからのformat移行が必要な場合
　- 全パターン（DB項目定義の項目追加をしており10.5以降のcode-generatorと4.2以前のDB定義書formatではエラーになる）
■変更内容
・DB項目定義、DB共通項目定義に、「関連：xxx」という5つの列を追加
・DB項目定義、DB共通項目定義の各セルの入力規則設定を整備
・DB項目定義、DB共通項目定義のPKで、これまでは非推奨ながら従来型PK方式も残していたが削除。併せて【説明】DB項目定義 の記述も変更</t>
    <rPh sb="10" eb="12">
      <t xml:space="preserve">タイオウ </t>
    </rPh>
    <rPh sb="42" eb="43">
      <t xml:space="preserve">ゼン </t>
    </rPh>
    <rPh sb="61" eb="63">
      <t xml:space="preserve">イコウ </t>
    </rPh>
    <rPh sb="64" eb="66">
      <t xml:space="preserve">ヒツヨウセイ </t>
    </rPh>
    <rPh sb="67" eb="69">
      <t xml:space="preserve">ナバアイ </t>
    </rPh>
    <rPh sb="74" eb="75">
      <t xml:space="preserve">ゼンパターン </t>
    </rPh>
    <rPh sb="82" eb="86">
      <t xml:space="preserve">コウモクテイギノ </t>
    </rPh>
    <rPh sb="87" eb="89">
      <t xml:space="preserve">コウモク </t>
    </rPh>
    <rPh sb="89" eb="91">
      <t xml:space="preserve">ツイカヲシテオリ </t>
    </rPh>
    <rPh sb="100" eb="102">
      <t xml:space="preserve">イコウ </t>
    </rPh>
    <rPh sb="121" eb="123">
      <t xml:space="preserve">イゼンノ </t>
    </rPh>
    <rPh sb="126" eb="128">
      <t xml:space="preserve">テイギショ </t>
    </rPh>
    <rPh sb="128" eb="129">
      <t xml:space="preserve">ショ </t>
    </rPh>
    <rPh sb="171" eb="173">
      <t xml:space="preserve">カンレン </t>
    </rPh>
    <rPh sb="206" eb="207">
      <t xml:space="preserve">カクセルノ </t>
    </rPh>
    <rPh sb="210" eb="216">
      <t xml:space="preserve">ニュウリョクキソクセッテイヲセイビ </t>
    </rPh>
    <rPh sb="246" eb="249">
      <t xml:space="preserve">ヒスイショウナガラ </t>
    </rPh>
    <rPh sb="252" eb="255">
      <t xml:space="preserve">ジュウライガタ </t>
    </rPh>
    <rPh sb="257" eb="259">
      <t xml:space="preserve">ホウシキモノコシテイタガ </t>
    </rPh>
    <rPh sb="266" eb="268">
      <t xml:space="preserve">サクジョ </t>
    </rPh>
    <rPh sb="269" eb="270">
      <t xml:space="preserve">アワセテ </t>
    </rPh>
    <rPh sb="284" eb="286">
      <t xml:space="preserve">キジュツモ </t>
    </rPh>
    <rPh sb="287" eb="289">
      <t xml:space="preserve">ヘンコウ </t>
    </rPh>
    <phoneticPr fontId="3"/>
  </si>
  <si>
    <t>値がnullの場合に以下の値を採番
・int, long：1から始まる連番を設定
・Timestamp系：現在の日時を設定
・boolean:falseを設定
・それ以外：エラー</t>
    <rPh sb="0" eb="1">
      <t xml:space="preserve">アタイガ </t>
    </rPh>
    <rPh sb="10" eb="12">
      <t xml:space="preserve">イカノ </t>
    </rPh>
    <rPh sb="13" eb="14">
      <t xml:space="preserve">アタイヲ </t>
    </rPh>
    <rPh sb="15" eb="17">
      <t xml:space="preserve">サイバン </t>
    </rPh>
    <rPh sb="50" eb="51">
      <t xml:space="preserve">ケイ </t>
    </rPh>
    <rPh sb="55" eb="57">
      <t xml:space="preserve">ニチジ </t>
    </rPh>
    <phoneticPr fontId="3"/>
  </si>
  <si>
    <t>v4.3.1</t>
    <phoneticPr fontId="3"/>
  </si>
  <si>
    <t>デフォルト言語（必須）
※値に登録可能なのは、localeとして定義されている文字列。（LANG_SUPPORT_xxも同様）</t>
    <rPh sb="5" eb="7">
      <t>ゲンゴ</t>
    </rPh>
    <rPh sb="8" eb="10">
      <t xml:space="preserve">ヒッス </t>
    </rPh>
    <rPh sb="60" eb="62">
      <t xml:space="preserve">ドウヨウ </t>
    </rPh>
    <phoneticPr fontId="3"/>
  </si>
  <si>
    <t>サポート言語1
※サポート言語は、1, 2, 3の順序で埋める。1が空欄で2が埋まっている状態などは不可（エラー）</t>
    <rPh sb="4" eb="6">
      <t>ゲンゴ</t>
    </rPh>
    <phoneticPr fontId="3"/>
  </si>
  <si>
    <t>・不要であることが確定したため「（未使用）DBテーブル関連定義」のシートを削除
・「old_言語設定」、「old_システム共通定義」、「old_その他定義」シートを削除
・「各種設定」シートの説明欄にコメント追加
・「【説明】DB項目定義」シートの関連の箇所にコメント追加</t>
    <rPh sb="1" eb="3">
      <t xml:space="preserve">フヨウデアルコトガカクテイシタタメ </t>
    </rPh>
    <rPh sb="42" eb="44">
      <t xml:space="preserve">カクシュセテイ </t>
    </rPh>
    <rPh sb="44" eb="46">
      <t xml:space="preserve">セッテイ </t>
    </rPh>
    <rPh sb="51" eb="54">
      <t xml:space="preserve">セツメイランニコメントツイカ </t>
    </rPh>
    <rPh sb="124" eb="126">
      <t xml:space="preserve">カンレンノカショニコメントツイカ </t>
    </rPh>
    <phoneticPr fontId="3"/>
  </si>
  <si>
    <t>TABLE_NAMES_WITHOUT_GROUPING</t>
    <phoneticPr fontId="3"/>
  </si>
  <si>
    <t>意図しない設定の漏れを防ぐため、グループ設定なしのテーブルを明示しておく。複数ある場合は"TABLE_1,TABLE_2"のようにCSVで記載。</t>
    <rPh sb="0" eb="2">
      <t xml:space="preserve">イトシナイ </t>
    </rPh>
    <rPh sb="5" eb="7">
      <t xml:space="preserve">セッテイノモレヲフセグタメ </t>
    </rPh>
    <rPh sb="16" eb="18">
      <t xml:space="preserve">グループセッテイナシノ </t>
    </rPh>
    <rPh sb="30" eb="32">
      <t xml:space="preserve">メイジシテオク </t>
    </rPh>
    <rPh sb="37" eb="39">
      <t xml:space="preserve">フクスウアルバアイヘ </t>
    </rPh>
    <rPh sb="48" eb="50">
      <t xml:space="preserve">キサイ </t>
    </rPh>
    <phoneticPr fontId="3"/>
  </si>
  <si>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は「グループを表すカラム名のdefault定義」をしているだけで、この設定では実際のカラムが自動設定されるわけではない。別途「DB項目定義」または「DB共通項目定義」で項目を定義する必要がある。
・この名前とは別名で、グループ指定をする項目を指定することが可能。DB項目定義の「グループ識別項目」にチェックを入れることで実現可。</t>
    <rPh sb="3" eb="4">
      <t>メイ</t>
    </rPh>
    <rPh sb="205" eb="207">
      <t xml:space="preserve">テイギ </t>
    </rPh>
    <rPh sb="223" eb="225">
      <t xml:space="preserve">ジッサイノ </t>
    </rPh>
    <rPh sb="230" eb="234">
      <t xml:space="preserve">ジドウセッテイサレルワケデハニア </t>
    </rPh>
    <rPh sb="244" eb="246">
      <t xml:space="preserve">ベット </t>
    </rPh>
    <rPh sb="290" eb="291">
      <t xml:space="preserve">メイデ </t>
    </rPh>
    <rPh sb="302" eb="304">
      <t xml:space="preserve">コウモクヲシテイスルコトガカノウ </t>
    </rPh>
    <rPh sb="317" eb="321">
      <t xml:space="preserve">コウモクテイギノ </t>
    </rPh>
    <rPh sb="344" eb="346">
      <t xml:space="preserve">ジツゲンカ </t>
    </rPh>
    <rPh sb="346" eb="347">
      <t xml:space="preserve">カ </t>
    </rPh>
    <phoneticPr fontId="3"/>
  </si>
  <si>
    <t>表記上の変更・追加
・各種設定：TEMPLATE_VERSION を追加
・各種設定：GROUPINGのNEEDS_NO_GROUPING_MODULE、DIVIDES_DAO_MODULEにspringに関するコメント記載追加
・DB項目定義、DB共通項目定義：PK　-&gt; PK・UK に記載変更
・DB項目定義、DB共通項目定義：「（削除候補）1」→「グループ識別項目」、「（削除候補）2」→「SPRING監査」に変更
・【説明】DB項目定義 シートを追加し説明を記載
・readme シートを追加</t>
    <rPh sb="0" eb="2">
      <t xml:space="preserve">ヒョウキジョウノ </t>
    </rPh>
    <rPh sb="2" eb="3">
      <t xml:space="preserve">ジョウノ </t>
    </rPh>
    <rPh sb="4" eb="6">
      <t xml:space="preserve">ヘンコウ </t>
    </rPh>
    <rPh sb="7" eb="9">
      <t xml:space="preserve">ツイカ </t>
    </rPh>
    <rPh sb="10" eb="12">
      <t xml:space="preserve">カクシュ </t>
    </rPh>
    <rPh sb="12" eb="14">
      <t xml:space="preserve">カクシュウセッテイ </t>
    </rPh>
    <rPh sb="66" eb="70">
      <t xml:space="preserve">キサイヘンコウ </t>
    </rPh>
    <rPh sb="72" eb="76">
      <t xml:space="preserve">カクシュセッテイ </t>
    </rPh>
    <rPh sb="144" eb="148">
      <t xml:space="preserve">キサイツイカ </t>
    </rPh>
    <rPh sb="172" eb="174">
      <t xml:space="preserve">セツメイヲキサイ </t>
    </rPh>
    <phoneticPr fontId="3"/>
  </si>
  <si>
    <t>・各種設定に、グループ識別項目の項目名を定義できるが、本項目は別で保持している。
・各種設定で、例えばGROUP_IDという項目を指定する場合、各テーブルは確かに「GROUP_ID」という項目を持てばいいが、当のGROUPテーブル上は、キーとして「ID」を持っている。このIDもGROUP_IDと同様グループの識別項目としたいが、surrogate keyの命名ルールと競合する。
　これを解決するために、GROUP_ID以外の名前でグループ識別項目を指定する方法が必要となったことから用意。基本的には、上記の「GROUP.ID」のように、1システムにひとつのみ指定されることを想定。（仕組み的には複数テーブルで使用することも可能だが）
・グループを表す項目に「○」をつける。</t>
    <rPh sb="1" eb="5">
      <t xml:space="preserve">カクシュセッテイニ </t>
    </rPh>
    <rPh sb="16" eb="19">
      <t xml:space="preserve">コウモクメイヲテイギデキル </t>
    </rPh>
    <rPh sb="27" eb="30">
      <t xml:space="preserve">ホンコウモクハベツデホジシテイル </t>
    </rPh>
    <rPh sb="42" eb="46">
      <t xml:space="preserve">カクシュセッテイデ </t>
    </rPh>
    <rPh sb="51" eb="52">
      <t xml:space="preserve">アラワス </t>
    </rPh>
    <rPh sb="53" eb="55">
      <t xml:space="preserve">コウモクニ </t>
    </rPh>
    <rPh sb="66" eb="69">
      <t xml:space="preserve">ヨウジッソウ </t>
    </rPh>
    <rPh sb="80" eb="81">
      <t xml:space="preserve">スベテ </t>
    </rPh>
    <rPh sb="82" eb="84">
      <t xml:space="preserve">ドウイツノ </t>
    </rPh>
    <rPh sb="223" eb="225">
      <t xml:space="preserve">コウモクトスル </t>
    </rPh>
    <rPh sb="226" eb="228">
      <t xml:space="preserve">シテイスルホウホウ </t>
    </rPh>
    <rPh sb="243" eb="245">
      <t xml:space="preserve">ヨウイ </t>
    </rPh>
    <rPh sb="246" eb="249">
      <t xml:space="preserve">キホンテキニハ </t>
    </rPh>
    <rPh sb="252" eb="254">
      <t xml:space="preserve">ジョウキノ </t>
    </rPh>
    <rPh sb="281" eb="283">
      <t xml:space="preserve">シテイサレルコトヲソウテイ ヨウジッソウ コウモクテイギデノ テイギハ カショノミ </t>
    </rPh>
    <rPh sb="293" eb="295">
      <t xml:space="preserve">シクミテキニハ </t>
    </rPh>
    <rPh sb="299" eb="301">
      <t xml:space="preserve">フクスウテーブル </t>
    </rPh>
    <phoneticPr fontId="3"/>
  </si>
  <si>
    <t>v4.4.0</t>
    <phoneticPr fontId="3"/>
  </si>
  <si>
    <t>関連：参照元変数名</t>
    <rPh sb="0" eb="3">
      <t xml:space="preserve">カンレンモト </t>
    </rPh>
    <rPh sb="3" eb="6">
      <t xml:space="preserve">サンショウモト ヘンスウメイ </t>
    </rPh>
    <phoneticPr fontId="3"/>
  </si>
  <si>
    <t>DATE_TIME</t>
    <phoneticPr fontId="3"/>
  </si>
  <si>
    <t>■バージョン情報
・対応code-generator version: 10.15
・前minorバージョンからのformat移行が必要な場合
　- 全パターン（各種設定に項目追加しており存在しない場合エラー）
■変更内容
関連における追加変更。
・「各種設定」に「TABLE_NAMES_WITHOUT_GROUPING」の項目を追加
・DB項目定義、DB共通項目定義に、関連：参照元変数名の列を追加
・「dataType定義」の型列に「DATE_TIME」を追加（redmine#290）</t>
    <rPh sb="0" eb="2">
      <t xml:space="preserve">カンレンニオケルツイカジッソウ </t>
    </rPh>
    <rPh sb="8" eb="10">
      <t xml:space="preserve">ヘンコウ </t>
    </rPh>
    <rPh sb="52" eb="54">
      <t xml:space="preserve">コウモクヲツイカ </t>
    </rPh>
    <rPh sb="81" eb="85">
      <t xml:space="preserve">カクシュセッテイニコウモクツイカシテオリ </t>
    </rPh>
    <rPh sb="94" eb="96">
      <t xml:space="preserve">ソンザイシナイバアイエラー </t>
    </rPh>
    <rPh sb="217" eb="218">
      <t>_x0000__x0000__x0002__x0010__x0008__x0002_</t>
    </rPh>
    <phoneticPr fontId="3"/>
  </si>
  <si>
    <t>　本エクセル上機能追加（例えば特定項目における選択肢追加など）で、既存フォーマットでも問題なく取りこみでき今までと同一の出力が得られる場合でもminorバージョンは上げる。</t>
    <rPh sb="1" eb="2">
      <t xml:space="preserve">ホンエクセルジョウ </t>
    </rPh>
    <rPh sb="12" eb="13">
      <t xml:space="preserve">タトエバ </t>
    </rPh>
    <rPh sb="15" eb="19">
      <t xml:space="preserve">トクテイコウモクニオケル </t>
    </rPh>
    <rPh sb="23" eb="28">
      <t xml:space="preserve">センタクシツイカナド </t>
    </rPh>
    <rPh sb="67" eb="69">
      <t xml:space="preserve">バアイデモ </t>
    </rPh>
    <phoneticPr fontId="3"/>
  </si>
  <si>
    <t>・本エクセル上機能変更が一切ない場合は、build番号のみを上げる（4.0.0 -&gt; 4.0.1）。</t>
    <rPh sb="1" eb="2">
      <t xml:space="preserve">ホンエクセルジョウ </t>
    </rPh>
    <rPh sb="7" eb="11">
      <t xml:space="preserve">キノウヘンコウ </t>
    </rPh>
    <rPh sb="25" eb="27">
      <t xml:space="preserve">バンゴウ セツメイブブンナド ガワノ シュウセイナシデ トリコメルシ </t>
    </rPh>
    <phoneticPr fontId="3"/>
  </si>
  <si>
    <t>　プログラムには一切影響なく、説明部分の文言のみ変更した場合などを想定</t>
    <rPh sb="15" eb="19">
      <t xml:space="preserve">セツメイブブンノ </t>
    </rPh>
    <rPh sb="20" eb="22">
      <t xml:space="preserve">モンゴンヲヘンコウシタバアイ </t>
    </rPh>
    <phoneticPr fontId="3"/>
  </si>
  <si>
    <t>DATE_TIME</t>
  </si>
  <si>
    <t>○</t>
  </si>
  <si>
    <t>DT_SERIAL</t>
  </si>
  <si>
    <t>U</t>
    <phoneticPr fontId="3"/>
  </si>
  <si>
    <t>CB</t>
    <phoneticPr fontId="3"/>
  </si>
  <si>
    <t>作成アカウントID</t>
    <phoneticPr fontId="3"/>
  </si>
  <si>
    <t>LB</t>
    <phoneticPr fontId="3"/>
  </si>
  <si>
    <t>最終更新アカウントID</t>
    <rPh sb="0" eb="2">
      <t>サイシュウ</t>
    </rPh>
    <rPh sb="2" eb="4">
      <t>コウシン</t>
    </rPh>
    <phoneticPr fontId="3"/>
  </si>
  <si>
    <t>v4.5.0</t>
    <phoneticPr fontId="3"/>
  </si>
  <si>
    <t>■バージョン情報
・対応code-generator version: 10.23以降
・前minorバージョンからのformat移行が必要な場合
　-移行不要（項目が減るので、旧フォーマットでもその項目は無視されるだけ）
■変更内容
・「各種設定」シートの「PROJECT_KIND」を削除（#397）</t>
    <rPh sb="0" eb="2">
      <t xml:space="preserve">カンレンニオケルツイカジッソウ </t>
    </rPh>
    <rPh sb="8" eb="10">
      <t xml:space="preserve">ヘンコウ </t>
    </rPh>
    <rPh sb="41" eb="43">
      <t xml:space="preserve">イコウ </t>
    </rPh>
    <rPh sb="54" eb="56">
      <t xml:space="preserve">コウモクヲツイカ </t>
    </rPh>
    <rPh sb="76" eb="80">
      <t xml:space="preserve">イコウフヨウ </t>
    </rPh>
    <rPh sb="81" eb="83">
      <t xml:space="preserve">コウモクガヘルノデ </t>
    </rPh>
    <rPh sb="89" eb="90">
      <t xml:space="preserve">キュウフォーマットデモ </t>
    </rPh>
    <rPh sb="145" eb="147">
      <t>_x0000__x0000__x0002__x0010__x0008_</t>
    </rPh>
    <phoneticPr fontId="3"/>
  </si>
  <si>
    <t>関連：参照先変数名</t>
    <rPh sb="0" eb="2">
      <t xml:space="preserve">カンレン </t>
    </rPh>
    <rPh sb="3" eb="6">
      <t xml:space="preserve">サンショウサキテーブル </t>
    </rPh>
    <rPh sb="6" eb="9">
      <t xml:space="preserve">ヘンスウメイ </t>
    </rPh>
    <phoneticPr fontId="3"/>
  </si>
  <si>
    <t>JPAの関連を使用。
surrogate keyの使用を原則としていることから、複数項目を使用する関連はなく、また1つの項目が複数tableへのFKを持つ、と言うこともないと思われるので、DB項目定義内に関連の情報を保持。
eagerについては、明らかにDB構造上上位（親）のentityを関連に指定している場合、かつunidirectionalの場合はeagerでも構わない（もちろんリソースと相談で）。それ以外の場合（自entity参照や、他のenttityを介しての循環参照）は、問題発生を防ぐため、大きな処理速度遅延が心配されるケース以外では基本lazy（本列上空文字）とすること。
参照先の変数名は、unidirectionalの場合は設定不要。bidirectionalの場合でも、defaultで参照元のEntity名が使用されるので任意。checkboxの場合は"selected...List"を設定。</t>
    <rPh sb="4" eb="6">
      <t xml:space="preserve">カンレンヲシヨウスル </t>
    </rPh>
    <rPh sb="24" eb="26">
      <t xml:space="preserve">シヨウヲゲンソクトシテイルコトカラ、 </t>
    </rPh>
    <rPh sb="39" eb="41">
      <t xml:space="preserve">フクスウコウモ </t>
    </rPh>
    <rPh sb="41" eb="43">
      <t xml:space="preserve">コウモク </t>
    </rPh>
    <rPh sb="43" eb="44">
      <t xml:space="preserve">カンノ </t>
    </rPh>
    <rPh sb="49" eb="51">
      <t xml:space="preserve">カンレンアヘ </t>
    </rPh>
    <rPh sb="51" eb="52">
      <t xml:space="preserve">カンレンアヘ </t>
    </rPh>
    <rPh sb="63" eb="65">
      <t xml:space="preserve">フクスウ </t>
    </rPh>
    <rPh sb="100" eb="101">
      <t xml:space="preserve">ナイニ </t>
    </rPh>
    <rPh sb="102" eb="104">
      <t xml:space="preserve">カンレンノジョウホウヲ </t>
    </rPh>
    <rPh sb="108" eb="110">
      <t xml:space="preserve">ホジ </t>
    </rPh>
    <rPh sb="123" eb="124">
      <t xml:space="preserve">アキラカニ </t>
    </rPh>
    <rPh sb="129" eb="132">
      <t xml:space="preserve">コウゾウジョウ </t>
    </rPh>
    <rPh sb="132" eb="134">
      <t xml:space="preserve">ジョウイノ </t>
    </rPh>
    <rPh sb="135" eb="136">
      <t xml:space="preserve">オヤ </t>
    </rPh>
    <rPh sb="145" eb="147">
      <t xml:space="preserve">カンレンニシテイシテイルバアイハ </t>
    </rPh>
    <rPh sb="243" eb="247">
      <t xml:space="preserve">モンダイハッセイ </t>
    </rPh>
    <rPh sb="301" eb="304">
      <t xml:space="preserve">ヘンスウメイハ </t>
    </rPh>
    <rPh sb="324" eb="328">
      <t xml:space="preserve">セッテイフヨウ </t>
    </rPh>
    <rPh sb="356" eb="359">
      <t xml:space="preserve">サンショウモトノ </t>
    </rPh>
    <rPh sb="366" eb="367">
      <t xml:space="preserve">メイガシヨウサレルノデ </t>
    </rPh>
    <rPh sb="375" eb="377">
      <t xml:space="preserve">ニンイ </t>
    </rPh>
    <phoneticPr fontId="3"/>
  </si>
  <si>
    <t>v4.6.0</t>
    <phoneticPr fontId="3"/>
  </si>
  <si>
    <t>■バージョン情報
・対応code-generator version: 10.24以降
・前minorバージョンからのformat移行が必要な場合
　-　全パターン（DB項目定義の項目追加のため）
■変更内容
・DB項目定義、DB共通項目定義に、関連：参照先変数名の列を追加</t>
    <rPh sb="0" eb="2">
      <t xml:space="preserve">カンレンニオケルツイカジッソウ </t>
    </rPh>
    <rPh sb="8" eb="10">
      <t xml:space="preserve">ヘンコウ </t>
    </rPh>
    <rPh sb="41" eb="43">
      <t xml:space="preserve">イコウ </t>
    </rPh>
    <rPh sb="54" eb="56">
      <t xml:space="preserve">コウモクヲツイカ </t>
    </rPh>
    <rPh sb="77" eb="78">
      <t xml:space="preserve">ゼンパターン </t>
    </rPh>
    <rPh sb="85" eb="89">
      <t xml:space="preserve">コウモクテイギノ </t>
    </rPh>
    <rPh sb="90" eb="94">
      <t xml:space="preserve">コウモクツイカノタメ </t>
    </rPh>
    <rPh sb="129" eb="130">
      <t xml:space="preserve">サキ </t>
    </rPh>
    <rPh sb="132" eb="134">
      <t>_x0000__x0000__x0002__x0010__x0008_</t>
    </rPh>
    <phoneticPr fontId="3"/>
  </si>
  <si>
    <t>4.6.0</t>
    <phoneticPr fontId="3"/>
  </si>
  <si>
    <t>IS_DELETED</t>
    <phoneticPr fontId="3"/>
  </si>
  <si>
    <t>30</t>
  </si>
  <si>
    <t>CD</t>
    <phoneticPr fontId="3"/>
  </si>
  <si>
    <t>LD</t>
    <phoneticPr fontId="3"/>
  </si>
  <si>
    <t>sample-driver-info-sharing</t>
    <phoneticPr fontId="3"/>
  </si>
  <si>
    <t>jp.co.jfewp.driverinfosharing</t>
  </si>
  <si>
    <t>DT_BOOL</t>
    <phoneticPr fontId="3"/>
  </si>
  <si>
    <t>DT_TIMESTAMP</t>
    <phoneticPr fontId="3"/>
  </si>
  <si>
    <t>DT_NAME</t>
    <phoneticPr fontId="3"/>
  </si>
  <si>
    <t>1</t>
    <phoneticPr fontId="3"/>
  </si>
  <si>
    <t>DT_MAIL_ADDRESS</t>
  </si>
  <si>
    <t>DT_HASHED_PASSWORD</t>
    <phoneticPr fontId="3"/>
  </si>
  <si>
    <t>DT_NIOROSHI</t>
    <phoneticPr fontId="3"/>
  </si>
  <si>
    <t>DT_MISC</t>
    <phoneticPr fontId="3"/>
  </si>
  <si>
    <t>0</t>
    <phoneticPr fontId="3"/>
  </si>
  <si>
    <t>DT_DRIVE_STATUS</t>
    <phoneticPr fontId="3"/>
  </si>
  <si>
    <t>DT_WEATHER</t>
    <phoneticPr fontId="3"/>
  </si>
  <si>
    <t>DT_UMU</t>
    <phoneticPr fontId="3"/>
  </si>
  <si>
    <t>DT_CM</t>
    <phoneticPr fontId="3"/>
  </si>
  <si>
    <t>INTEGER</t>
  </si>
  <si>
    <t>DT_NIOROSHIJI_CHECK</t>
    <phoneticPr fontId="3"/>
  </si>
  <si>
    <t>DT_DATE</t>
    <phoneticPr fontId="3"/>
  </si>
  <si>
    <t>DATE</t>
  </si>
  <si>
    <t>DT_TIMESTAMP</t>
  </si>
  <si>
    <t>DT_NAME</t>
  </si>
  <si>
    <t>256</t>
  </si>
  <si>
    <t>DT_PHONE_NO</t>
  </si>
  <si>
    <t>10</t>
  </si>
  <si>
    <t>14</t>
  </si>
  <si>
    <t>DT_HASHED_PASSWORD</t>
  </si>
  <si>
    <t>60</t>
  </si>
  <si>
    <t>DT_NIOROSHI</t>
  </si>
  <si>
    <t>DT_MISC</t>
  </si>
  <si>
    <t>0</t>
  </si>
  <si>
    <t>1000</t>
  </si>
  <si>
    <t>DT_DRIVE_STATUS</t>
  </si>
  <si>
    <t>DT_WEATHER</t>
  </si>
  <si>
    <t>DT_UMU</t>
  </si>
  <si>
    <t>DT_CM</t>
  </si>
  <si>
    <t>DT_NIOROSHIJI_CHECK</t>
  </si>
  <si>
    <t>DT_DATE</t>
  </si>
  <si>
    <t>^[^$%&amp;\\(\\)=\\^~,&lt;&gt;/\\?]*$</t>
    <phoneticPr fontId="3"/>
  </si>
  <si>
    <t>^[a-zA-Z0-9 _@\\+\\-\\.]*$</t>
    <phoneticPr fontId="3"/>
  </si>
  <si>
    <t>メールアドレスの作成ではなく受け側なので、文字種の指定以上の厳密な定義はしないでおく</t>
    <rPh sb="8" eb="10">
      <t xml:space="preserve">サクセイデハナクウケガワナノデ </t>
    </rPh>
    <rPh sb="21" eb="24">
      <t xml:space="preserve">モジシュノミノ </t>
    </rPh>
    <rPh sb="25" eb="27">
      <t xml:space="preserve">シテイデ </t>
    </rPh>
    <rPh sb="27" eb="29">
      <t xml:space="preserve">イジョウハ </t>
    </rPh>
    <rPh sb="30" eb="32">
      <t xml:space="preserve">ゲンミツナ </t>
    </rPh>
    <rPh sb="33" eb="35">
      <t xml:space="preserve">テイギハシナイデオク </t>
    </rPh>
    <phoneticPr fontId="3"/>
  </si>
  <si>
    <t>^[a-z0-9\\-]$</t>
    <phoneticPr fontId="3"/>
  </si>
  <si>
    <t>bcrypt。</t>
    <phoneticPr fontId="3"/>
  </si>
  <si>
    <t>100</t>
    <phoneticPr fontId="3"/>
  </si>
  <si>
    <t>TAMAKAKE</t>
    <phoneticPr fontId="3"/>
  </si>
  <si>
    <t>玉掛け</t>
    <rPh sb="0" eb="2">
      <t xml:space="preserve">タマカケ </t>
    </rPh>
    <phoneticPr fontId="3"/>
  </si>
  <si>
    <t>2</t>
    <phoneticPr fontId="3"/>
  </si>
  <si>
    <t>TAMAKAKE_HOJO</t>
    <phoneticPr fontId="3"/>
  </si>
  <si>
    <t>玉掛け補助</t>
    <rPh sb="0" eb="2">
      <t xml:space="preserve">タマカケ </t>
    </rPh>
    <rPh sb="3" eb="5">
      <t xml:space="preserve">ホジョ </t>
    </rPh>
    <phoneticPr fontId="3"/>
  </si>
  <si>
    <t>3</t>
    <phoneticPr fontId="3"/>
  </si>
  <si>
    <t>TAMAKAKE_NASHI</t>
    <phoneticPr fontId="3"/>
  </si>
  <si>
    <t>玉掛け無し</t>
    <rPh sb="0" eb="2">
      <t xml:space="preserve">タマカケ </t>
    </rPh>
    <rPh sb="3" eb="4">
      <t xml:space="preserve">ナシ </t>
    </rPh>
    <phoneticPr fontId="3"/>
  </si>
  <si>
    <t>NOT_GOOD</t>
    <phoneticPr fontId="3"/>
  </si>
  <si>
    <t>×</t>
    <phoneticPr fontId="3"/>
  </si>
  <si>
    <t>OK</t>
    <phoneticPr fontId="3"/>
  </si>
  <si>
    <t>GOOD</t>
    <phoneticPr fontId="3"/>
  </si>
  <si>
    <t>4</t>
    <phoneticPr fontId="3"/>
  </si>
  <si>
    <t>VERY_GOOD</t>
    <phoneticPr fontId="3"/>
  </si>
  <si>
    <t>◎</t>
    <phoneticPr fontId="3"/>
  </si>
  <si>
    <t>SUNNY</t>
    <phoneticPr fontId="3"/>
  </si>
  <si>
    <t>晴</t>
    <rPh sb="0" eb="1">
      <t xml:space="preserve">ハレ </t>
    </rPh>
    <phoneticPr fontId="3"/>
  </si>
  <si>
    <t>CLOUDY</t>
    <phoneticPr fontId="3"/>
  </si>
  <si>
    <t>曇</t>
    <rPh sb="0" eb="1">
      <t xml:space="preserve">クモリ </t>
    </rPh>
    <phoneticPr fontId="3"/>
  </si>
  <si>
    <t>RAIN</t>
    <phoneticPr fontId="3"/>
  </si>
  <si>
    <t>雨</t>
    <rPh sb="0" eb="1">
      <t xml:space="preserve">アメ </t>
    </rPh>
    <phoneticPr fontId="3"/>
  </si>
  <si>
    <t>ARI</t>
    <phoneticPr fontId="3"/>
  </si>
  <si>
    <t>有</t>
    <phoneticPr fontId="3"/>
  </si>
  <si>
    <t>NASHI</t>
    <phoneticPr fontId="3"/>
  </si>
  <si>
    <t>無</t>
    <rPh sb="0" eb="1">
      <t xml:space="preserve">ナシ </t>
    </rPh>
    <phoneticPr fontId="3"/>
  </si>
  <si>
    <t>NO_BAD</t>
    <phoneticPr fontId="3"/>
  </si>
  <si>
    <t>異常無（○）</t>
    <rPh sb="0" eb="2">
      <t xml:space="preserve">イジョウ </t>
    </rPh>
    <rPh sb="2" eb="3">
      <t xml:space="preserve">ナシ </t>
    </rPh>
    <phoneticPr fontId="3"/>
  </si>
  <si>
    <t>SCAR</t>
    <phoneticPr fontId="3"/>
  </si>
  <si>
    <t>疵（△）</t>
    <rPh sb="0" eb="1">
      <t xml:space="preserve">キズ </t>
    </rPh>
    <phoneticPr fontId="3"/>
  </si>
  <si>
    <t>DENT</t>
    <phoneticPr fontId="3"/>
  </si>
  <si>
    <t>凹み（×）</t>
    <rPh sb="0" eb="1">
      <t>ヘコミ</t>
    </rPh>
    <phoneticPr fontId="3"/>
  </si>
  <si>
    <t>APP_USER</t>
    <phoneticPr fontId="3"/>
  </si>
  <si>
    <t>メールアドレス</t>
    <phoneticPr fontId="3"/>
  </si>
  <si>
    <t>MAIL_ADDRESS</t>
    <phoneticPr fontId="3"/>
  </si>
  <si>
    <t>DT_MAIL_ADDRESS</t>
    <phoneticPr fontId="3"/>
  </si>
  <si>
    <t>名前</t>
    <rPh sb="0" eb="2">
      <t xml:space="preserve">ナマエ </t>
    </rPh>
    <phoneticPr fontId="3"/>
  </si>
  <si>
    <t>暗号化済みパスワード</t>
    <rPh sb="0" eb="4">
      <t xml:space="preserve">アンゴウカズミ </t>
    </rPh>
    <phoneticPr fontId="3"/>
  </si>
  <si>
    <t>HASHED_PASSWORD</t>
    <phoneticPr fontId="3"/>
  </si>
  <si>
    <t>無効</t>
    <rPh sb="0" eb="2">
      <t xml:space="preserve">ムコウ </t>
    </rPh>
    <phoneticPr fontId="3"/>
  </si>
  <si>
    <t>IS_INVALIDATED</t>
    <phoneticPr fontId="3"/>
  </si>
  <si>
    <t>DRIVE_RECORD</t>
    <phoneticPr fontId="3"/>
  </si>
  <si>
    <t>積込日</t>
    <rPh sb="0" eb="1">
      <t xml:space="preserve">ツミコミビ </t>
    </rPh>
    <phoneticPr fontId="3"/>
  </si>
  <si>
    <t>TSUMIKOMIBI</t>
    <phoneticPr fontId="3"/>
  </si>
  <si>
    <t>納入先</t>
    <rPh sb="0" eb="3">
      <t xml:space="preserve">ノウニュウサキ </t>
    </rPh>
    <phoneticPr fontId="3"/>
  </si>
  <si>
    <t>DELIVER_TO</t>
    <phoneticPr fontId="3"/>
  </si>
  <si>
    <t>荷下ろし</t>
    <rPh sb="0" eb="2">
      <t xml:space="preserve">ニオロシ </t>
    </rPh>
    <phoneticPr fontId="3"/>
  </si>
  <si>
    <t>NIOROSHI</t>
    <phoneticPr fontId="3"/>
  </si>
  <si>
    <t>協力店社</t>
    <rPh sb="0" eb="2">
      <t xml:space="preserve">キョウリョク </t>
    </rPh>
    <rPh sb="2" eb="4">
      <t xml:space="preserve">テンシャ </t>
    </rPh>
    <phoneticPr fontId="3"/>
  </si>
  <si>
    <t>KYOURYOKUTENSHA</t>
    <phoneticPr fontId="3"/>
  </si>
  <si>
    <t>車番</t>
    <rPh sb="0" eb="2">
      <t xml:space="preserve">シャバン </t>
    </rPh>
    <phoneticPr fontId="3"/>
  </si>
  <si>
    <t>SHABAN</t>
    <phoneticPr fontId="3"/>
  </si>
  <si>
    <t>運転者</t>
    <rPh sb="0" eb="3">
      <t xml:space="preserve">ウンテンシャ </t>
    </rPh>
    <phoneticPr fontId="3"/>
  </si>
  <si>
    <t>DRIVER_NAME</t>
    <phoneticPr fontId="3"/>
  </si>
  <si>
    <t>強めのブレーキを掛けない（出発前指示）</t>
    <rPh sb="0" eb="1">
      <t xml:space="preserve">ツヨイ </t>
    </rPh>
    <rPh sb="13" eb="18">
      <t xml:space="preserve">シュッパツマエシジ </t>
    </rPh>
    <phoneticPr fontId="3"/>
  </si>
  <si>
    <t>NO_STRONG_BREAK_SHIJI</t>
    <phoneticPr fontId="3"/>
  </si>
  <si>
    <t>強めのブレーキを掛けない（運転状況）</t>
    <rPh sb="0" eb="1">
      <t xml:space="preserve">ツヨイ </t>
    </rPh>
    <rPh sb="13" eb="17">
      <t xml:space="preserve">ウンテンジョウキョウ </t>
    </rPh>
    <phoneticPr fontId="3"/>
  </si>
  <si>
    <t>NO_STRONG_BREAK_DRIVING_STATUS</t>
    <phoneticPr fontId="3"/>
  </si>
  <si>
    <t>車間距離を大きくとる（出発前指示）</t>
    <rPh sb="0" eb="4">
      <t xml:space="preserve">シャカンキョリ </t>
    </rPh>
    <rPh sb="5" eb="6">
      <t xml:space="preserve">オオキクトル </t>
    </rPh>
    <phoneticPr fontId="3"/>
  </si>
  <si>
    <t>SHAKANKYORI_SHIJI</t>
    <phoneticPr fontId="3"/>
  </si>
  <si>
    <t>車間距離を大きくとる（運転状況）</t>
    <rPh sb="0" eb="4">
      <t xml:space="preserve">シャカンキョリ </t>
    </rPh>
    <rPh sb="5" eb="6">
      <t xml:space="preserve">オオキクトル </t>
    </rPh>
    <phoneticPr fontId="3"/>
  </si>
  <si>
    <t>SHAKANKYORI_DRIVING_STATUS</t>
    <phoneticPr fontId="3"/>
  </si>
  <si>
    <t>法定速度以下で走行（出発前指示）</t>
    <rPh sb="0" eb="6">
      <t xml:space="preserve">ホウテイソクドイカデソウコウ </t>
    </rPh>
    <phoneticPr fontId="3"/>
  </si>
  <si>
    <t>HOUTEISOKUDOIKA_SHIJI</t>
    <phoneticPr fontId="3"/>
  </si>
  <si>
    <t>法定速度以下で走行（運転状況）</t>
    <rPh sb="0" eb="6">
      <t xml:space="preserve">ホウテイソクドイカデソウコウ </t>
    </rPh>
    <phoneticPr fontId="3"/>
  </si>
  <si>
    <t>HOUTEISOKUDOIKA_DRIVING_STATUS</t>
    <phoneticPr fontId="3"/>
  </si>
  <si>
    <t>天候（積込時）</t>
    <rPh sb="0" eb="2">
      <t xml:space="preserve">テンコウ </t>
    </rPh>
    <rPh sb="3" eb="4">
      <t xml:space="preserve">ツミコミジ </t>
    </rPh>
    <phoneticPr fontId="3"/>
  </si>
  <si>
    <t>WEATHER_TSUMIKOMIJI</t>
    <phoneticPr fontId="3"/>
  </si>
  <si>
    <t>天候（納入時）</t>
    <rPh sb="0" eb="2">
      <t xml:space="preserve">テンコウ </t>
    </rPh>
    <rPh sb="3" eb="5">
      <t xml:space="preserve">ノウニュウ </t>
    </rPh>
    <phoneticPr fontId="3"/>
  </si>
  <si>
    <t>WEATHER_NOUNYUUJI</t>
    <phoneticPr fontId="3"/>
  </si>
  <si>
    <t>天候（輸送時）</t>
    <rPh sb="0" eb="2">
      <t xml:space="preserve">テンコウ </t>
    </rPh>
    <rPh sb="3" eb="5">
      <t xml:space="preserve">ユソウ </t>
    </rPh>
    <phoneticPr fontId="3"/>
  </si>
  <si>
    <t>WEATHER_YUSOUJI</t>
    <phoneticPr fontId="3"/>
  </si>
  <si>
    <t>荷台の濡れ（積込時）</t>
    <rPh sb="0" eb="1">
      <t xml:space="preserve">ニダイ </t>
    </rPh>
    <phoneticPr fontId="3"/>
  </si>
  <si>
    <t>NIDAI_NURE_TSUMIKOMIJI</t>
    <phoneticPr fontId="3"/>
  </si>
  <si>
    <t>荷台の濡れ（納入時）</t>
    <rPh sb="0" eb="1">
      <t xml:space="preserve">ニダイ </t>
    </rPh>
    <phoneticPr fontId="3"/>
  </si>
  <si>
    <t>NIDAI_NURE_NOUNYUUJI</t>
    <phoneticPr fontId="3"/>
  </si>
  <si>
    <t>商品の雨濡れ・錆・キズ（積込時）</t>
    <phoneticPr fontId="3"/>
  </si>
  <si>
    <t>AMENURE_SABI_KIZU_TSUMIKOMIJI</t>
    <phoneticPr fontId="3"/>
  </si>
  <si>
    <t>商品の雨濡れ・錆・キズ（納入時）</t>
    <phoneticPr fontId="3"/>
  </si>
  <si>
    <t>AMENURE_SABI_KIZU_NOUNYUUJI</t>
    <phoneticPr fontId="3"/>
  </si>
  <si>
    <t>輸送中の荷ずれ</t>
    <rPh sb="0" eb="3">
      <t xml:space="preserve">ユソウチュウノ </t>
    </rPh>
    <rPh sb="4" eb="5">
      <t xml:space="preserve">ニズレ </t>
    </rPh>
    <phoneticPr fontId="3"/>
  </si>
  <si>
    <t>YUSOUCHUUNONIZURE</t>
    <phoneticPr fontId="3"/>
  </si>
  <si>
    <t>商品管端のズレ（積込時）</t>
    <phoneticPr fontId="3"/>
  </si>
  <si>
    <t>KANTAN_ZURE_TSUMIKOMIJI</t>
    <phoneticPr fontId="3"/>
  </si>
  <si>
    <t>商品管端のズレ（納入時）</t>
    <phoneticPr fontId="3"/>
  </si>
  <si>
    <t>KANTAN_ZURE_NOUNYUUJI</t>
    <phoneticPr fontId="3"/>
  </si>
  <si>
    <t>商品管端のズレ（輸送時・cm）</t>
    <phoneticPr fontId="3"/>
  </si>
  <si>
    <t>KANTAN_ZURE_YUSOUJI</t>
    <phoneticPr fontId="3"/>
  </si>
  <si>
    <t>保護具の装着状況</t>
    <rPh sb="0" eb="2">
      <t xml:space="preserve">ホゴ </t>
    </rPh>
    <phoneticPr fontId="3"/>
  </si>
  <si>
    <t>HOGOGU_SOUCHAKU_STATUS</t>
    <phoneticPr fontId="3"/>
  </si>
  <si>
    <t>荷卸しの前にお客様と荷卸し手順の確認を行ったか</t>
    <phoneticPr fontId="3"/>
  </si>
  <si>
    <t>NIOROSHIMAE_CHECK_PROC_WITH_CUSTOMER</t>
    <phoneticPr fontId="3"/>
  </si>
  <si>
    <t>荷卸しの前にお客様と退避位置の確認を行なったか</t>
    <rPh sb="10" eb="12">
      <t xml:space="preserve">タイヒ </t>
    </rPh>
    <rPh sb="12" eb="14">
      <t>🕐</t>
    </rPh>
    <phoneticPr fontId="3"/>
  </si>
  <si>
    <t>NIOROSHIMAE_CHECK_POSITION_WITH_CUSTOMER</t>
    <phoneticPr fontId="3"/>
  </si>
  <si>
    <t>電話連絡する</t>
    <rPh sb="0" eb="4">
      <t xml:space="preserve">デンワレンラクスル </t>
    </rPh>
    <phoneticPr fontId="3"/>
  </si>
  <si>
    <t>DENWARENRAKU_SURU</t>
    <phoneticPr fontId="3"/>
  </si>
  <si>
    <t>MISC</t>
    <phoneticPr fontId="3"/>
  </si>
  <si>
    <t>荷降ろし時確認：１・角当て部分</t>
    <rPh sb="0" eb="1">
      <t xml:space="preserve">ニオロシジ </t>
    </rPh>
    <rPh sb="1" eb="2">
      <t xml:space="preserve">オロシ </t>
    </rPh>
    <rPh sb="4" eb="5">
      <t xml:space="preserve">ジ </t>
    </rPh>
    <rPh sb="5" eb="7">
      <t xml:space="preserve">カクニン </t>
    </rPh>
    <rPh sb="10" eb="15">
      <t xml:space="preserve">カクアテブブン </t>
    </rPh>
    <phoneticPr fontId="3"/>
  </si>
  <si>
    <t>NIOROSHIJI_CHECK_1_KADO</t>
    <phoneticPr fontId="3"/>
  </si>
  <si>
    <t>荷降ろし時確認：１・レバーブロック</t>
    <rPh sb="0" eb="1">
      <t xml:space="preserve">ニオロシジ </t>
    </rPh>
    <rPh sb="1" eb="2">
      <t xml:space="preserve">オロシ </t>
    </rPh>
    <rPh sb="4" eb="5">
      <t xml:space="preserve">ジ </t>
    </rPh>
    <rPh sb="5" eb="7">
      <t xml:space="preserve">カクニン </t>
    </rPh>
    <phoneticPr fontId="3"/>
  </si>
  <si>
    <t>NIOROSHIJI_CHECK_1_LEVER</t>
    <phoneticPr fontId="3"/>
  </si>
  <si>
    <t>荷降ろし時確認：１・その他のキズ</t>
    <rPh sb="0" eb="1">
      <t xml:space="preserve">ニオロシジ </t>
    </rPh>
    <rPh sb="1" eb="2">
      <t xml:space="preserve">オロシ </t>
    </rPh>
    <rPh sb="4" eb="5">
      <t xml:space="preserve">ジ </t>
    </rPh>
    <rPh sb="5" eb="7">
      <t xml:space="preserve">カクニン </t>
    </rPh>
    <phoneticPr fontId="3"/>
  </si>
  <si>
    <t>NIOROSHIJI_CHECK_1_OTHER_SCAR</t>
    <phoneticPr fontId="3"/>
  </si>
  <si>
    <t>荷降ろし時確認：２・角当て部分</t>
    <rPh sb="0" eb="1">
      <t xml:space="preserve">ニオロシジ </t>
    </rPh>
    <rPh sb="1" eb="2">
      <t xml:space="preserve">オロシ </t>
    </rPh>
    <rPh sb="4" eb="5">
      <t xml:space="preserve">ジ </t>
    </rPh>
    <rPh sb="5" eb="7">
      <t xml:space="preserve">カクニン </t>
    </rPh>
    <rPh sb="10" eb="15">
      <t xml:space="preserve">カクアテブブン </t>
    </rPh>
    <phoneticPr fontId="3"/>
  </si>
  <si>
    <t>NIOROSHIJI_CHECK_2_KADO</t>
    <phoneticPr fontId="3"/>
  </si>
  <si>
    <t>荷降ろし時確認：２・レバーブロック</t>
    <rPh sb="0" eb="1">
      <t xml:space="preserve">ニオロシジ </t>
    </rPh>
    <rPh sb="1" eb="2">
      <t xml:space="preserve">オロシ </t>
    </rPh>
    <rPh sb="4" eb="5">
      <t xml:space="preserve">ジ </t>
    </rPh>
    <rPh sb="5" eb="7">
      <t xml:space="preserve">カクニン </t>
    </rPh>
    <phoneticPr fontId="3"/>
  </si>
  <si>
    <t>NIOROSHIJI_CHECK_2_LEVER</t>
    <phoneticPr fontId="3"/>
  </si>
  <si>
    <t>荷降ろし時確認：２・その他のキズ</t>
    <rPh sb="0" eb="1">
      <t xml:space="preserve">ニオロシジ </t>
    </rPh>
    <rPh sb="1" eb="2">
      <t xml:space="preserve">オロシ </t>
    </rPh>
    <rPh sb="4" eb="5">
      <t xml:space="preserve">ジ </t>
    </rPh>
    <rPh sb="5" eb="7">
      <t xml:space="preserve">カクニン </t>
    </rPh>
    <phoneticPr fontId="3"/>
  </si>
  <si>
    <t>NIOROSHIJI_CHECK_2_OTHER_SCAR</t>
    <phoneticPr fontId="3"/>
  </si>
  <si>
    <t>荷降ろし時確認：３・角当て部分</t>
    <rPh sb="0" eb="1">
      <t xml:space="preserve">ニオロシジ </t>
    </rPh>
    <rPh sb="1" eb="2">
      <t xml:space="preserve">オロシ </t>
    </rPh>
    <rPh sb="4" eb="5">
      <t xml:space="preserve">ジ </t>
    </rPh>
    <rPh sb="5" eb="7">
      <t xml:space="preserve">カクニン </t>
    </rPh>
    <rPh sb="10" eb="15">
      <t xml:space="preserve">カクアテブブン </t>
    </rPh>
    <phoneticPr fontId="3"/>
  </si>
  <si>
    <t>NIOROSHIJI_CHECK_3_KADO</t>
    <phoneticPr fontId="3"/>
  </si>
  <si>
    <t>荷降ろし時確認：３・レバーブロック</t>
    <rPh sb="0" eb="1">
      <t xml:space="preserve">ニオロシジ </t>
    </rPh>
    <rPh sb="1" eb="2">
      <t xml:space="preserve">オロシ </t>
    </rPh>
    <rPh sb="4" eb="5">
      <t xml:space="preserve">ジ </t>
    </rPh>
    <rPh sb="5" eb="7">
      <t xml:space="preserve">カクニン </t>
    </rPh>
    <phoneticPr fontId="3"/>
  </si>
  <si>
    <t>NIOROSHIJI_CHECK_3_LEVER</t>
    <phoneticPr fontId="3"/>
  </si>
  <si>
    <t>荷降ろし時確認：３・その他のキズ</t>
    <rPh sb="0" eb="1">
      <t xml:space="preserve">ニオロシジ </t>
    </rPh>
    <rPh sb="1" eb="2">
      <t xml:space="preserve">オロシ </t>
    </rPh>
    <rPh sb="4" eb="5">
      <t xml:space="preserve">ジ </t>
    </rPh>
    <rPh sb="5" eb="7">
      <t xml:space="preserve">カクニン </t>
    </rPh>
    <phoneticPr fontId="3"/>
  </si>
  <si>
    <t>NIOROSHIJI_CHECK_3_OTHER_SCAR</t>
    <phoneticPr fontId="3"/>
  </si>
  <si>
    <t>荷降ろし時確認：４・角当て部分</t>
    <rPh sb="0" eb="1">
      <t xml:space="preserve">ニオロシジ </t>
    </rPh>
    <rPh sb="1" eb="2">
      <t xml:space="preserve">オロシ </t>
    </rPh>
    <rPh sb="4" eb="5">
      <t xml:space="preserve">ジ </t>
    </rPh>
    <rPh sb="5" eb="7">
      <t xml:space="preserve">カクニン </t>
    </rPh>
    <rPh sb="10" eb="15">
      <t xml:space="preserve">カクアテブブン </t>
    </rPh>
    <phoneticPr fontId="3"/>
  </si>
  <si>
    <t>NIOROSHIJI_CHECK_4_KADO</t>
    <phoneticPr fontId="3"/>
  </si>
  <si>
    <t>荷降ろし時確認：４・レバーブロック</t>
    <rPh sb="0" eb="1">
      <t xml:space="preserve">ニオロシジ </t>
    </rPh>
    <rPh sb="1" eb="2">
      <t xml:space="preserve">オロシ </t>
    </rPh>
    <rPh sb="4" eb="5">
      <t xml:space="preserve">ジ </t>
    </rPh>
    <rPh sb="5" eb="7">
      <t xml:space="preserve">カクニン </t>
    </rPh>
    <phoneticPr fontId="3"/>
  </si>
  <si>
    <t>NIOROSHIJI_CHECK_4_LEVER</t>
    <phoneticPr fontId="3"/>
  </si>
  <si>
    <t>荷降ろし時確認：４・その他のキズ</t>
    <rPh sb="0" eb="1">
      <t xml:space="preserve">ニオロシジ </t>
    </rPh>
    <rPh sb="1" eb="2">
      <t xml:space="preserve">オロシ </t>
    </rPh>
    <rPh sb="4" eb="5">
      <t xml:space="preserve">ジ </t>
    </rPh>
    <rPh sb="5" eb="7">
      <t xml:space="preserve">カクニン </t>
    </rPh>
    <phoneticPr fontId="3"/>
  </si>
  <si>
    <t>NIOROSHIJI_CHECK_4_OTHER_SCAR</t>
    <phoneticPr fontId="3"/>
  </si>
  <si>
    <t>荷降ろし時確認：５・角当て部分</t>
    <rPh sb="0" eb="1">
      <t xml:space="preserve">ニオロシジ </t>
    </rPh>
    <rPh sb="1" eb="2">
      <t xml:space="preserve">オロシ </t>
    </rPh>
    <rPh sb="4" eb="5">
      <t xml:space="preserve">ジ </t>
    </rPh>
    <rPh sb="5" eb="7">
      <t xml:space="preserve">カクニン </t>
    </rPh>
    <rPh sb="10" eb="15">
      <t xml:space="preserve">カクアテブブン </t>
    </rPh>
    <phoneticPr fontId="3"/>
  </si>
  <si>
    <t>NIOROSHIJI_CHECK_5_KADO</t>
    <phoneticPr fontId="3"/>
  </si>
  <si>
    <t>荷降ろし時確認：５・レバーブロック</t>
    <rPh sb="0" eb="1">
      <t xml:space="preserve">ニオロシジ </t>
    </rPh>
    <rPh sb="1" eb="2">
      <t xml:space="preserve">オロシ </t>
    </rPh>
    <rPh sb="4" eb="5">
      <t xml:space="preserve">ジ </t>
    </rPh>
    <rPh sb="5" eb="7">
      <t xml:space="preserve">カクニン </t>
    </rPh>
    <phoneticPr fontId="3"/>
  </si>
  <si>
    <t>NIOROSHIJI_CHECK_5_LEVER</t>
    <phoneticPr fontId="3"/>
  </si>
  <si>
    <t>荷降ろし時確認：５・その他のキズ</t>
    <rPh sb="0" eb="1">
      <t xml:space="preserve">ニオロシジ </t>
    </rPh>
    <rPh sb="1" eb="2">
      <t xml:space="preserve">オロシ </t>
    </rPh>
    <rPh sb="4" eb="5">
      <t xml:space="preserve">ジ </t>
    </rPh>
    <rPh sb="5" eb="7">
      <t xml:space="preserve">カクニン </t>
    </rPh>
    <phoneticPr fontId="3"/>
  </si>
  <si>
    <t>NIOROSHIJI_CHECK_5_OTHER_SCAR</t>
    <phoneticPr fontId="3"/>
  </si>
  <si>
    <t>荷降ろし時確認：６・角当て部分</t>
    <rPh sb="0" eb="1">
      <t xml:space="preserve">ニオロシジ </t>
    </rPh>
    <rPh sb="1" eb="2">
      <t xml:space="preserve">オロシ </t>
    </rPh>
    <rPh sb="4" eb="5">
      <t xml:space="preserve">ジ </t>
    </rPh>
    <rPh sb="5" eb="7">
      <t xml:space="preserve">カクニン </t>
    </rPh>
    <rPh sb="10" eb="15">
      <t xml:space="preserve">カクアテブブン </t>
    </rPh>
    <phoneticPr fontId="3"/>
  </si>
  <si>
    <t>NIOROSHIJI_CHECK_6_KADO</t>
    <phoneticPr fontId="3"/>
  </si>
  <si>
    <t>荷降ろし時確認：６・レバーブロック</t>
    <rPh sb="0" eb="1">
      <t xml:space="preserve">ニオロシジ </t>
    </rPh>
    <rPh sb="1" eb="2">
      <t xml:space="preserve">オロシ </t>
    </rPh>
    <rPh sb="4" eb="5">
      <t xml:space="preserve">ジ </t>
    </rPh>
    <rPh sb="5" eb="7">
      <t xml:space="preserve">カクニン </t>
    </rPh>
    <phoneticPr fontId="3"/>
  </si>
  <si>
    <t>NIOROSHIJI_CHECK_6_LEVER</t>
    <phoneticPr fontId="3"/>
  </si>
  <si>
    <t>荷降ろし時確認：６・その他のキズ</t>
    <rPh sb="0" eb="1">
      <t xml:space="preserve">ニオロシジ </t>
    </rPh>
    <rPh sb="1" eb="2">
      <t xml:space="preserve">オロシ </t>
    </rPh>
    <rPh sb="4" eb="5">
      <t xml:space="preserve">ジ </t>
    </rPh>
    <rPh sb="5" eb="7">
      <t xml:space="preserve">カクニン </t>
    </rPh>
    <phoneticPr fontId="3"/>
  </si>
  <si>
    <t>NIOROSHIJI_CHECK_6_OTHER_SCAR</t>
    <phoneticPr fontId="3"/>
  </si>
  <si>
    <t>ダウンロード実施日時</t>
    <rPh sb="6" eb="8">
      <t xml:space="preserve">ジッシシャ </t>
    </rPh>
    <rPh sb="8" eb="9">
      <t xml:space="preserve">ニチジ </t>
    </rPh>
    <rPh sb="9" eb="10">
      <t xml:space="preserve">ジ </t>
    </rPh>
    <phoneticPr fontId="3"/>
  </si>
  <si>
    <t>DL_TIME</t>
    <phoneticPr fontId="3"/>
  </si>
  <si>
    <t>ダウンロード実施者</t>
    <rPh sb="6" eb="8">
      <t xml:space="preserve">ジッシシャ </t>
    </rPh>
    <rPh sb="8" eb="9">
      <t xml:space="preserve">シャ </t>
    </rPh>
    <phoneticPr fontId="3"/>
  </si>
  <si>
    <t>DL_USER_ID</t>
    <phoneticPr fontId="3"/>
  </si>
  <si>
    <t>ダウンロードステータス</t>
    <phoneticPr fontId="3"/>
  </si>
  <si>
    <t>DL_STATUS</t>
    <phoneticPr fontId="3"/>
  </si>
  <si>
    <t>ビジネス削除したアカウントのメールアドレスを変更できないが、かと言って同一メールアドレスで登録しようとしたときにそのレコードを削除すると最終更新者の表示に問題が出ることから、ビジネス削除済みのレコードと同一メールアドレスで登録したくなった場合は「無効から有効に戻す」という運用にすることとした。カラム名は面倒なので変更していないが必要なら変更して・・</t>
    <phoneticPr fontId="3"/>
  </si>
  <si>
    <t>SYSTEM_COMMON_ENTITY</t>
    <phoneticPr fontId="3"/>
  </si>
  <si>
    <t>作成者</t>
  </si>
  <si>
    <t>CREATE_USER_ID</t>
    <phoneticPr fontId="3"/>
  </si>
  <si>
    <t>CREATE_TIME</t>
    <phoneticPr fontId="3"/>
  </si>
  <si>
    <t>最終更新者</t>
    <rPh sb="0" eb="2">
      <t>サイシュウ</t>
    </rPh>
    <rPh sb="2" eb="4">
      <t>コウシン</t>
    </rPh>
    <rPh sb="4" eb="5">
      <t>シャ</t>
    </rPh>
    <phoneticPr fontId="3"/>
  </si>
  <si>
    <t>LST_UPD_USER_ID</t>
    <phoneticPr fontId="3"/>
  </si>
  <si>
    <t>LST_UPD_TIME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</si>
</sst>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000;[&lt;=9999]000\-00;000\-0000"/>
  </numFmts>
  <fonts count="2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b/>
      <u/>
      <sz val="11"/>
      <color theme="1"/>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b/>
      <sz val="11"/>
      <color theme="0"/>
      <name val="ＭＳ Ｐゴシック"/>
      <family val="2"/>
      <scheme val="minor"/>
    </font>
    <font>
      <sz val="11"/>
      <name val="ＭＳ Ｐゴシック"/>
      <family val="3"/>
      <charset val="128"/>
      <scheme val="minor"/>
    </font>
    <font>
      <b/>
      <sz val="11"/>
      <color theme="0"/>
      <name val="ＭＳ Ｐゴシック"/>
      <family val="3"/>
      <charset val="128"/>
      <scheme val="minor"/>
    </font>
    <font>
      <b/>
      <u/>
      <sz val="11"/>
      <color theme="1"/>
      <name val="ＭＳ Ｐゴシック"/>
      <family val="3"/>
      <charset val="128"/>
      <scheme val="minor"/>
    </font>
    <font>
      <sz val="11"/>
      <color theme="1"/>
      <name val="ＭＳ Ｐゴシック"/>
      <family val="2"/>
      <scheme val="minor"/>
    </font>
    <font>
      <b/>
      <sz val="11"/>
      <color theme="0"/>
      <name val="ＭＳ Ｐゴシック"/>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9"/>
      <color rgb="FF000000"/>
      <name val="MS P ゴシック"/>
      <charset val="128"/>
    </font>
    <font>
      <sz val="12"/>
      <color rgb="FF333333"/>
      <name val="Verdana"/>
      <family val="2"/>
    </font>
    <font>
      <sz val="11"/>
      <color rgb="FF000000"/>
      <name val="ＭＳ Ｐゴシック"/>
      <family val="2"/>
      <charset val="128"/>
      <scheme val="minor"/>
    </font>
    <font>
      <sz val="6"/>
      <name val="ＭＳ Ｐゴシック"/>
      <family val="2"/>
      <charset val="128"/>
      <scheme val="minor"/>
    </font>
  </fonts>
  <fills count="20">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4"/>
        <bgColor theme="4"/>
      </patternFill>
    </fill>
    <fill>
      <patternFill patternType="solid">
        <fgColor theme="1" tint="0.34998626667073579"/>
        <bgColor indexed="64"/>
      </patternFill>
    </fill>
    <fill>
      <patternFill patternType="solid">
        <fgColor theme="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79998168889431442"/>
        <bgColor indexed="64"/>
      </patternFill>
    </fill>
    <fill>
      <patternFill patternType="solid">
        <fgColor theme="6" tint="0.79998168889431442"/>
        <bgColor theme="6" tint="0.79998168889431442"/>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6" tint="0.39997558519241921"/>
      </top>
      <bottom/>
      <diagonal/>
    </border>
  </borders>
  <cellStyleXfs count="2">
    <xf numFmtId="0" fontId="0" fillId="0" borderId="0"/>
    <xf numFmtId="0" fontId="1" fillId="0" borderId="0">
      <alignment vertical="center"/>
    </xf>
  </cellStyleXfs>
  <cellXfs count="140">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4"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4"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center" vertical="center"/>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5" fillId="4" borderId="0" xfId="0" applyFont="1" applyFill="1" applyAlignment="1">
      <alignment horizontal="center"/>
    </xf>
    <xf numFmtId="0" fontId="6" fillId="4" borderId="0" xfId="0" applyFont="1" applyFill="1" applyAlignment="1">
      <alignment horizontal="center"/>
    </xf>
    <xf numFmtId="0" fontId="7" fillId="0" borderId="0" xfId="0" applyFont="1"/>
    <xf numFmtId="0" fontId="5"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76" fontId="0" fillId="0" borderId="0" xfId="0" applyNumberFormat="1"/>
    <xf numFmtId="0" fontId="5" fillId="4" borderId="1" xfId="0" applyFont="1" applyFill="1" applyBorder="1"/>
    <xf numFmtId="0" fontId="6"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0" fontId="8" fillId="2" borderId="3" xfId="0" applyFont="1" applyFill="1" applyBorder="1" applyAlignment="1">
      <alignment horizontal="center" vertical="center" wrapText="1"/>
    </xf>
    <xf numFmtId="49" fontId="0" fillId="2" borderId="0" xfId="0" applyNumberFormat="1" applyFill="1" applyAlignment="1" applyProtection="1">
      <alignment horizontal="center" vertical="center" wrapText="1"/>
      <protection locked="0"/>
    </xf>
    <xf numFmtId="49" fontId="0" fillId="0" borderId="0" xfId="0" applyNumberFormat="1" applyAlignment="1" applyProtection="1">
      <alignment horizontal="left" vertical="center" wrapText="1"/>
      <protection locked="0"/>
    </xf>
    <xf numFmtId="49" fontId="8" fillId="11" borderId="4" xfId="0" applyNumberFormat="1" applyFont="1" applyFill="1" applyBorder="1" applyAlignment="1">
      <alignment horizontal="center" vertical="center"/>
    </xf>
    <xf numFmtId="49" fontId="8" fillId="11" borderId="4" xfId="0" applyNumberFormat="1" applyFont="1" applyFill="1" applyBorder="1" applyAlignment="1">
      <alignment horizontal="center" vertical="center" wrapText="1"/>
    </xf>
    <xf numFmtId="49" fontId="8" fillId="0" borderId="3" xfId="0" applyNumberFormat="1" applyFont="1" applyBorder="1" applyAlignment="1">
      <alignment horizontal="center" vertical="center" wrapText="1"/>
    </xf>
    <xf numFmtId="49" fontId="9" fillId="0" borderId="3" xfId="0" applyNumberFormat="1" applyFont="1" applyBorder="1" applyAlignment="1">
      <alignment horizontal="left" vertical="center"/>
    </xf>
    <xf numFmtId="49" fontId="0" fillId="12"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3" borderId="0" xfId="0" applyNumberFormat="1" applyFill="1" applyAlignment="1">
      <alignment wrapText="1"/>
    </xf>
    <xf numFmtId="49" fontId="8" fillId="13" borderId="5" xfId="0" applyNumberFormat="1" applyFont="1" applyFill="1" applyBorder="1" applyAlignment="1">
      <alignment wrapText="1"/>
    </xf>
    <xf numFmtId="49" fontId="6" fillId="0" borderId="0" xfId="0" applyNumberFormat="1" applyFont="1" applyAlignment="1" applyProtection="1">
      <alignment horizontal="center" vertical="center"/>
      <protection locked="0"/>
    </xf>
    <xf numFmtId="49" fontId="6" fillId="0" borderId="0" xfId="0" applyNumberFormat="1" applyFont="1" applyAlignment="1" applyProtection="1">
      <alignment vertical="center"/>
      <protection locked="0"/>
    </xf>
    <xf numFmtId="49" fontId="10" fillId="13" borderId="5" xfId="0" applyNumberFormat="1" applyFont="1" applyFill="1" applyBorder="1" applyAlignment="1">
      <alignment wrapText="1"/>
    </xf>
    <xf numFmtId="49" fontId="10" fillId="13" borderId="0" xfId="0" applyNumberFormat="1" applyFont="1" applyFill="1" applyAlignment="1">
      <alignment horizontal="center" vertical="center" wrapText="1"/>
    </xf>
    <xf numFmtId="0" fontId="6" fillId="0" borderId="0" xfId="0" applyFont="1"/>
    <xf numFmtId="49" fontId="10" fillId="13" borderId="0" xfId="0" applyNumberFormat="1" applyFont="1" applyFill="1" applyAlignment="1">
      <alignment horizontal="center" vertical="center"/>
    </xf>
    <xf numFmtId="0" fontId="0" fillId="3" borderId="0" xfId="0" applyFill="1" applyAlignment="1">
      <alignment horizontal="center" vertical="center"/>
    </xf>
    <xf numFmtId="49" fontId="4" fillId="0" borderId="0" xfId="0" applyNumberFormat="1" applyFont="1" applyAlignment="1" applyProtection="1">
      <alignment vertical="center"/>
      <protection locked="0"/>
    </xf>
    <xf numFmtId="0" fontId="0" fillId="0" borderId="0" xfId="0" quotePrefix="1"/>
    <xf numFmtId="49" fontId="0" fillId="15" borderId="0" xfId="0" applyNumberFormat="1" applyFill="1" applyAlignment="1">
      <alignment horizontal="center" vertical="center" wrapText="1"/>
    </xf>
    <xf numFmtId="49" fontId="0" fillId="14" borderId="0" xfId="0" applyNumberFormat="1" applyFill="1" applyAlignment="1">
      <alignment horizontal="center"/>
    </xf>
    <xf numFmtId="49" fontId="9" fillId="0" borderId="5" xfId="0" applyNumberFormat="1" applyFont="1" applyBorder="1"/>
    <xf numFmtId="0" fontId="0" fillId="0" borderId="5" xfId="0" applyBorder="1"/>
    <xf numFmtId="49" fontId="0" fillId="0" borderId="0" xfId="0" applyNumberFormat="1" applyAlignment="1">
      <alignment horizontal="left" vertical="center" wrapText="1"/>
    </xf>
    <xf numFmtId="49" fontId="11" fillId="0" borderId="0" xfId="0" applyNumberFormat="1" applyFont="1" applyProtection="1">
      <protection locked="0"/>
    </xf>
    <xf numFmtId="49" fontId="12" fillId="0" borderId="0" xfId="0" applyNumberFormat="1" applyFont="1" applyProtection="1">
      <protection locked="0"/>
    </xf>
    <xf numFmtId="0" fontId="12" fillId="0" borderId="0" xfId="0" applyFont="1" applyAlignment="1" applyProtection="1">
      <alignment horizontal="center"/>
      <protection locked="0"/>
    </xf>
    <xf numFmtId="49" fontId="12" fillId="0" borderId="0" xfId="0" applyNumberFormat="1" applyFont="1" applyAlignment="1" applyProtection="1">
      <alignment horizontal="center"/>
      <protection locked="0"/>
    </xf>
    <xf numFmtId="0" fontId="12" fillId="0" borderId="0" xfId="0" applyFont="1"/>
    <xf numFmtId="49" fontId="13" fillId="13" borderId="5" xfId="0" applyNumberFormat="1" applyFont="1" applyFill="1" applyBorder="1" applyAlignment="1">
      <alignment wrapText="1"/>
    </xf>
    <xf numFmtId="49" fontId="12" fillId="0" borderId="0" xfId="0" applyNumberFormat="1" applyFont="1" applyAlignment="1" applyProtection="1">
      <alignment horizontal="center" vertical="center"/>
      <protection locked="0"/>
    </xf>
    <xf numFmtId="49" fontId="12" fillId="0" borderId="0" xfId="0" applyNumberFormat="1" applyFont="1" applyAlignment="1" applyProtection="1">
      <alignment horizontal="center" vertical="center" wrapText="1"/>
      <protection locked="0"/>
    </xf>
    <xf numFmtId="49" fontId="12" fillId="13" borderId="0" xfId="0" applyNumberFormat="1" applyFont="1" applyFill="1" applyAlignment="1">
      <alignment horizontal="center" vertical="center" wrapText="1"/>
    </xf>
    <xf numFmtId="0" fontId="12" fillId="0" borderId="0" xfId="0" applyFont="1" applyAlignment="1">
      <alignment vertical="center"/>
    </xf>
    <xf numFmtId="0" fontId="14" fillId="0" borderId="0" xfId="0" applyFont="1" applyAlignment="1">
      <alignment horizontal="left" vertical="center"/>
    </xf>
    <xf numFmtId="49" fontId="12" fillId="0" borderId="0" xfId="0" applyNumberFormat="1" applyFont="1" applyAlignment="1" applyProtection="1">
      <alignment vertical="center"/>
      <protection locked="0"/>
    </xf>
    <xf numFmtId="0" fontId="12" fillId="0" borderId="0" xfId="0" applyFont="1" applyAlignment="1" applyProtection="1">
      <alignment horizontal="center" vertical="center"/>
      <protection locked="0"/>
    </xf>
    <xf numFmtId="0" fontId="0" fillId="2" borderId="0" xfId="0" applyFill="1" applyAlignment="1" applyProtection="1">
      <alignment horizontal="center" vertical="center" wrapText="1"/>
      <protection locked="0"/>
    </xf>
    <xf numFmtId="49" fontId="6" fillId="0" borderId="0" xfId="0" applyNumberFormat="1" applyFont="1" applyAlignment="1">
      <alignment vertical="center"/>
    </xf>
    <xf numFmtId="49" fontId="9" fillId="0" borderId="0" xfId="0" applyNumberFormat="1" applyFont="1" applyAlignment="1" applyProtection="1">
      <alignment horizontal="center" vertical="center"/>
      <protection locked="0"/>
    </xf>
    <xf numFmtId="49" fontId="9" fillId="0" borderId="0" xfId="0" applyNumberFormat="1" applyFont="1" applyAlignment="1" applyProtection="1">
      <alignment wrapText="1"/>
      <protection locked="0"/>
    </xf>
    <xf numFmtId="49" fontId="9" fillId="0" borderId="0" xfId="0" applyNumberFormat="1" applyFont="1" applyAlignment="1" applyProtection="1">
      <alignment horizontal="left" vertical="center"/>
      <protection locked="0"/>
    </xf>
    <xf numFmtId="0" fontId="0" fillId="0" borderId="0" xfId="0" applyAlignment="1" applyProtection="1">
      <alignment horizontal="center" vertical="center"/>
      <protection locked="0"/>
    </xf>
    <xf numFmtId="0" fontId="0" fillId="0" borderId="0" xfId="0" applyAlignment="1">
      <alignment wrapText="1"/>
    </xf>
    <xf numFmtId="0" fontId="0" fillId="0" borderId="6" xfId="0" applyBorder="1"/>
    <xf numFmtId="49" fontId="0" fillId="0" borderId="16" xfId="0" applyNumberFormat="1" applyBorder="1" applyAlignment="1">
      <alignment vertical="center"/>
    </xf>
    <xf numFmtId="49" fontId="0" fillId="0" borderId="17" xfId="0" applyNumberFormat="1" applyBorder="1" applyAlignment="1">
      <alignment vertical="center"/>
    </xf>
    <xf numFmtId="49" fontId="0" fillId="0" borderId="6" xfId="0" applyNumberFormat="1" applyBorder="1" applyAlignment="1">
      <alignment vertical="center"/>
    </xf>
    <xf numFmtId="49" fontId="0" fillId="0" borderId="3" xfId="0" applyNumberFormat="1" applyBorder="1" applyAlignment="1">
      <alignment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49" fontId="0" fillId="0" borderId="3" xfId="0" applyNumberFormat="1" applyBorder="1" applyAlignment="1">
      <alignment horizontal="left" vertical="center" wrapText="1"/>
    </xf>
    <xf numFmtId="0" fontId="0" fillId="0" borderId="18" xfId="0" applyBorder="1" applyAlignment="1">
      <alignment horizontal="center" vertical="center"/>
    </xf>
    <xf numFmtId="49" fontId="0" fillId="16" borderId="6" xfId="0" applyNumberFormat="1" applyFill="1" applyBorder="1" applyAlignment="1">
      <alignment vertical="center"/>
    </xf>
    <xf numFmtId="49" fontId="0" fillId="16" borderId="3" xfId="0" applyNumberFormat="1" applyFill="1" applyBorder="1" applyAlignment="1">
      <alignment vertical="center"/>
    </xf>
    <xf numFmtId="0" fontId="0" fillId="16" borderId="3" xfId="0" applyFill="1" applyBorder="1" applyAlignment="1">
      <alignment horizontal="center" vertical="center"/>
    </xf>
    <xf numFmtId="49" fontId="0" fillId="16" borderId="3" xfId="0" applyNumberFormat="1" applyFill="1" applyBorder="1" applyAlignment="1">
      <alignment horizontal="center" vertical="center"/>
    </xf>
    <xf numFmtId="49" fontId="0" fillId="16" borderId="3" xfId="0" applyNumberFormat="1" applyFill="1" applyBorder="1" applyAlignment="1">
      <alignment horizontal="left" vertical="center" wrapText="1"/>
    </xf>
    <xf numFmtId="0" fontId="0" fillId="16" borderId="18" xfId="0" applyFill="1" applyBorder="1" applyAlignment="1">
      <alignment horizontal="center" vertical="center"/>
    </xf>
    <xf numFmtId="49" fontId="12" fillId="0" borderId="0" xfId="0" applyNumberFormat="1" applyFont="1" applyAlignment="1" applyProtection="1">
      <alignment horizontal="left" vertical="center" wrapText="1"/>
      <protection locked="0"/>
    </xf>
    <xf numFmtId="49" fontId="0" fillId="3" borderId="0" xfId="0" applyNumberFormat="1" applyFill="1" applyAlignment="1">
      <alignment vertical="center"/>
    </xf>
    <xf numFmtId="49" fontId="0" fillId="18" borderId="0" xfId="0" applyNumberFormat="1" applyFill="1" applyAlignment="1">
      <alignment horizontal="center"/>
    </xf>
    <xf numFmtId="49" fontId="0" fillId="17" borderId="0" xfId="0" applyNumberFormat="1" applyFill="1" applyAlignment="1">
      <alignment horizontal="center" vertical="center" wrapText="1"/>
    </xf>
    <xf numFmtId="49" fontId="9" fillId="0" borderId="0" xfId="0" applyNumberFormat="1" applyFont="1" applyAlignment="1" applyProtection="1">
      <alignment vertical="center"/>
      <protection locked="0"/>
    </xf>
    <xf numFmtId="0" fontId="2" fillId="0" borderId="0" xfId="0" applyFont="1" applyAlignment="1" applyProtection="1">
      <alignment horizontal="center"/>
      <protection locked="0"/>
    </xf>
    <xf numFmtId="49" fontId="1" fillId="0" borderId="0" xfId="0" applyNumberFormat="1" applyFont="1" applyAlignment="1" applyProtection="1">
      <alignment horizontal="left" vertical="center"/>
      <protection locked="0"/>
    </xf>
    <xf numFmtId="0" fontId="1" fillId="0" borderId="0" xfId="1">
      <alignment vertical="center"/>
    </xf>
    <xf numFmtId="0" fontId="0" fillId="13" borderId="0" xfId="0" applyFill="1"/>
    <xf numFmtId="0" fontId="0" fillId="0" borderId="0" xfId="0" applyAlignment="1">
      <alignment vertical="top"/>
    </xf>
    <xf numFmtId="49" fontId="0" fillId="0" borderId="8" xfId="0" applyNumberFormat="1" applyBorder="1" applyAlignment="1">
      <alignment vertical="top"/>
    </xf>
    <xf numFmtId="0" fontId="0" fillId="0" borderId="9" xfId="0" applyBorder="1" applyAlignment="1">
      <alignment vertical="top" wrapText="1"/>
    </xf>
    <xf numFmtId="0" fontId="0" fillId="0" borderId="10" xfId="0" applyBorder="1" applyAlignment="1">
      <alignment vertical="top"/>
    </xf>
    <xf numFmtId="49" fontId="0" fillId="0" borderId="11" xfId="0" applyNumberFormat="1" applyBorder="1" applyAlignment="1">
      <alignment vertical="top"/>
    </xf>
    <xf numFmtId="0" fontId="0" fillId="0" borderId="12" xfId="0" applyBorder="1" applyAlignment="1">
      <alignment vertical="top" wrapText="1"/>
    </xf>
    <xf numFmtId="0" fontId="0" fillId="0" borderId="10" xfId="0" applyBorder="1" applyAlignment="1">
      <alignment vertical="top" wrapText="1"/>
    </xf>
    <xf numFmtId="0" fontId="0" fillId="0" borderId="13" xfId="0" applyBorder="1" applyAlignment="1">
      <alignment vertical="top" wrapText="1"/>
    </xf>
    <xf numFmtId="49" fontId="0" fillId="0" borderId="14" xfId="0" applyNumberFormat="1" applyBorder="1" applyAlignment="1">
      <alignment vertical="top"/>
    </xf>
    <xf numFmtId="0" fontId="0" fillId="0" borderId="15" xfId="0" applyBorder="1" applyAlignment="1">
      <alignment vertical="top" wrapText="1"/>
    </xf>
    <xf numFmtId="0" fontId="0" fillId="0" borderId="7" xfId="0" applyBorder="1" applyAlignment="1">
      <alignment vertical="top" wrapText="1"/>
    </xf>
    <xf numFmtId="0" fontId="0" fillId="0" borderId="0" xfId="0" applyAlignment="1">
      <alignment vertical="top" wrapText="1"/>
    </xf>
    <xf numFmtId="0" fontId="19" fillId="0" borderId="0" xfId="0" applyFont="1" applyAlignment="1">
      <alignment vertical="center"/>
    </xf>
    <xf numFmtId="49" fontId="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center" vertical="center"/>
      <protection locked="0"/>
    </xf>
    <xf numFmtId="49" fontId="0" fillId="0" borderId="19" xfId="0" applyNumberFormat="1" applyBorder="1" applyAlignment="1">
      <alignment horizontal="left" vertical="center"/>
    </xf>
    <xf numFmtId="49" fontId="0" fillId="19" borderId="2" xfId="0" applyNumberFormat="1" applyFill="1" applyBorder="1" applyAlignment="1">
      <alignment horizontal="left" vertical="center"/>
    </xf>
    <xf numFmtId="49" fontId="1" fillId="0" borderId="3" xfId="0" applyNumberFormat="1" applyFont="1" applyBorder="1" applyAlignment="1">
      <alignment horizontal="center" vertical="center"/>
    </xf>
    <xf numFmtId="49" fontId="1" fillId="0" borderId="0" xfId="0" applyNumberFormat="1" applyFont="1" applyAlignment="1" applyProtection="1">
      <alignment horizontal="left" wrapText="1"/>
      <protection locked="0"/>
    </xf>
    <xf numFmtId="49" fontId="1" fillId="0" borderId="0" xfId="0" applyNumberFormat="1" applyFont="1" applyAlignment="1">
      <alignment horizontal="left" vertical="center"/>
    </xf>
    <xf numFmtId="49" fontId="0" fillId="0" borderId="0" xfId="0" applyNumberFormat="1" applyAlignment="1" applyProtection="1">
      <alignment horizontal="left" vertical="center"/>
      <protection locked="0"/>
    </xf>
    <xf numFmtId="0" fontId="0" fillId="0" borderId="0" xfId="0" applyAlignment="1">
      <alignment horizontal="center" vertical="top"/>
    </xf>
    <xf numFmtId="0" fontId="18" fillId="0" borderId="0" xfId="0" applyFont="1"/>
    <xf numFmtId="49" fontId="9" fillId="0" borderId="0" xfId="0" applyNumberFormat="1" applyFont="1" applyAlignment="1" applyProtection="1">
      <alignment horizontal="center"/>
      <protection locked="0"/>
    </xf>
    <xf numFmtId="49" fontId="1" fillId="0" borderId="0" xfId="0" applyNumberFormat="1" applyFont="1" applyAlignment="1" applyProtection="1">
      <alignment horizontal="center"/>
      <protection locked="0"/>
    </xf>
    <xf numFmtId="49" fontId="1" fillId="0" borderId="0" xfId="0" applyNumberFormat="1" applyFont="1" applyAlignment="1">
      <alignment horizontal="center" vertical="center" wrapText="1"/>
    </xf>
    <xf numFmtId="49" fontId="9" fillId="0" borderId="0" xfId="0" applyNumberFormat="1" applyFont="1" applyAlignment="1">
      <alignment horizontal="center" vertical="center" wrapText="1"/>
    </xf>
    <xf numFmtId="49" fontId="0" fillId="10" borderId="0" xfId="0" applyNumberFormat="1" applyFill="1" applyAlignment="1">
      <alignment horizontal="center" vertical="center"/>
    </xf>
    <xf numFmtId="49" fontId="0" fillId="8" borderId="0" xfId="0" applyNumberFormat="1" applyFill="1" applyAlignment="1">
      <alignment horizontal="center" vertical="center"/>
    </xf>
  </cellXfs>
  <cellStyles count="2">
    <cellStyle name="標準" xfId="0" builtinId="0"/>
    <cellStyle name="標準 2" xfId="1" xr:uid="{9A89146F-CD33-0C41-A564-AEE23F53D2EB}"/>
  </cellStyles>
  <dxfs count="135">
    <dxf>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dxf>
    <dxf>
      <numFmt numFmtId="30" formatCode="@"/>
    </dxf>
    <dxf>
      <numFmt numFmtId="30" formatCode="@"/>
      <alignment horizontal="general" vertical="center" textRotation="0" wrapText="0" indent="0" justifyLastLine="0" shrinkToFit="0" readingOrder="0"/>
      <protection locked="0" hidden="0"/>
    </dxf>
    <dxf>
      <numFmt numFmtId="30" formatCode="@"/>
    </dxf>
    <dxf>
      <border outline="0">
        <top style="thin">
          <color theme="4" tint="0.39997558519241921"/>
        </top>
      </border>
    </dxf>
    <dxf>
      <border outline="0">
        <bottom style="thin">
          <color theme="4" tint="0.39997558519241921"/>
        </bottom>
      </border>
    </dxf>
    <dxf>
      <numFmt numFmtId="30" formatCode="@"/>
    </dxf>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none">
          <fgColor indexed="64"/>
          <bgColor auto="1"/>
        </patternFill>
      </fill>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font>
        <b val="0"/>
        <charset val="128"/>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1" indent="0" justifyLastLine="0" shrinkToFit="0" readingOrder="0"/>
    </dxf>
    <dxf>
      <numFmt numFmtId="30" formatCode="@"/>
      <alignment horizontal="center"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1"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numFmt numFmtId="30" formatCode="@"/>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numFmt numFmtId="30" formatCode="@"/>
      <alignment horizontal="general" vertical="center" textRotation="0" wrapText="1" indent="0" justifyLastLine="0" shrinkToFit="0" readingOrder="0"/>
    </dxf>
    <dxf>
      <numFmt numFmtId="0" formatCode="Genera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theme/theme1.xml" Type="http://schemas.openxmlformats.org/officeDocument/2006/relationships/theme"/><Relationship Id="rId18" Target="connections.xml" Type="http://schemas.openxmlformats.org/officeDocument/2006/relationships/connections"/><Relationship Id="rId19" Target="styles.xml" Type="http://schemas.openxmlformats.org/officeDocument/2006/relationships/styles"/><Relationship Id="rId2" Target="worksheets/sheet2.xml" Type="http://schemas.openxmlformats.org/officeDocument/2006/relationships/worksheet"/><Relationship Id="rId20" Target="sharedStrings.xml" Type="http://schemas.openxmlformats.org/officeDocument/2006/relationships/sharedStrings"/><Relationship Id="rId21" Target="calcChain.xml" Type="http://schemas.openxmlformats.org/officeDocument/2006/relationships/calcChain"/><Relationship Id="rId22" Target="../customXml/item1.xml" Type="http://schemas.openxmlformats.org/officeDocument/2006/relationships/customXml"/><Relationship Id="rId23" Target="xmlMaps.xml" Type="http://schemas.openxmlformats.org/officeDocument/2006/relationships/xmlMaps"/><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テーブル10" displayName="テーブル10" ref="A3:B4" tableType="xml" insertRow="1" totalsRowShown="0">
  <autoFilter ref="A3:B4" xr:uid="{00000000-0009-0000-0100-00000A000000}"/>
  <tableColumns count="2">
    <tableColumn id="1" xr3:uid="{00000000-0010-0000-0A00-000001000000}" uniqueName="datatype" name="dataType">
      <xmlColumnPr mapId="68" xpath="/root/datatypeRef/datatype" xmlDataType="string"/>
    </tableColumn>
    <tableColumn id="2" xr3:uid="{00000000-0010-0000-0A00-000002000000}" uniqueName="systemName" name="参照先システム" dataDxfId="28">
      <xmlColumnPr mapId="68" xpath="/root/datatypeRef/systemName" xmlDataType="string"/>
    </tableColumn>
  </tableColumns>
  <tableStyleInfo name="TableStyleMedium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1000000}" name="テーブル6" displayName="テーブル6" ref="A3:D7" tableType="xml" totalsRowShown="0" headerRowBorderDxfId="27" tableBorderDxfId="26">
  <autoFilter ref="A3:D7" xr:uid="{00000000-0009-0000-0100-000006000000}"/>
  <tableColumns count="4">
    <tableColumn id="1" xr3:uid="{00000000-0010-0000-1100-000001000000}" uniqueName="name" name="テーブル名" dataDxfId="25">
      <xmlColumnPr mapId="88" xpath="/root/table/@name" xmlDataType="string"/>
    </tableColumn>
    <tableColumn id="2" xr3:uid="{00000000-0010-0000-1100-000002000000}" uniqueName="dispName" name="テーブル名（日本語）" dataDxfId="24">
      <xmlColumnPr mapId="88" xpath="/root/table/dispName" xmlDataType="string"/>
    </tableColumn>
    <tableColumn id="4" xr3:uid="{00000000-0010-0000-1100-000004000000}" uniqueName="hasConsistencyCheck" name="整合性_x000a_チェック2" dataDxfId="23">
      <xmlColumnPr mapId="88" xpath="/root/table/hasConsistencyCheck" xmlDataType="string"/>
    </tableColumn>
    <tableColumn id="3" xr3:uid="{00000000-0010-0000-1100-000003000000}" uniqueName="consistencyCheckJavadoc" name="整合性チェック内容（javadoc）">
      <xmlColumnPr mapId="88" xpath="/root/table/consistencyCheckJavadoc" xmlDataType="string"/>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E000000}" name="テーブル710" displayName="テーブル710" ref="A5:U14" tableType="xml" totalsRowShown="0" headerRowDxfId="22" dataDxfId="21">
  <autoFilter ref="A5:U14" xr:uid="{00000000-0009-0000-0100-000009000000}"/>
  <tableColumns count="21">
    <tableColumn id="9" xr3:uid="{00000000-0010-0000-1E00-000009000000}" uniqueName="table" name="テーブル名" dataDxfId="20">
      <xmlColumnPr mapId="159" xpath="/root/column/table" xmlDataType="string"/>
    </tableColumn>
    <tableColumn id="2" xr3:uid="{00000000-0010-0000-1E00-000002000000}" uniqueName="dispName" name="表示名_x000a_（デフォルト言語）" dataDxfId="19">
      <xmlColumnPr mapId="159" xpath="/root/column/dispName" xmlDataType="string"/>
    </tableColumn>
    <tableColumn id="15" xr3:uid="{00000000-0010-0000-1E00-00000F000000}" uniqueName="name" name="カラム名" dataDxfId="18">
      <xmlColumnPr mapId="159" xpath="/root/column/@name" xmlDataType="string"/>
    </tableColumn>
    <tableColumn id="3" xr3:uid="{00000000-0010-0000-1E00-000003000000}" uniqueName="dataType" name="dataType" dataDxfId="17">
      <xmlColumnPr mapId="159" xpath="/root/column/dataType" xmlDataType="string"/>
    </tableColumn>
    <tableColumn id="6" xr3:uid="{00000000-0010-0000-1E00-000006000000}" uniqueName="pk" name="dataType_x000a_存在確認" dataDxfId="16">
      <calculatedColumnFormula>IF(OR(NOT(ISNA(VLOOKUP(テーブル710[[#This Row],[dataType]], dataType定義!A:A, 1,FALSE))),NOT(ISNA(VLOOKUP(テーブル710[[#This Row],[dataType]],'（未使用）dataType参照定義'!A:A, 1,FALSE)))), "○", "×")</calculatedColumnFormula>
    </tableColumn>
    <tableColumn id="8" xr3:uid="{00000000-0010-0000-1E00-000008000000}" uniqueName="pk" name="（未使用）" dataDxfId="15">
      <xmlColumnPr mapId="159" xpath="/root/column/pk" xmlDataType="string"/>
    </tableColumn>
    <tableColumn id="10" xr3:uid="{00000000-0010-0000-1E00-00000A000000}" uniqueName="nullable" name="（未使用）2" dataDxfId="14">
      <xmlColumnPr mapId="159" xpath="/root/column/nullable" xmlDataType="string"/>
    </tableColumn>
    <tableColumn id="5" xr3:uid="{00000000-0010-0000-1E00-000005000000}" uniqueName="autoIncrement" name="（未使用）3" dataDxfId="13">
      <xmlColumnPr mapId="159" xpath="/root/column/autoIncrement" xmlDataType="string"/>
    </tableColumn>
    <tableColumn id="13" xr3:uid="{00000000-0010-0000-1E00-00000D000000}" uniqueName="forcedIncrement" name="（未使用）4" dataDxfId="12">
      <xmlColumnPr mapId="159" xpath="/root/column/forcedIncrement" xmlDataType="string"/>
    </tableColumn>
    <tableColumn id="14" xr3:uid="{00000000-0010-0000-1E00-00000E000000}" uniqueName="autoUpdate" name="（未使用）5" dataDxfId="11">
      <xmlColumnPr mapId="159" xpath="/root/column/autoUpdate" xmlDataType="string"/>
    </tableColumn>
    <tableColumn id="1" xr3:uid="{00000000-0010-0000-1E00-000001000000}" uniqueName="forcedUpdate" name="（未使用）6" dataDxfId="10">
      <xmlColumnPr mapId="159" xpath="/root/column/forcedUpdate" xmlDataType="string"/>
    </tableColumn>
    <tableColumn id="19" xr3:uid="{00000000-0010-0000-1E00-000013000000}" uniqueName="valueChangeMethod" name="（未使用）7" dataDxfId="9">
      <xmlColumnPr mapId="159" xpath="/root/column/valueChangeMethod" xmlDataType="string"/>
    </tableColumn>
    <tableColumn id="7" xr3:uid="{00000000-0010-0000-1E00-000007000000}" uniqueName="updatedValue" name="（未使用）8" dataDxfId="8">
      <xmlColumnPr mapId="159" xpath="/root/column/updatedValue" xmlDataType="string"/>
    </tableColumn>
    <tableColumn id="18" xr3:uid="{00000000-0010-0000-1E00-000012000000}" uniqueName="optLock" name="（未使用）9" dataDxfId="7">
      <xmlColumnPr mapId="159" xpath="/root/column/optLock" xmlDataType="string"/>
    </tableColumn>
    <tableColumn id="21" xr3:uid="{00000000-0010-0000-1E00-000015000000}" uniqueName="index1" name="（未使用）10" dataDxfId="6">
      <xmlColumnPr mapId="159" xpath="/root/column/index1" xmlDataType="string"/>
    </tableColumn>
    <tableColumn id="20" xr3:uid="{00000000-0010-0000-1E00-000014000000}" uniqueName="index2" name="（未使用）102" dataDxfId="5">
      <xmlColumnPr mapId="159" xpath="/root/column/index2" xmlDataType="string"/>
    </tableColumn>
    <tableColumn id="16" xr3:uid="{00000000-0010-0000-1E00-000010000000}" uniqueName="index3" name="（未使用）1022" dataDxfId="4">
      <xmlColumnPr mapId="159" xpath="/root/column/index3" xmlDataType="string"/>
    </tableColumn>
    <tableColumn id="4" xr3:uid="{00000000-0010-0000-1E00-000004000000}" uniqueName="index2" name="備考" dataDxfId="3"/>
    <tableColumn id="11" xr3:uid="{00000000-0010-0000-1E00-00000B000000}" uniqueName="dispNameAddLang1" name="表示名_x000a_（追加言語1）" dataDxfId="2">
      <xmlColumnPr mapId="159" xpath="/root/column/dispNameAddLang1" xmlDataType="string"/>
    </tableColumn>
    <tableColumn id="12" xr3:uid="{00000000-0010-0000-1E00-00000C000000}" uniqueName="dispNameAddLang2" name="表示名_x000a_（追加言語2）" dataDxfId="1">
      <xmlColumnPr mapId="159" xpath="/root/column/dispNameAddLang2" xmlDataType="string"/>
    </tableColumn>
    <tableColumn id="17" xr3:uid="{00000000-0010-0000-1E00-000011000000}" uniqueName="dispNameAddLang3" name="表示名_x000a_（追加言語3）" dataDxfId="0">
      <xmlColumnPr mapId="159" xpath="/root/column/dispNameAddLang3"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32" totalsRowShown="0" headerRowDxfId="134" dataDxfId="133">
  <autoFilter ref="A3:D32" xr:uid="{00000000-0009-0000-0100-000005000000}"/>
  <tableColumns count="4">
    <tableColumn id="1" xr3:uid="{00000000-0010-0000-0000-000001000000}" name="日付" dataDxfId="132"/>
    <tableColumn id="2" xr3:uid="{00000000-0010-0000-0000-000002000000}" name="バージョン" dataDxfId="131"/>
    <tableColumn id="3" xr3:uid="{00000000-0010-0000-0000-000003000000}" name="修正事項" dataDxfId="130"/>
    <tableColumn id="4" xr3:uid="{00000000-0010-0000-0000-000004000000}" name="修正者" dataDxfId="129"/>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30" totalsRowShown="0" dataDxfId="128">
  <autoFilter ref="A6:F30" xr:uid="{645D8696-873A-1A46-959F-078DDACE85BB}"/>
  <tableColumns count="6">
    <tableColumn id="1" xr3:uid="{836CA0C6-B93A-BE41-A83D-61F6C88A08E9}" name="分類" dataDxfId="127"/>
    <tableColumn id="2" xr3:uid="{B5F4F283-24C8-9144-BCEB-AC7E76B47BB5}" name="分類説明" dataDxfId="126"/>
    <tableColumn id="3" xr3:uid="{09B8D65F-204D-3344-B370-5520CA8193AB}" name="項目" dataDxfId="125"/>
    <tableColumn id="4" xr3:uid="{25AD9058-67B1-9C41-BEAC-B7257C9C16DC}" name="説明" dataDxfId="124"/>
    <tableColumn id="5" xr3:uid="{515E6E7C-1474-D540-BE8F-3128F9484058}" name="値" dataDxfId="123"/>
    <tableColumn id="6" xr3:uid="{F1A8607F-CDEE-7E45-B29D-294F728CC78D}" name="備考" dataDxfId="1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P24" tableType="xml" totalsRowShown="0" headerRowDxfId="121" dataDxfId="120">
  <tableColumns count="16">
    <tableColumn id="1" xr3:uid="{00000000-0010-0000-0900-000001000000}" uniqueName="name" name="DataType名" dataDxfId="119">
      <xmlColumnPr mapId="191" xpath="/root/datatype/@name" xmlDataType="string"/>
    </tableColumn>
    <tableColumn id="3" xr3:uid="{00000000-0010-0000-0900-000003000000}" uniqueName="kata" name="型" dataDxfId="118">
      <xmlColumnPr mapId="191" xpath="/root/datatype/kata" xmlDataType="string"/>
    </tableColumn>
    <tableColumn id="4" xr3:uid="{00000000-0010-0000-0900-000004000000}" uniqueName="minLength" name="長さ最小" dataDxfId="117">
      <xmlColumnPr mapId="191" xpath="/root/datatype/minLength" xmlDataType="string"/>
    </tableColumn>
    <tableColumn id="11" xr3:uid="{00000000-0010-0000-0900-00000B000000}" uniqueName="maxLength" name="長さ最大" dataDxfId="116">
      <xmlColumnPr mapId="191" xpath="/root/datatype/maxLength" xmlDataType="string"/>
    </tableColumn>
    <tableColumn id="15" xr3:uid="{00000000-0010-0000-0900-00000F000000}" uniqueName="numScale" name="データパターン（日本語）" dataDxfId="115"/>
    <tableColumn id="24" xr3:uid="{00000000-0010-0000-0900-000018000000}" uniqueName="stringDataPtn" name="データパターン" dataDxfId="114">
      <calculatedColumnFormula>IF(テーブル2[[#This Row],[データパターン（日本語）]]="", "", VLOOKUP(テーブル2[[#This Row],[データパターン（日本語）]],dataType・データパターン一覧!A:B,2,FALSE))</calculatedColumnFormula>
      <xmlColumnPr mapId="191" xpath="/root/datatype/stringDataPtn" xmlDataType="string"/>
    </tableColumn>
    <tableColumn id="25" xr3:uid="{00000000-0010-0000-0900-000019000000}" uniqueName="stringRegEx" name="正規表現" dataDxfId="113">
      <xmlColumnPr mapId="191" xpath="/root/datatype/stringRegEx" xmlDataType="string"/>
    </tableColumn>
    <tableColumn id="2" xr3:uid="{00000000-0010-0000-0900-000002000000}" uniqueName="allowsProhibitedCharacters" name="禁則チェック除外" dataDxfId="112">
      <xmlColumnPr mapId="191" xpath="/root/datatype/allowsProhibitedCharacters" xmlDataType="string"/>
    </tableColumn>
    <tableColumn id="9" xr3:uid="{00000000-0010-0000-0900-000009000000}" uniqueName="numMinVal" name="最小値" dataDxfId="111">
      <xmlColumnPr mapId="191" xpath="/root/datatype/numMinVal" xmlDataType="string"/>
    </tableColumn>
    <tableColumn id="10" xr3:uid="{00000000-0010-0000-0900-00000A000000}" uniqueName="numMaxVal" name="最大値" dataDxfId="110">
      <xmlColumnPr mapId="191" xpath="/root/datatype/numMaxVal" xmlDataType="string"/>
    </tableColumn>
    <tableColumn id="12" xr3:uid="{00000000-0010-0000-0900-00000C000000}" uniqueName="numDigitInteger" name="整数部桁数" dataDxfId="109">
      <xmlColumnPr mapId="191" xpath="/root/datatype/numDigitInteger" xmlDataType="string"/>
    </tableColumn>
    <tableColumn id="13" xr3:uid="{00000000-0010-0000-0900-00000D000000}" uniqueName="numDigitFraction" name="小数部桁数" dataDxfId="108">
      <xmlColumnPr mapId="191" xpath="/root/datatype/numDigitFraction" xmlDataType="string"/>
    </tableColumn>
    <tableColumn id="5" xr3:uid="{00000000-0010-0000-0900-000005000000}" uniqueName="enumCodeLength" name="コードの長さ" dataDxfId="107">
      <xmlColumnPr mapId="191" xpath="/root/datatype/enumCodeLength" xmlDataType="string"/>
    </tableColumn>
    <tableColumn id="14" xr3:uid="{00000000-0010-0000-0900-00000E000000}" uniqueName="notNeedsTimezone" name="timezoneなし" dataDxfId="106">
      <xmlColumnPr mapId="191" xpath="/root/datatype/notNeedsTimezone" xmlDataType="string"/>
    </tableColumn>
    <tableColumn id="6" xr3:uid="{23EAF5AB-A9A9-462D-A455-F0477F980B75}" uniqueName="isDeprecated" name="非推奨" dataDxfId="105">
      <xmlColumnPr mapId="191" xpath="/root/datatype/isDeprecated" xmlDataType="string"/>
    </tableColumn>
    <tableColumn id="16" xr3:uid="{00000000-0010-0000-0900-000010000000}" uniqueName="javadoc" name="javadoc" dataDxfId="104">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8:K23" tableType="xml" totalsRowShown="0" headerRowDxfId="103">
  <autoFilter ref="A8:K23" xr:uid="{00000000-0009-0000-0100-000004000000}"/>
  <tableColumns count="11">
    <tableColumn id="1" xr3:uid="{00000000-0010-0000-0B00-000001000000}" uniqueName="dataTypeName" name="DataType名" dataDxfId="102">
      <xmlColumnPr mapId="132" xpath="/root/enum/dataTypeName" xmlDataType="string"/>
    </tableColumn>
    <tableColumn id="14" xr3:uid="{00000000-0010-0000-0B00-00000E000000}" uniqueName="isDeprecated-class" name="非推奨(class)" dataDxfId="101">
      <xmlColumnPr mapId="132" xpath="/root/enum/isDeprecated-class" xmlDataType="string"/>
    </tableColumn>
    <tableColumn id="15" xr3:uid="{00000000-0010-0000-0B00-00000F000000}" uniqueName="javadoc-class" name="javadoc-class" dataDxfId="100">
      <xmlColumnPr mapId="132" xpath="/root/enum/javadoc-class" xmlDataType="string"/>
    </tableColumn>
    <tableColumn id="2" xr3:uid="{00000000-0010-0000-0B00-000002000000}" uniqueName="code" name="code" dataDxfId="99">
      <xmlColumnPr mapId="132" xpath="/root/enum/code" xmlDataType="string"/>
    </tableColumn>
    <tableColumn id="5" xr3:uid="{00000000-0010-0000-0B00-000005000000}" uniqueName="varName" name="varName" dataDxfId="98">
      <xmlColumnPr mapId="132" xpath="/root/enum/varName" xmlDataType="string"/>
    </tableColumn>
    <tableColumn id="3" xr3:uid="{00000000-0010-0000-0B00-000003000000}" uniqueName="dispName" name="dispName（デフォルト言語）" dataDxfId="97">
      <xmlColumnPr mapId="132" xpath="/root/enum/dispName" xmlDataType="string"/>
    </tableColumn>
    <tableColumn id="13" xr3:uid="{00000000-0010-0000-0B00-00000D000000}" uniqueName="isDeprecated-value" name="非推奨(value)" dataDxfId="96">
      <xmlColumnPr mapId="132" xpath="/root/enum/isDeprecated-value" xmlDataType="string"/>
    </tableColumn>
    <tableColumn id="12" xr3:uid="{00000000-0010-0000-0B00-00000C000000}" uniqueName="javadoc-value" name="javadoc-value" dataDxfId="95">
      <xmlColumnPr mapId="132" xpath="/root/enum/javadoc-value" xmlDataType="string"/>
    </tableColumn>
    <tableColumn id="4" xr3:uid="{00000000-0010-0000-0B00-000004000000}" uniqueName="dispNameAddLang1" name="dispName（追加言語1）" dataDxfId="94">
      <xmlColumnPr mapId="132" xpath="/root/enum/dispNameAddLang1" xmlDataType="string"/>
    </tableColumn>
    <tableColumn id="6" xr3:uid="{00000000-0010-0000-0B00-000006000000}" uniqueName="dispNameAddLang2" name="dispName（追加言語2）" dataDxfId="93">
      <xmlColumnPr mapId="132" xpath="/root/enum/dispNameAddLang2" xmlDataType="string"/>
    </tableColumn>
    <tableColumn id="7" xr3:uid="{00000000-0010-0000-0B00-000007000000}" uniqueName="dispNameAddLang3" name="dispName（追加言語3）" dataDxfId="92">
      <xmlColumnPr mapId="132" xpath="/root/enum/dispNameAddLang3" xmlDataType="string"/>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91C99E9-53A5-1C4D-AC23-52C6C6439841}" name="テーブル48" displayName="テーブル48" ref="A1:D14" totalsRowShown="0" headerRowDxfId="91" dataDxfId="90">
  <autoFilter ref="A1:D14" xr:uid="{191C99E9-53A5-1C4D-AC23-52C6C6439841}"/>
  <tableColumns count="4">
    <tableColumn id="1" xr3:uid="{6106BDFD-3AA5-194D-B320-08FE5A5419D0}" name="#" dataDxfId="89">
      <calculatedColumnFormula>ROW()-1</calculatedColumnFormula>
    </tableColumn>
    <tableColumn id="2" xr3:uid="{D3E731C9-41E2-3F4C-B09B-2603D2540EE4}" name="項目名" dataDxfId="88"/>
    <tableColumn id="3" xr3:uid="{787F53FB-00A7-B245-B2AA-F375AA605DDB}" name="説明" dataDxfId="87"/>
    <tableColumn id="4" xr3:uid="{26C97BD7-5504-5D4C-8CD8-B74BF39FE3E1}" name="備考" dataDxfId="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AA60" tableType="xml" totalsRowShown="0" headerRowDxfId="85" dataDxfId="84">
  <autoFilter ref="A5:AA60" xr:uid="{00000000-0009-0000-0100-000007000000}"/>
  <tableColumns count="27">
    <tableColumn id="1" xr3:uid="{00000000-0010-0000-1400-000001000000}" uniqueName="table" name="テーブル名" dataDxfId="83">
      <xmlColumnPr mapId="161" xpath="/root/column/table" xmlDataType="string"/>
    </tableColumn>
    <tableColumn id="9" xr3:uid="{00000000-0010-0000-1400-000009000000}" uniqueName="dispName" name="表示名（デフォルト言語）" dataDxfId="82">
      <xmlColumnPr mapId="161" xpath="/root/column/dispName" xmlDataType="string"/>
    </tableColumn>
    <tableColumn id="2" xr3:uid="{00000000-0010-0000-1400-000002000000}" uniqueName="name" name="カラム名" dataDxfId="81">
      <xmlColumnPr mapId="161" xpath="/root/column/@name" xmlDataType="string"/>
    </tableColumn>
    <tableColumn id="15" xr3:uid="{00000000-0010-0000-1400-00000F000000}" uniqueName="dataType" name="dataType" dataDxfId="80">
      <xmlColumnPr mapId="161" xpath="/root/column/dataType" xmlDataType="string"/>
    </tableColumn>
    <tableColumn id="16" xr3:uid="{00000000-0010-0000-1400-000010000000}" uniqueName="16" name="dataType存在確認" dataDxfId="79">
      <calculatedColumnFormula>IF(OR(NOT(ISNA(VLOOKUP(テーブル7[[#This Row],[dataType]], dataType定義!A:A, 1,FALSE))),NOT(ISNA(VLOOKUP(テーブル7[[#This Row],[dataType]],'（未使用）dataType参照定義'!A:A, 1,FALSE)))), "○", "×")</calculatedColumnFormula>
    </tableColumn>
    <tableColumn id="6" xr3:uid="{00000000-0010-0000-1400-000006000000}" uniqueName="pk" name="PK・UK" dataDxfId="78">
      <xmlColumnPr mapId="161" xpath="/root/column/pk" xmlDataType="string"/>
    </tableColumn>
    <tableColumn id="8" xr3:uid="{00000000-0010-0000-1400-000008000000}" uniqueName="nullable" name="nullable" dataDxfId="77">
      <xmlColumnPr mapId="161" xpath="/root/column/nullable" xmlDataType="string"/>
    </tableColumn>
    <tableColumn id="10" xr3:uid="{00000000-0010-0000-1400-00000A000000}" uniqueName="autoIncrement" name="自動採番" dataDxfId="76">
      <xmlColumnPr mapId="161" xpath="/root/column/autoIncrement" xmlDataType="string"/>
    </tableColumn>
    <tableColumn id="21" xr3:uid="{00000000-0010-0000-1400-000015000000}" uniqueName="forcedIncrement" name="強制採番" dataDxfId="75">
      <xmlColumnPr mapId="161" xpath="/root/column/forcedIncrement" xmlDataType="string"/>
    </tableColumn>
    <tableColumn id="11" xr3:uid="{00000000-0010-0000-1400-00000B000000}" uniqueName="autoUpdate" name="自動更新" dataDxfId="74">
      <xmlColumnPr mapId="161" xpath="/root/column/autoUpdate" xmlDataType="string"/>
    </tableColumn>
    <tableColumn id="20" xr3:uid="{00000000-0010-0000-1400-000014000000}" uniqueName="forcedUpdate" name="強制更新" dataDxfId="73">
      <xmlColumnPr mapId="161" xpath="/root/column/forcedUpdate" xmlDataType="string"/>
    </tableColumn>
    <tableColumn id="12" xr3:uid="{00000000-0010-0000-1400-00000C000000}" uniqueName="valueChangeMethod" name="グループ識別項目" dataDxfId="72">
      <xmlColumnPr mapId="161" xpath="/root/column/valueChangeMethod" xmlDataType="string"/>
    </tableColumn>
    <tableColumn id="18" xr3:uid="{00000000-0010-0000-1400-000012000000}" uniqueName="updatedValue" name="SPRING監査" dataDxfId="71">
      <xmlColumnPr mapId="161" xpath="/root/column/updatedValue" xmlDataType="string"/>
    </tableColumn>
    <tableColumn id="19" xr3:uid="{00000000-0010-0000-1400-000013000000}" uniqueName="optLock" name="関連：種類" dataDxfId="70">
      <xmlColumnPr mapId="161" xpath="/root/column/optLock" xmlDataType="string"/>
    </tableColumn>
    <tableColumn id="22" xr3:uid="{965E0FC8-D198-D741-96B0-52558B16A126}" uniqueName="22" name="関連：direction" dataDxfId="69"/>
    <tableColumn id="26" xr3:uid="{BF1E8E08-9D1C-3244-8428-64E53FD9C7C3}" uniqueName="26" name="関連：参照元変数名" dataDxfId="68"/>
    <tableColumn id="23" xr3:uid="{C2190C16-977D-624B-A3FC-4AAFB4F292A1}" uniqueName="23" name="関連：参照先テーブル" dataDxfId="67"/>
    <tableColumn id="24" xr3:uid="{0C28A61C-185A-FC47-BD95-EE9A2D1BA72F}" uniqueName="24" name="関連：参照先カラム" dataDxfId="66"/>
    <tableColumn id="27" xr3:uid="{DD83A45F-5635-9645-BBAE-5EF99F2FB938}" uniqueName="27" name="関連：参照先変数名" dataDxfId="65"/>
    <tableColumn id="25" xr3:uid="{4B276AE8-5CAB-954C-BB6E-F818C96EEF07}" uniqueName="25" name="関連：eager" dataDxfId="64"/>
    <tableColumn id="17" xr3:uid="{00000000-0010-0000-1400-000011000000}" uniqueName="index1" name="index1" dataDxfId="63">
      <xmlColumnPr mapId="161" xpath="/root/column/index1" xmlDataType="string"/>
    </tableColumn>
    <tableColumn id="14" xr3:uid="{00000000-0010-0000-1400-00000E000000}" uniqueName="index2" name="index2" dataDxfId="62">
      <xmlColumnPr mapId="161" xpath="/root/column/index2" xmlDataType="string"/>
    </tableColumn>
    <tableColumn id="13" xr3:uid="{00000000-0010-0000-1400-00000D000000}" uniqueName="index3" name="index3" dataDxfId="61">
      <xmlColumnPr mapId="161" xpath="/root/column/index3" xmlDataType="string"/>
    </tableColumn>
    <tableColumn id="5" xr3:uid="{00000000-0010-0000-1400-000005000000}" uniqueName="dispNameAddLang1" name="備考" dataDxfId="60"/>
    <tableColumn id="3" xr3:uid="{00000000-0010-0000-1400-000003000000}" uniqueName="dispNameAddLang1" name="表示名（追加言語1）" dataDxfId="59">
      <xmlColumnPr mapId="161" xpath="/root/column/dispNameAddLang1" xmlDataType="string"/>
    </tableColumn>
    <tableColumn id="4" xr3:uid="{00000000-0010-0000-1400-000004000000}" uniqueName="dispNameAddLang2" name="表示名（追加言語2）" dataDxfId="58">
      <xmlColumnPr mapId="161" xpath="/root/column/dispNameAddLang2" xmlDataType="string"/>
    </tableColumn>
    <tableColumn id="7" xr3:uid="{00000000-0010-0000-1400-000007000000}" uniqueName="dispNameAddLang3" name="表示名（追加言語3）" dataDxfId="57">
      <xmlColumnPr mapId="161" xpath="/root/column/dispNameAddLang3" xmlDataType="string"/>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AA12" tableType="xml" totalsRowShown="0" headerRowDxfId="56">
  <autoFilter ref="A6:AA12" xr:uid="{00000000-0009-0000-0100-000011000000}"/>
  <tableColumns count="27">
    <tableColumn id="1" xr3:uid="{00000000-0010-0000-1900-000001000000}" uniqueName="table" name="テーブル名" dataDxfId="55">
      <xmlColumnPr mapId="160" xpath="/root/column/table" xmlDataType="string"/>
    </tableColumn>
    <tableColumn id="19" xr3:uid="{00000000-0010-0000-1900-000013000000}" uniqueName="dispName" name="表示名（デフォルト言語）" dataDxfId="54">
      <xmlColumnPr mapId="160" xpath="/root/column/dispName" xmlDataType="string"/>
    </tableColumn>
    <tableColumn id="2" xr3:uid="{00000000-0010-0000-1900-000002000000}" uniqueName="name" name="カラム名" dataDxfId="53">
      <xmlColumnPr mapId="160" xpath="/root/column/@name" xmlDataType="string"/>
    </tableColumn>
    <tableColumn id="3" xr3:uid="{00000000-0010-0000-1900-000003000000}" uniqueName="dataType" name="dataType" dataDxfId="52">
      <xmlColumnPr mapId="160" xpath="/root/column/dataType" xmlDataType="string"/>
    </tableColumn>
    <tableColumn id="4" xr3:uid="{00000000-0010-0000-1900-000004000000}" uniqueName="4" name="dataType存在確認" dataDxfId="51">
      <calculatedColumnFormula>IF(OR(NOT(ISNA(VLOOKUP(テーブル17[[#This Row],[dataType]], dataType定義!A:A, 1,FALSE))),NOT(ISNA(VLOOKUP(テーブル17[[#This Row],[dataType]],'（未使用）dataType参照定義'!A:A, 1,FALSE)))), "○", "×")</calculatedColumnFormula>
    </tableColumn>
    <tableColumn id="5" xr3:uid="{00000000-0010-0000-1900-000005000000}" uniqueName="pk" name="PK・UK" dataDxfId="50">
      <xmlColumnPr mapId="160" xpath="/root/column/pk" xmlDataType="string"/>
    </tableColumn>
    <tableColumn id="6" xr3:uid="{00000000-0010-0000-1900-000006000000}" uniqueName="nullable" name="nullable" dataDxfId="49">
      <xmlColumnPr mapId="160" xpath="/root/column/nullable" xmlDataType="string"/>
    </tableColumn>
    <tableColumn id="7" xr3:uid="{00000000-0010-0000-1900-000007000000}" uniqueName="autoIncrement" name="自動採番" dataDxfId="48">
      <xmlColumnPr mapId="160" xpath="/root/column/autoIncrement" xmlDataType="string"/>
    </tableColumn>
    <tableColumn id="18" xr3:uid="{00000000-0010-0000-1900-000012000000}" uniqueName="forcedIncrement" name="強制採番" dataDxfId="47">
      <xmlColumnPr mapId="160" xpath="/root/column/forcedIncrement" xmlDataType="string"/>
    </tableColumn>
    <tableColumn id="8" xr3:uid="{00000000-0010-0000-1900-000008000000}" uniqueName="autoUpdate" name="自動更新" dataDxfId="46">
      <xmlColumnPr mapId="160" xpath="/root/column/autoUpdate" xmlDataType="string"/>
    </tableColumn>
    <tableColumn id="20" xr3:uid="{00000000-0010-0000-1900-000014000000}" uniqueName="forcedUpdate" name="強制更新" dataDxfId="45">
      <xmlColumnPr mapId="160" xpath="/root/column/forcedUpdate" xmlDataType="string"/>
    </tableColumn>
    <tableColumn id="9" xr3:uid="{00000000-0010-0000-1900-000009000000}" uniqueName="valueChangeMethod" name="グループ識別項目" dataDxfId="44">
      <xmlColumnPr mapId="160" xpath="/root/column/valueChangeMethod" xmlDataType="string"/>
    </tableColumn>
    <tableColumn id="12" xr3:uid="{00000000-0010-0000-1900-00000C000000}" uniqueName="updatedValue" name="SPRING監査" dataDxfId="43">
      <xmlColumnPr mapId="160" xpath="/root/column/updatedValue" xmlDataType="string"/>
    </tableColumn>
    <tableColumn id="22" xr3:uid="{6012172B-06C6-5148-AF43-F8248353137C}" uniqueName="22" name="関連：種類" dataDxfId="42"/>
    <tableColumn id="23" xr3:uid="{B65F4C81-5BAE-B949-BFE9-3D6906E2744B}" uniqueName="23" name="関連：direction" dataDxfId="41"/>
    <tableColumn id="26" xr3:uid="{67F93037-6A1D-3247-940B-E12122677DC0}" uniqueName="26" name="関連：参照元変数名" dataDxfId="40"/>
    <tableColumn id="24" xr3:uid="{5642CE7B-4DE6-DE47-A216-31B15D877648}" uniqueName="24" name="関連：参照先テーブル" dataDxfId="39"/>
    <tableColumn id="25" xr3:uid="{9CEDB48C-4BB5-444C-942D-52451A49A8DC}" uniqueName="25" name="関連：参照先カラム" dataDxfId="38"/>
    <tableColumn id="27" xr3:uid="{9BF26823-60DA-4748-A09A-261EDCCD996B}" uniqueName="27" name="関連：参照先変数名" dataDxfId="37"/>
    <tableColumn id="21" xr3:uid="{00000000-0010-0000-1900-000015000000}" uniqueName="optLock" name="関連：eager" dataDxfId="36">
      <xmlColumnPr mapId="160" xpath="/root/column/optLock" xmlDataType="string"/>
    </tableColumn>
    <tableColumn id="13" xr3:uid="{00000000-0010-0000-1900-00000D000000}" uniqueName="index1" name="index1" dataDxfId="35">
      <xmlColumnPr mapId="160" xpath="/root/column/index1" xmlDataType="string"/>
    </tableColumn>
    <tableColumn id="14" xr3:uid="{00000000-0010-0000-1900-00000E000000}" uniqueName="index2" name="index2" dataDxfId="34">
      <xmlColumnPr mapId="160" xpath="/root/column/index2" xmlDataType="string"/>
    </tableColumn>
    <tableColumn id="10" xr3:uid="{00000000-0010-0000-1900-00000A000000}" uniqueName="index3" name="index3" dataDxfId="33">
      <xmlColumnPr mapId="160" xpath="/root/column/index3" xmlDataType="string"/>
    </tableColumn>
    <tableColumn id="11" xr3:uid="{00000000-0010-0000-1900-00000B000000}" uniqueName="11" name="備考" dataDxfId="32"/>
    <tableColumn id="15" xr3:uid="{00000000-0010-0000-1900-00000F000000}" uniqueName="dispNameAddLang1" name="表示名（追加言語1）" dataDxfId="31">
      <xmlColumnPr mapId="160" xpath="/root/column/dispNameAddLang1" xmlDataType="string"/>
    </tableColumn>
    <tableColumn id="16" xr3:uid="{00000000-0010-0000-1900-000010000000}" uniqueName="dispNameAddLang2" name="表示名（追加言語2）" dataDxfId="30">
      <xmlColumnPr mapId="160" xpath="/root/column/dispNameAddLang2" xmlDataType="string"/>
    </tableColumn>
    <tableColumn id="17" xr3:uid="{00000000-0010-0000-1900-000011000000}" uniqueName="dispNameAddLang3" name="表示名（追加言語3）" dataDxfId="29">
      <xmlColumnPr mapId="160" xpath="/root/column/dispNameAddLang3"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H6" connectionId="0">
    <xmlCellPr id="1" xr6:uid="{00000000-0010-0000-0C00-000001000000}" uniqueName="defaultLang">
      <xmlPr mapId="132" xpath="/root/@defaultLang" xmlDataType="string"/>
    </xmlCellPr>
  </singleXmlCell>
  <singleXmlCell id="41" xr6:uid="{00000000-000C-0000-FFFF-FFFF0D000000}" r="I6" connectionId="0">
    <xmlCellPr id="1" xr6:uid="{00000000-0010-0000-0D00-000001000000}" uniqueName="addLang1">
      <xmlPr mapId="132" xpath="/root/@addLang1" xmlDataType="string"/>
    </xmlCellPr>
  </singleXmlCell>
  <singleXmlCell id="42" xr6:uid="{00000000-000C-0000-FFFF-FFFF0E000000}" r="J6" connectionId="0">
    <xmlCellPr id="1" xr6:uid="{00000000-0010-0000-0E00-000001000000}" uniqueName="addLang2">
      <xmlPr mapId="132" xpath="/root/@addLang2" xmlDataType="string"/>
    </xmlCellPr>
  </singleXmlCell>
  <singleXmlCell id="43" xr6:uid="{00000000-000C-0000-FFFF-FFFF0F000000}" r="K6"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X3" connectionId="0">
    <xmlCellPr id="1" xr6:uid="{00000000-0010-0000-1500-000001000000}" uniqueName="defaultLang">
      <xmlPr mapId="161" xpath="/root/@defaultLang" xmlDataType="string"/>
    </xmlCellPr>
  </singleXmlCell>
  <singleXmlCell id="28" xr6:uid="{00000000-000C-0000-FFFF-FFFF16000000}" r="Y3" connectionId="0">
    <xmlCellPr id="1" xr6:uid="{00000000-0010-0000-1600-000001000000}" uniqueName="addLang1">
      <xmlPr mapId="161" xpath="/root/@addLang1" xmlDataType="string"/>
    </xmlCellPr>
  </singleXmlCell>
  <singleXmlCell id="29" xr6:uid="{00000000-000C-0000-FFFF-FFFF17000000}" r="Z3" connectionId="0">
    <xmlCellPr id="1" xr6:uid="{00000000-0010-0000-1700-000001000000}" uniqueName="addLang2">
      <xmlPr mapId="161" xpath="/root/@addLang2" xmlDataType="string"/>
    </xmlCellPr>
  </singleXmlCell>
  <singleXmlCell id="30" xr6:uid="{00000000-000C-0000-FFFF-FFFF18000000}" r="AA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X4" connectionId="0">
    <xmlCellPr id="1" xr6:uid="{00000000-0010-0000-1A00-000001000000}" uniqueName="defaultLang">
      <xmlPr mapId="160" xpath="/root/@defaultLang" xmlDataType="string"/>
    </xmlCellPr>
  </singleXmlCell>
  <singleXmlCell id="20" xr6:uid="{00000000-000C-0000-FFFF-FFFF1B000000}" r="Y4" connectionId="0">
    <xmlCellPr id="1" xr6:uid="{00000000-0010-0000-1B00-000001000000}" uniqueName="addLang1">
      <xmlPr mapId="160" xpath="/root/@addLang1" xmlDataType="string"/>
    </xmlCellPr>
  </singleXmlCell>
  <singleXmlCell id="21" xr6:uid="{00000000-000C-0000-FFFF-FFFF1C000000}" r="Z4" connectionId="0">
    <xmlCellPr id="1" xr6:uid="{00000000-0010-0000-1C00-000001000000}" uniqueName="addLang2">
      <xmlPr mapId="160" xpath="/root/@addLang2" xmlDataType="string"/>
    </xmlCellPr>
  </singleXmlCell>
  <singleXmlCell id="22" xr6:uid="{00000000-000C-0000-FFFF-FFFF1D000000}" r="AA4" connectionId="0">
    <xmlCellPr id="1" xr6:uid="{00000000-0010-0000-1D00-000001000000}" uniqueName="addLang3">
      <xmlPr mapId="160" xpath="/root/@addLang3" xmlDataType="string"/>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3" xr6:uid="{00000000-000C-0000-FFFF-FFFF1F000000}" r="R3" connectionId="0">
    <xmlCellPr id="1" xr6:uid="{00000000-0010-0000-1F00-000001000000}" uniqueName="defaultLang">
      <xmlPr mapId="159" xpath="/root/@defaultLang" xmlDataType="string"/>
    </xmlCellPr>
  </singleXmlCell>
  <singleXmlCell id="24" xr6:uid="{00000000-000C-0000-FFFF-FFFF20000000}" r="S3" connectionId="0">
    <xmlCellPr id="1" xr6:uid="{00000000-0010-0000-2000-000001000000}" uniqueName="addLang1">
      <xmlPr mapId="159" xpath="/root/@addLang1" xmlDataType="string"/>
    </xmlCellPr>
  </singleXmlCell>
  <singleXmlCell id="25" xr6:uid="{00000000-000C-0000-FFFF-FFFF21000000}" r="T3" connectionId="0">
    <xmlCellPr id="1" xr6:uid="{00000000-0010-0000-2100-000001000000}" uniqueName="addLang2">
      <xmlPr mapId="159" xpath="/root/@addLang2" xmlDataType="string"/>
    </xmlCellPr>
  </singleXmlCell>
  <singleXmlCell id="26" xr6:uid="{00000000-000C-0000-FFFF-FFFF22000000}" r="U3" connectionId="0">
    <xmlCellPr id="1" xr6:uid="{00000000-0010-0000-2200-000001000000}" uniqueName="addLang3">
      <xmlPr mapId="159" xpath="/root/@addLang3"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5" dT="2023-07-29T00:46:17.70" personId="{00000000-0000-0000-0000-000000000000}" id="{7A77E6F4-C2A0-004E-AB99-71DD3D2F56F7}">
    <text>自entity参照や、他のenttityを介しての無限循環参照を防ぐため、大きな処理速度遅延が心配されるケース以外では基本lazy（本列上空文字）としたい。</text>
  </threadedComment>
</ThreadedComments>
</file>

<file path=xl/threadedComments/threadedComment2.xml><?xml version="1.0" encoding="utf-8"?>
<ThreadedComments xmlns="http://schemas.microsoft.com/office/spreadsheetml/2018/threadedcomments" xmlns:x="http://schemas.openxmlformats.org/spreadsheetml/2006/main">
  <threadedComment ref="T6" dT="2023-07-29T00:46:17.70" personId="{00000000-0000-0000-0000-000000000000}" id="{822F2FB5-3656-4741-AC78-A5C0977B62BE}">
    <text>自entity参照や、他のenttityを介しての無限循環参照を防ぐため、大きな処理速度遅延が心配されるケース以外では基本lazy（本列上空文字）としたい。</text>
  </threadedComment>
</ThreadedComments>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yes"?><Relationships xmlns="http://schemas.openxmlformats.org/package/2006/relationships"><Relationship Id="rId1" Target="../tables/table7.xml" Type="http://schemas.openxmlformats.org/officeDocument/2006/relationships/table"/></Relationships>
</file>

<file path=xl/worksheets/_rels/sheet11.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drawings/vmlDrawing2.vml" Type="http://schemas.openxmlformats.org/officeDocument/2006/relationships/vmlDrawing"/><Relationship Id="rId3" Target="../tables/tableSingleCells2.xml" Type="http://schemas.openxmlformats.org/officeDocument/2006/relationships/tableSingleCells"/><Relationship Id="rId4" Target="../tables/table8.xml" Type="http://schemas.openxmlformats.org/officeDocument/2006/relationships/table"/><Relationship Id="rId5" Target="../comments2.xml" Type="http://schemas.openxmlformats.org/officeDocument/2006/relationships/comments"/><Relationship Id="rId6" Target="../threadedComments/threadedComment1.xml" Type="http://schemas.microsoft.com/office/2017/10/relationships/threadedComment"/></Relationships>
</file>

<file path=xl/worksheets/_rels/sheet12.xml.rels><?xml version="1.0" encoding="UTF-8" standalone="yes"?><Relationships xmlns="http://schemas.openxmlformats.org/package/2006/relationships"><Relationship Id="rId1" Target="../printerSettings/printerSettings7.bin" Type="http://schemas.openxmlformats.org/officeDocument/2006/relationships/printerSettings"/><Relationship Id="rId2" Target="../drawings/vmlDrawing3.vml" Type="http://schemas.openxmlformats.org/officeDocument/2006/relationships/vmlDrawing"/><Relationship Id="rId3" Target="../tables/tableSingleCells3.xml" Type="http://schemas.openxmlformats.org/officeDocument/2006/relationships/tableSingleCells"/><Relationship Id="rId4" Target="../tables/table9.xml" Type="http://schemas.openxmlformats.org/officeDocument/2006/relationships/table"/><Relationship Id="rId5" Target="../comments3.xml" Type="http://schemas.openxmlformats.org/officeDocument/2006/relationships/comments"/><Relationship Id="rId6" Target="../threadedComments/threadedComment2.xml" Type="http://schemas.microsoft.com/office/2017/10/relationships/threadedComment"/></Relationships>
</file>

<file path=xl/worksheets/_rels/sheet14.xml.rels><?xml version="1.0" encoding="UTF-8" standalone="yes"?><Relationships xmlns="http://schemas.openxmlformats.org/package/2006/relationships"><Relationship Id="rId1" Target="../tables/table10.xml" Type="http://schemas.openxmlformats.org/officeDocument/2006/relationships/table"/></Relationships>
</file>

<file path=xl/worksheets/_rels/sheet15.xml.rels><?xml version="1.0" encoding="UTF-8" standalone="yes"?><Relationships xmlns="http://schemas.openxmlformats.org/package/2006/relationships"><Relationship Id="rId1" Target="../tables/table11.xml" Type="http://schemas.openxmlformats.org/officeDocument/2006/relationships/table"/></Relationships>
</file>

<file path=xl/worksheets/_rels/sheet16.xml.rels><?xml version="1.0" encoding="UTF-8" standalone="yes"?><Relationships xmlns="http://schemas.openxmlformats.org/package/2006/relationships"><Relationship Id="rId1" Target="../printerSettings/printerSettings8.bin" Type="http://schemas.openxmlformats.org/officeDocument/2006/relationships/printerSettings"/><Relationship Id="rId2" Target="../tables/tableSingleCells4.xml" Type="http://schemas.openxmlformats.org/officeDocument/2006/relationships/tableSingleCells"/><Relationship Id="rId3" Target="../tables/table12.xml" Type="http://schemas.openxmlformats.org/officeDocument/2006/relationships/table"/></Relationships>
</file>

<file path=xl/worksheets/_rels/sheet2.xml.rels><?xml version="1.0" encoding="UTF-8" standalone="yes"?><Relationships xmlns="http://schemas.openxmlformats.org/package/2006/relationships"><Relationship Id="rId1" Target="../tables/table1.xml" Type="http://schemas.openxmlformats.org/officeDocument/2006/relationships/table"/></Relationships>
</file>

<file path=xl/worksheets/_rels/sheet3.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tables/table2.xml" Type="http://schemas.openxmlformats.org/officeDocument/2006/relationships/table"/></Relationships>
</file>

<file path=xl/worksheets/_rels/sheet5.xml.rels><?xml version="1.0" encoding="UTF-8" standalone="yes"?><Relationships xmlns="http://schemas.openxmlformats.org/package/2006/relationships"><Relationship Id="rId1" Target="../tables/table3.xml" Type="http://schemas.openxmlformats.org/officeDocument/2006/relationships/table"/></Relationships>
</file>

<file path=xl/worksheets/_rels/sheet6.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vmlDrawing1.vml" Type="http://schemas.openxmlformats.org/officeDocument/2006/relationships/vmlDrawing"/><Relationship Id="rId3" Target="../tables/table4.xml" Type="http://schemas.openxmlformats.org/officeDocument/2006/relationships/table"/><Relationship Id="rId4" Target="../comments1.xml" Type="http://schemas.openxmlformats.org/officeDocument/2006/relationships/comments"/></Relationships>
</file>

<file path=xl/worksheets/_rels/sheet7.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tables/tableSingleCells1.xml" Type="http://schemas.openxmlformats.org/officeDocument/2006/relationships/tableSingleCells"/><Relationship Id="rId3" Target="../tables/table5.xml" Type="http://schemas.openxmlformats.org/officeDocument/2006/relationships/table"/></Relationships>
</file>

<file path=xl/worksheets/_rels/sheet9.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tables/table6.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workbookViewId="0">
      <selection activeCell="A2" sqref="A2"/>
    </sheetView>
  </sheetViews>
  <sheetFormatPr baseColWidth="10" defaultColWidth="8.83203125" defaultRowHeight="14"/>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7" t="s">
        <v>56</v>
      </c>
      <c r="E1" t="s">
        <v>57</v>
      </c>
    </row>
    <row r="2" spans="1:6">
      <c r="A2" s="25" t="s">
        <v>39</v>
      </c>
      <c r="B2" s="26" t="s">
        <v>34</v>
      </c>
      <c r="C2" s="26" t="s">
        <v>38</v>
      </c>
      <c r="E2" s="28" t="s">
        <v>0</v>
      </c>
      <c r="F2" s="28" t="s">
        <v>84</v>
      </c>
    </row>
    <row r="3" spans="1:6">
      <c r="A3" s="61" t="s">
        <v>145</v>
      </c>
      <c r="B3" s="23" t="s">
        <v>35</v>
      </c>
      <c r="C3" t="s">
        <v>40</v>
      </c>
      <c r="E3" s="29" t="s">
        <v>61</v>
      </c>
      <c r="F3" s="30" t="s">
        <v>77</v>
      </c>
    </row>
    <row r="4" spans="1:6">
      <c r="A4" s="61" t="s">
        <v>31</v>
      </c>
      <c r="B4" s="24" t="s">
        <v>48</v>
      </c>
      <c r="C4" t="s">
        <v>29</v>
      </c>
      <c r="E4" s="29" t="s">
        <v>305</v>
      </c>
      <c r="F4" s="30" t="s">
        <v>78</v>
      </c>
    </row>
    <row r="5" spans="1:6">
      <c r="A5" s="61" t="s">
        <v>32</v>
      </c>
      <c r="B5" s="24" t="s">
        <v>45</v>
      </c>
      <c r="E5" s="29" t="s">
        <v>74</v>
      </c>
      <c r="F5" s="30" t="s">
        <v>79</v>
      </c>
    </row>
    <row r="6" spans="1:6">
      <c r="A6" s="61" t="s">
        <v>33</v>
      </c>
      <c r="B6" s="24" t="s">
        <v>36</v>
      </c>
      <c r="E6" s="29" t="s">
        <v>75</v>
      </c>
      <c r="F6" s="30" t="s">
        <v>80</v>
      </c>
    </row>
    <row r="7" spans="1:6">
      <c r="A7" s="61" t="s">
        <v>153</v>
      </c>
      <c r="B7" s="24" t="s">
        <v>47</v>
      </c>
      <c r="E7" s="29" t="s">
        <v>63</v>
      </c>
      <c r="F7" s="30" t="s">
        <v>82</v>
      </c>
    </row>
    <row r="8" spans="1:6">
      <c r="A8" s="61" t="s">
        <v>155</v>
      </c>
      <c r="B8" s="24" t="s">
        <v>37</v>
      </c>
      <c r="E8" s="29" t="s">
        <v>64</v>
      </c>
      <c r="F8" s="30" t="s">
        <v>81</v>
      </c>
    </row>
    <row r="9" spans="1:6">
      <c r="A9" s="61" t="s">
        <v>157</v>
      </c>
      <c r="B9" s="24" t="s">
        <v>46</v>
      </c>
      <c r="E9" s="29" t="s">
        <v>188</v>
      </c>
      <c r="F9" s="30" t="s">
        <v>83</v>
      </c>
    </row>
    <row r="10" spans="1:6">
      <c r="A10" s="61" t="s">
        <v>159</v>
      </c>
      <c r="B10" s="24" t="s">
        <v>49</v>
      </c>
      <c r="E10" s="29" t="s">
        <v>76</v>
      </c>
      <c r="F10" s="30" t="s">
        <v>83</v>
      </c>
    </row>
    <row r="11" spans="1:6">
      <c r="A11" s="61" t="s">
        <v>147</v>
      </c>
      <c r="B11" s="24" t="s">
        <v>50</v>
      </c>
      <c r="E11" s="29" t="s">
        <v>435</v>
      </c>
      <c r="F11" s="30" t="s">
        <v>437</v>
      </c>
    </row>
    <row r="12" spans="1:6">
      <c r="A12" s="61" t="s">
        <v>148</v>
      </c>
      <c r="B12" s="24" t="s">
        <v>51</v>
      </c>
      <c r="E12" s="29" t="s">
        <v>436</v>
      </c>
      <c r="F12" s="30" t="s">
        <v>438</v>
      </c>
    </row>
    <row r="13" spans="1:6">
      <c r="A13" s="61" t="s">
        <v>151</v>
      </c>
      <c r="B13" s="24" t="s">
        <v>52</v>
      </c>
      <c r="E13" s="29" t="s">
        <v>472</v>
      </c>
      <c r="F13" s="30" t="s">
        <v>85</v>
      </c>
    </row>
    <row r="14" spans="1:6">
      <c r="A14" s="61" t="s">
        <v>150</v>
      </c>
      <c r="B14" s="24" t="s">
        <v>53</v>
      </c>
      <c r="E14" s="29" t="s">
        <v>26</v>
      </c>
      <c r="F14" s="30" t="s">
        <v>85</v>
      </c>
    </row>
    <row r="15" spans="1:6">
      <c r="A15" s="61" t="s">
        <v>160</v>
      </c>
      <c r="B15" s="24" t="s">
        <v>54</v>
      </c>
      <c r="E15" s="29" t="s">
        <v>65</v>
      </c>
      <c r="F15" s="30" t="s">
        <v>86</v>
      </c>
    </row>
    <row r="16" spans="1:6">
      <c r="A16" s="61" t="s">
        <v>161</v>
      </c>
      <c r="B16" s="24" t="s">
        <v>55</v>
      </c>
      <c r="E16" s="29" t="s">
        <v>87</v>
      </c>
      <c r="F16" s="30" t="s">
        <v>88</v>
      </c>
    </row>
    <row r="17" spans="5:5">
      <c r="E17" s="22"/>
    </row>
    <row r="18" spans="5:5">
      <c r="E18" s="22"/>
    </row>
  </sheetData>
  <phoneticPr fontId="3"/>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11C-8E44-124F-9721-5F7E387B7DE4}">
  <dimension ref="A1:D14"/>
  <sheetViews>
    <sheetView topLeftCell="A7" zoomScale="130" zoomScaleNormal="130" workbookViewId="0">
      <selection activeCell="B10" sqref="B10"/>
    </sheetView>
  </sheetViews>
  <sheetFormatPr baseColWidth="10" defaultRowHeight="14"/>
  <cols>
    <col min="1" max="1" width="5.5" bestFit="1" customWidth="1"/>
    <col min="2" max="2" width="16.83203125" bestFit="1" customWidth="1"/>
    <col min="3" max="3" width="75.1640625" customWidth="1"/>
    <col min="4" max="4" width="36.1640625" customWidth="1"/>
  </cols>
  <sheetData>
    <row r="1" spans="1:4">
      <c r="A1" s="111" t="s">
        <v>415</v>
      </c>
      <c r="B1" s="111" t="s">
        <v>416</v>
      </c>
      <c r="C1" s="111" t="s">
        <v>330</v>
      </c>
      <c r="D1" s="111" t="s">
        <v>331</v>
      </c>
    </row>
    <row r="2" spans="1:4" ht="75">
      <c r="A2" s="111">
        <f t="shared" ref="A2:A14" si="0">ROW()-1</f>
        <v>1</v>
      </c>
      <c r="B2" s="111" t="s">
        <v>411</v>
      </c>
      <c r="C2" s="122" t="s">
        <v>458</v>
      </c>
      <c r="D2" s="111"/>
    </row>
    <row r="3" spans="1:4" ht="74" customHeight="1">
      <c r="A3" s="111">
        <f t="shared" si="0"/>
        <v>2</v>
      </c>
      <c r="B3" s="111" t="s">
        <v>419</v>
      </c>
      <c r="C3" s="122" t="s">
        <v>460</v>
      </c>
      <c r="D3" s="111"/>
    </row>
    <row r="4" spans="1:4">
      <c r="A4" s="111">
        <f t="shared" si="0"/>
        <v>3</v>
      </c>
      <c r="B4" s="111" t="s">
        <v>418</v>
      </c>
      <c r="C4" s="111" t="s">
        <v>420</v>
      </c>
      <c r="D4" s="111"/>
    </row>
    <row r="5" spans="1:4" ht="90">
      <c r="A5" s="111">
        <f t="shared" si="0"/>
        <v>4</v>
      </c>
      <c r="B5" s="111" t="s">
        <v>417</v>
      </c>
      <c r="C5" s="122" t="s">
        <v>434</v>
      </c>
      <c r="D5" s="111"/>
    </row>
    <row r="6" spans="1:4">
      <c r="A6" s="111">
        <f t="shared" si="0"/>
        <v>5</v>
      </c>
      <c r="B6" s="111" t="s">
        <v>421</v>
      </c>
      <c r="C6" s="111" t="s">
        <v>422</v>
      </c>
      <c r="D6" s="111"/>
    </row>
    <row r="7" spans="1:4" ht="120">
      <c r="A7" s="111">
        <f>ROW()-1</f>
        <v>6</v>
      </c>
      <c r="B7" s="111" t="s">
        <v>429</v>
      </c>
      <c r="C7" s="122" t="s">
        <v>469</v>
      </c>
      <c r="D7" s="111"/>
    </row>
    <row r="8" spans="1:4" ht="75">
      <c r="A8" s="111">
        <f t="shared" si="0"/>
        <v>7</v>
      </c>
      <c r="B8" s="111" t="s">
        <v>424</v>
      </c>
      <c r="C8" s="122" t="s">
        <v>441</v>
      </c>
      <c r="D8" s="111"/>
    </row>
    <row r="9" spans="1:4" ht="165">
      <c r="A9" s="111">
        <f>ROW()-1</f>
        <v>8</v>
      </c>
      <c r="B9" s="111" t="s">
        <v>457</v>
      </c>
      <c r="C9" s="122" t="s">
        <v>488</v>
      </c>
      <c r="D9" s="111"/>
    </row>
    <row r="10" spans="1:4" ht="30">
      <c r="A10" s="111">
        <f t="shared" si="0"/>
        <v>9</v>
      </c>
      <c r="B10" s="122" t="s">
        <v>425</v>
      </c>
      <c r="C10" s="111" t="s">
        <v>426</v>
      </c>
      <c r="D10" s="111"/>
    </row>
    <row r="11" spans="1:4">
      <c r="A11" s="111">
        <f t="shared" si="0"/>
        <v>10</v>
      </c>
      <c r="B11" s="111"/>
      <c r="C11" s="111"/>
      <c r="D11" s="111"/>
    </row>
    <row r="12" spans="1:4">
      <c r="A12" s="111">
        <f t="shared" si="0"/>
        <v>11</v>
      </c>
      <c r="B12" s="111"/>
      <c r="C12" s="111"/>
      <c r="D12" s="111"/>
    </row>
    <row r="13" spans="1:4">
      <c r="A13" s="111">
        <f t="shared" si="0"/>
        <v>12</v>
      </c>
      <c r="B13" s="111"/>
      <c r="C13" s="111"/>
      <c r="D13" s="111"/>
    </row>
    <row r="14" spans="1:4">
      <c r="A14" s="111">
        <f t="shared" si="0"/>
        <v>13</v>
      </c>
      <c r="B14" s="111"/>
      <c r="C14" s="111"/>
      <c r="D14" s="111"/>
    </row>
  </sheetData>
  <phoneticPr fontId="3"/>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C67"/>
  <sheetViews>
    <sheetView tabSelected="1" topLeftCell="A55" zoomScaleNormal="100" zoomScaleSheetLayoutView="80" workbookViewId="0">
      <selection activeCell="B72" sqref="B72"/>
    </sheetView>
  </sheetViews>
  <sheetFormatPr baseColWidth="10" defaultColWidth="9" defaultRowHeight="14" outlineLevelCol="1"/>
  <cols>
    <col min="1" max="1" width="27" style="68" customWidth="1"/>
    <col min="2" max="2" width="32.6640625" style="68" customWidth="1"/>
    <col min="3" max="3" width="26.6640625" style="68" bestFit="1" customWidth="1"/>
    <col min="4" max="4" width="36" style="68" bestFit="1" customWidth="1"/>
    <col min="5" max="5" width="16.5" style="68" customWidth="1"/>
    <col min="6" max="6" width="7.1640625" style="69" customWidth="1"/>
    <col min="7" max="7" width="8.83203125" style="70" customWidth="1"/>
    <col min="8" max="9" width="8.33203125" style="70" customWidth="1"/>
    <col min="10" max="11" width="8.5" style="70" customWidth="1"/>
    <col min="12" max="12" width="9.33203125" style="70" customWidth="1" outlineLevel="1"/>
    <col min="13" max="13" width="8.5" style="70" customWidth="1" outlineLevel="1"/>
    <col min="14" max="19" width="18.33203125" style="70" customWidth="1" outlineLevel="1"/>
    <col min="20" max="20" width="17.1640625" style="70" bestFit="1" customWidth="1" outlineLevel="1"/>
    <col min="21" max="22" width="9.1640625" style="70" customWidth="1"/>
    <col min="23" max="23" width="9.33203125" style="70" customWidth="1"/>
    <col min="24" max="24" width="37.5" style="68" customWidth="1"/>
    <col min="25" max="26" width="19.33203125" style="71" customWidth="1"/>
    <col min="27" max="27" width="19.33203125" style="71" bestFit="1" customWidth="1"/>
    <col min="28" max="16384" width="9" style="71"/>
  </cols>
  <sheetData>
    <row r="1" spans="1:29">
      <c r="A1" s="67" t="s">
        <v>1</v>
      </c>
      <c r="B1" s="67"/>
    </row>
    <row r="2" spans="1:29" ht="15">
      <c r="X2" s="72" t="s">
        <v>192</v>
      </c>
      <c r="Y2" s="72" t="s">
        <v>127</v>
      </c>
      <c r="Z2" s="72" t="s">
        <v>128</v>
      </c>
      <c r="AA2" s="72" t="s">
        <v>129</v>
      </c>
    </row>
    <row r="3" spans="1:29">
      <c r="A3" s="123" t="s">
        <v>365</v>
      </c>
      <c r="X3" s="65" t="str">
        <f>IF(各種設定!$E$14=0,"",各種設定!$E$14)</f>
        <v>ja</v>
      </c>
      <c r="Y3" s="65" t="str">
        <f>IF(各種設定!$E$15=0,"",各種設定!$E$15)</f>
        <v/>
      </c>
      <c r="Z3" s="65" t="str">
        <f>IF(各種設定!$E$16=0,"",各種設定!$E$16)</f>
        <v/>
      </c>
      <c r="AA3" s="65" t="str">
        <f>IF(各種設定!$E$17=0,"",各種設定!$E$17)</f>
        <v/>
      </c>
    </row>
    <row r="4" spans="1:29">
      <c r="A4" s="67"/>
    </row>
    <row r="5" spans="1:29" s="76" customFormat="1" ht="45">
      <c r="A5" s="73" t="s">
        <v>2</v>
      </c>
      <c r="B5" s="74" t="s">
        <v>386</v>
      </c>
      <c r="C5" s="73" t="s">
        <v>3</v>
      </c>
      <c r="D5" s="73" t="s">
        <v>4</v>
      </c>
      <c r="E5" s="80" t="s">
        <v>387</v>
      </c>
      <c r="F5" s="73" t="s">
        <v>414</v>
      </c>
      <c r="G5" s="74" t="s">
        <v>321</v>
      </c>
      <c r="H5" s="74" t="s">
        <v>110</v>
      </c>
      <c r="I5" s="11" t="s">
        <v>388</v>
      </c>
      <c r="J5" s="74" t="s">
        <v>389</v>
      </c>
      <c r="K5" s="11" t="s">
        <v>390</v>
      </c>
      <c r="L5" s="11" t="s">
        <v>428</v>
      </c>
      <c r="M5" s="11" t="s">
        <v>424</v>
      </c>
      <c r="N5" s="11" t="s">
        <v>450</v>
      </c>
      <c r="O5" s="11" t="s">
        <v>451</v>
      </c>
      <c r="P5" s="11" t="s">
        <v>471</v>
      </c>
      <c r="Q5" s="11" t="s">
        <v>452</v>
      </c>
      <c r="R5" s="11" t="s">
        <v>453</v>
      </c>
      <c r="S5" s="11" t="s">
        <v>487</v>
      </c>
      <c r="T5" s="11" t="s">
        <v>456</v>
      </c>
      <c r="U5" s="11" t="s">
        <v>391</v>
      </c>
      <c r="V5" s="11" t="s">
        <v>392</v>
      </c>
      <c r="W5" s="11" t="s">
        <v>393</v>
      </c>
      <c r="X5" s="11" t="s">
        <v>105</v>
      </c>
      <c r="Y5" s="75" t="s">
        <v>394</v>
      </c>
      <c r="Z5" s="75" t="s">
        <v>395</v>
      </c>
      <c r="AA5" s="75" t="s">
        <v>396</v>
      </c>
      <c r="AC5" s="77"/>
    </row>
    <row r="6" spans="1:29" s="76" customFormat="1" ht="14" customHeight="1">
      <c r="A6" s="6" t="s">
        <v>570</v>
      </c>
      <c r="B6" s="6" t="s">
        <v>403</v>
      </c>
      <c r="C6" s="6" t="s">
        <v>403</v>
      </c>
      <c r="D6" s="6" t="s">
        <v>311</v>
      </c>
      <c r="E6" s="79" t="str">
        <f>IF(OR(NOT(ISNA(VLOOKUP(テーブル7[[#This Row],[dataType]], dataType定義!A:A, 1,FALSE))),NOT(ISNA(VLOOKUP(テーブル7[[#This Row],[dataType]],'（未使用）dataType参照定義'!A:A, 1,FALSE)))), "○", "×")</f>
        <v>○</v>
      </c>
      <c r="F6" s="10" t="s">
        <v>312</v>
      </c>
      <c r="G6" s="10"/>
      <c r="H6" s="10" t="s">
        <v>43</v>
      </c>
      <c r="I6" s="9"/>
      <c r="J6" s="73"/>
      <c r="K6" s="9"/>
      <c r="L6" s="9"/>
      <c r="M6" s="9"/>
      <c r="N6" s="9"/>
      <c r="O6" s="9"/>
      <c r="P6" s="9"/>
      <c r="Q6" s="9"/>
      <c r="R6" s="9"/>
      <c r="S6" s="10"/>
      <c r="T6" s="9"/>
      <c r="U6" s="9"/>
      <c r="V6" s="9"/>
      <c r="W6" s="43"/>
      <c r="X6" s="78"/>
      <c r="Y6" s="78"/>
      <c r="Z6" s="73"/>
      <c r="AA6" s="73"/>
      <c r="AC6" s="77"/>
    </row>
    <row r="7" spans="1:29" s="76" customFormat="1" ht="14" customHeight="1">
      <c r="A7" s="6" t="s">
        <v>570</v>
      </c>
      <c r="B7" s="6" t="s">
        <v>571</v>
      </c>
      <c r="C7" s="78" t="s">
        <v>572</v>
      </c>
      <c r="D7" s="78" t="s">
        <v>573</v>
      </c>
      <c r="E7" s="79" t="str">
        <f>IF(OR(NOT(ISNA(VLOOKUP(テーブル7[[#This Row],[dataType]], dataType定義!A:A, 1,FALSE))),NOT(ISNA(VLOOKUP(テーブル7[[#This Row],[dataType]],'（未使用）dataType参照定義'!A:A, 1,FALSE)))), "○", "×")</f>
        <v>○</v>
      </c>
      <c r="F7" s="73" t="s">
        <v>480</v>
      </c>
      <c r="G7" s="73"/>
      <c r="H7" s="73"/>
      <c r="I7" s="9"/>
      <c r="J7" s="73"/>
      <c r="K7" s="133"/>
      <c r="L7" s="73"/>
      <c r="M7" s="9"/>
      <c r="N7" s="9"/>
      <c r="O7" s="9"/>
      <c r="P7" s="9"/>
      <c r="Q7" s="9"/>
      <c r="R7" s="9"/>
      <c r="S7" s="10"/>
      <c r="T7" s="9"/>
      <c r="U7" s="9"/>
      <c r="V7" s="9"/>
      <c r="W7" s="43"/>
      <c r="X7" s="78"/>
      <c r="Y7" s="78"/>
      <c r="Z7" s="73"/>
      <c r="AA7" s="73"/>
      <c r="AC7" s="77"/>
    </row>
    <row r="8" spans="1:29" s="76" customFormat="1" ht="14" customHeight="1">
      <c r="A8" s="6" t="s">
        <v>570</v>
      </c>
      <c r="B8" s="6" t="s">
        <v>574</v>
      </c>
      <c r="C8" s="78" t="s">
        <v>404</v>
      </c>
      <c r="D8" s="6" t="s">
        <v>500</v>
      </c>
      <c r="E8" s="79" t="str">
        <f>IF(OR(NOT(ISNA(VLOOKUP(テーブル7[[#This Row],[dataType]], dataType定義!A:A, 1,FALSE))),NOT(ISNA(VLOOKUP(テーブル7[[#This Row],[dataType]],'（未使用）dataType参照定義'!A:A, 1,FALSE)))), "○", "×")</f>
        <v>○</v>
      </c>
      <c r="F8" s="73"/>
      <c r="G8" s="73"/>
      <c r="H8" s="73"/>
      <c r="I8" s="9"/>
      <c r="J8" s="73"/>
      <c r="K8" s="9"/>
      <c r="L8" s="73"/>
      <c r="M8" s="9"/>
      <c r="N8" s="9"/>
      <c r="O8" s="9"/>
      <c r="P8" s="9"/>
      <c r="Q8" s="9"/>
      <c r="R8" s="9"/>
      <c r="S8" s="10"/>
      <c r="T8" s="9"/>
      <c r="U8" s="9"/>
      <c r="V8" s="9"/>
      <c r="W8" s="43"/>
      <c r="X8" s="6"/>
      <c r="Y8" s="78"/>
      <c r="Z8" s="73"/>
      <c r="AA8" s="73"/>
      <c r="AC8" s="77"/>
    </row>
    <row r="9" spans="1:29" s="76" customFormat="1" ht="14" customHeight="1">
      <c r="A9" s="6" t="s">
        <v>570</v>
      </c>
      <c r="B9" s="6" t="s">
        <v>575</v>
      </c>
      <c r="C9" s="78" t="s">
        <v>576</v>
      </c>
      <c r="D9" s="78" t="s">
        <v>503</v>
      </c>
      <c r="E9" s="79" t="str">
        <f>IF(OR(NOT(ISNA(VLOOKUP(テーブル7[[#This Row],[dataType]], dataType定義!A:A, 1,FALSE))),NOT(ISNA(VLOOKUP(テーブル7[[#This Row],[dataType]],'（未使用）dataType参照定義'!A:A, 1,FALSE)))), "○", "×")</f>
        <v>○</v>
      </c>
      <c r="F9" s="73"/>
      <c r="G9" s="73"/>
      <c r="H9" s="73"/>
      <c r="I9" s="9"/>
      <c r="J9" s="73"/>
      <c r="K9" s="9"/>
      <c r="L9" s="73"/>
      <c r="M9" s="9"/>
      <c r="N9" s="9"/>
      <c r="O9" s="9"/>
      <c r="P9" s="9"/>
      <c r="Q9" s="9"/>
      <c r="R9" s="9"/>
      <c r="S9" s="10"/>
      <c r="T9" s="9"/>
      <c r="U9" s="9"/>
      <c r="V9" s="9"/>
      <c r="W9" s="43"/>
      <c r="X9" s="6"/>
      <c r="Y9" s="78"/>
      <c r="Z9" s="73"/>
      <c r="AA9" s="73"/>
      <c r="AC9" s="77"/>
    </row>
    <row r="10" spans="1:29" s="76" customFormat="1" ht="45">
      <c r="A10" s="6" t="s">
        <v>570</v>
      </c>
      <c r="B10" s="6" t="s">
        <v>577</v>
      </c>
      <c r="C10" s="6" t="s">
        <v>578</v>
      </c>
      <c r="D10" s="6" t="s">
        <v>498</v>
      </c>
      <c r="E10" s="79" t="str">
        <f>IF(OR(NOT(ISNA(VLOOKUP(テーブル7[[#This Row],[dataType]], dataType定義!A:A, 1,FALSE))),NOT(ISNA(VLOOKUP(テーブル7[[#This Row],[dataType]],'（未使用）dataType参照定義'!A:A, 1,FALSE)))), "○", "×")</f>
        <v>○</v>
      </c>
      <c r="F10" s="73"/>
      <c r="G10" s="9"/>
      <c r="H10" s="9"/>
      <c r="I10" s="9"/>
      <c r="J10" s="73"/>
      <c r="K10" s="9"/>
      <c r="L10" s="9"/>
      <c r="M10" s="9"/>
      <c r="N10" s="9"/>
      <c r="O10" s="9"/>
      <c r="P10" s="9"/>
      <c r="Q10" s="9"/>
      <c r="R10" s="9"/>
      <c r="S10" s="10"/>
      <c r="T10" s="9"/>
      <c r="U10" s="9"/>
      <c r="V10" s="9"/>
      <c r="W10" s="43"/>
      <c r="X10" s="6" t="s">
        <v>677</v>
      </c>
      <c r="Y10" s="78"/>
      <c r="Z10" s="73"/>
      <c r="AA10" s="73"/>
      <c r="AC10" s="77"/>
    </row>
    <row r="11" spans="1:29" s="76" customFormat="1" ht="14" customHeight="1">
      <c r="A11" s="78" t="s">
        <v>579</v>
      </c>
      <c r="B11" s="6" t="s">
        <v>403</v>
      </c>
      <c r="C11" s="6" t="s">
        <v>403</v>
      </c>
      <c r="D11" s="6" t="s">
        <v>311</v>
      </c>
      <c r="E11" s="79" t="str">
        <f>IF(OR(NOT(ISNA(VLOOKUP(テーブル7[[#This Row],[dataType]], dataType定義!A:A, 1,FALSE))),NOT(ISNA(VLOOKUP(テーブル7[[#This Row],[dataType]],'（未使用）dataType参照定義'!A:A, 1,FALSE)))), "○", "×")</f>
        <v>○</v>
      </c>
      <c r="F11" s="10" t="s">
        <v>312</v>
      </c>
      <c r="G11" s="10"/>
      <c r="H11" s="10" t="s">
        <v>43</v>
      </c>
      <c r="I11" s="9"/>
      <c r="J11" s="73"/>
      <c r="K11" s="9"/>
      <c r="L11" s="9"/>
      <c r="M11" s="9"/>
      <c r="N11" s="9"/>
      <c r="O11" s="9"/>
      <c r="P11" s="9"/>
      <c r="Q11" s="9"/>
      <c r="R11" s="9"/>
      <c r="S11" s="10"/>
      <c r="T11" s="9"/>
      <c r="U11" s="9"/>
      <c r="V11" s="9"/>
      <c r="W11" s="43"/>
      <c r="X11" s="78"/>
      <c r="Y11" s="78"/>
      <c r="Z11" s="73"/>
      <c r="AA11" s="73"/>
      <c r="AC11" s="77"/>
    </row>
    <row r="12" spans="1:29" s="76" customFormat="1" ht="14" customHeight="1">
      <c r="A12" s="78" t="s">
        <v>579</v>
      </c>
      <c r="B12" s="6" t="s">
        <v>580</v>
      </c>
      <c r="C12" s="6" t="s">
        <v>581</v>
      </c>
      <c r="D12" s="6" t="s">
        <v>513</v>
      </c>
      <c r="E12" s="79" t="str">
        <f>IF(OR(NOT(ISNA(VLOOKUP(テーブル7[[#This Row],[dataType]], dataType定義!A:A, 1,FALSE))),NOT(ISNA(VLOOKUP(テーブル7[[#This Row],[dataType]],'（未使用）dataType参照定義'!A:A, 1,FALSE)))), "○", "×")</f>
        <v>○</v>
      </c>
      <c r="F12" s="9"/>
      <c r="G12" s="9"/>
      <c r="H12" s="9"/>
      <c r="I12" s="9"/>
      <c r="J12" s="73"/>
      <c r="K12" s="9"/>
      <c r="L12" s="9"/>
      <c r="M12" s="9"/>
      <c r="N12" s="9"/>
      <c r="O12" s="9"/>
      <c r="P12" s="9"/>
      <c r="Q12" s="9"/>
      <c r="R12" s="9"/>
      <c r="S12" s="10"/>
      <c r="T12" s="9"/>
      <c r="U12" s="9"/>
      <c r="V12" s="9"/>
      <c r="W12" s="43"/>
      <c r="X12" s="78"/>
      <c r="Y12" s="78"/>
      <c r="Z12" s="73"/>
      <c r="AA12" s="73"/>
      <c r="AC12" s="77"/>
    </row>
    <row r="13" spans="1:29" s="76" customFormat="1" ht="14" customHeight="1">
      <c r="A13" s="78" t="s">
        <v>579</v>
      </c>
      <c r="B13" s="78" t="s">
        <v>582</v>
      </c>
      <c r="C13" s="78" t="s">
        <v>583</v>
      </c>
      <c r="D13" s="78" t="s">
        <v>500</v>
      </c>
      <c r="E13" s="79" t="str">
        <f>IF(OR(NOT(ISNA(VLOOKUP(テーブル7[[#This Row],[dataType]], dataType定義!A:A, 1,FALSE))),NOT(ISNA(VLOOKUP(テーブル7[[#This Row],[dataType]],'（未使用）dataType参照定義'!A:A, 1,FALSE)))), "○", "×")</f>
        <v>○</v>
      </c>
      <c r="F13" s="73"/>
      <c r="G13" s="73"/>
      <c r="H13" s="73"/>
      <c r="I13" s="9"/>
      <c r="J13" s="73"/>
      <c r="K13" s="9"/>
      <c r="L13" s="73"/>
      <c r="M13" s="9"/>
      <c r="N13" s="9"/>
      <c r="O13" s="9"/>
      <c r="P13" s="9"/>
      <c r="Q13" s="9"/>
      <c r="R13" s="9"/>
      <c r="S13" s="10"/>
      <c r="T13" s="9"/>
      <c r="U13" s="9"/>
      <c r="V13" s="73"/>
      <c r="W13" s="102"/>
      <c r="X13" s="6"/>
      <c r="Y13" s="6"/>
      <c r="Z13" s="73"/>
      <c r="AA13" s="73"/>
      <c r="AC13" s="77"/>
    </row>
    <row r="14" spans="1:29" s="76" customFormat="1" ht="14" customHeight="1">
      <c r="A14" s="78" t="s">
        <v>579</v>
      </c>
      <c r="B14" s="78" t="s">
        <v>584</v>
      </c>
      <c r="C14" s="78" t="s">
        <v>585</v>
      </c>
      <c r="D14" s="6" t="s">
        <v>504</v>
      </c>
      <c r="E14" s="79" t="str">
        <f>IF(OR(NOT(ISNA(VLOOKUP(テーブル7[[#This Row],[dataType]], dataType定義!A:A, 1,FALSE))),NOT(ISNA(VLOOKUP(テーブル7[[#This Row],[dataType]],'（未使用）dataType参照定義'!A:A, 1,FALSE)))), "○", "×")</f>
        <v>○</v>
      </c>
      <c r="F14" s="73"/>
      <c r="G14" s="73"/>
      <c r="H14" s="73"/>
      <c r="I14" s="9"/>
      <c r="J14" s="73"/>
      <c r="K14" s="9"/>
      <c r="L14" s="73"/>
      <c r="M14" s="9"/>
      <c r="N14" s="9"/>
      <c r="O14" s="9"/>
      <c r="P14" s="9"/>
      <c r="Q14" s="131"/>
      <c r="R14" s="131"/>
      <c r="S14" s="10"/>
      <c r="T14" s="9"/>
      <c r="U14" s="9"/>
      <c r="V14" s="9"/>
      <c r="W14" s="43"/>
      <c r="X14" s="78"/>
      <c r="Y14" s="78"/>
      <c r="Z14" s="73"/>
      <c r="AA14" s="73"/>
      <c r="AC14" s="77"/>
    </row>
    <row r="15" spans="1:29">
      <c r="A15" s="78" t="s">
        <v>579</v>
      </c>
      <c r="B15" s="78" t="s">
        <v>586</v>
      </c>
      <c r="C15" s="78" t="s">
        <v>587</v>
      </c>
      <c r="D15" s="78" t="s">
        <v>500</v>
      </c>
      <c r="E15" s="79" t="str">
        <f>IF(OR(NOT(ISNA(VLOOKUP(テーブル7[[#This Row],[dataType]], dataType定義!A:A, 1,FALSE))),NOT(ISNA(VLOOKUP(テーブル7[[#This Row],[dataType]],'（未使用）dataType参照定義'!A:A, 1,FALSE)))), "○", "×")</f>
        <v>○</v>
      </c>
      <c r="F15" s="73"/>
      <c r="G15" s="73"/>
      <c r="H15" s="73"/>
      <c r="I15" s="9"/>
      <c r="J15" s="73"/>
      <c r="K15" s="9"/>
      <c r="L15" s="73"/>
      <c r="M15" s="9"/>
      <c r="N15" s="9"/>
      <c r="O15" s="9"/>
      <c r="P15" s="9"/>
      <c r="Q15" s="9"/>
      <c r="R15" s="9"/>
      <c r="S15" s="10"/>
      <c r="T15" s="9"/>
      <c r="U15" s="9"/>
      <c r="V15" s="73"/>
      <c r="W15" s="102"/>
      <c r="X15" s="6"/>
      <c r="Y15" s="6"/>
      <c r="Z15" s="73"/>
      <c r="AA15" s="73"/>
    </row>
    <row r="16" spans="1:29">
      <c r="A16" s="78" t="s">
        <v>579</v>
      </c>
      <c r="B16" s="78" t="s">
        <v>588</v>
      </c>
      <c r="C16" s="78" t="s">
        <v>589</v>
      </c>
      <c r="D16" s="78" t="s">
        <v>500</v>
      </c>
      <c r="E16" s="79" t="str">
        <f>IF(OR(NOT(ISNA(VLOOKUP(テーブル7[[#This Row],[dataType]], dataType定義!A:A, 1,FALSE))),NOT(ISNA(VLOOKUP(テーブル7[[#This Row],[dataType]],'（未使用）dataType参照定義'!A:A, 1,FALSE)))), "○", "×")</f>
        <v>○</v>
      </c>
      <c r="F16" s="73"/>
      <c r="G16" s="73"/>
      <c r="H16" s="73"/>
      <c r="I16" s="9"/>
      <c r="J16" s="73"/>
      <c r="K16" s="9"/>
      <c r="L16" s="73"/>
      <c r="M16" s="9"/>
      <c r="N16" s="9"/>
      <c r="O16" s="9"/>
      <c r="P16" s="9"/>
      <c r="Q16" s="9"/>
      <c r="R16" s="9"/>
      <c r="S16" s="10"/>
      <c r="T16" s="9"/>
      <c r="U16" s="9"/>
      <c r="V16" s="73"/>
      <c r="W16" s="102"/>
      <c r="X16" s="6"/>
      <c r="Y16" s="78"/>
      <c r="Z16" s="73"/>
      <c r="AA16" s="73"/>
    </row>
    <row r="17" spans="1:29">
      <c r="A17" s="78" t="s">
        <v>579</v>
      </c>
      <c r="B17" s="78" t="s">
        <v>590</v>
      </c>
      <c r="C17" s="78" t="s">
        <v>591</v>
      </c>
      <c r="D17" s="78" t="s">
        <v>500</v>
      </c>
      <c r="E17" s="79" t="str">
        <f>IF(OR(NOT(ISNA(VLOOKUP(テーブル7[[#This Row],[dataType]], dataType定義!A:A, 1,FALSE))),NOT(ISNA(VLOOKUP(テーブル7[[#This Row],[dataType]],'（未使用）dataType参照定義'!A:A, 1,FALSE)))), "○", "×")</f>
        <v>○</v>
      </c>
      <c r="F17" s="73"/>
      <c r="G17" s="73"/>
      <c r="H17" s="73"/>
      <c r="I17" s="9"/>
      <c r="J17" s="73"/>
      <c r="K17" s="9"/>
      <c r="L17" s="73"/>
      <c r="M17" s="9"/>
      <c r="N17" s="9"/>
      <c r="O17" s="9"/>
      <c r="P17" s="9"/>
      <c r="Q17" s="9"/>
      <c r="R17" s="9"/>
      <c r="S17" s="10"/>
      <c r="T17" s="9"/>
      <c r="U17" s="9"/>
      <c r="V17" s="73"/>
      <c r="W17" s="102"/>
      <c r="X17" s="6"/>
      <c r="Y17" s="78"/>
      <c r="Z17" s="73"/>
      <c r="AA17" s="73"/>
    </row>
    <row r="18" spans="1:29">
      <c r="A18" s="78" t="s">
        <v>579</v>
      </c>
      <c r="B18" s="78" t="s">
        <v>592</v>
      </c>
      <c r="C18" s="78" t="s">
        <v>593</v>
      </c>
      <c r="D18" s="78" t="s">
        <v>509</v>
      </c>
      <c r="E18" s="79" t="str">
        <f>IF(OR(NOT(ISNA(VLOOKUP(テーブル7[[#This Row],[dataType]], dataType定義!A:A, 1,FALSE))),NOT(ISNA(VLOOKUP(テーブル7[[#This Row],[dataType]],'（未使用）dataType参照定義'!A:A, 1,FALSE)))), "○", "×")</f>
        <v>○</v>
      </c>
      <c r="F18" s="73"/>
      <c r="G18" s="73"/>
      <c r="H18" s="73"/>
      <c r="I18" s="9"/>
      <c r="J18" s="73"/>
      <c r="K18" s="9"/>
      <c r="L18" s="73"/>
      <c r="M18" s="9"/>
      <c r="N18" s="9"/>
      <c r="O18" s="9"/>
      <c r="P18" s="9"/>
      <c r="Q18" s="9"/>
      <c r="R18" s="9"/>
      <c r="S18" s="10"/>
      <c r="T18" s="9"/>
      <c r="U18" s="9"/>
      <c r="V18" s="9"/>
      <c r="W18" s="43"/>
      <c r="X18" s="6"/>
      <c r="Y18" s="78"/>
      <c r="Z18" s="73"/>
      <c r="AA18" s="73"/>
    </row>
    <row r="19" spans="1:29" s="76" customFormat="1" ht="45">
      <c r="A19" s="78" t="s">
        <v>579</v>
      </c>
      <c r="B19" s="78" t="s">
        <v>594</v>
      </c>
      <c r="C19" s="78" t="s">
        <v>595</v>
      </c>
      <c r="D19" s="78" t="s">
        <v>507</v>
      </c>
      <c r="E19" s="79" t="str">
        <f>IF(OR(NOT(ISNA(VLOOKUP(テーブル7[[#This Row],[dataType]], dataType定義!A:A, 1,FALSE))),NOT(ISNA(VLOOKUP(テーブル7[[#This Row],[dataType]],'（未使用）dataType参照定義'!A:A, 1,FALSE)))), "○", "×")</f>
        <v>○</v>
      </c>
      <c r="F19" s="73"/>
      <c r="G19" s="73"/>
      <c r="H19" s="73"/>
      <c r="I19" s="9"/>
      <c r="J19" s="73"/>
      <c r="K19" s="9"/>
      <c r="L19" s="73"/>
      <c r="M19" s="9"/>
      <c r="N19" s="9"/>
      <c r="O19" s="9"/>
      <c r="P19" s="9"/>
      <c r="Q19" s="9"/>
      <c r="R19" s="9"/>
      <c r="S19" s="10"/>
      <c r="T19" s="9"/>
      <c r="U19" s="9"/>
      <c r="V19" s="9"/>
      <c r="W19" s="43"/>
      <c r="X19" s="6"/>
      <c r="Y19" s="78"/>
      <c r="Z19" s="73"/>
      <c r="AA19" s="73"/>
      <c r="AC19" s="77"/>
    </row>
    <row r="20" spans="1:29" s="76" customFormat="1" ht="14" customHeight="1">
      <c r="A20" s="78" t="s">
        <v>579</v>
      </c>
      <c r="B20" s="78" t="s">
        <v>596</v>
      </c>
      <c r="C20" s="78" t="s">
        <v>597</v>
      </c>
      <c r="D20" s="78" t="s">
        <v>509</v>
      </c>
      <c r="E20" s="79" t="str">
        <f>IF(OR(NOT(ISNA(VLOOKUP(テーブル7[[#This Row],[dataType]], dataType定義!A:A, 1,FALSE))),NOT(ISNA(VLOOKUP(テーブル7[[#This Row],[dataType]],'（未使用）dataType参照定義'!A:A, 1,FALSE)))), "○", "×")</f>
        <v>○</v>
      </c>
      <c r="F20" s="73"/>
      <c r="G20" s="73"/>
      <c r="H20" s="73"/>
      <c r="I20" s="9"/>
      <c r="J20" s="73"/>
      <c r="K20" s="9"/>
      <c r="L20" s="73"/>
      <c r="M20" s="9"/>
      <c r="N20" s="9"/>
      <c r="O20" s="9"/>
      <c r="P20" s="9"/>
      <c r="Q20" s="9"/>
      <c r="R20" s="9"/>
      <c r="S20" s="10"/>
      <c r="T20" s="9"/>
      <c r="U20" s="9"/>
      <c r="V20" s="9"/>
      <c r="W20" s="43"/>
      <c r="X20" s="78"/>
      <c r="Y20" s="78"/>
      <c r="Z20" s="73"/>
      <c r="AA20" s="73"/>
      <c r="AC20" s="77"/>
    </row>
    <row r="21" spans="1:29" s="76" customFormat="1" ht="14" customHeight="1">
      <c r="A21" s="78" t="s">
        <v>579</v>
      </c>
      <c r="B21" s="78" t="s">
        <v>598</v>
      </c>
      <c r="C21" s="78" t="s">
        <v>599</v>
      </c>
      <c r="D21" s="78" t="s">
        <v>507</v>
      </c>
      <c r="E21" s="79" t="str">
        <f>IF(OR(NOT(ISNA(VLOOKUP(テーブル7[[#This Row],[dataType]], dataType定義!A:A, 1,FALSE))),NOT(ISNA(VLOOKUP(テーブル7[[#This Row],[dataType]],'（未使用）dataType参照定義'!A:A, 1,FALSE)))), "○", "×")</f>
        <v>○</v>
      </c>
      <c r="F21" s="73"/>
      <c r="G21" s="73"/>
      <c r="H21" s="73"/>
      <c r="I21" s="9"/>
      <c r="J21" s="73"/>
      <c r="K21" s="9"/>
      <c r="L21" s="73"/>
      <c r="M21" s="9"/>
      <c r="N21" s="9"/>
      <c r="O21" s="9"/>
      <c r="P21" s="9"/>
      <c r="Q21" s="9"/>
      <c r="R21" s="9"/>
      <c r="S21" s="10"/>
      <c r="T21" s="9"/>
      <c r="U21" s="9"/>
      <c r="V21" s="9"/>
      <c r="W21" s="43"/>
      <c r="X21" s="6"/>
      <c r="Y21" s="78"/>
      <c r="Z21" s="73"/>
      <c r="AA21" s="73"/>
      <c r="AC21" s="77"/>
    </row>
    <row r="22" spans="1:29">
      <c r="A22" s="78" t="s">
        <v>579</v>
      </c>
      <c r="B22" s="78" t="s">
        <v>600</v>
      </c>
      <c r="C22" s="78" t="s">
        <v>601</v>
      </c>
      <c r="D22" s="78" t="s">
        <v>509</v>
      </c>
      <c r="E22" s="79" t="str">
        <f>IF(OR(NOT(ISNA(VLOOKUP(テーブル7[[#This Row],[dataType]], dataType定義!A:A, 1,FALSE))),NOT(ISNA(VLOOKUP(テーブル7[[#This Row],[dataType]],'（未使用）dataType参照定義'!A:A, 1,FALSE)))), "○", "×")</f>
        <v>○</v>
      </c>
      <c r="F22" s="73"/>
      <c r="G22" s="73"/>
      <c r="H22" s="73"/>
      <c r="I22" s="9"/>
      <c r="J22" s="73"/>
      <c r="K22" s="9"/>
      <c r="L22" s="73"/>
      <c r="M22" s="9"/>
      <c r="N22" s="9"/>
      <c r="O22" s="9"/>
      <c r="P22" s="9"/>
      <c r="Q22" s="9"/>
      <c r="R22" s="9"/>
      <c r="S22" s="10"/>
      <c r="T22" s="9"/>
      <c r="U22" s="9"/>
      <c r="V22" s="9"/>
      <c r="W22" s="43"/>
      <c r="X22" s="6"/>
      <c r="Y22" s="6"/>
      <c r="Z22" s="73"/>
      <c r="AA22" s="73"/>
    </row>
    <row r="23" spans="1:29">
      <c r="A23" s="78" t="s">
        <v>579</v>
      </c>
      <c r="B23" s="78" t="s">
        <v>602</v>
      </c>
      <c r="C23" s="78" t="s">
        <v>603</v>
      </c>
      <c r="D23" s="78" t="s">
        <v>507</v>
      </c>
      <c r="E23" s="79" t="str">
        <f>IF(OR(NOT(ISNA(VLOOKUP(テーブル7[[#This Row],[dataType]], dataType定義!A:A, 1,FALSE))),NOT(ISNA(VLOOKUP(テーブル7[[#This Row],[dataType]],'（未使用）dataType参照定義'!A:A, 1,FALSE)))), "○", "×")</f>
        <v>○</v>
      </c>
      <c r="F23" s="73"/>
      <c r="G23" s="73"/>
      <c r="H23" s="73"/>
      <c r="I23" s="9"/>
      <c r="J23" s="73"/>
      <c r="K23" s="9"/>
      <c r="L23" s="73"/>
      <c r="M23" s="9"/>
      <c r="N23" s="9"/>
      <c r="O23" s="9"/>
      <c r="P23" s="9"/>
      <c r="Q23" s="9"/>
      <c r="R23" s="9"/>
      <c r="S23" s="10"/>
      <c r="T23" s="9"/>
      <c r="U23" s="9"/>
      <c r="V23" s="9"/>
      <c r="W23" s="43"/>
      <c r="X23" s="6"/>
      <c r="Y23" s="6"/>
      <c r="Z23" s="73"/>
      <c r="AA23" s="73"/>
    </row>
    <row r="24" spans="1:29">
      <c r="A24" s="78" t="s">
        <v>579</v>
      </c>
      <c r="B24" s="78" t="s">
        <v>604</v>
      </c>
      <c r="C24" s="78" t="s">
        <v>605</v>
      </c>
      <c r="D24" s="78" t="s">
        <v>508</v>
      </c>
      <c r="E24" s="79" t="str">
        <f>IF(OR(NOT(ISNA(VLOOKUP(テーブル7[[#This Row],[dataType]], dataType定義!A:A, 1,FALSE))),NOT(ISNA(VLOOKUP(テーブル7[[#This Row],[dataType]],'（未使用）dataType参照定義'!A:A, 1,FALSE)))), "○", "×")</f>
        <v>○</v>
      </c>
      <c r="F24" s="73"/>
      <c r="G24" s="73"/>
      <c r="H24" s="73"/>
      <c r="I24" s="9"/>
      <c r="J24" s="73"/>
      <c r="K24" s="9"/>
      <c r="L24" s="73"/>
      <c r="M24" s="9"/>
      <c r="N24" s="9"/>
      <c r="O24" s="9"/>
      <c r="P24" s="9"/>
      <c r="Q24" s="9"/>
      <c r="R24" s="9"/>
      <c r="S24" s="10"/>
      <c r="T24" s="9"/>
      <c r="U24" s="9"/>
      <c r="V24" s="9"/>
      <c r="W24" s="43"/>
      <c r="X24" s="6"/>
      <c r="Y24" s="6"/>
      <c r="Z24" s="73"/>
      <c r="AA24" s="73"/>
    </row>
    <row r="25" spans="1:29">
      <c r="A25" s="78" t="s">
        <v>579</v>
      </c>
      <c r="B25" s="78" t="s">
        <v>606</v>
      </c>
      <c r="C25" s="78" t="s">
        <v>607</v>
      </c>
      <c r="D25" s="78" t="s">
        <v>508</v>
      </c>
      <c r="E25" s="79" t="str">
        <f>IF(OR(NOT(ISNA(VLOOKUP(テーブル7[[#This Row],[dataType]], dataType定義!A:A, 1,FALSE))),NOT(ISNA(VLOOKUP(テーブル7[[#This Row],[dataType]],'（未使用）dataType参照定義'!A:A, 1,FALSE)))), "○", "×")</f>
        <v>○</v>
      </c>
      <c r="F25" s="73"/>
      <c r="G25" s="73"/>
      <c r="H25" s="73"/>
      <c r="I25" s="9"/>
      <c r="J25" s="73"/>
      <c r="K25" s="9"/>
      <c r="L25" s="73"/>
      <c r="M25" s="9"/>
      <c r="N25" s="9"/>
      <c r="O25" s="9"/>
      <c r="P25" s="9"/>
      <c r="Q25" s="9"/>
      <c r="R25" s="9"/>
      <c r="S25" s="10"/>
      <c r="T25" s="9"/>
      <c r="U25" s="9"/>
      <c r="V25" s="9"/>
      <c r="W25" s="43"/>
      <c r="X25" s="6"/>
      <c r="Y25" s="6"/>
      <c r="Z25" s="73"/>
      <c r="AA25" s="73"/>
    </row>
    <row r="26" spans="1:29">
      <c r="A26" s="78" t="s">
        <v>579</v>
      </c>
      <c r="B26" s="78" t="s">
        <v>608</v>
      </c>
      <c r="C26" s="78" t="s">
        <v>609</v>
      </c>
      <c r="D26" s="78" t="s">
        <v>508</v>
      </c>
      <c r="E26" s="79" t="str">
        <f>IF(OR(NOT(ISNA(VLOOKUP(テーブル7[[#This Row],[dataType]], dataType定義!A:A, 1,FALSE))),NOT(ISNA(VLOOKUP(テーブル7[[#This Row],[dataType]],'（未使用）dataType参照定義'!A:A, 1,FALSE)))), "○", "×")</f>
        <v>○</v>
      </c>
      <c r="F26" s="73"/>
      <c r="G26" s="73"/>
      <c r="H26" s="73"/>
      <c r="I26" s="9"/>
      <c r="J26" s="73"/>
      <c r="K26" s="9"/>
      <c r="L26" s="73"/>
      <c r="M26" s="9"/>
      <c r="N26" s="93"/>
      <c r="O26" s="93"/>
      <c r="P26" s="93"/>
      <c r="Q26" s="93"/>
      <c r="R26" s="93"/>
      <c r="S26" s="10"/>
      <c r="T26" s="93"/>
      <c r="U26" s="93"/>
      <c r="V26" s="93"/>
      <c r="W26" s="94"/>
      <c r="X26" s="91"/>
      <c r="Y26" s="78"/>
      <c r="Z26" s="73"/>
      <c r="AA26" s="73"/>
    </row>
    <row r="27" spans="1:29">
      <c r="A27" s="78" t="s">
        <v>579</v>
      </c>
      <c r="B27" s="78" t="s">
        <v>610</v>
      </c>
      <c r="C27" s="78" t="s">
        <v>611</v>
      </c>
      <c r="D27" s="78" t="s">
        <v>509</v>
      </c>
      <c r="E27" s="79" t="str">
        <f>IF(OR(NOT(ISNA(VLOOKUP(テーブル7[[#This Row],[dataType]], dataType定義!A:A, 1,FALSE))),NOT(ISNA(VLOOKUP(テーブル7[[#This Row],[dataType]],'（未使用）dataType参照定義'!A:A, 1,FALSE)))), "○", "×")</f>
        <v>○</v>
      </c>
      <c r="F27" s="73"/>
      <c r="G27" s="73"/>
      <c r="H27" s="73"/>
      <c r="I27" s="9"/>
      <c r="J27" s="73"/>
      <c r="K27" s="9"/>
      <c r="L27" s="73"/>
      <c r="M27" s="9"/>
      <c r="N27" s="93"/>
      <c r="O27" s="93"/>
      <c r="P27" s="93"/>
      <c r="Q27" s="93"/>
      <c r="R27" s="93"/>
      <c r="S27" s="10"/>
      <c r="T27" s="93"/>
      <c r="U27" s="93"/>
      <c r="V27" s="93"/>
      <c r="W27" s="94"/>
      <c r="X27" s="91"/>
      <c r="Y27" s="78"/>
      <c r="Z27" s="73"/>
      <c r="AA27" s="73"/>
    </row>
    <row r="28" spans="1:29">
      <c r="A28" s="78" t="s">
        <v>579</v>
      </c>
      <c r="B28" s="78" t="s">
        <v>612</v>
      </c>
      <c r="C28" s="78" t="s">
        <v>613</v>
      </c>
      <c r="D28" s="78" t="s">
        <v>509</v>
      </c>
      <c r="E28" s="79" t="str">
        <f>IF(OR(NOT(ISNA(VLOOKUP(テーブル7[[#This Row],[dataType]], dataType定義!A:A, 1,FALSE))),NOT(ISNA(VLOOKUP(テーブル7[[#This Row],[dataType]],'（未使用）dataType参照定義'!A:A, 1,FALSE)))), "○", "×")</f>
        <v>○</v>
      </c>
      <c r="F28" s="73"/>
      <c r="G28" s="73"/>
      <c r="H28" s="73"/>
      <c r="I28" s="9"/>
      <c r="J28" s="73"/>
      <c r="K28" s="9"/>
      <c r="L28" s="73"/>
      <c r="M28" s="9"/>
      <c r="N28" s="93"/>
      <c r="O28" s="93"/>
      <c r="P28" s="93"/>
      <c r="Q28" s="93"/>
      <c r="R28" s="93"/>
      <c r="S28" s="10"/>
      <c r="T28" s="93"/>
      <c r="U28" s="93"/>
      <c r="V28" s="93"/>
      <c r="W28" s="94"/>
      <c r="X28" s="91"/>
      <c r="Y28" s="78"/>
      <c r="Z28" s="73"/>
      <c r="AA28" s="73"/>
    </row>
    <row r="29" spans="1:29">
      <c r="A29" s="78" t="s">
        <v>579</v>
      </c>
      <c r="B29" s="78" t="s">
        <v>614</v>
      </c>
      <c r="C29" s="78" t="s">
        <v>615</v>
      </c>
      <c r="D29" s="78" t="s">
        <v>509</v>
      </c>
      <c r="E29" s="79" t="str">
        <f>IF(OR(NOT(ISNA(VLOOKUP(テーブル7[[#This Row],[dataType]], dataType定義!A:A, 1,FALSE))),NOT(ISNA(VLOOKUP(テーブル7[[#This Row],[dataType]],'（未使用）dataType参照定義'!A:A, 1,FALSE)))), "○", "×")</f>
        <v>○</v>
      </c>
      <c r="F29" s="73"/>
      <c r="G29" s="73"/>
      <c r="H29" s="73"/>
      <c r="I29" s="9"/>
      <c r="J29" s="73"/>
      <c r="K29" s="9"/>
      <c r="L29" s="73"/>
      <c r="M29" s="9"/>
      <c r="N29" s="93"/>
      <c r="O29" s="93"/>
      <c r="P29" s="93"/>
      <c r="Q29" s="93"/>
      <c r="R29" s="93"/>
      <c r="S29" s="10"/>
      <c r="T29" s="93"/>
      <c r="U29" s="93"/>
      <c r="V29" s="93"/>
      <c r="W29" s="94"/>
      <c r="X29" s="91"/>
      <c r="Y29" s="78"/>
      <c r="Z29" s="73"/>
      <c r="AA29" s="73"/>
    </row>
    <row r="30" spans="1:29">
      <c r="A30" s="78" t="s">
        <v>579</v>
      </c>
      <c r="B30" s="78" t="s">
        <v>616</v>
      </c>
      <c r="C30" s="78" t="s">
        <v>617</v>
      </c>
      <c r="D30" s="78" t="s">
        <v>509</v>
      </c>
      <c r="E30" s="79" t="str">
        <f>IF(OR(NOT(ISNA(VLOOKUP(テーブル7[[#This Row],[dataType]], dataType定義!A:A, 1,FALSE))),NOT(ISNA(VLOOKUP(テーブル7[[#This Row],[dataType]],'（未使用）dataType参照定義'!A:A, 1,FALSE)))), "○", "×")</f>
        <v>○</v>
      </c>
      <c r="F30" s="73"/>
      <c r="G30" s="73"/>
      <c r="H30" s="73"/>
      <c r="I30" s="9"/>
      <c r="J30" s="73"/>
      <c r="K30" s="9"/>
      <c r="L30" s="73"/>
      <c r="M30" s="9"/>
      <c r="N30" s="93"/>
      <c r="O30" s="93"/>
      <c r="P30" s="93"/>
      <c r="Q30" s="93"/>
      <c r="R30" s="93"/>
      <c r="S30" s="10"/>
      <c r="T30" s="93"/>
      <c r="U30" s="93"/>
      <c r="V30" s="93"/>
      <c r="W30" s="94"/>
      <c r="X30" s="91"/>
      <c r="Y30" s="78"/>
      <c r="Z30" s="73"/>
      <c r="AA30" s="73"/>
    </row>
    <row r="31" spans="1:29" s="76" customFormat="1" ht="14" customHeight="1">
      <c r="A31" s="78" t="s">
        <v>579</v>
      </c>
      <c r="B31" s="78" t="s">
        <v>618</v>
      </c>
      <c r="C31" s="78" t="s">
        <v>619</v>
      </c>
      <c r="D31" s="78" t="s">
        <v>509</v>
      </c>
      <c r="E31" s="79" t="str">
        <f>IF(OR(NOT(ISNA(VLOOKUP(テーブル7[[#This Row],[dataType]], dataType定義!A:A, 1,FALSE))),NOT(ISNA(VLOOKUP(テーブル7[[#This Row],[dataType]],'（未使用）dataType参照定義'!A:A, 1,FALSE)))), "○", "×")</f>
        <v>○</v>
      </c>
      <c r="F31" s="73"/>
      <c r="G31" s="73"/>
      <c r="H31" s="73"/>
      <c r="I31" s="9"/>
      <c r="J31" s="73"/>
      <c r="K31" s="9"/>
      <c r="L31" s="73"/>
      <c r="M31" s="9"/>
      <c r="N31" s="9"/>
      <c r="O31" s="9"/>
      <c r="P31" s="9"/>
      <c r="Q31" s="9"/>
      <c r="R31" s="9"/>
      <c r="S31" s="10"/>
      <c r="T31" s="9"/>
      <c r="U31" s="9"/>
      <c r="V31" s="73"/>
      <c r="W31" s="102"/>
      <c r="X31" s="78"/>
      <c r="Y31" s="78"/>
      <c r="Z31" s="73"/>
      <c r="AA31" s="73"/>
      <c r="AC31" s="77"/>
    </row>
    <row r="32" spans="1:29" s="76" customFormat="1" ht="14" customHeight="1">
      <c r="A32" s="78" t="s">
        <v>579</v>
      </c>
      <c r="B32" s="78" t="s">
        <v>620</v>
      </c>
      <c r="C32" s="78" t="s">
        <v>621</v>
      </c>
      <c r="D32" s="78" t="s">
        <v>509</v>
      </c>
      <c r="E32" s="79" t="str">
        <f>IF(OR(NOT(ISNA(VLOOKUP(テーブル7[[#This Row],[dataType]], dataType定義!A:A, 1,FALSE))),NOT(ISNA(VLOOKUP(テーブル7[[#This Row],[dataType]],'（未使用）dataType参照定義'!A:A, 1,FALSE)))), "○", "×")</f>
        <v>○</v>
      </c>
      <c r="F32" s="73"/>
      <c r="G32" s="73"/>
      <c r="H32" s="73"/>
      <c r="I32" s="9"/>
      <c r="J32" s="73"/>
      <c r="K32" s="9"/>
      <c r="L32" s="73"/>
      <c r="M32" s="9"/>
      <c r="N32" s="9"/>
      <c r="O32" s="9"/>
      <c r="P32" s="9"/>
      <c r="Q32" s="9"/>
      <c r="R32" s="9"/>
      <c r="S32" s="10"/>
      <c r="T32" s="9"/>
      <c r="U32" s="9"/>
      <c r="V32" s="73"/>
      <c r="W32" s="102"/>
      <c r="X32" s="78"/>
      <c r="Y32" s="78"/>
      <c r="Z32" s="73"/>
      <c r="AA32" s="73"/>
      <c r="AC32" s="77"/>
    </row>
    <row r="33" spans="1:29" s="76" customFormat="1" ht="14" customHeight="1">
      <c r="A33" s="78" t="s">
        <v>579</v>
      </c>
      <c r="B33" s="78" t="s">
        <v>622</v>
      </c>
      <c r="C33" s="78" t="s">
        <v>623</v>
      </c>
      <c r="D33" s="78" t="s">
        <v>509</v>
      </c>
      <c r="E33" s="79" t="str">
        <f>IF(OR(NOT(ISNA(VLOOKUP(テーブル7[[#This Row],[dataType]], dataType定義!A:A, 1,FALSE))),NOT(ISNA(VLOOKUP(テーブル7[[#This Row],[dataType]],'（未使用）dataType参照定義'!A:A, 1,FALSE)))), "○", "×")</f>
        <v>○</v>
      </c>
      <c r="F33" s="73"/>
      <c r="G33" s="73"/>
      <c r="H33" s="73"/>
      <c r="I33" s="9"/>
      <c r="J33" s="73"/>
      <c r="K33" s="9"/>
      <c r="L33" s="73"/>
      <c r="M33" s="9"/>
      <c r="N33" s="9"/>
      <c r="O33" s="9"/>
      <c r="P33" s="9"/>
      <c r="Q33" s="9"/>
      <c r="R33" s="9"/>
      <c r="S33" s="10"/>
      <c r="T33" s="9"/>
      <c r="U33" s="9"/>
      <c r="V33" s="73"/>
      <c r="W33" s="102"/>
      <c r="X33" s="91"/>
      <c r="Y33" s="78"/>
      <c r="Z33" s="73"/>
      <c r="AA33" s="73"/>
      <c r="AC33" s="77"/>
    </row>
    <row r="34" spans="1:29" s="76" customFormat="1" ht="14" customHeight="1">
      <c r="A34" s="78" t="s">
        <v>579</v>
      </c>
      <c r="B34" s="78" t="s">
        <v>624</v>
      </c>
      <c r="C34" s="78" t="s">
        <v>625</v>
      </c>
      <c r="D34" s="78" t="s">
        <v>510</v>
      </c>
      <c r="E34" s="79" t="str">
        <f>IF(OR(NOT(ISNA(VLOOKUP(テーブル7[[#This Row],[dataType]], dataType定義!A:A, 1,FALSE))),NOT(ISNA(VLOOKUP(テーブル7[[#This Row],[dataType]],'（未使用）dataType参照定義'!A:A, 1,FALSE)))), "○", "×")</f>
        <v>○</v>
      </c>
      <c r="F34" s="73"/>
      <c r="G34" s="73"/>
      <c r="H34" s="73"/>
      <c r="I34" s="9"/>
      <c r="J34" s="73"/>
      <c r="K34" s="9"/>
      <c r="L34" s="73"/>
      <c r="M34" s="9"/>
      <c r="N34" s="9"/>
      <c r="O34" s="9"/>
      <c r="P34" s="9"/>
      <c r="Q34" s="9"/>
      <c r="R34" s="9"/>
      <c r="S34" s="10"/>
      <c r="T34" s="9"/>
      <c r="U34" s="9"/>
      <c r="V34" s="73"/>
      <c r="W34" s="102"/>
      <c r="X34" s="91"/>
      <c r="Y34" s="78"/>
      <c r="Z34" s="73"/>
      <c r="AA34" s="73"/>
      <c r="AC34" s="77"/>
    </row>
    <row r="35" spans="1:29">
      <c r="A35" s="78" t="s">
        <v>579</v>
      </c>
      <c r="B35" s="78" t="s">
        <v>626</v>
      </c>
      <c r="C35" s="78" t="s">
        <v>627</v>
      </c>
      <c r="D35" s="78" t="s">
        <v>509</v>
      </c>
      <c r="E35" s="79" t="str">
        <f>IF(OR(NOT(ISNA(VLOOKUP(テーブル7[[#This Row],[dataType]], dataType定義!A:A, 1,FALSE))),NOT(ISNA(VLOOKUP(テーブル7[[#This Row],[dataType]],'（未使用）dataType参照定義'!A:A, 1,FALSE)))), "○", "×")</f>
        <v>○</v>
      </c>
      <c r="F35" s="73"/>
      <c r="G35" s="73"/>
      <c r="H35" s="73"/>
      <c r="I35" s="9"/>
      <c r="J35" s="73"/>
      <c r="K35" s="9"/>
      <c r="L35" s="73"/>
      <c r="M35" s="9"/>
      <c r="N35" s="9"/>
      <c r="O35" s="9"/>
      <c r="P35" s="9"/>
      <c r="Q35" s="131"/>
      <c r="R35" s="131"/>
      <c r="S35" s="10"/>
      <c r="T35" s="9"/>
      <c r="U35" s="9"/>
      <c r="V35" s="73"/>
      <c r="W35" s="102"/>
      <c r="X35" s="78"/>
      <c r="Y35" s="78"/>
      <c r="Z35" s="73"/>
      <c r="AA35" s="73"/>
    </row>
    <row r="36" spans="1:29">
      <c r="A36" s="78" t="s">
        <v>579</v>
      </c>
      <c r="B36" s="78" t="s">
        <v>628</v>
      </c>
      <c r="C36" s="78" t="s">
        <v>629</v>
      </c>
      <c r="D36" s="78" t="s">
        <v>509</v>
      </c>
      <c r="E36" s="79" t="str">
        <f>IF(OR(NOT(ISNA(VLOOKUP(テーブル7[[#This Row],[dataType]], dataType定義!A:A, 1,FALSE))),NOT(ISNA(VLOOKUP(テーブル7[[#This Row],[dataType]],'（未使用）dataType参照定義'!A:A, 1,FALSE)))), "○", "×")</f>
        <v>○</v>
      </c>
      <c r="F36" s="73"/>
      <c r="G36" s="73"/>
      <c r="H36" s="73"/>
      <c r="I36" s="9"/>
      <c r="J36" s="73"/>
      <c r="K36" s="9"/>
      <c r="L36" s="73"/>
      <c r="M36" s="9"/>
      <c r="N36" s="9"/>
      <c r="O36" s="9"/>
      <c r="P36" s="9"/>
      <c r="Q36" s="9"/>
      <c r="R36" s="9"/>
      <c r="S36" s="10"/>
      <c r="T36" s="9"/>
      <c r="U36" s="9"/>
      <c r="V36" s="73"/>
      <c r="W36" s="102"/>
      <c r="X36" s="78"/>
      <c r="Y36" s="78"/>
      <c r="Z36" s="73"/>
      <c r="AA36" s="73"/>
    </row>
    <row r="37" spans="1:29">
      <c r="A37" s="78" t="s">
        <v>579</v>
      </c>
      <c r="B37" s="78" t="s">
        <v>630</v>
      </c>
      <c r="C37" s="78" t="s">
        <v>631</v>
      </c>
      <c r="D37" s="78" t="s">
        <v>509</v>
      </c>
      <c r="E37" s="79" t="str">
        <f>IF(OR(NOT(ISNA(VLOOKUP(テーブル7[[#This Row],[dataType]], dataType定義!A:A, 1,FALSE))),NOT(ISNA(VLOOKUP(テーブル7[[#This Row],[dataType]],'（未使用）dataType参照定義'!A:A, 1,FALSE)))), "○", "×")</f>
        <v>○</v>
      </c>
      <c r="F37" s="73"/>
      <c r="G37" s="73"/>
      <c r="H37" s="73"/>
      <c r="I37" s="9"/>
      <c r="J37" s="73"/>
      <c r="K37" s="9"/>
      <c r="L37" s="73"/>
      <c r="M37" s="9"/>
      <c r="N37" s="9"/>
      <c r="O37" s="9"/>
      <c r="P37" s="9"/>
      <c r="Q37" s="131"/>
      <c r="R37" s="131"/>
      <c r="S37" s="10"/>
      <c r="T37" s="9"/>
      <c r="U37" s="9"/>
      <c r="V37" s="73"/>
      <c r="W37" s="102"/>
      <c r="X37" s="78"/>
      <c r="Y37" s="78"/>
      <c r="Z37" s="73"/>
      <c r="AA37" s="73"/>
    </row>
    <row r="38" spans="1:29">
      <c r="A38" s="78" t="s">
        <v>579</v>
      </c>
      <c r="B38" s="78" t="s">
        <v>632</v>
      </c>
      <c r="C38" s="78" t="s">
        <v>633</v>
      </c>
      <c r="D38" s="78" t="s">
        <v>498</v>
      </c>
      <c r="E38" s="79" t="str">
        <f>IF(OR(NOT(ISNA(VLOOKUP(テーブル7[[#This Row],[dataType]], dataType定義!A:A, 1,FALSE))),NOT(ISNA(VLOOKUP(テーブル7[[#This Row],[dataType]],'（未使用）dataType参照定義'!A:A, 1,FALSE)))), "○", "×")</f>
        <v>○</v>
      </c>
      <c r="F38" s="73"/>
      <c r="G38" s="73"/>
      <c r="H38" s="73"/>
      <c r="I38" s="9"/>
      <c r="J38" s="73"/>
      <c r="K38" s="9"/>
      <c r="L38" s="73"/>
      <c r="M38" s="9"/>
      <c r="N38" s="9"/>
      <c r="O38" s="9"/>
      <c r="P38" s="9"/>
      <c r="Q38" s="9"/>
      <c r="R38" s="9"/>
      <c r="S38" s="10"/>
      <c r="T38" s="9"/>
      <c r="U38" s="9"/>
      <c r="V38" s="73"/>
      <c r="W38" s="102"/>
      <c r="X38" s="78"/>
      <c r="Y38" s="78"/>
      <c r="Z38" s="73"/>
      <c r="AA38" s="73"/>
    </row>
    <row r="39" spans="1:29">
      <c r="A39" s="78" t="s">
        <v>579</v>
      </c>
      <c r="B39" s="78" t="s">
        <v>331</v>
      </c>
      <c r="C39" s="78" t="s">
        <v>634</v>
      </c>
      <c r="D39" s="78" t="s">
        <v>505</v>
      </c>
      <c r="E39" s="79" t="str">
        <f>IF(OR(NOT(ISNA(VLOOKUP(テーブル7[[#This Row],[dataType]], dataType定義!A:A, 1,FALSE))),NOT(ISNA(VLOOKUP(テーブル7[[#This Row],[dataType]],'（未使用）dataType参照定義'!A:A, 1,FALSE)))), "○", "×")</f>
        <v>○</v>
      </c>
      <c r="F39" s="73"/>
      <c r="G39" s="79" t="s">
        <v>478</v>
      </c>
      <c r="H39" s="73"/>
      <c r="I39" s="9"/>
      <c r="J39" s="73"/>
      <c r="K39" s="9"/>
      <c r="L39" s="73"/>
      <c r="M39" s="9"/>
      <c r="N39" s="9"/>
      <c r="O39" s="9"/>
      <c r="P39" s="9"/>
      <c r="Q39" s="9"/>
      <c r="R39" s="9"/>
      <c r="S39" s="10"/>
      <c r="T39" s="9"/>
      <c r="U39" s="9"/>
      <c r="V39" s="73"/>
      <c r="W39" s="102"/>
      <c r="X39" s="78"/>
      <c r="Y39" s="78"/>
      <c r="Z39" s="73"/>
      <c r="AA39" s="73"/>
    </row>
    <row r="40" spans="1:29">
      <c r="A40" s="78" t="s">
        <v>579</v>
      </c>
      <c r="B40" s="78" t="s">
        <v>635</v>
      </c>
      <c r="C40" s="78" t="s">
        <v>636</v>
      </c>
      <c r="D40" s="78" t="s">
        <v>512</v>
      </c>
      <c r="E40" s="79" t="str">
        <f>IF(OR(NOT(ISNA(VLOOKUP(テーブル7[[#This Row],[dataType]], dataType定義!A:A, 1,FALSE))),NOT(ISNA(VLOOKUP(テーブル7[[#This Row],[dataType]],'（未使用）dataType参照定義'!A:A, 1,FALSE)))), "○", "×")</f>
        <v>○</v>
      </c>
      <c r="F40" s="73"/>
      <c r="G40" s="73"/>
      <c r="H40" s="73"/>
      <c r="I40" s="9"/>
      <c r="J40" s="73"/>
      <c r="K40" s="9"/>
      <c r="L40" s="73"/>
      <c r="M40" s="9"/>
      <c r="N40" s="9"/>
      <c r="O40" s="9"/>
      <c r="P40" s="9"/>
      <c r="Q40" s="9"/>
      <c r="R40" s="9"/>
      <c r="S40" s="10"/>
      <c r="T40" s="9"/>
      <c r="U40" s="9"/>
      <c r="V40" s="73"/>
      <c r="W40" s="102"/>
      <c r="X40" s="91"/>
      <c r="Y40" s="78"/>
      <c r="Z40" s="73"/>
      <c r="AA40" s="73"/>
    </row>
    <row r="41" spans="1:29">
      <c r="A41" s="78" t="s">
        <v>579</v>
      </c>
      <c r="B41" s="78" t="s">
        <v>637</v>
      </c>
      <c r="C41" s="78" t="s">
        <v>638</v>
      </c>
      <c r="D41" s="78" t="s">
        <v>512</v>
      </c>
      <c r="E41" s="79" t="str">
        <f>IF(OR(NOT(ISNA(VLOOKUP(テーブル7[[#This Row],[dataType]], dataType定義!A:A, 1,FALSE))),NOT(ISNA(VLOOKUP(テーブル7[[#This Row],[dataType]],'（未使用）dataType参照定義'!A:A, 1,FALSE)))), "○", "×")</f>
        <v>○</v>
      </c>
      <c r="F41" s="73"/>
      <c r="G41" s="73"/>
      <c r="H41" s="73"/>
      <c r="I41" s="9"/>
      <c r="J41" s="73"/>
      <c r="K41" s="9"/>
      <c r="L41" s="73"/>
      <c r="M41" s="9"/>
      <c r="N41" s="9"/>
      <c r="O41" s="9"/>
      <c r="P41" s="9"/>
      <c r="Q41" s="9"/>
      <c r="R41" s="9"/>
      <c r="S41" s="10"/>
      <c r="T41" s="9"/>
      <c r="U41" s="9"/>
      <c r="V41" s="73"/>
      <c r="W41" s="102"/>
      <c r="X41" s="91"/>
      <c r="Y41" s="78"/>
      <c r="Z41" s="73"/>
      <c r="AA41" s="73"/>
    </row>
    <row r="42" spans="1:29">
      <c r="A42" s="78" t="s">
        <v>579</v>
      </c>
      <c r="B42" s="78" t="s">
        <v>639</v>
      </c>
      <c r="C42" s="78" t="s">
        <v>640</v>
      </c>
      <c r="D42" s="78" t="s">
        <v>512</v>
      </c>
      <c r="E42" s="79" t="str">
        <f>IF(OR(NOT(ISNA(VLOOKUP(テーブル7[[#This Row],[dataType]], dataType定義!A:A, 1,FALSE))),NOT(ISNA(VLOOKUP(テーブル7[[#This Row],[dataType]],'（未使用）dataType参照定義'!A:A, 1,FALSE)))), "○", "×")</f>
        <v>○</v>
      </c>
      <c r="F42" s="73"/>
      <c r="G42" s="73"/>
      <c r="H42" s="73"/>
      <c r="I42" s="9"/>
      <c r="J42" s="73"/>
      <c r="K42" s="9"/>
      <c r="L42" s="73"/>
      <c r="M42" s="9"/>
      <c r="N42" s="9"/>
      <c r="O42" s="9"/>
      <c r="P42" s="9"/>
      <c r="Q42" s="9"/>
      <c r="R42" s="9"/>
      <c r="S42" s="10"/>
      <c r="T42" s="9"/>
      <c r="U42" s="9"/>
      <c r="V42" s="73"/>
      <c r="W42" s="102"/>
      <c r="X42" s="78"/>
      <c r="Y42" s="78"/>
      <c r="Z42" s="73"/>
      <c r="AA42" s="73"/>
    </row>
    <row r="43" spans="1:29">
      <c r="A43" s="78" t="s">
        <v>579</v>
      </c>
      <c r="B43" s="78" t="s">
        <v>641</v>
      </c>
      <c r="C43" s="78" t="s">
        <v>642</v>
      </c>
      <c r="D43" s="78" t="s">
        <v>512</v>
      </c>
      <c r="E43" s="79" t="str">
        <f>IF(OR(NOT(ISNA(VLOOKUP(テーブル7[[#This Row],[dataType]], dataType定義!A:A, 1,FALSE))),NOT(ISNA(VLOOKUP(テーブル7[[#This Row],[dataType]],'（未使用）dataType参照定義'!A:A, 1,FALSE)))), "○", "×")</f>
        <v>○</v>
      </c>
      <c r="F43" s="73"/>
      <c r="G43" s="73"/>
      <c r="H43" s="73"/>
      <c r="I43" s="9"/>
      <c r="J43" s="73"/>
      <c r="K43" s="9"/>
      <c r="L43" s="73"/>
      <c r="M43" s="9"/>
      <c r="N43" s="9"/>
      <c r="O43" s="9"/>
      <c r="P43" s="9"/>
      <c r="Q43" s="9"/>
      <c r="R43" s="9"/>
      <c r="S43" s="10"/>
      <c r="T43" s="9"/>
      <c r="U43" s="9"/>
      <c r="V43" s="73"/>
      <c r="W43" s="102"/>
      <c r="X43" s="91"/>
      <c r="Y43" s="78"/>
      <c r="Z43" s="73"/>
      <c r="AA43" s="73"/>
    </row>
    <row r="44" spans="1:29">
      <c r="A44" s="78" t="s">
        <v>579</v>
      </c>
      <c r="B44" s="78" t="s">
        <v>643</v>
      </c>
      <c r="C44" s="78" t="s">
        <v>644</v>
      </c>
      <c r="D44" s="78" t="s">
        <v>512</v>
      </c>
      <c r="E44" s="79" t="str">
        <f>IF(OR(NOT(ISNA(VLOOKUP(テーブル7[[#This Row],[dataType]], dataType定義!A:A, 1,FALSE))),NOT(ISNA(VLOOKUP(テーブル7[[#This Row],[dataType]],'（未使用）dataType参照定義'!A:A, 1,FALSE)))), "○", "×")</f>
        <v>○</v>
      </c>
      <c r="F44" s="73"/>
      <c r="G44" s="73"/>
      <c r="H44" s="73"/>
      <c r="I44" s="9"/>
      <c r="J44" s="73"/>
      <c r="K44" s="9"/>
      <c r="L44" s="73"/>
      <c r="M44" s="9"/>
      <c r="N44" s="9"/>
      <c r="O44" s="9"/>
      <c r="P44" s="9"/>
      <c r="Q44" s="9"/>
      <c r="R44" s="9"/>
      <c r="S44" s="10"/>
      <c r="T44" s="9"/>
      <c r="U44" s="9"/>
      <c r="V44" s="73"/>
      <c r="W44" s="102"/>
      <c r="X44" s="78"/>
      <c r="Y44" s="78"/>
      <c r="Z44" s="73"/>
      <c r="AA44" s="73"/>
    </row>
    <row r="45" spans="1:29">
      <c r="A45" s="78" t="s">
        <v>579</v>
      </c>
      <c r="B45" s="78" t="s">
        <v>645</v>
      </c>
      <c r="C45" s="78" t="s">
        <v>646</v>
      </c>
      <c r="D45" s="78" t="s">
        <v>512</v>
      </c>
      <c r="E45" s="79" t="str">
        <f>IF(OR(NOT(ISNA(VLOOKUP(テーブル7[[#This Row],[dataType]], dataType定義!A:A, 1,FALSE))),NOT(ISNA(VLOOKUP(テーブル7[[#This Row],[dataType]],'（未使用）dataType参照定義'!A:A, 1,FALSE)))), "○", "×")</f>
        <v>○</v>
      </c>
      <c r="F45" s="73"/>
      <c r="G45" s="73"/>
      <c r="H45" s="73"/>
      <c r="I45" s="9"/>
      <c r="J45" s="73"/>
      <c r="K45" s="9"/>
      <c r="L45" s="73"/>
      <c r="M45" s="9"/>
      <c r="N45" s="9"/>
      <c r="O45" s="9"/>
      <c r="P45" s="9"/>
      <c r="Q45" s="9"/>
      <c r="R45" s="9"/>
      <c r="S45" s="10"/>
      <c r="T45" s="9"/>
      <c r="U45" s="9"/>
      <c r="V45" s="73"/>
      <c r="W45" s="102"/>
      <c r="X45" s="78"/>
      <c r="Y45" s="78"/>
      <c r="Z45" s="73"/>
      <c r="AA45" s="73"/>
    </row>
    <row r="46" spans="1:29">
      <c r="A46" s="78" t="s">
        <v>579</v>
      </c>
      <c r="B46" s="78" t="s">
        <v>647</v>
      </c>
      <c r="C46" s="78" t="s">
        <v>648</v>
      </c>
      <c r="D46" s="78" t="s">
        <v>512</v>
      </c>
      <c r="E46" s="79" t="str">
        <f>IF(OR(NOT(ISNA(VLOOKUP(テーブル7[[#This Row],[dataType]], dataType定義!A:A, 1,FALSE))),NOT(ISNA(VLOOKUP(テーブル7[[#This Row],[dataType]],'（未使用）dataType参照定義'!A:A, 1,FALSE)))), "○", "×")</f>
        <v>○</v>
      </c>
      <c r="F46" s="73"/>
      <c r="G46" s="73"/>
      <c r="H46" s="73"/>
      <c r="I46" s="9"/>
      <c r="J46" s="73"/>
      <c r="K46" s="9"/>
      <c r="L46" s="73"/>
      <c r="M46" s="9"/>
      <c r="N46" s="9"/>
      <c r="O46" s="9"/>
      <c r="P46" s="9"/>
      <c r="Q46" s="9"/>
      <c r="R46" s="9"/>
      <c r="S46" s="10"/>
      <c r="T46" s="9"/>
      <c r="U46" s="9"/>
      <c r="V46" s="73"/>
      <c r="W46" s="102"/>
      <c r="X46" s="78"/>
      <c r="Y46" s="78"/>
      <c r="Z46" s="73"/>
      <c r="AA46" s="73"/>
    </row>
    <row r="47" spans="1:29">
      <c r="A47" s="78" t="s">
        <v>579</v>
      </c>
      <c r="B47" s="78" t="s">
        <v>649</v>
      </c>
      <c r="C47" s="78" t="s">
        <v>650</v>
      </c>
      <c r="D47" s="78" t="s">
        <v>512</v>
      </c>
      <c r="E47" s="79" t="str">
        <f>IF(OR(NOT(ISNA(VLOOKUP(テーブル7[[#This Row],[dataType]], dataType定義!A:A, 1,FALSE))),NOT(ISNA(VLOOKUP(テーブル7[[#This Row],[dataType]],'（未使用）dataType参照定義'!A:A, 1,FALSE)))), "○", "×")</f>
        <v>○</v>
      </c>
      <c r="F47" s="73"/>
      <c r="G47" s="73"/>
      <c r="H47" s="73"/>
      <c r="I47" s="9"/>
      <c r="J47" s="73"/>
      <c r="K47" s="9"/>
      <c r="L47" s="73"/>
      <c r="M47" s="9"/>
      <c r="N47" s="9"/>
      <c r="O47" s="9"/>
      <c r="P47" s="9"/>
      <c r="Q47" s="9"/>
      <c r="R47" s="9"/>
      <c r="S47" s="10"/>
      <c r="T47" s="9"/>
      <c r="U47" s="9"/>
      <c r="V47" s="73"/>
      <c r="W47" s="102"/>
      <c r="X47" s="78"/>
      <c r="Y47" s="78"/>
      <c r="Z47" s="73"/>
      <c r="AA47" s="73"/>
    </row>
    <row r="48" spans="1:29">
      <c r="A48" s="78" t="s">
        <v>579</v>
      </c>
      <c r="B48" s="78" t="s">
        <v>651</v>
      </c>
      <c r="C48" s="78" t="s">
        <v>652</v>
      </c>
      <c r="D48" s="78" t="s">
        <v>512</v>
      </c>
      <c r="E48" s="79" t="str">
        <f>IF(OR(NOT(ISNA(VLOOKUP(テーブル7[[#This Row],[dataType]], dataType定義!A:A, 1,FALSE))),NOT(ISNA(VLOOKUP(テーブル7[[#This Row],[dataType]],'（未使用）dataType参照定義'!A:A, 1,FALSE)))), "○", "×")</f>
        <v>○</v>
      </c>
      <c r="F48" s="73"/>
      <c r="G48" s="73"/>
      <c r="H48" s="73"/>
      <c r="I48" s="9"/>
      <c r="J48" s="73"/>
      <c r="K48" s="9"/>
      <c r="L48" s="73"/>
      <c r="M48" s="9"/>
      <c r="N48" s="9"/>
      <c r="O48" s="9"/>
      <c r="P48" s="9"/>
      <c r="Q48" s="9"/>
      <c r="R48" s="9"/>
      <c r="S48" s="10"/>
      <c r="T48" s="9"/>
      <c r="U48" s="9"/>
      <c r="V48" s="73"/>
      <c r="W48" s="102"/>
      <c r="X48" s="91"/>
      <c r="Y48" s="78"/>
      <c r="Z48" s="73"/>
      <c r="AA48" s="73"/>
    </row>
    <row r="49" spans="1:29">
      <c r="A49" s="78" t="s">
        <v>579</v>
      </c>
      <c r="B49" s="78" t="s">
        <v>653</v>
      </c>
      <c r="C49" s="78" t="s">
        <v>654</v>
      </c>
      <c r="D49" s="78" t="s">
        <v>512</v>
      </c>
      <c r="E49" s="79" t="str">
        <f>IF(OR(NOT(ISNA(VLOOKUP(テーブル7[[#This Row],[dataType]], dataType定義!A:A, 1,FALSE))),NOT(ISNA(VLOOKUP(テーブル7[[#This Row],[dataType]],'（未使用）dataType参照定義'!A:A, 1,FALSE)))), "○", "×")</f>
        <v>○</v>
      </c>
      <c r="F49" s="73"/>
      <c r="G49" s="73"/>
      <c r="H49" s="73"/>
      <c r="I49" s="9"/>
      <c r="J49" s="73"/>
      <c r="K49" s="9"/>
      <c r="L49" s="73"/>
      <c r="M49" s="9"/>
      <c r="N49" s="9"/>
      <c r="O49" s="9"/>
      <c r="P49" s="9"/>
      <c r="Q49" s="9"/>
      <c r="R49" s="9"/>
      <c r="S49" s="10"/>
      <c r="T49" s="9"/>
      <c r="U49" s="9"/>
      <c r="V49" s="73"/>
      <c r="W49" s="102"/>
      <c r="X49" s="91"/>
      <c r="Y49" s="78"/>
      <c r="Z49" s="73"/>
      <c r="AA49" s="73"/>
    </row>
    <row r="50" spans="1:29">
      <c r="A50" s="78" t="s">
        <v>579</v>
      </c>
      <c r="B50" s="78" t="s">
        <v>655</v>
      </c>
      <c r="C50" s="78" t="s">
        <v>656</v>
      </c>
      <c r="D50" s="78" t="s">
        <v>512</v>
      </c>
      <c r="E50" s="79" t="str">
        <f>IF(OR(NOT(ISNA(VLOOKUP(テーブル7[[#This Row],[dataType]], dataType定義!A:A, 1,FALSE))),NOT(ISNA(VLOOKUP(テーブル7[[#This Row],[dataType]],'（未使用）dataType参照定義'!A:A, 1,FALSE)))), "○", "×")</f>
        <v>○</v>
      </c>
      <c r="F50" s="73"/>
      <c r="G50" s="73"/>
      <c r="H50" s="73"/>
      <c r="I50" s="9"/>
      <c r="J50" s="73"/>
      <c r="K50" s="9"/>
      <c r="L50" s="73"/>
      <c r="M50" s="9"/>
      <c r="N50" s="9"/>
      <c r="O50" s="9"/>
      <c r="P50" s="9"/>
      <c r="Q50" s="131"/>
      <c r="R50" s="131"/>
      <c r="S50" s="10"/>
      <c r="T50" s="9"/>
      <c r="U50" s="9"/>
      <c r="V50" s="73"/>
      <c r="W50" s="102"/>
      <c r="X50" s="78"/>
      <c r="Y50" s="78"/>
      <c r="Z50" s="73"/>
      <c r="AA50" s="73"/>
    </row>
    <row r="51" spans="1:29">
      <c r="A51" s="78" t="s">
        <v>579</v>
      </c>
      <c r="B51" s="78" t="s">
        <v>657</v>
      </c>
      <c r="C51" s="78" t="s">
        <v>658</v>
      </c>
      <c r="D51" s="78" t="s">
        <v>512</v>
      </c>
      <c r="E51" s="79" t="str">
        <f>IF(OR(NOT(ISNA(VLOOKUP(テーブル7[[#This Row],[dataType]], dataType定義!A:A, 1,FALSE))),NOT(ISNA(VLOOKUP(テーブル7[[#This Row],[dataType]],'（未使用）dataType参照定義'!A:A, 1,FALSE)))), "○", "×")</f>
        <v>○</v>
      </c>
      <c r="F51" s="73"/>
      <c r="G51" s="73"/>
      <c r="H51" s="73"/>
      <c r="I51" s="9"/>
      <c r="J51" s="73"/>
      <c r="K51" s="9"/>
      <c r="L51" s="73"/>
      <c r="M51" s="9"/>
      <c r="N51" s="9"/>
      <c r="O51" s="9"/>
      <c r="P51" s="9"/>
      <c r="Q51" s="9"/>
      <c r="R51" s="9"/>
      <c r="S51" s="10"/>
      <c r="T51" s="9"/>
      <c r="U51" s="9"/>
      <c r="V51" s="73"/>
      <c r="W51" s="102"/>
      <c r="X51" s="78"/>
      <c r="Y51" s="78"/>
      <c r="Z51" s="73"/>
      <c r="AA51" s="73"/>
    </row>
    <row r="52" spans="1:29">
      <c r="A52" s="78" t="s">
        <v>579</v>
      </c>
      <c r="B52" s="78" t="s">
        <v>659</v>
      </c>
      <c r="C52" s="78" t="s">
        <v>660</v>
      </c>
      <c r="D52" s="78" t="s">
        <v>512</v>
      </c>
      <c r="E52" s="79" t="str">
        <f>IF(OR(NOT(ISNA(VLOOKUP(テーブル7[[#This Row],[dataType]], dataType定義!A:A, 1,FALSE))),NOT(ISNA(VLOOKUP(テーブル7[[#This Row],[dataType]],'（未使用）dataType参照定義'!A:A, 1,FALSE)))), "○", "×")</f>
        <v>○</v>
      </c>
      <c r="F52" s="73"/>
      <c r="G52" s="73"/>
      <c r="H52" s="73"/>
      <c r="I52" s="9"/>
      <c r="J52" s="73"/>
      <c r="K52" s="9"/>
      <c r="L52" s="73"/>
      <c r="M52" s="9"/>
      <c r="N52" s="9"/>
      <c r="O52" s="9"/>
      <c r="P52" s="9"/>
      <c r="Q52" s="9"/>
      <c r="R52" s="9"/>
      <c r="S52" s="10"/>
      <c r="T52" s="9"/>
      <c r="U52" s="9"/>
      <c r="V52" s="73"/>
      <c r="W52" s="102"/>
      <c r="X52" s="78"/>
      <c r="Y52" s="78"/>
      <c r="Z52" s="73"/>
      <c r="AA52" s="73"/>
    </row>
    <row r="53" spans="1:29">
      <c r="A53" s="78" t="s">
        <v>579</v>
      </c>
      <c r="B53" s="78" t="s">
        <v>661</v>
      </c>
      <c r="C53" s="78" t="s">
        <v>662</v>
      </c>
      <c r="D53" s="78" t="s">
        <v>512</v>
      </c>
      <c r="E53" s="79" t="str">
        <f>IF(OR(NOT(ISNA(VLOOKUP(テーブル7[[#This Row],[dataType]], dataType定義!A:A, 1,FALSE))),NOT(ISNA(VLOOKUP(テーブル7[[#This Row],[dataType]],'（未使用）dataType参照定義'!A:A, 1,FALSE)))), "○", "×")</f>
        <v>○</v>
      </c>
      <c r="F53" s="73"/>
      <c r="G53" s="73"/>
      <c r="H53" s="73"/>
      <c r="I53" s="9"/>
      <c r="J53" s="73"/>
      <c r="K53" s="9"/>
      <c r="L53" s="73"/>
      <c r="M53" s="9"/>
      <c r="N53" s="9"/>
      <c r="O53" s="9"/>
      <c r="P53" s="9"/>
      <c r="Q53" s="9"/>
      <c r="R53" s="9"/>
      <c r="S53" s="10"/>
      <c r="T53" s="9"/>
      <c r="U53" s="9"/>
      <c r="V53" s="73"/>
      <c r="W53" s="102"/>
      <c r="X53" s="78"/>
      <c r="Y53" s="78"/>
      <c r="Z53" s="73"/>
      <c r="AA53" s="73"/>
    </row>
    <row r="54" spans="1:29">
      <c r="A54" s="78" t="s">
        <v>579</v>
      </c>
      <c r="B54" s="78" t="s">
        <v>663</v>
      </c>
      <c r="C54" s="78" t="s">
        <v>664</v>
      </c>
      <c r="D54" s="78" t="s">
        <v>512</v>
      </c>
      <c r="E54" s="79" t="str">
        <f>IF(OR(NOT(ISNA(VLOOKUP(テーブル7[[#This Row],[dataType]], dataType定義!A:A, 1,FALSE))),NOT(ISNA(VLOOKUP(テーブル7[[#This Row],[dataType]],'（未使用）dataType参照定義'!A:A, 1,FALSE)))), "○", "×")</f>
        <v>○</v>
      </c>
      <c r="F54" s="73"/>
      <c r="G54" s="73"/>
      <c r="H54" s="73"/>
      <c r="I54" s="9"/>
      <c r="J54" s="73"/>
      <c r="K54" s="9"/>
      <c r="L54" s="73"/>
      <c r="M54" s="9"/>
      <c r="N54" s="9"/>
      <c r="O54" s="9"/>
      <c r="P54" s="9"/>
      <c r="Q54" s="9"/>
      <c r="R54" s="9"/>
      <c r="S54" s="10"/>
      <c r="T54" s="9"/>
      <c r="U54" s="9"/>
      <c r="V54" s="73"/>
      <c r="W54" s="102"/>
      <c r="X54" s="78"/>
      <c r="Y54" s="78"/>
      <c r="Z54" s="73"/>
      <c r="AA54" s="73"/>
    </row>
    <row r="55" spans="1:29" s="76" customFormat="1" ht="14" customHeight="1">
      <c r="A55" s="78" t="s">
        <v>579</v>
      </c>
      <c r="B55" s="78" t="s">
        <v>665</v>
      </c>
      <c r="C55" s="78" t="s">
        <v>666</v>
      </c>
      <c r="D55" s="78" t="s">
        <v>512</v>
      </c>
      <c r="E55" s="79" t="str">
        <f>IF(OR(NOT(ISNA(VLOOKUP(テーブル7[[#This Row],[dataType]], dataType定義!A:A, 1,FALSE))),NOT(ISNA(VLOOKUP(テーブル7[[#This Row],[dataType]],'（未使用）dataType参照定義'!A:A, 1,FALSE)))), "○", "×")</f>
        <v>○</v>
      </c>
      <c r="F55" s="73"/>
      <c r="G55" s="73"/>
      <c r="H55" s="73"/>
      <c r="I55" s="9"/>
      <c r="J55" s="73"/>
      <c r="K55" s="9"/>
      <c r="L55" s="73"/>
      <c r="M55" s="9"/>
      <c r="N55" s="9"/>
      <c r="O55" s="9"/>
      <c r="P55" s="9"/>
      <c r="Q55" s="9"/>
      <c r="R55" s="9"/>
      <c r="S55" s="10"/>
      <c r="T55" s="9"/>
      <c r="U55" s="9"/>
      <c r="V55" s="73"/>
      <c r="W55" s="102"/>
      <c r="X55" s="78"/>
      <c r="Y55" s="78"/>
      <c r="Z55" s="73"/>
      <c r="AA55" s="73"/>
      <c r="AC55" s="77"/>
    </row>
    <row r="56" spans="1:29">
      <c r="A56" s="78" t="s">
        <v>579</v>
      </c>
      <c r="B56" s="78" t="s">
        <v>667</v>
      </c>
      <c r="C56" s="78" t="s">
        <v>668</v>
      </c>
      <c r="D56" s="78" t="s">
        <v>512</v>
      </c>
      <c r="E56" s="79" t="str">
        <f>IF(OR(NOT(ISNA(VLOOKUP(テーブル7[[#This Row],[dataType]], dataType定義!A:A, 1,FALSE))),NOT(ISNA(VLOOKUP(テーブル7[[#This Row],[dataType]],'（未使用）dataType参照定義'!A:A, 1,FALSE)))), "○", "×")</f>
        <v>○</v>
      </c>
      <c r="F56" s="73"/>
      <c r="G56" s="73"/>
      <c r="H56" s="73"/>
      <c r="I56" s="9"/>
      <c r="J56" s="73"/>
      <c r="K56" s="9"/>
      <c r="L56" s="73"/>
      <c r="M56" s="9"/>
      <c r="N56" s="9"/>
      <c r="O56" s="9"/>
      <c r="P56" s="9"/>
      <c r="Q56" s="9"/>
      <c r="R56" s="9"/>
      <c r="S56" s="10"/>
      <c r="T56" s="9"/>
      <c r="U56" s="9"/>
      <c r="V56" s="73"/>
      <c r="W56" s="102"/>
      <c r="X56" s="78"/>
      <c r="Y56" s="78"/>
      <c r="Z56" s="73"/>
      <c r="AA56" s="73"/>
    </row>
    <row r="57" spans="1:29">
      <c r="A57" s="78" t="s">
        <v>579</v>
      </c>
      <c r="B57" s="78" t="s">
        <v>669</v>
      </c>
      <c r="C57" s="78" t="s">
        <v>670</v>
      </c>
      <c r="D57" s="78" t="s">
        <v>512</v>
      </c>
      <c r="E57" s="79" t="str">
        <f>IF(OR(NOT(ISNA(VLOOKUP(テーブル7[[#This Row],[dataType]], dataType定義!A:A, 1,FALSE))),NOT(ISNA(VLOOKUP(テーブル7[[#This Row],[dataType]],'（未使用）dataType参照定義'!A:A, 1,FALSE)))), "○", "×")</f>
        <v>○</v>
      </c>
      <c r="F57" s="73"/>
      <c r="G57" s="73"/>
      <c r="H57" s="73"/>
      <c r="I57" s="9"/>
      <c r="J57" s="73"/>
      <c r="K57" s="9"/>
      <c r="L57" s="73"/>
      <c r="M57" s="9"/>
      <c r="N57" s="9"/>
      <c r="O57" s="9"/>
      <c r="P57" s="9"/>
      <c r="Q57" s="9"/>
      <c r="R57" s="9"/>
      <c r="S57" s="10"/>
      <c r="T57" s="9"/>
      <c r="U57" s="9"/>
      <c r="V57" s="73"/>
      <c r="W57" s="102"/>
      <c r="X57" s="78"/>
      <c r="Y57" s="78"/>
      <c r="Z57" s="73"/>
      <c r="AA57" s="73"/>
    </row>
    <row r="58" spans="1:29">
      <c r="A58" s="78" t="s">
        <v>579</v>
      </c>
      <c r="B58" s="78" t="s">
        <v>671</v>
      </c>
      <c r="C58" s="78" t="s">
        <v>672</v>
      </c>
      <c r="D58" s="78" t="s">
        <v>499</v>
      </c>
      <c r="E58" s="79" t="str">
        <f>IF(OR(NOT(ISNA(VLOOKUP(テーブル7[[#This Row],[dataType]], dataType定義!A:A, 1,FALSE))),NOT(ISNA(VLOOKUP(テーブル7[[#This Row],[dataType]],'（未使用）dataType参照定義'!A:A, 1,FALSE)))), "○", "×")</f>
        <v>○</v>
      </c>
      <c r="F58" s="73"/>
      <c r="G58" s="10" t="s">
        <v>43</v>
      </c>
      <c r="H58" s="73"/>
      <c r="I58" s="9"/>
      <c r="J58" s="73"/>
      <c r="K58" s="9"/>
      <c r="L58" s="73"/>
      <c r="M58" s="9"/>
      <c r="N58" s="9"/>
      <c r="O58" s="9"/>
      <c r="P58" s="9"/>
      <c r="Q58" s="9"/>
      <c r="R58" s="9"/>
      <c r="S58" s="10"/>
      <c r="T58" s="9"/>
      <c r="U58" s="9"/>
      <c r="V58" s="73"/>
      <c r="W58" s="102"/>
      <c r="X58" s="78"/>
      <c r="Y58" s="78"/>
      <c r="Z58" s="73"/>
      <c r="AA58" s="73"/>
    </row>
    <row r="59" spans="1:29">
      <c r="A59" s="78" t="s">
        <v>579</v>
      </c>
      <c r="B59" s="78" t="s">
        <v>673</v>
      </c>
      <c r="C59" s="78" t="s">
        <v>674</v>
      </c>
      <c r="D59" s="78" t="s">
        <v>311</v>
      </c>
      <c r="E59" s="79" t="str">
        <f>IF(OR(NOT(ISNA(VLOOKUP(テーブル7[[#This Row],[dataType]], dataType定義!A:A, 1,FALSE))),NOT(ISNA(VLOOKUP(テーブル7[[#This Row],[dataType]],'（未使用）dataType参照定義'!A:A, 1,FALSE)))), "○", "×")</f>
        <v>○</v>
      </c>
      <c r="F59" s="73"/>
      <c r="G59" s="10" t="s">
        <v>43</v>
      </c>
      <c r="H59" s="73"/>
      <c r="I59" s="9"/>
      <c r="J59" s="73"/>
      <c r="K59" s="9"/>
      <c r="L59" s="73"/>
      <c r="M59" s="9"/>
      <c r="N59" s="9"/>
      <c r="O59" s="9"/>
      <c r="P59" s="9"/>
      <c r="Q59" s="131"/>
      <c r="R59" s="131"/>
      <c r="S59" s="10"/>
      <c r="T59" s="9"/>
      <c r="U59" s="9"/>
      <c r="V59" s="73"/>
      <c r="W59" s="102"/>
      <c r="X59" s="78"/>
      <c r="Y59" s="78"/>
      <c r="Z59" s="73"/>
      <c r="AA59" s="73"/>
    </row>
    <row r="60" spans="1:29">
      <c r="A60" s="78" t="s">
        <v>579</v>
      </c>
      <c r="B60" s="78" t="s">
        <v>675</v>
      </c>
      <c r="C60" s="78" t="s">
        <v>676</v>
      </c>
      <c r="D60" s="78" t="s">
        <v>498</v>
      </c>
      <c r="E60" s="79" t="str">
        <f>IF(OR(NOT(ISNA(VLOOKUP(テーブル7[[#This Row],[dataType]], dataType定義!A:A, 1,FALSE))),NOT(ISNA(VLOOKUP(テーブル7[[#This Row],[dataType]],'（未使用）dataType参照定義'!A:A, 1,FALSE)))), "○", "×")</f>
        <v>○</v>
      </c>
      <c r="F60" s="73"/>
      <c r="G60" s="10" t="s">
        <v>43</v>
      </c>
      <c r="H60" s="73"/>
      <c r="I60" s="9"/>
      <c r="J60" s="73"/>
      <c r="K60" s="9"/>
      <c r="L60" s="73"/>
      <c r="M60" s="9"/>
      <c r="N60" s="9"/>
      <c r="O60" s="9"/>
      <c r="P60" s="9"/>
      <c r="Q60" s="9"/>
      <c r="R60" s="9"/>
      <c r="S60" s="10"/>
      <c r="T60" s="9"/>
      <c r="U60" s="9"/>
      <c r="V60" s="73"/>
      <c r="W60" s="102"/>
      <c r="X60" s="78"/>
      <c r="Y60" s="78"/>
      <c r="Z60" s="73"/>
      <c r="AA60" s="73"/>
    </row>
    <row r="67" spans="23:23">
      <c r="W67" s="69"/>
    </row>
  </sheetData>
  <protectedRanges>
    <protectedRange sqref="X5" name="修正可能箇所_6"/>
    <protectedRange sqref="D9 C7:D7 B24:B30 B13:D13 B14:C14 B32:B60 B15:D23 A11:A60 C24:D60" name="修正可能箇所_2_2"/>
    <protectedRange sqref="A6:A10 B7:B10" name="修正可能箇所_1_3_1"/>
    <protectedRange sqref="T42:W60 N51:R58 N42:R49 N60:R60" name="修正可能箇所_8"/>
    <protectedRange sqref="N26:R27 N33:R34 T13:W13 T15:W17 T26:W27 T33:W41 N38:R41 N13:R13 N15:R17 N36:R36" name="修正可能箇所_4_2"/>
    <protectedRange sqref="X13:Y13 X15:Y15 X16:X19 X21:X25 X8:X10" name="修正可能箇所_1_2_3"/>
    <protectedRange sqref="W14 W6:W9 W18:W25 W11:W12" name="修正可能箇所_6_1_5"/>
    <protectedRange sqref="S6:S60" name="修正可能箇所_3_1_1_5"/>
    <protectedRange sqref="F7:M9 F58:F60 H58:M60 F13:M57" name="修正可能箇所_1_5"/>
    <protectedRange sqref="G6:H6 G10:H12 G58:G60" name="修正可能箇所_3_1_5"/>
    <protectedRange sqref="W10" name="修正可能箇所_6_2_2"/>
  </protectedRanges>
  <phoneticPr fontId="3"/>
  <dataValidations count="5">
    <dataValidation type="list" allowBlank="1" showInputMessage="1" showErrorMessage="1" sqref="N6:N60" xr:uid="{F3C506C7-1291-1B42-990C-529905590648}">
      <formula1>"@ManyToOne,@OneToOne"</formula1>
    </dataValidation>
    <dataValidation type="list" allowBlank="1" showInputMessage="1" showErrorMessage="1" sqref="O6:O60" xr:uid="{A2FDA65A-51D5-164B-BE93-18097F243665}">
      <formula1>"unidirectional,bidirectional"</formula1>
    </dataValidation>
    <dataValidation type="list" allowBlank="1" showInputMessage="1" showErrorMessage="1" sqref="G6:L60 S6:S60" xr:uid="{BEF0467F-46DB-7D49-9D16-8059DF67EFD5}">
      <formula1>"○"</formula1>
    </dataValidation>
    <dataValidation type="list" allowBlank="1" showInputMessage="1" showErrorMessage="1" sqref="F6:F60" xr:uid="{95D7F4CC-0DE2-A84C-AC60-31E7C26AA472}">
      <formula1>"S,U"</formula1>
    </dataValidation>
    <dataValidation type="list" allowBlank="1" showInputMessage="1" showErrorMessage="1" sqref="M6:M60" xr:uid="{EE5D0C4B-DBAF-6E4B-B226-D1F2E949A059}">
      <formula1>"CB,CD,LB,LD"</formula1>
    </dataValidation>
  </dataValidations>
  <pageMargins left="0.7" right="0.7" top="0.75" bottom="0.75" header="0.3" footer="0.3"/>
  <pageSetup paperSize="9" scale="41" orientation="portrait" r:id="rId1"/>
  <legacyDrawing r:id="rId2"/>
  <tableParts count="1">
    <tablePart r:id="rId4"/>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35"/>
  <sheetViews>
    <sheetView zoomScaleNormal="100" zoomScaleSheetLayoutView="80" workbookViewId="0">
      <pane ySplit="6" topLeftCell="A7" activePane="bottomLeft" state="frozen"/>
      <selection activeCell="I9" sqref="I9"/>
      <selection pane="bottomLeft" activeCell="F7" sqref="F7:M12"/>
    </sheetView>
  </sheetViews>
  <sheetFormatPr baseColWidth="10" defaultColWidth="8.83203125" defaultRowHeight="14" outlineLevelCol="1"/>
  <cols>
    <col min="1" max="4" width="25" style="8" customWidth="1"/>
    <col min="5" max="5" width="16.5" style="16" bestFit="1" customWidth="1"/>
    <col min="6" max="6" width="17.1640625" style="10" bestFit="1" customWidth="1"/>
    <col min="7" max="7" width="12.1640625" style="10" bestFit="1" customWidth="1"/>
    <col min="8" max="8" width="8.5" style="8" customWidth="1"/>
    <col min="9" max="9" width="8.6640625" style="8" customWidth="1"/>
    <col min="10" max="11" width="8.5" style="10" customWidth="1"/>
    <col min="12" max="12" width="8.5" style="10" customWidth="1" outlineLevel="1"/>
    <col min="13" max="13" width="8.33203125" style="10" customWidth="1" outlineLevel="1"/>
    <col min="14" max="19" width="18.33203125" style="10" customWidth="1" outlineLevel="1"/>
    <col min="20" max="20" width="12.1640625" style="10" customWidth="1" outlineLevel="1"/>
    <col min="21" max="22" width="9.1640625" style="10" customWidth="1" outlineLevel="1"/>
    <col min="23" max="23" width="12.83203125" style="10" customWidth="1" outlineLevel="1"/>
    <col min="24" max="24" width="30.6640625" style="14" customWidth="1"/>
    <col min="25" max="26" width="19.33203125" style="57" customWidth="1"/>
    <col min="27" max="27" width="15.83203125" style="57" customWidth="1"/>
  </cols>
  <sheetData>
    <row r="1" spans="1:27">
      <c r="A1" s="7" t="s">
        <v>24</v>
      </c>
    </row>
    <row r="3" spans="1:27" ht="15">
      <c r="A3" s="7" t="s">
        <v>427</v>
      </c>
      <c r="X3" s="52" t="s">
        <v>192</v>
      </c>
      <c r="Y3" s="55" t="s">
        <v>127</v>
      </c>
      <c r="Z3" s="55" t="s">
        <v>128</v>
      </c>
      <c r="AA3" s="55" t="s">
        <v>129</v>
      </c>
    </row>
    <row r="4" spans="1:27">
      <c r="A4" s="123" t="s">
        <v>397</v>
      </c>
      <c r="X4" s="65" t="str">
        <f>IF(各種設定!$E$14=0,"",各種設定!$E$14)</f>
        <v>ja</v>
      </c>
      <c r="Y4" s="65" t="str">
        <f>IF(各種設定!$E$15=0,"",各種設定!$E$15)</f>
        <v/>
      </c>
      <c r="Z4" s="65" t="str">
        <f>IF(各種設定!$E$16=0,"",各種設定!$E$16)</f>
        <v/>
      </c>
      <c r="AA4" s="65" t="str">
        <f>IF(各種設定!$E$17=0,"",各種設定!$E$17)</f>
        <v/>
      </c>
    </row>
    <row r="5" spans="1:27">
      <c r="A5" s="123"/>
    </row>
    <row r="6" spans="1:27" s="1" customFormat="1" ht="43" customHeight="1">
      <c r="A6" s="73" t="s">
        <v>2</v>
      </c>
      <c r="B6" s="74" t="s">
        <v>386</v>
      </c>
      <c r="C6" s="73" t="s">
        <v>3</v>
      </c>
      <c r="D6" s="73" t="s">
        <v>4</v>
      </c>
      <c r="E6" s="80" t="s">
        <v>387</v>
      </c>
      <c r="F6" s="73" t="s">
        <v>411</v>
      </c>
      <c r="G6" s="74" t="s">
        <v>321</v>
      </c>
      <c r="H6" s="74" t="s">
        <v>110</v>
      </c>
      <c r="I6" s="11" t="s">
        <v>388</v>
      </c>
      <c r="J6" s="74" t="s">
        <v>389</v>
      </c>
      <c r="K6" s="11" t="s">
        <v>390</v>
      </c>
      <c r="L6" s="11" t="s">
        <v>428</v>
      </c>
      <c r="M6" s="11" t="s">
        <v>423</v>
      </c>
      <c r="N6" s="11" t="s">
        <v>450</v>
      </c>
      <c r="O6" s="11" t="s">
        <v>451</v>
      </c>
      <c r="P6" s="11" t="s">
        <v>471</v>
      </c>
      <c r="Q6" s="11" t="s">
        <v>452</v>
      </c>
      <c r="R6" s="11" t="s">
        <v>453</v>
      </c>
      <c r="S6" s="11" t="s">
        <v>487</v>
      </c>
      <c r="T6" s="11" t="s">
        <v>456</v>
      </c>
      <c r="U6" s="11" t="s">
        <v>391</v>
      </c>
      <c r="V6" s="11" t="s">
        <v>392</v>
      </c>
      <c r="W6" s="11" t="s">
        <v>393</v>
      </c>
      <c r="X6" s="11" t="s">
        <v>105</v>
      </c>
      <c r="Y6" s="75" t="s">
        <v>394</v>
      </c>
      <c r="Z6" s="75" t="s">
        <v>395</v>
      </c>
      <c r="AA6" s="75" t="s">
        <v>396</v>
      </c>
    </row>
    <row r="7" spans="1:27" s="1" customFormat="1" ht="15">
      <c r="A7" s="124" t="s">
        <v>678</v>
      </c>
      <c r="B7" s="108" t="s">
        <v>679</v>
      </c>
      <c r="C7" s="108" t="s">
        <v>680</v>
      </c>
      <c r="D7" s="78" t="s">
        <v>311</v>
      </c>
      <c r="E7" s="107" t="str">
        <f>IF(OR(NOT(ISNA(VLOOKUP(テーブル17[[#This Row],[dataType]], dataType定義!A:A, 1,FALSE))),NOT(ISNA(VLOOKUP(テーブル17[[#This Row],[dataType]],'（未使用）dataType参照定義'!A:A, 1,FALSE)))), "○", "×")</f>
        <v>○</v>
      </c>
      <c r="F7" s="134"/>
      <c r="G7" s="135"/>
      <c r="H7" s="135"/>
      <c r="I7" s="135"/>
      <c r="J7" s="125"/>
      <c r="K7" s="136"/>
      <c r="L7" s="108"/>
      <c r="M7" s="125" t="s">
        <v>481</v>
      </c>
      <c r="N7" s="9"/>
      <c r="O7" s="9"/>
      <c r="P7" s="9"/>
      <c r="Q7" s="131"/>
      <c r="R7" s="131"/>
      <c r="S7" s="10"/>
      <c r="T7" s="9"/>
      <c r="U7" s="9"/>
      <c r="V7" s="9"/>
      <c r="W7" s="43"/>
      <c r="X7" s="14"/>
      <c r="Y7" s="108" t="s">
        <v>482</v>
      </c>
      <c r="Z7" s="130"/>
      <c r="AA7" s="108"/>
    </row>
    <row r="8" spans="1:27" s="1" customFormat="1" ht="15">
      <c r="A8" s="124" t="s">
        <v>678</v>
      </c>
      <c r="B8" s="108" t="s">
        <v>325</v>
      </c>
      <c r="C8" s="108" t="s">
        <v>681</v>
      </c>
      <c r="D8" s="8" t="s">
        <v>515</v>
      </c>
      <c r="E8" s="16" t="str">
        <f>IF(OR(NOT(ISNA(VLOOKUP(テーブル17[[#This Row],[dataType]], dataType定義!A:A, 1,FALSE))),NOT(ISNA(VLOOKUP(テーブル17[[#This Row],[dataType]],'（未使用）dataType参照定義'!A:A, 1,FALSE)))), "○", "×")</f>
        <v>○</v>
      </c>
      <c r="F8" s="134"/>
      <c r="G8" s="135"/>
      <c r="H8" s="10" t="s">
        <v>43</v>
      </c>
      <c r="I8" s="10" t="s">
        <v>43</v>
      </c>
      <c r="J8" s="125"/>
      <c r="K8" s="136"/>
      <c r="L8" s="108"/>
      <c r="M8" s="125" t="s">
        <v>494</v>
      </c>
      <c r="N8" s="9"/>
      <c r="O8" s="9"/>
      <c r="P8" s="9"/>
      <c r="Q8" s="125"/>
      <c r="R8" s="125"/>
      <c r="S8" s="10"/>
      <c r="T8" s="108"/>
      <c r="U8" s="108"/>
      <c r="V8" s="108"/>
      <c r="W8" s="129"/>
      <c r="X8" s="14"/>
      <c r="Y8" s="108" t="s">
        <v>325</v>
      </c>
      <c r="Z8" s="81"/>
      <c r="AA8" s="53"/>
    </row>
    <row r="9" spans="1:27" ht="15">
      <c r="A9" s="124" t="s">
        <v>678</v>
      </c>
      <c r="B9" s="8" t="s">
        <v>682</v>
      </c>
      <c r="C9" s="84" t="s">
        <v>683</v>
      </c>
      <c r="D9" s="78" t="s">
        <v>311</v>
      </c>
      <c r="E9" s="16" t="str">
        <f>IF(OR(NOT(ISNA(VLOOKUP(テーブル17[[#This Row],[dataType]], dataType定義!A:A, 1,FALSE))),NOT(ISNA(VLOOKUP(テーブル17[[#This Row],[dataType]],'（未使用）dataType参照定義'!A:A, 1,FALSE)))), "○", "×")</f>
        <v>○</v>
      </c>
      <c r="F9" s="134"/>
      <c r="G9" s="134"/>
      <c r="H9" s="10"/>
      <c r="I9" s="10"/>
      <c r="J9" s="9"/>
      <c r="K9" s="137"/>
      <c r="L9" s="82"/>
      <c r="M9" s="82" t="s">
        <v>483</v>
      </c>
      <c r="N9" s="9"/>
      <c r="O9" s="9"/>
      <c r="P9" s="9"/>
      <c r="Q9" s="131"/>
      <c r="R9" s="131"/>
      <c r="T9" s="82"/>
      <c r="U9" s="82"/>
      <c r="V9" s="82"/>
      <c r="W9" s="83"/>
      <c r="Y9" s="8" t="s">
        <v>484</v>
      </c>
      <c r="Z9" s="54"/>
      <c r="AA9" s="53"/>
    </row>
    <row r="10" spans="1:27" ht="15">
      <c r="A10" s="124" t="s">
        <v>678</v>
      </c>
      <c r="B10" s="8" t="s">
        <v>255</v>
      </c>
      <c r="C10" s="8" t="s">
        <v>684</v>
      </c>
      <c r="D10" s="8" t="s">
        <v>515</v>
      </c>
      <c r="E10" s="16" t="str">
        <f>IF(OR(NOT(ISNA(VLOOKUP(テーブル17[[#This Row],[dataType]], dataType定義!A:A, 1,FALSE))),NOT(ISNA(VLOOKUP(テーブル17[[#This Row],[dataType]],'（未使用）dataType参照定義'!A:A, 1,FALSE)))), "○", "×")</f>
        <v>○</v>
      </c>
      <c r="H10" s="10" t="s">
        <v>43</v>
      </c>
      <c r="I10" s="10" t="s">
        <v>43</v>
      </c>
      <c r="J10" s="10" t="s">
        <v>43</v>
      </c>
      <c r="K10" s="10" t="s">
        <v>43</v>
      </c>
      <c r="L10" s="9"/>
      <c r="M10" s="9" t="s">
        <v>495</v>
      </c>
      <c r="N10" s="9"/>
      <c r="O10" s="9"/>
      <c r="P10" s="9"/>
      <c r="Q10" s="9"/>
      <c r="R10" s="9"/>
      <c r="T10" s="9"/>
      <c r="U10" s="9"/>
      <c r="V10" s="9"/>
      <c r="W10" s="14"/>
      <c r="Y10" s="8" t="s">
        <v>255</v>
      </c>
      <c r="Z10" s="54"/>
      <c r="AA10" s="53"/>
    </row>
    <row r="11" spans="1:27" ht="15">
      <c r="A11" s="124" t="s">
        <v>678</v>
      </c>
      <c r="B11" s="8" t="s">
        <v>256</v>
      </c>
      <c r="C11" s="8" t="s">
        <v>492</v>
      </c>
      <c r="D11" s="8" t="s">
        <v>307</v>
      </c>
      <c r="E11" s="16" t="str">
        <f>IF(OR(NOT(ISNA(VLOOKUP(テーブル17[[#This Row],[dataType]], dataType定義!A:A, 1,FALSE))),NOT(ISNA(VLOOKUP(テーブル17[[#This Row],[dataType]],'（未使用）dataType参照定義'!A:A, 1,FALSE)))), "○", "×")</f>
        <v>○</v>
      </c>
      <c r="H11" s="10" t="s">
        <v>43</v>
      </c>
      <c r="I11" s="10"/>
      <c r="J11" s="9"/>
      <c r="K11" s="9"/>
      <c r="L11" s="9"/>
      <c r="M11" s="9"/>
      <c r="N11" s="9"/>
      <c r="O11" s="9"/>
      <c r="P11" s="9"/>
      <c r="Q11" s="9"/>
      <c r="R11" s="9"/>
      <c r="T11" s="9"/>
      <c r="U11" s="9"/>
      <c r="V11" s="9"/>
      <c r="W11" s="14"/>
      <c r="Y11" s="8" t="s">
        <v>256</v>
      </c>
      <c r="Z11" s="54"/>
      <c r="AA11" s="53"/>
    </row>
    <row r="12" spans="1:27" ht="15">
      <c r="A12" s="124" t="s">
        <v>678</v>
      </c>
      <c r="B12" s="106" t="s">
        <v>322</v>
      </c>
      <c r="C12" s="8" t="s">
        <v>402</v>
      </c>
      <c r="D12" s="8" t="s">
        <v>320</v>
      </c>
      <c r="E12" s="16" t="str">
        <f>IF(OR(NOT(ISNA(VLOOKUP(テーブル17[[#This Row],[dataType]], dataType定義!A:A, 1,FALSE))),NOT(ISNA(VLOOKUP(テーブル17[[#This Row],[dataType]],'（未使用）dataType参照定義'!A:A, 1,FALSE)))), "○", "×")</f>
        <v>○</v>
      </c>
      <c r="H12" s="10"/>
      <c r="I12" s="10"/>
      <c r="J12" s="9"/>
      <c r="K12" s="9"/>
      <c r="L12" s="9"/>
      <c r="M12" s="9"/>
      <c r="N12" s="9"/>
      <c r="O12" s="9"/>
      <c r="P12" s="9"/>
      <c r="Q12" s="9"/>
      <c r="R12" s="9"/>
      <c r="T12" s="9"/>
      <c r="U12" s="9"/>
      <c r="V12" s="9"/>
      <c r="W12" s="14"/>
      <c r="Y12" s="106" t="s">
        <v>322</v>
      </c>
      <c r="Z12" s="54"/>
      <c r="AA12" s="53"/>
    </row>
    <row r="13" spans="1:27">
      <c r="J13" s="9"/>
      <c r="K13" s="9"/>
      <c r="L13" s="9"/>
      <c r="M13" s="9"/>
      <c r="N13" s="9"/>
      <c r="O13" s="9"/>
      <c r="P13" s="9"/>
      <c r="Q13" s="9"/>
      <c r="R13" s="9"/>
      <c r="S13" s="9"/>
      <c r="T13" s="9"/>
      <c r="U13" s="9"/>
      <c r="V13" s="9"/>
      <c r="W13" s="9"/>
      <c r="Y13" s="54"/>
      <c r="Z13" s="54"/>
      <c r="AA13" s="53"/>
    </row>
    <row r="14" spans="1:27">
      <c r="J14" s="9"/>
      <c r="K14" s="9"/>
      <c r="L14" s="9"/>
      <c r="M14" s="9"/>
      <c r="N14" s="9"/>
      <c r="O14" s="9"/>
      <c r="P14" s="9"/>
      <c r="Q14" s="9"/>
      <c r="R14" s="9"/>
      <c r="S14" s="9"/>
      <c r="T14" s="9"/>
      <c r="U14" s="9"/>
      <c r="V14" s="9"/>
      <c r="W14" s="9"/>
      <c r="Y14" s="54"/>
      <c r="Z14" s="54"/>
      <c r="AA14" s="53"/>
    </row>
    <row r="15" spans="1:27">
      <c r="J15" s="9"/>
      <c r="K15" s="9"/>
      <c r="L15" s="9"/>
      <c r="M15" s="9"/>
      <c r="N15" s="9"/>
      <c r="O15" s="9"/>
      <c r="P15" s="9"/>
      <c r="Q15" s="9"/>
      <c r="R15" s="9"/>
      <c r="S15" s="9"/>
      <c r="T15" s="9"/>
      <c r="U15" s="9"/>
      <c r="V15" s="9"/>
      <c r="W15" s="9"/>
      <c r="Y15" s="54"/>
      <c r="Z15" s="54"/>
      <c r="AA15" s="53"/>
    </row>
    <row r="16" spans="1:27">
      <c r="J16" s="9"/>
      <c r="K16" s="9"/>
      <c r="L16" s="9"/>
      <c r="M16" s="9"/>
      <c r="N16" s="9"/>
      <c r="O16" s="9"/>
      <c r="P16" s="9"/>
      <c r="Q16" s="9"/>
      <c r="R16" s="9"/>
      <c r="S16" s="9"/>
      <c r="T16" s="9"/>
      <c r="U16" s="9"/>
      <c r="V16" s="9"/>
      <c r="W16" s="9"/>
      <c r="Y16" s="54"/>
      <c r="Z16" s="54"/>
      <c r="AA16" s="53"/>
    </row>
    <row r="17" spans="10:27">
      <c r="J17" s="9"/>
      <c r="K17" s="9"/>
      <c r="L17" s="9"/>
      <c r="M17" s="9"/>
      <c r="N17" s="9"/>
      <c r="O17" s="9"/>
      <c r="P17" s="9"/>
      <c r="Q17" s="9"/>
      <c r="R17" s="9"/>
      <c r="S17" s="9"/>
      <c r="T17" s="9"/>
      <c r="U17" s="9"/>
      <c r="V17" s="9"/>
      <c r="W17" s="9"/>
      <c r="Y17" s="54"/>
      <c r="Z17" s="54"/>
      <c r="AA17" s="53"/>
    </row>
    <row r="18" spans="10:27">
      <c r="J18" s="9"/>
      <c r="K18" s="9"/>
      <c r="L18" s="9"/>
      <c r="M18" s="9"/>
      <c r="N18" s="9"/>
      <c r="O18" s="9"/>
      <c r="P18" s="9"/>
      <c r="Q18" s="9"/>
      <c r="R18" s="9"/>
      <c r="S18" s="9"/>
      <c r="T18" s="9"/>
      <c r="U18" s="9"/>
      <c r="V18" s="9"/>
      <c r="W18" s="9"/>
      <c r="Y18" s="54"/>
      <c r="Z18" s="54"/>
      <c r="AA18" s="53"/>
    </row>
    <row r="19" spans="10:27">
      <c r="J19" s="9"/>
      <c r="K19" s="9"/>
      <c r="L19" s="9"/>
      <c r="M19" s="9"/>
      <c r="N19" s="9"/>
      <c r="O19" s="9"/>
      <c r="P19" s="9"/>
      <c r="Q19" s="9"/>
      <c r="R19" s="9"/>
      <c r="S19" s="9"/>
      <c r="T19" s="9"/>
      <c r="U19" s="9"/>
      <c r="V19" s="9"/>
      <c r="W19" s="9"/>
      <c r="Y19" s="54"/>
      <c r="Z19" s="54"/>
      <c r="AA19" s="53"/>
    </row>
    <row r="20" spans="10:27">
      <c r="J20" s="9"/>
      <c r="K20" s="9"/>
      <c r="L20" s="9"/>
      <c r="M20" s="9"/>
      <c r="N20" s="9"/>
      <c r="O20" s="9"/>
      <c r="P20" s="9"/>
      <c r="Q20" s="9"/>
      <c r="R20" s="9"/>
      <c r="S20" s="9"/>
      <c r="T20" s="9"/>
      <c r="U20" s="9"/>
      <c r="V20" s="9"/>
      <c r="W20" s="9"/>
      <c r="Y20" s="54"/>
      <c r="Z20" s="54"/>
      <c r="AA20" s="53"/>
    </row>
    <row r="21" spans="10:27">
      <c r="J21" s="9"/>
      <c r="K21" s="9"/>
      <c r="L21" s="9"/>
      <c r="M21" s="9"/>
      <c r="N21" s="9"/>
      <c r="O21" s="9"/>
      <c r="P21" s="9"/>
      <c r="Q21" s="9"/>
      <c r="R21" s="9"/>
      <c r="S21" s="9"/>
      <c r="T21" s="9"/>
      <c r="U21" s="9"/>
      <c r="V21" s="9"/>
      <c r="W21" s="9"/>
      <c r="Y21" s="54"/>
      <c r="Z21" s="54"/>
      <c r="AA21" s="53"/>
    </row>
    <row r="22" spans="10:27">
      <c r="J22" s="9"/>
      <c r="K22" s="9"/>
      <c r="L22" s="9"/>
      <c r="M22" s="9"/>
      <c r="N22" s="9"/>
      <c r="O22" s="9"/>
      <c r="P22" s="9"/>
      <c r="Q22" s="9"/>
      <c r="R22" s="9"/>
      <c r="S22" s="9"/>
      <c r="T22" s="9"/>
      <c r="U22" s="9"/>
      <c r="V22" s="9"/>
      <c r="W22" s="9"/>
      <c r="Y22" s="54"/>
      <c r="Z22" s="54"/>
      <c r="AA22" s="53"/>
    </row>
    <row r="23" spans="10:27">
      <c r="J23" s="9"/>
      <c r="K23" s="9"/>
      <c r="L23" s="9"/>
      <c r="M23" s="9"/>
      <c r="N23" s="9"/>
      <c r="O23" s="9"/>
      <c r="P23" s="9"/>
      <c r="Q23" s="9"/>
      <c r="R23" s="9"/>
      <c r="S23" s="9"/>
      <c r="T23" s="9"/>
      <c r="U23" s="9"/>
      <c r="V23" s="9"/>
      <c r="W23" s="9"/>
      <c r="Y23" s="54"/>
      <c r="Z23" s="54"/>
      <c r="AA23" s="53"/>
    </row>
    <row r="24" spans="10:27">
      <c r="J24" s="9"/>
      <c r="K24" s="9"/>
      <c r="L24" s="9"/>
      <c r="M24" s="9"/>
      <c r="N24" s="9"/>
      <c r="O24" s="9"/>
      <c r="P24" s="9"/>
      <c r="Q24" s="9"/>
      <c r="R24" s="9"/>
      <c r="S24" s="9"/>
      <c r="T24" s="9"/>
      <c r="U24" s="9"/>
      <c r="V24" s="9"/>
      <c r="W24" s="9"/>
      <c r="Y24" s="54"/>
      <c r="Z24" s="54"/>
      <c r="AA24" s="53"/>
    </row>
    <row r="25" spans="10:27">
      <c r="J25" s="9"/>
      <c r="K25" s="9"/>
      <c r="L25" s="9"/>
      <c r="M25" s="9"/>
      <c r="N25" s="9"/>
      <c r="O25" s="9"/>
      <c r="P25" s="9"/>
      <c r="Q25" s="9"/>
      <c r="R25" s="9"/>
      <c r="S25" s="9"/>
      <c r="T25" s="9"/>
      <c r="U25" s="9"/>
      <c r="V25" s="9"/>
      <c r="W25" s="9"/>
      <c r="Y25" s="54"/>
      <c r="Z25" s="54"/>
      <c r="AA25" s="53"/>
    </row>
    <row r="26" spans="10:27">
      <c r="J26" s="9"/>
      <c r="K26" s="9"/>
      <c r="L26" s="9"/>
      <c r="M26" s="9"/>
      <c r="N26" s="9"/>
      <c r="O26" s="9"/>
      <c r="P26" s="9"/>
      <c r="Q26" s="9"/>
      <c r="R26" s="9"/>
      <c r="S26" s="9"/>
      <c r="T26" s="9"/>
      <c r="U26" s="9"/>
      <c r="V26" s="9"/>
      <c r="W26" s="9"/>
      <c r="Y26" s="54"/>
      <c r="Z26" s="54"/>
      <c r="AA26" s="53"/>
    </row>
    <row r="27" spans="10:27">
      <c r="J27" s="9"/>
      <c r="K27" s="9"/>
      <c r="L27" s="9"/>
      <c r="M27" s="9"/>
      <c r="N27" s="9"/>
      <c r="O27" s="9"/>
      <c r="P27" s="9"/>
      <c r="Q27" s="9"/>
      <c r="R27" s="9"/>
      <c r="S27" s="9"/>
      <c r="T27" s="9"/>
      <c r="U27" s="9"/>
      <c r="V27" s="9"/>
      <c r="W27" s="9"/>
      <c r="Y27" s="54"/>
      <c r="Z27" s="54"/>
      <c r="AA27" s="53"/>
    </row>
    <row r="28" spans="10:27">
      <c r="J28" s="9"/>
      <c r="K28" s="9"/>
      <c r="L28" s="9"/>
      <c r="M28" s="9"/>
      <c r="N28" s="9"/>
      <c r="O28" s="9"/>
      <c r="P28" s="9"/>
      <c r="Q28" s="9"/>
      <c r="R28" s="9"/>
      <c r="S28" s="9"/>
      <c r="T28" s="9"/>
      <c r="U28" s="9"/>
      <c r="V28" s="9"/>
      <c r="W28" s="9"/>
      <c r="Y28" s="54"/>
      <c r="Z28" s="54"/>
      <c r="AA28" s="53"/>
    </row>
    <row r="29" spans="10:27">
      <c r="J29" s="9"/>
      <c r="K29" s="9"/>
      <c r="L29" s="9"/>
      <c r="M29" s="9"/>
      <c r="N29" s="9"/>
      <c r="O29" s="9"/>
      <c r="P29" s="9"/>
      <c r="Q29" s="9"/>
      <c r="R29" s="9"/>
      <c r="S29" s="9"/>
      <c r="T29" s="9"/>
      <c r="U29" s="9"/>
      <c r="V29" s="9"/>
      <c r="W29" s="9"/>
      <c r="Y29" s="54"/>
      <c r="Z29" s="54"/>
      <c r="AA29" s="53"/>
    </row>
    <row r="30" spans="10:27">
      <c r="J30" s="9"/>
      <c r="K30" s="9"/>
      <c r="L30" s="9"/>
      <c r="M30" s="9"/>
      <c r="N30" s="9"/>
      <c r="O30" s="9"/>
      <c r="P30" s="9"/>
      <c r="Q30" s="9"/>
      <c r="R30" s="9"/>
      <c r="S30" s="9"/>
      <c r="T30" s="9"/>
      <c r="U30" s="9"/>
      <c r="V30" s="9"/>
      <c r="W30" s="9"/>
      <c r="Y30" s="54"/>
      <c r="Z30" s="54"/>
      <c r="AA30" s="53"/>
    </row>
    <row r="31" spans="10:27">
      <c r="J31" s="9"/>
      <c r="K31" s="9"/>
      <c r="L31" s="9"/>
      <c r="M31" s="9"/>
      <c r="N31" s="9"/>
      <c r="O31" s="9"/>
      <c r="P31" s="9"/>
      <c r="Q31" s="9"/>
      <c r="R31" s="9"/>
      <c r="S31" s="9"/>
      <c r="T31" s="9"/>
      <c r="U31" s="9"/>
      <c r="V31" s="9"/>
      <c r="W31" s="9"/>
      <c r="Y31" s="54"/>
      <c r="Z31" s="54"/>
      <c r="AA31" s="53"/>
    </row>
    <row r="32" spans="10:27">
      <c r="J32" s="9"/>
      <c r="K32" s="9"/>
      <c r="L32" s="9"/>
      <c r="M32" s="9"/>
      <c r="N32" s="9"/>
      <c r="O32" s="9"/>
      <c r="P32" s="9"/>
      <c r="Q32" s="9"/>
      <c r="R32" s="9"/>
      <c r="S32" s="9"/>
      <c r="T32" s="9"/>
      <c r="U32" s="9"/>
      <c r="V32" s="9"/>
      <c r="W32" s="9"/>
      <c r="Y32" s="54"/>
      <c r="Z32" s="54"/>
      <c r="AA32" s="53"/>
    </row>
    <row r="33" spans="10:27">
      <c r="J33" s="9"/>
      <c r="K33" s="9"/>
      <c r="L33" s="9"/>
      <c r="M33" s="9"/>
      <c r="N33" s="9"/>
      <c r="O33" s="9"/>
      <c r="P33" s="9"/>
      <c r="Q33" s="9"/>
      <c r="R33" s="9"/>
      <c r="S33" s="9"/>
      <c r="T33" s="9"/>
      <c r="U33" s="9"/>
      <c r="V33" s="9"/>
      <c r="W33" s="9"/>
      <c r="Y33" s="54"/>
      <c r="Z33" s="54"/>
      <c r="AA33" s="53"/>
    </row>
    <row r="34" spans="10:27">
      <c r="J34" s="9"/>
      <c r="K34" s="9"/>
      <c r="L34" s="9"/>
      <c r="M34" s="9"/>
      <c r="N34" s="9"/>
      <c r="O34" s="9"/>
      <c r="P34" s="9"/>
      <c r="Q34" s="9"/>
      <c r="R34" s="9"/>
      <c r="S34" s="9"/>
      <c r="T34" s="9"/>
      <c r="U34" s="9"/>
      <c r="V34" s="9"/>
      <c r="W34" s="9"/>
      <c r="Y34" s="54"/>
      <c r="Z34" s="54"/>
      <c r="AA34" s="53"/>
    </row>
    <row r="35" spans="10:27">
      <c r="J35" s="9"/>
      <c r="K35" s="9"/>
      <c r="L35" s="9"/>
      <c r="M35" s="9"/>
      <c r="N35" s="9"/>
      <c r="O35" s="9"/>
      <c r="P35" s="9"/>
      <c r="Q35" s="9"/>
      <c r="R35" s="9"/>
      <c r="S35" s="9"/>
      <c r="T35" s="9"/>
      <c r="U35" s="9"/>
      <c r="V35" s="9"/>
      <c r="W35" s="9"/>
      <c r="Y35" s="54"/>
      <c r="Z35" s="54"/>
      <c r="AA35" s="53"/>
    </row>
  </sheetData>
  <protectedRanges>
    <protectedRange sqref="A3 A1 X1:X3 A13:I1048576 C1:I1 X5 X13:X1048576 B2:I5 E7:E12" name="修正可能箇所"/>
    <protectedRange sqref="T13:W1048576 J13:S1048576 J1:R5 T1:W5 S1:S4" name="修正可能箇所_1"/>
    <protectedRange sqref="Y24:Z35" name="修正可能箇所_2"/>
    <protectedRange sqref="X6" name="修正可能箇所_6_1"/>
    <protectedRange sqref="W7:W12 T7:V8" name="修正可能箇所_9_1"/>
    <protectedRange sqref="W7:W9" name="修正可能箇所_1_2_2_1"/>
    <protectedRange sqref="Q12:R12 T10:V12 Q10:R10" name="修正可能箇所_1_7_1"/>
    <protectedRange sqref="T9:V9" name="修正可能箇所_1_4_2_1"/>
    <protectedRange sqref="Q11:R11" name="修正可能箇所_1_3_1_2_1"/>
    <protectedRange sqref="Y9:Y11" name="修正可能箇所_3_3_2"/>
    <protectedRange sqref="S7:S12" name="修正可能箇所_3_1_1_5_1"/>
    <protectedRange sqref="D8 C7:C9 C10:D12" name="修正可能箇所_3"/>
    <protectedRange sqref="B9:B11" name="修正可能箇所_3_3"/>
    <protectedRange sqref="D7" name="修正可能箇所_4"/>
    <protectedRange sqref="D9" name="修正可能箇所_6"/>
    <protectedRange sqref="I11 F12:I12 G7:I7 G8 F7:F8 K7:K9 F9:G11" name="修正可能箇所_5"/>
    <protectedRange sqref="H7:I7 K7:K9" name="修正可能箇所_1_2"/>
    <protectedRange sqref="J12:M12 L10:M10 K11:L11" name="修正可能箇所_1_1"/>
    <protectedRange sqref="L9:M9 J7:J8" name="修正可能箇所_1_1_1"/>
    <protectedRange sqref="I9" name="修正可能箇所_3_1"/>
    <protectedRange sqref="H9:H11 I10 K10 H8:I8" name="修正可能箇所_3_1_1"/>
    <protectedRange sqref="J10" name="修正可能箇所_3_2"/>
    <protectedRange sqref="J9 J11" name="修正可能箇所_1_3"/>
    <protectedRange sqref="M11" name="修正可能箇所_1_3_1"/>
  </protectedRanges>
  <phoneticPr fontId="3"/>
  <dataValidations count="5">
    <dataValidation type="list" allowBlank="1" showInputMessage="1" showErrorMessage="1" sqref="F7:F12" xr:uid="{F414A5A7-D9CF-C04D-A90D-80874056D9D3}">
      <formula1>"S,U"</formula1>
    </dataValidation>
    <dataValidation type="list" allowBlank="1" showInputMessage="1" showErrorMessage="1" sqref="M7:M12" xr:uid="{6D5423C2-D4D3-DA42-B20F-9C1A4906232F}">
      <formula1>"CB,CD,LB,LD"</formula1>
    </dataValidation>
    <dataValidation type="list" allowBlank="1" showInputMessage="1" showErrorMessage="1" sqref="S7:S12 G7:L12" xr:uid="{5CD2BFFD-C5E8-9546-981F-6925E0C23D4E}">
      <formula1>"○"</formula1>
    </dataValidation>
    <dataValidation type="list" allowBlank="1" showInputMessage="1" showErrorMessage="1" sqref="N7:N12" xr:uid="{08FA9B8B-3125-644C-AE7B-C7CD5FA46142}">
      <formula1>"@ManyToOne,@OneToOne"</formula1>
    </dataValidation>
    <dataValidation type="list" allowBlank="1" showInputMessage="1" showErrorMessage="1" sqref="O7:O12" xr:uid="{8AE95845-AB80-D249-8D50-3FDAD58DD372}">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D7EEE-D5A5-B549-8624-DD7A5E883C4D}">
  <dimension ref="A1"/>
  <sheetViews>
    <sheetView workbookViewId="0">
      <selection activeCell="K33" sqref="K33"/>
    </sheetView>
  </sheetViews>
  <sheetFormatPr baseColWidth="10" defaultRowHeight="14"/>
  <sheetData/>
  <phoneticPr fontId="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zoomScale="80" workbookViewId="0">
      <selection activeCell="U39" sqref="U39"/>
    </sheetView>
  </sheetViews>
  <sheetFormatPr baseColWidth="10" defaultColWidth="8.83203125" defaultRowHeight="14"/>
  <cols>
    <col min="1" max="1" width="19.83203125" bestFit="1" customWidth="1"/>
    <col min="2" max="2" width="22" bestFit="1" customWidth="1"/>
  </cols>
  <sheetData>
    <row r="1" spans="1:3">
      <c r="A1" s="7" t="s">
        <v>102</v>
      </c>
      <c r="B1" s="3" t="s">
        <v>319</v>
      </c>
      <c r="C1" s="3"/>
    </row>
    <row r="2" spans="1:3">
      <c r="A2" s="3"/>
      <c r="B2" s="3"/>
      <c r="C2" s="3"/>
    </row>
    <row r="3" spans="1:3">
      <c r="A3" t="s">
        <v>103</v>
      </c>
      <c r="B3" t="s">
        <v>101</v>
      </c>
    </row>
    <row r="4" spans="1:3">
      <c r="A4" s="2"/>
      <c r="B4" s="3"/>
    </row>
  </sheetData>
  <protectedRanges>
    <protectedRange sqref="A1" name="修正可能箇所_2"/>
  </protectedRanges>
  <phoneticPr fontId="3"/>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
  <sheetViews>
    <sheetView workbookViewId="0">
      <selection activeCell="G37" sqref="G37"/>
    </sheetView>
  </sheetViews>
  <sheetFormatPr baseColWidth="10" defaultColWidth="8.83203125" defaultRowHeight="14"/>
  <cols>
    <col min="1" max="1" width="21.33203125" customWidth="1"/>
    <col min="2" max="2" width="40.33203125" bestFit="1" customWidth="1"/>
    <col min="3" max="3" width="9.1640625" customWidth="1"/>
    <col min="4" max="4" width="60.6640625" customWidth="1"/>
    <col min="5" max="5" width="11.1640625" bestFit="1" customWidth="1"/>
    <col min="6" max="6" width="14.33203125" bestFit="1" customWidth="1"/>
    <col min="7" max="7" width="28.83203125" bestFit="1" customWidth="1"/>
  </cols>
  <sheetData>
    <row r="1" spans="1:4">
      <c r="A1" s="7" t="s">
        <v>119</v>
      </c>
    </row>
    <row r="3" spans="1:4" ht="30">
      <c r="A3" s="44" t="s">
        <v>2</v>
      </c>
      <c r="B3" s="45" t="s">
        <v>122</v>
      </c>
      <c r="C3" s="45" t="s">
        <v>121</v>
      </c>
      <c r="D3" s="45" t="s">
        <v>118</v>
      </c>
    </row>
    <row r="4" spans="1:4">
      <c r="A4" s="47"/>
      <c r="B4" s="6"/>
      <c r="C4" s="46"/>
      <c r="D4" s="46"/>
    </row>
    <row r="5" spans="1:4">
      <c r="A5" s="3"/>
      <c r="B5" s="6"/>
      <c r="C5" s="3"/>
      <c r="D5" s="3"/>
    </row>
    <row r="6" spans="1:4">
      <c r="A6" s="3"/>
      <c r="B6" s="6"/>
      <c r="C6" s="3"/>
      <c r="D6" s="3"/>
    </row>
    <row r="7" spans="1:4">
      <c r="A7" s="3"/>
      <c r="B7" s="6"/>
      <c r="C7" s="3"/>
      <c r="D7" s="3"/>
    </row>
  </sheetData>
  <protectedRanges>
    <protectedRange sqref="C4:D4" name="修正可能箇所_1_1"/>
    <protectedRange sqref="A1" name="修正可能箇所_1"/>
    <protectedRange sqref="B33:B48" name="修正可能箇所_3"/>
    <protectedRange sqref="B8:B32" name="修正可能箇所_2_3"/>
    <protectedRange sqref="A40:A55" name="修正可能箇所_4"/>
    <protectedRange sqref="A9:A39" name="修正可能箇所_2_3_1"/>
    <protectedRange sqref="A4" name="修正可能箇所_2"/>
    <protectedRange sqref="B4:B7" name="修正可能箇所_2_3_2"/>
  </protectedRanges>
  <phoneticPr fontId="3"/>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48"/>
  <sheetViews>
    <sheetView zoomScale="71" zoomScaleNormal="71" zoomScaleSheetLayoutView="80" workbookViewId="0">
      <pane ySplit="5" topLeftCell="A6" activePane="bottomLeft" state="frozen"/>
      <selection activeCell="I9" sqref="I9"/>
      <selection pane="bottomLeft" activeCell="F43" sqref="F43"/>
    </sheetView>
  </sheetViews>
  <sheetFormatPr baseColWidth="10" defaultColWidth="8.83203125" defaultRowHeight="14"/>
  <cols>
    <col min="1" max="1" width="28.1640625" style="8" customWidth="1"/>
    <col min="2" max="4" width="25" style="8" customWidth="1"/>
    <col min="5" max="5" width="16.5" style="16" bestFit="1" customWidth="1"/>
    <col min="6" max="6" width="10.1640625" style="10" customWidth="1"/>
    <col min="7" max="7" width="17.1640625" style="10" bestFit="1" customWidth="1"/>
    <col min="8" max="9" width="17.1640625" style="8" bestFit="1" customWidth="1"/>
    <col min="10" max="17" width="10.83203125" style="8" customWidth="1"/>
    <col min="18" max="18" width="13.33203125" style="8" customWidth="1"/>
    <col min="19" max="21" width="19.33203125" customWidth="1"/>
  </cols>
  <sheetData>
    <row r="1" spans="1:21">
      <c r="A1" s="7" t="s">
        <v>7</v>
      </c>
      <c r="C1" s="16"/>
      <c r="D1" s="10"/>
      <c r="E1" s="8"/>
      <c r="F1" s="8"/>
      <c r="G1"/>
      <c r="H1"/>
      <c r="I1"/>
      <c r="J1"/>
      <c r="K1"/>
      <c r="L1"/>
      <c r="M1"/>
      <c r="N1"/>
      <c r="O1"/>
      <c r="P1"/>
      <c r="Q1"/>
      <c r="R1"/>
    </row>
    <row r="2" spans="1:21" ht="15">
      <c r="C2" s="16"/>
      <c r="D2" s="10"/>
      <c r="E2" s="8"/>
      <c r="F2" s="8"/>
      <c r="G2"/>
      <c r="H2"/>
      <c r="I2"/>
      <c r="J2"/>
      <c r="K2"/>
      <c r="L2"/>
      <c r="M2"/>
      <c r="N2"/>
      <c r="O2"/>
      <c r="P2"/>
      <c r="Q2"/>
      <c r="R2" s="52" t="s">
        <v>192</v>
      </c>
      <c r="S2" s="55" t="s">
        <v>127</v>
      </c>
      <c r="T2" s="55" t="s">
        <v>128</v>
      </c>
      <c r="U2" s="55" t="s">
        <v>129</v>
      </c>
    </row>
    <row r="3" spans="1:21">
      <c r="C3" s="16"/>
      <c r="D3" s="10"/>
      <c r="E3" s="8"/>
      <c r="F3" s="8"/>
      <c r="G3"/>
      <c r="H3"/>
      <c r="I3"/>
      <c r="J3"/>
      <c r="K3"/>
      <c r="L3"/>
      <c r="M3"/>
      <c r="N3"/>
      <c r="O3"/>
      <c r="P3"/>
      <c r="Q3"/>
      <c r="R3" s="3" t="e">
        <f>IF(#REF!=0,"",#REF!)</f>
        <v>#REF!</v>
      </c>
      <c r="S3" s="64" t="e">
        <f>IF(#REF!=0,"",#REF!)</f>
        <v>#REF!</v>
      </c>
      <c r="T3" s="64" t="e">
        <f>IF(#REF!=0,"",#REF!)</f>
        <v>#REF!</v>
      </c>
      <c r="U3" s="64" t="e">
        <f>IF(#REF!=0,"",#REF!)</f>
        <v>#REF!</v>
      </c>
    </row>
    <row r="4" spans="1:21">
      <c r="C4" s="16"/>
      <c r="D4" s="10"/>
      <c r="E4" s="8"/>
      <c r="F4" s="8"/>
      <c r="G4"/>
      <c r="H4"/>
      <c r="I4"/>
      <c r="J4"/>
      <c r="K4"/>
      <c r="L4"/>
      <c r="M4"/>
      <c r="N4"/>
      <c r="O4"/>
      <c r="P4"/>
      <c r="Q4"/>
      <c r="R4"/>
      <c r="S4" s="3"/>
      <c r="T4" s="3"/>
      <c r="U4" s="3"/>
    </row>
    <row r="5" spans="1:21" s="1" customFormat="1" ht="30">
      <c r="A5" s="9" t="s">
        <v>2</v>
      </c>
      <c r="B5" s="11" t="s">
        <v>131</v>
      </c>
      <c r="C5" s="9" t="s">
        <v>3</v>
      </c>
      <c r="D5" s="9" t="s">
        <v>4</v>
      </c>
      <c r="E5" s="42" t="s">
        <v>22</v>
      </c>
      <c r="F5" s="41" t="s">
        <v>113</v>
      </c>
      <c r="G5" s="41" t="s">
        <v>204</v>
      </c>
      <c r="H5" s="41" t="s">
        <v>205</v>
      </c>
      <c r="I5" s="41" t="s">
        <v>206</v>
      </c>
      <c r="J5" s="41" t="s">
        <v>207</v>
      </c>
      <c r="K5" s="41" t="s">
        <v>208</v>
      </c>
      <c r="L5" s="41" t="s">
        <v>209</v>
      </c>
      <c r="M5" s="41" t="s">
        <v>210</v>
      </c>
      <c r="N5" s="41" t="s">
        <v>211</v>
      </c>
      <c r="O5" s="41" t="s">
        <v>212</v>
      </c>
      <c r="P5" s="41" t="s">
        <v>213</v>
      </c>
      <c r="Q5" s="41" t="s">
        <v>214</v>
      </c>
      <c r="R5" s="11" t="s">
        <v>105</v>
      </c>
      <c r="S5" s="56" t="s">
        <v>132</v>
      </c>
      <c r="T5" s="56" t="s">
        <v>133</v>
      </c>
      <c r="U5" s="58" t="s">
        <v>134</v>
      </c>
    </row>
    <row r="6" spans="1:21">
      <c r="A6" s="6"/>
      <c r="B6" s="6"/>
      <c r="C6" s="6"/>
      <c r="D6" s="6"/>
      <c r="E6" s="85" t="str">
        <f>IF(OR(NOT(ISNA(VLOOKUP(テーブル710[[#This Row],[dataType]], dataType定義!A:A, 1,FALSE))),NOT(ISNA(VLOOKUP(テーブル710[[#This Row],[dataType]],'（未使用）dataType参照定義'!A:A, 1,FALSE)))), "○", "×")</f>
        <v>×</v>
      </c>
      <c r="F6" s="9"/>
      <c r="G6" s="9"/>
      <c r="H6" s="9"/>
      <c r="I6" s="9"/>
      <c r="J6" s="9"/>
      <c r="K6" s="9"/>
      <c r="L6" s="9"/>
      <c r="M6" s="9"/>
      <c r="N6" s="9"/>
      <c r="O6" s="9"/>
      <c r="P6" s="9"/>
      <c r="Q6" s="9"/>
      <c r="R6" s="43"/>
      <c r="S6" s="6"/>
      <c r="T6" s="9"/>
      <c r="U6" s="85"/>
    </row>
    <row r="7" spans="1:21">
      <c r="A7" s="6"/>
      <c r="B7" s="6"/>
      <c r="C7" s="6"/>
      <c r="D7" s="6"/>
      <c r="E7" s="85" t="str">
        <f>IF(OR(NOT(ISNA(VLOOKUP(テーブル710[[#This Row],[dataType]], dataType定義!A:A, 1,FALSE))),NOT(ISNA(VLOOKUP(テーブル710[[#This Row],[dataType]],'（未使用）dataType参照定義'!A:A, 1,FALSE)))), "○", "×")</f>
        <v>×</v>
      </c>
      <c r="F7" s="9"/>
      <c r="G7" s="9"/>
      <c r="H7" s="9"/>
      <c r="I7" s="9"/>
      <c r="J7" s="9"/>
      <c r="K7" s="9"/>
      <c r="L7" s="9"/>
      <c r="M7" s="9"/>
      <c r="N7" s="9"/>
      <c r="O7" s="9"/>
      <c r="P7" s="9"/>
      <c r="Q7" s="9"/>
      <c r="R7" s="43"/>
      <c r="S7" s="6"/>
      <c r="T7" s="9"/>
      <c r="U7" s="85"/>
    </row>
    <row r="8" spans="1:21">
      <c r="A8" s="6"/>
      <c r="B8" s="6"/>
      <c r="C8" s="6"/>
      <c r="D8" s="6"/>
      <c r="E8" s="85" t="str">
        <f>IF(OR(NOT(ISNA(VLOOKUP(テーブル710[[#This Row],[dataType]], dataType定義!A:A, 1,FALSE))),NOT(ISNA(VLOOKUP(テーブル710[[#This Row],[dataType]],'（未使用）dataType参照定義'!A:A, 1,FALSE)))), "○", "×")</f>
        <v>×</v>
      </c>
      <c r="F8" s="9"/>
      <c r="G8" s="9"/>
      <c r="H8" s="9"/>
      <c r="I8" s="9"/>
      <c r="J8" s="9"/>
      <c r="K8" s="9"/>
      <c r="L8" s="9"/>
      <c r="M8" s="9"/>
      <c r="N8" s="9"/>
      <c r="O8" s="9"/>
      <c r="P8" s="9"/>
      <c r="Q8" s="9"/>
      <c r="R8" s="43"/>
      <c r="S8" s="6"/>
      <c r="T8" s="9"/>
      <c r="U8" s="85"/>
    </row>
    <row r="9" spans="1:21">
      <c r="A9" s="6"/>
      <c r="B9" s="6"/>
      <c r="C9" s="6"/>
      <c r="D9" s="6"/>
      <c r="E9" s="85" t="str">
        <f>IF(OR(NOT(ISNA(VLOOKUP(テーブル710[[#This Row],[dataType]], dataType定義!A:A, 1,FALSE))),NOT(ISNA(VLOOKUP(テーブル710[[#This Row],[dataType]],'（未使用）dataType参照定義'!A:A, 1,FALSE)))), "○", "×")</f>
        <v>×</v>
      </c>
      <c r="F9" s="9"/>
      <c r="G9" s="9"/>
      <c r="H9" s="9"/>
      <c r="I9" s="9"/>
      <c r="J9" s="9"/>
      <c r="K9" s="9"/>
      <c r="L9" s="9"/>
      <c r="M9" s="9"/>
      <c r="N9" s="9"/>
      <c r="O9" s="9"/>
      <c r="P9" s="9"/>
      <c r="Q9" s="9"/>
      <c r="R9" s="43"/>
      <c r="S9" s="6"/>
      <c r="T9" s="9"/>
      <c r="U9" s="85"/>
    </row>
    <row r="10" spans="1:21">
      <c r="A10" s="6"/>
      <c r="B10" s="6"/>
      <c r="C10" s="6"/>
      <c r="D10" s="6"/>
      <c r="E10" s="85" t="str">
        <f>IF(OR(NOT(ISNA(VLOOKUP(テーブル710[[#This Row],[dataType]], dataType定義!A:A, 1,FALSE))),NOT(ISNA(VLOOKUP(テーブル710[[#This Row],[dataType]],'（未使用）dataType参照定義'!A:A, 1,FALSE)))), "○", "×")</f>
        <v>×</v>
      </c>
      <c r="F10" s="9"/>
      <c r="G10" s="9"/>
      <c r="H10" s="9"/>
      <c r="I10" s="9"/>
      <c r="J10" s="9"/>
      <c r="K10" s="9"/>
      <c r="L10" s="9"/>
      <c r="M10" s="9"/>
      <c r="N10" s="9"/>
      <c r="O10" s="9"/>
      <c r="P10" s="9"/>
      <c r="Q10" s="9"/>
      <c r="R10" s="43"/>
      <c r="S10" s="6"/>
      <c r="T10" s="9"/>
      <c r="U10" s="85"/>
    </row>
    <row r="11" spans="1:21">
      <c r="A11" s="6"/>
      <c r="B11" s="6"/>
      <c r="C11" s="6"/>
      <c r="D11" s="6"/>
      <c r="E11" s="85" t="str">
        <f>IF(OR(NOT(ISNA(VLOOKUP(テーブル710[[#This Row],[dataType]], dataType定義!A:A, 1,FALSE))),NOT(ISNA(VLOOKUP(テーブル710[[#This Row],[dataType]],'（未使用）dataType参照定義'!A:A, 1,FALSE)))), "○", "×")</f>
        <v>×</v>
      </c>
      <c r="F11" s="9"/>
      <c r="G11" s="9"/>
      <c r="H11" s="9"/>
      <c r="I11" s="9"/>
      <c r="J11" s="9"/>
      <c r="K11" s="9"/>
      <c r="L11" s="9"/>
      <c r="M11" s="9"/>
      <c r="N11" s="9"/>
      <c r="O11" s="9"/>
      <c r="P11" s="9"/>
      <c r="Q11" s="9"/>
      <c r="R11" s="43"/>
      <c r="S11" s="6"/>
      <c r="T11" s="9"/>
      <c r="U11" s="85"/>
    </row>
    <row r="12" spans="1:21">
      <c r="A12" s="6"/>
      <c r="B12" s="6"/>
      <c r="C12" s="6"/>
      <c r="D12" s="6"/>
      <c r="E12" s="85" t="str">
        <f>IF(OR(NOT(ISNA(VLOOKUP(テーブル710[[#This Row],[dataType]], dataType定義!A:A, 1,FALSE))),NOT(ISNA(VLOOKUP(テーブル710[[#This Row],[dataType]],'（未使用）dataType参照定義'!A:A, 1,FALSE)))), "○", "×")</f>
        <v>×</v>
      </c>
      <c r="F12" s="9"/>
      <c r="G12" s="9"/>
      <c r="H12" s="9"/>
      <c r="I12" s="9"/>
      <c r="J12" s="9"/>
      <c r="K12" s="9"/>
      <c r="L12" s="9"/>
      <c r="M12" s="9"/>
      <c r="N12" s="9"/>
      <c r="O12" s="9"/>
      <c r="P12" s="9"/>
      <c r="Q12" s="9"/>
      <c r="R12" s="43"/>
      <c r="S12" s="6"/>
      <c r="T12" s="9"/>
      <c r="U12" s="85"/>
    </row>
    <row r="13" spans="1:21">
      <c r="A13" s="6"/>
      <c r="B13" s="6"/>
      <c r="C13" s="6"/>
      <c r="D13" s="6"/>
      <c r="E13" s="85" t="str">
        <f>IF(OR(NOT(ISNA(VLOOKUP(テーブル710[[#This Row],[dataType]], dataType定義!A:A, 1,FALSE))),NOT(ISNA(VLOOKUP(テーブル710[[#This Row],[dataType]],'（未使用）dataType参照定義'!A:A, 1,FALSE)))), "○", "×")</f>
        <v>×</v>
      </c>
      <c r="F13" s="9"/>
      <c r="G13" s="9"/>
      <c r="H13" s="9"/>
      <c r="I13" s="9"/>
      <c r="J13" s="9"/>
      <c r="K13" s="9"/>
      <c r="L13" s="9"/>
      <c r="M13" s="9"/>
      <c r="N13" s="9"/>
      <c r="O13" s="9"/>
      <c r="P13" s="9"/>
      <c r="Q13" s="9"/>
      <c r="R13" s="43"/>
      <c r="S13" s="6"/>
      <c r="T13" s="9"/>
      <c r="U13" s="85"/>
    </row>
    <row r="14" spans="1:21">
      <c r="A14" s="6"/>
      <c r="B14" s="6"/>
      <c r="C14" s="6"/>
      <c r="D14" s="6"/>
      <c r="E14" s="85" t="str">
        <f>IF(OR(NOT(ISNA(VLOOKUP(テーブル710[[#This Row],[dataType]], dataType定義!A:A, 1,FALSE))),NOT(ISNA(VLOOKUP(テーブル710[[#This Row],[dataType]],'（未使用）dataType参照定義'!A:A, 1,FALSE)))), "○", "×")</f>
        <v>×</v>
      </c>
      <c r="F14" s="9"/>
      <c r="G14" s="9"/>
      <c r="H14" s="9"/>
      <c r="I14" s="9"/>
      <c r="J14" s="9"/>
      <c r="K14" s="9"/>
      <c r="L14" s="9"/>
      <c r="M14" s="9"/>
      <c r="N14" s="9"/>
      <c r="O14" s="9"/>
      <c r="P14" s="9"/>
      <c r="Q14" s="9"/>
      <c r="R14" s="43"/>
      <c r="S14" s="6"/>
      <c r="T14" s="9"/>
      <c r="U14" s="85"/>
    </row>
    <row r="20" spans="1:21">
      <c r="A20" s="90" t="s">
        <v>257</v>
      </c>
      <c r="B20" s="91" t="s">
        <v>227</v>
      </c>
      <c r="C20" s="91" t="s">
        <v>228</v>
      </c>
      <c r="D20" s="91" t="s">
        <v>229</v>
      </c>
      <c r="E20" s="92" t="str">
        <f>IF(OR(NOT(ISNA(VLOOKUP(テーブル710[[#This Row],[dataType]], dataType定義!A:A, 1,FALSE))),NOT(ISNA(VLOOKUP(テーブル710[[#This Row],[dataType]],'（未使用）dataType参照定義'!A:A, 1,FALSE)))), "○", "×")</f>
        <v>○</v>
      </c>
      <c r="F20" s="93"/>
      <c r="G20" s="93"/>
      <c r="H20" s="93"/>
      <c r="I20" s="93"/>
      <c r="J20" s="93"/>
      <c r="K20" s="93"/>
      <c r="L20" s="93"/>
      <c r="M20" s="93"/>
      <c r="N20" s="93"/>
      <c r="O20" s="93"/>
      <c r="P20" s="93"/>
      <c r="Q20" s="93"/>
      <c r="R20" s="94"/>
      <c r="S20" s="91" t="s">
        <v>247</v>
      </c>
      <c r="T20" s="93"/>
      <c r="U20" s="95"/>
    </row>
    <row r="21" spans="1:21">
      <c r="A21" s="96" t="s">
        <v>257</v>
      </c>
      <c r="B21" s="97" t="s">
        <v>233</v>
      </c>
      <c r="C21" s="97" t="s">
        <v>234</v>
      </c>
      <c r="D21" s="97" t="s">
        <v>220</v>
      </c>
      <c r="E21" s="98" t="str">
        <f>IF(OR(NOT(ISNA(VLOOKUP(テーブル710[[#This Row],[dataType]], dataType定義!A:A, 1,FALSE))),NOT(ISNA(VLOOKUP(テーブル710[[#This Row],[dataType]],'（未使用）dataType参照定義'!A:A, 1,FALSE)))), "○", "×")</f>
        <v>○</v>
      </c>
      <c r="F21" s="99"/>
      <c r="G21" s="99"/>
      <c r="H21" s="99"/>
      <c r="I21" s="99"/>
      <c r="J21" s="99"/>
      <c r="K21" s="99"/>
      <c r="L21" s="99"/>
      <c r="M21" s="99"/>
      <c r="N21" s="99"/>
      <c r="O21" s="99"/>
      <c r="P21" s="99"/>
      <c r="Q21" s="99"/>
      <c r="R21" s="100"/>
      <c r="S21" s="97" t="s">
        <v>249</v>
      </c>
      <c r="T21" s="99"/>
      <c r="U21" s="101"/>
    </row>
    <row r="22" spans="1:21">
      <c r="A22" s="90" t="s">
        <v>257</v>
      </c>
      <c r="B22" s="91" t="s">
        <v>235</v>
      </c>
      <c r="C22" s="91" t="s">
        <v>236</v>
      </c>
      <c r="D22" s="91" t="s">
        <v>221</v>
      </c>
      <c r="E22" s="92" t="str">
        <f>IF(OR(NOT(ISNA(VLOOKUP(テーブル710[[#This Row],[dataType]], dataType定義!A:A, 1,FALSE))),NOT(ISNA(VLOOKUP(テーブル710[[#This Row],[dataType]],'（未使用）dataType参照定義'!A:A, 1,FALSE)))), "○", "×")</f>
        <v>○</v>
      </c>
      <c r="F22" s="93"/>
      <c r="G22" s="93"/>
      <c r="H22" s="93"/>
      <c r="I22" s="93"/>
      <c r="J22" s="93"/>
      <c r="K22" s="93"/>
      <c r="L22" s="93"/>
      <c r="M22" s="93"/>
      <c r="N22" s="93"/>
      <c r="O22" s="93"/>
      <c r="P22" s="93"/>
      <c r="Q22" s="93"/>
      <c r="R22" s="94"/>
      <c r="S22" s="91" t="s">
        <v>250</v>
      </c>
      <c r="T22" s="93"/>
      <c r="U22" s="95"/>
    </row>
    <row r="23" spans="1:21">
      <c r="A23" s="96" t="s">
        <v>257</v>
      </c>
      <c r="B23" s="97" t="s">
        <v>237</v>
      </c>
      <c r="C23" s="97" t="s">
        <v>238</v>
      </c>
      <c r="D23" s="97" t="s">
        <v>225</v>
      </c>
      <c r="E23" s="98" t="str">
        <f>IF(OR(NOT(ISNA(VLOOKUP(テーブル710[[#This Row],[dataType]], dataType定義!A:A, 1,FALSE))),NOT(ISNA(VLOOKUP(テーブル710[[#This Row],[dataType]],'（未使用）dataType参照定義'!A:A, 1,FALSE)))), "○", "×")</f>
        <v>○</v>
      </c>
      <c r="F23" s="99"/>
      <c r="G23" s="99"/>
      <c r="H23" s="99"/>
      <c r="I23" s="99"/>
      <c r="J23" s="99"/>
      <c r="K23" s="99"/>
      <c r="L23" s="99"/>
      <c r="M23" s="99"/>
      <c r="N23" s="99"/>
      <c r="O23" s="99"/>
      <c r="P23" s="99"/>
      <c r="Q23" s="99"/>
      <c r="R23" s="100"/>
      <c r="S23" s="97" t="s">
        <v>278</v>
      </c>
      <c r="T23" s="99"/>
      <c r="U23" s="101"/>
    </row>
    <row r="24" spans="1:21">
      <c r="A24" s="90" t="s">
        <v>257</v>
      </c>
      <c r="B24" s="91" t="s">
        <v>258</v>
      </c>
      <c r="C24" s="91" t="s">
        <v>259</v>
      </c>
      <c r="D24" s="91" t="s">
        <v>223</v>
      </c>
      <c r="E24" s="92" t="str">
        <f>IF(OR(NOT(ISNA(VLOOKUP(テーブル710[[#This Row],[dataType]], dataType定義!A:A, 1,FALSE))),NOT(ISNA(VLOOKUP(テーブル710[[#This Row],[dataType]],'（未使用）dataType参照定義'!A:A, 1,FALSE)))), "○", "×")</f>
        <v>○</v>
      </c>
      <c r="F24" s="93"/>
      <c r="G24" s="93"/>
      <c r="H24" s="93"/>
      <c r="I24" s="93"/>
      <c r="J24" s="93"/>
      <c r="K24" s="93"/>
      <c r="L24" s="93"/>
      <c r="M24" s="93"/>
      <c r="N24" s="93"/>
      <c r="O24" s="93"/>
      <c r="P24" s="93"/>
      <c r="Q24" s="93"/>
      <c r="R24" s="94"/>
      <c r="S24" s="91" t="s">
        <v>279</v>
      </c>
      <c r="T24" s="93"/>
      <c r="U24" s="95"/>
    </row>
    <row r="25" spans="1:21">
      <c r="A25" s="96" t="s">
        <v>257</v>
      </c>
      <c r="B25" s="97" t="s">
        <v>260</v>
      </c>
      <c r="C25" s="97" t="s">
        <v>261</v>
      </c>
      <c r="D25" s="97" t="s">
        <v>222</v>
      </c>
      <c r="E25" s="98" t="str">
        <f>IF(OR(NOT(ISNA(VLOOKUP(テーブル710[[#This Row],[dataType]], dataType定義!A:A, 1,FALSE))),NOT(ISNA(VLOOKUP(テーブル710[[#This Row],[dataType]],'（未使用）dataType参照定義'!A:A, 1,FALSE)))), "○", "×")</f>
        <v>○</v>
      </c>
      <c r="F25" s="99"/>
      <c r="G25" s="99"/>
      <c r="H25" s="99"/>
      <c r="I25" s="99"/>
      <c r="J25" s="99"/>
      <c r="K25" s="99"/>
      <c r="L25" s="99"/>
      <c r="M25" s="99"/>
      <c r="N25" s="99"/>
      <c r="O25" s="99"/>
      <c r="P25" s="99"/>
      <c r="Q25" s="99"/>
      <c r="R25" s="100"/>
      <c r="S25" s="97" t="s">
        <v>280</v>
      </c>
      <c r="T25" s="99"/>
      <c r="U25" s="101"/>
    </row>
    <row r="26" spans="1:21">
      <c r="A26" s="90" t="s">
        <v>257</v>
      </c>
      <c r="B26" s="91" t="s">
        <v>239</v>
      </c>
      <c r="C26" s="91" t="s">
        <v>240</v>
      </c>
      <c r="D26" s="91" t="s">
        <v>307</v>
      </c>
      <c r="E26" s="92" t="str">
        <f>IF(OR(NOT(ISNA(VLOOKUP(テーブル710[[#This Row],[dataType]], dataType定義!A:A, 1,FALSE))),NOT(ISNA(VLOOKUP(テーブル710[[#This Row],[dataType]],'（未使用）dataType参照定義'!A:A, 1,FALSE)))), "○", "×")</f>
        <v>○</v>
      </c>
      <c r="F26" s="93"/>
      <c r="G26" s="93"/>
      <c r="H26" s="93"/>
      <c r="I26" s="93"/>
      <c r="J26" s="93"/>
      <c r="K26" s="93"/>
      <c r="L26" s="93"/>
      <c r="M26" s="93"/>
      <c r="N26" s="93"/>
      <c r="O26" s="93"/>
      <c r="P26" s="93"/>
      <c r="Q26" s="93"/>
      <c r="R26" s="94"/>
      <c r="S26" s="91" t="s">
        <v>251</v>
      </c>
      <c r="T26" s="93"/>
      <c r="U26" s="95"/>
    </row>
    <row r="27" spans="1:21">
      <c r="A27" s="96" t="s">
        <v>257</v>
      </c>
      <c r="B27" s="97" t="s">
        <v>242</v>
      </c>
      <c r="C27" s="97" t="s">
        <v>243</v>
      </c>
      <c r="D27" s="97" t="s">
        <v>225</v>
      </c>
      <c r="E27" s="98" t="str">
        <f>IF(OR(NOT(ISNA(VLOOKUP(テーブル710[[#This Row],[dataType]], dataType定義!A:A, 1,FALSE))),NOT(ISNA(VLOOKUP(テーブル710[[#This Row],[dataType]],'（未使用）dataType参照定義'!A:A, 1,FALSE)))), "○", "×")</f>
        <v>○</v>
      </c>
      <c r="F27" s="99"/>
      <c r="G27" s="99"/>
      <c r="H27" s="99"/>
      <c r="I27" s="99"/>
      <c r="J27" s="99"/>
      <c r="K27" s="99"/>
      <c r="L27" s="99"/>
      <c r="M27" s="99"/>
      <c r="N27" s="99"/>
      <c r="O27" s="99"/>
      <c r="P27" s="99"/>
      <c r="Q27" s="99"/>
      <c r="R27" s="100"/>
      <c r="S27" s="97" t="s">
        <v>252</v>
      </c>
      <c r="T27" s="99"/>
      <c r="U27" s="101"/>
    </row>
    <row r="28" spans="1:21">
      <c r="A28" s="90" t="s">
        <v>257</v>
      </c>
      <c r="B28" s="91" t="s">
        <v>262</v>
      </c>
      <c r="C28" s="91" t="s">
        <v>263</v>
      </c>
      <c r="D28" s="91" t="s">
        <v>223</v>
      </c>
      <c r="E28" s="92" t="str">
        <f>IF(OR(NOT(ISNA(VLOOKUP(テーブル710[[#This Row],[dataType]], dataType定義!A:A, 1,FALSE))),NOT(ISNA(VLOOKUP(テーブル710[[#This Row],[dataType]],'（未使用）dataType参照定義'!A:A, 1,FALSE)))), "○", "×")</f>
        <v>○</v>
      </c>
      <c r="F28" s="93"/>
      <c r="G28" s="93"/>
      <c r="H28" s="93"/>
      <c r="I28" s="93"/>
      <c r="J28" s="93"/>
      <c r="K28" s="93"/>
      <c r="L28" s="93"/>
      <c r="M28" s="93"/>
      <c r="N28" s="93"/>
      <c r="O28" s="93"/>
      <c r="P28" s="93"/>
      <c r="Q28" s="93"/>
      <c r="R28" s="94"/>
      <c r="S28" s="91" t="s">
        <v>281</v>
      </c>
      <c r="T28" s="93"/>
      <c r="U28" s="95"/>
    </row>
    <row r="29" spans="1:21">
      <c r="A29" s="96" t="s">
        <v>257</v>
      </c>
      <c r="B29" s="97" t="s">
        <v>264</v>
      </c>
      <c r="C29" s="97" t="s">
        <v>265</v>
      </c>
      <c r="D29" s="97" t="s">
        <v>222</v>
      </c>
      <c r="E29" s="98" t="str">
        <f>IF(OR(NOT(ISNA(VLOOKUP(テーブル710[[#This Row],[dataType]], dataType定義!A:A, 1,FALSE))),NOT(ISNA(VLOOKUP(テーブル710[[#This Row],[dataType]],'（未使用）dataType参照定義'!A:A, 1,FALSE)))), "○", "×")</f>
        <v>○</v>
      </c>
      <c r="F29" s="99"/>
      <c r="G29" s="99"/>
      <c r="H29" s="99"/>
      <c r="I29" s="99"/>
      <c r="J29" s="99"/>
      <c r="K29" s="99"/>
      <c r="L29" s="99"/>
      <c r="M29" s="99"/>
      <c r="N29" s="99"/>
      <c r="O29" s="99"/>
      <c r="P29" s="99"/>
      <c r="Q29" s="99"/>
      <c r="R29" s="100"/>
      <c r="S29" s="97" t="s">
        <v>282</v>
      </c>
      <c r="T29" s="99"/>
      <c r="U29" s="101"/>
    </row>
    <row r="30" spans="1:21">
      <c r="A30" s="90" t="s">
        <v>257</v>
      </c>
      <c r="B30" s="91" t="s">
        <v>266</v>
      </c>
      <c r="C30" s="91" t="s">
        <v>267</v>
      </c>
      <c r="D30" s="91" t="s">
        <v>307</v>
      </c>
      <c r="E30" s="92" t="str">
        <f>IF(OR(NOT(ISNA(VLOOKUP(テーブル710[[#This Row],[dataType]], dataType定義!A:A, 1,FALSE))),NOT(ISNA(VLOOKUP(テーブル710[[#This Row],[dataType]],'（未使用）dataType参照定義'!A:A, 1,FALSE)))), "○", "×")</f>
        <v>○</v>
      </c>
      <c r="F30" s="93"/>
      <c r="G30" s="93"/>
      <c r="H30" s="93"/>
      <c r="I30" s="93"/>
      <c r="J30" s="93"/>
      <c r="K30" s="93"/>
      <c r="L30" s="93"/>
      <c r="M30" s="93"/>
      <c r="N30" s="93"/>
      <c r="O30" s="93"/>
      <c r="P30" s="93"/>
      <c r="Q30" s="93"/>
      <c r="R30" s="94"/>
      <c r="S30" s="91" t="s">
        <v>283</v>
      </c>
      <c r="T30" s="93"/>
      <c r="U30" s="95"/>
    </row>
    <row r="31" spans="1:21">
      <c r="A31" s="96" t="s">
        <v>268</v>
      </c>
      <c r="B31" s="97" t="s">
        <v>227</v>
      </c>
      <c r="C31" s="97" t="s">
        <v>228</v>
      </c>
      <c r="D31" s="97" t="s">
        <v>229</v>
      </c>
      <c r="E31" s="98" t="str">
        <f>IF(OR(NOT(ISNA(VLOOKUP(テーブル710[[#This Row],[dataType]], dataType定義!A:A, 1,FALSE))),NOT(ISNA(VLOOKUP(テーブル710[[#This Row],[dataType]],'（未使用）dataType参照定義'!A:A, 1,FALSE)))), "○", "×")</f>
        <v>○</v>
      </c>
      <c r="F31" s="99"/>
      <c r="G31" s="99"/>
      <c r="H31" s="99"/>
      <c r="I31" s="99"/>
      <c r="J31" s="99"/>
      <c r="K31" s="99"/>
      <c r="L31" s="99"/>
      <c r="M31" s="99"/>
      <c r="N31" s="99"/>
      <c r="O31" s="99"/>
      <c r="P31" s="99"/>
      <c r="Q31" s="99"/>
      <c r="R31" s="100"/>
      <c r="S31" s="97" t="s">
        <v>247</v>
      </c>
      <c r="T31" s="99"/>
      <c r="U31" s="101"/>
    </row>
    <row r="32" spans="1:21">
      <c r="A32" s="90" t="s">
        <v>268</v>
      </c>
      <c r="B32" s="91" t="s">
        <v>230</v>
      </c>
      <c r="C32" s="91" t="s">
        <v>230</v>
      </c>
      <c r="D32" s="91" t="s">
        <v>219</v>
      </c>
      <c r="E32" s="92" t="str">
        <f>IF(OR(NOT(ISNA(VLOOKUP(テーブル710[[#This Row],[dataType]], dataType定義!A:A, 1,FALSE))),NOT(ISNA(VLOOKUP(テーブル710[[#This Row],[dataType]],'（未使用）dataType参照定義'!A:A, 1,FALSE)))), "○", "×")</f>
        <v>○</v>
      </c>
      <c r="F32" s="93"/>
      <c r="G32" s="93"/>
      <c r="H32" s="93"/>
      <c r="I32" s="93"/>
      <c r="J32" s="93"/>
      <c r="K32" s="93"/>
      <c r="L32" s="93"/>
      <c r="M32" s="93"/>
      <c r="N32" s="93"/>
      <c r="O32" s="93"/>
      <c r="P32" s="93"/>
      <c r="Q32" s="93"/>
      <c r="R32" s="94"/>
      <c r="S32" s="91" t="s">
        <v>230</v>
      </c>
      <c r="T32" s="93"/>
      <c r="U32" s="95"/>
    </row>
    <row r="33" spans="1:21">
      <c r="A33" s="96" t="s">
        <v>268</v>
      </c>
      <c r="B33" s="97" t="s">
        <v>231</v>
      </c>
      <c r="C33" s="97" t="s">
        <v>232</v>
      </c>
      <c r="D33" s="97" t="s">
        <v>218</v>
      </c>
      <c r="E33" s="98" t="str">
        <f>IF(OR(NOT(ISNA(VLOOKUP(テーブル710[[#This Row],[dataType]], dataType定義!A:A, 1,FALSE))),NOT(ISNA(VLOOKUP(テーブル710[[#This Row],[dataType]],'（未使用）dataType参照定義'!A:A, 1,FALSE)))), "○", "×")</f>
        <v>○</v>
      </c>
      <c r="F33" s="99"/>
      <c r="G33" s="99"/>
      <c r="H33" s="99"/>
      <c r="I33" s="99"/>
      <c r="J33" s="99"/>
      <c r="K33" s="99"/>
      <c r="L33" s="99"/>
      <c r="M33" s="99"/>
      <c r="N33" s="99"/>
      <c r="O33" s="99"/>
      <c r="P33" s="99"/>
      <c r="Q33" s="99"/>
      <c r="R33" s="100"/>
      <c r="S33" s="97" t="s">
        <v>248</v>
      </c>
      <c r="T33" s="99"/>
      <c r="U33" s="101"/>
    </row>
    <row r="34" spans="1:21">
      <c r="A34" s="90" t="s">
        <v>268</v>
      </c>
      <c r="B34" s="91" t="s">
        <v>233</v>
      </c>
      <c r="C34" s="91" t="s">
        <v>234</v>
      </c>
      <c r="D34" s="91" t="s">
        <v>220</v>
      </c>
      <c r="E34" s="92" t="str">
        <f>IF(OR(NOT(ISNA(VLOOKUP(テーブル710[[#This Row],[dataType]], dataType定義!A:A, 1,FALSE))),NOT(ISNA(VLOOKUP(テーブル710[[#This Row],[dataType]],'（未使用）dataType参照定義'!A:A, 1,FALSE)))), "○", "×")</f>
        <v>○</v>
      </c>
      <c r="F34" s="93"/>
      <c r="G34" s="93"/>
      <c r="H34" s="93"/>
      <c r="I34" s="93"/>
      <c r="J34" s="93"/>
      <c r="K34" s="93"/>
      <c r="L34" s="93"/>
      <c r="M34" s="93"/>
      <c r="N34" s="93"/>
      <c r="O34" s="93"/>
      <c r="P34" s="93"/>
      <c r="Q34" s="93"/>
      <c r="R34" s="94"/>
      <c r="S34" s="91" t="s">
        <v>249</v>
      </c>
      <c r="T34" s="93"/>
      <c r="U34" s="95"/>
    </row>
    <row r="35" spans="1:21">
      <c r="A35" s="96" t="s">
        <v>268</v>
      </c>
      <c r="B35" s="97" t="s">
        <v>235</v>
      </c>
      <c r="C35" s="97" t="s">
        <v>236</v>
      </c>
      <c r="D35" s="97" t="s">
        <v>221</v>
      </c>
      <c r="E35" s="98" t="str">
        <f>IF(OR(NOT(ISNA(VLOOKUP(テーブル710[[#This Row],[dataType]], dataType定義!A:A, 1,FALSE))),NOT(ISNA(VLOOKUP(テーブル710[[#This Row],[dataType]],'（未使用）dataType参照定義'!A:A, 1,FALSE)))), "○", "×")</f>
        <v>○</v>
      </c>
      <c r="F35" s="99"/>
      <c r="G35" s="99"/>
      <c r="H35" s="99"/>
      <c r="I35" s="99"/>
      <c r="J35" s="99"/>
      <c r="K35" s="99"/>
      <c r="L35" s="99"/>
      <c r="M35" s="99"/>
      <c r="N35" s="99"/>
      <c r="O35" s="99"/>
      <c r="P35" s="99"/>
      <c r="Q35" s="99"/>
      <c r="R35" s="100"/>
      <c r="S35" s="97" t="s">
        <v>250</v>
      </c>
      <c r="T35" s="99"/>
      <c r="U35" s="101"/>
    </row>
    <row r="36" spans="1:21">
      <c r="A36" s="90" t="s">
        <v>268</v>
      </c>
      <c r="B36" s="91" t="s">
        <v>244</v>
      </c>
      <c r="C36" s="91" t="s">
        <v>241</v>
      </c>
      <c r="D36" s="91" t="s">
        <v>222</v>
      </c>
      <c r="E36" s="92" t="str">
        <f>IF(OR(NOT(ISNA(VLOOKUP(テーブル710[[#This Row],[dataType]], dataType定義!A:A, 1,FALSE))),NOT(ISNA(VLOOKUP(テーブル710[[#This Row],[dataType]],'（未使用）dataType参照定義'!A:A, 1,FALSE)))), "○", "×")</f>
        <v>○</v>
      </c>
      <c r="F36" s="93"/>
      <c r="G36" s="93"/>
      <c r="H36" s="93"/>
      <c r="I36" s="93"/>
      <c r="J36" s="93"/>
      <c r="K36" s="93"/>
      <c r="L36" s="93"/>
      <c r="M36" s="93"/>
      <c r="N36" s="93"/>
      <c r="O36" s="93"/>
      <c r="P36" s="93"/>
      <c r="Q36" s="93"/>
      <c r="R36" s="94"/>
      <c r="S36" s="91" t="s">
        <v>253</v>
      </c>
      <c r="T36" s="93"/>
      <c r="U36" s="95"/>
    </row>
    <row r="37" spans="1:21">
      <c r="A37" s="96" t="s">
        <v>268</v>
      </c>
      <c r="B37" s="97" t="s">
        <v>245</v>
      </c>
      <c r="C37" s="97" t="s">
        <v>246</v>
      </c>
      <c r="D37" s="97" t="s">
        <v>217</v>
      </c>
      <c r="E37" s="98" t="str">
        <f>IF(OR(NOT(ISNA(VLOOKUP(テーブル710[[#This Row],[dataType]], dataType定義!A:A, 1,FALSE))),NOT(ISNA(VLOOKUP(テーブル710[[#This Row],[dataType]],'（未使用）dataType参照定義'!A:A, 1,FALSE)))), "○", "×")</f>
        <v>○</v>
      </c>
      <c r="F37" s="99"/>
      <c r="G37" s="99"/>
      <c r="H37" s="99"/>
      <c r="I37" s="99"/>
      <c r="J37" s="99"/>
      <c r="K37" s="99"/>
      <c r="L37" s="99"/>
      <c r="M37" s="99"/>
      <c r="N37" s="99"/>
      <c r="O37" s="99"/>
      <c r="P37" s="99"/>
      <c r="Q37" s="99"/>
      <c r="R37" s="100"/>
      <c r="S37" s="97" t="s">
        <v>254</v>
      </c>
      <c r="T37" s="99"/>
      <c r="U37" s="101"/>
    </row>
    <row r="38" spans="1:21">
      <c r="A38" s="90" t="s">
        <v>269</v>
      </c>
      <c r="B38" s="91" t="s">
        <v>227</v>
      </c>
      <c r="C38" s="91" t="s">
        <v>228</v>
      </c>
      <c r="D38" s="91" t="s">
        <v>229</v>
      </c>
      <c r="E38" s="92" t="str">
        <f>IF(OR(NOT(ISNA(VLOOKUP(テーブル710[[#This Row],[dataType]], dataType定義!A:A, 1,FALSE))),NOT(ISNA(VLOOKUP(テーブル710[[#This Row],[dataType]],'（未使用）dataType参照定義'!A:A, 1,FALSE)))), "○", "×")</f>
        <v>○</v>
      </c>
      <c r="F38" s="93"/>
      <c r="G38" s="93"/>
      <c r="H38" s="93"/>
      <c r="I38" s="93"/>
      <c r="J38" s="93"/>
      <c r="K38" s="93"/>
      <c r="L38" s="93"/>
      <c r="M38" s="93"/>
      <c r="N38" s="93"/>
      <c r="O38" s="93"/>
      <c r="P38" s="93"/>
      <c r="Q38" s="93"/>
      <c r="R38" s="94"/>
      <c r="S38" s="91" t="s">
        <v>247</v>
      </c>
      <c r="T38" s="93"/>
      <c r="U38" s="95"/>
    </row>
    <row r="39" spans="1:21">
      <c r="A39" s="96" t="s">
        <v>269</v>
      </c>
      <c r="B39" s="97" t="s">
        <v>230</v>
      </c>
      <c r="C39" s="97" t="s">
        <v>230</v>
      </c>
      <c r="D39" s="97" t="s">
        <v>219</v>
      </c>
      <c r="E39" s="98" t="str">
        <f>IF(OR(NOT(ISNA(VLOOKUP(テーブル710[[#This Row],[dataType]], dataType定義!A:A, 1,FALSE))),NOT(ISNA(VLOOKUP(テーブル710[[#This Row],[dataType]],'（未使用）dataType参照定義'!A:A, 1,FALSE)))), "○", "×")</f>
        <v>○</v>
      </c>
      <c r="F39" s="99"/>
      <c r="G39" s="99"/>
      <c r="H39" s="99"/>
      <c r="I39" s="99"/>
      <c r="J39" s="99"/>
      <c r="K39" s="99"/>
      <c r="L39" s="99"/>
      <c r="M39" s="99"/>
      <c r="N39" s="99"/>
      <c r="O39" s="99"/>
      <c r="P39" s="99"/>
      <c r="Q39" s="99"/>
      <c r="R39" s="100"/>
      <c r="S39" s="97" t="s">
        <v>230</v>
      </c>
      <c r="T39" s="99"/>
      <c r="U39" s="101"/>
    </row>
    <row r="40" spans="1:21">
      <c r="A40" s="90" t="s">
        <v>269</v>
      </c>
      <c r="B40" s="91" t="s">
        <v>231</v>
      </c>
      <c r="C40" s="91" t="s">
        <v>232</v>
      </c>
      <c r="D40" s="91" t="s">
        <v>218</v>
      </c>
      <c r="E40" s="92" t="str">
        <f>IF(OR(NOT(ISNA(VLOOKUP(テーブル710[[#This Row],[dataType]], dataType定義!A:A, 1,FALSE))),NOT(ISNA(VLOOKUP(テーブル710[[#This Row],[dataType]],'（未使用）dataType参照定義'!A:A, 1,FALSE)))), "○", "×")</f>
        <v>○</v>
      </c>
      <c r="F40" s="93"/>
      <c r="G40" s="93"/>
      <c r="H40" s="93"/>
      <c r="I40" s="93"/>
      <c r="J40" s="93"/>
      <c r="K40" s="93"/>
      <c r="L40" s="93"/>
      <c r="M40" s="93"/>
      <c r="N40" s="93"/>
      <c r="O40" s="93"/>
      <c r="P40" s="93"/>
      <c r="Q40" s="93"/>
      <c r="R40" s="94"/>
      <c r="S40" s="91" t="s">
        <v>248</v>
      </c>
      <c r="T40" s="93"/>
      <c r="U40" s="95"/>
    </row>
    <row r="41" spans="1:21">
      <c r="A41" s="96" t="s">
        <v>269</v>
      </c>
      <c r="B41" s="97" t="s">
        <v>233</v>
      </c>
      <c r="C41" s="97" t="s">
        <v>234</v>
      </c>
      <c r="D41" s="97" t="s">
        <v>220</v>
      </c>
      <c r="E41" s="98" t="str">
        <f>IF(OR(NOT(ISNA(VLOOKUP(テーブル710[[#This Row],[dataType]], dataType定義!A:A, 1,FALSE))),NOT(ISNA(VLOOKUP(テーブル710[[#This Row],[dataType]],'（未使用）dataType参照定義'!A:A, 1,FALSE)))), "○", "×")</f>
        <v>○</v>
      </c>
      <c r="F41" s="99"/>
      <c r="G41" s="99"/>
      <c r="H41" s="99"/>
      <c r="I41" s="99"/>
      <c r="J41" s="99"/>
      <c r="K41" s="99"/>
      <c r="L41" s="99"/>
      <c r="M41" s="99"/>
      <c r="N41" s="99"/>
      <c r="O41" s="99"/>
      <c r="P41" s="99"/>
      <c r="Q41" s="99"/>
      <c r="R41" s="100"/>
      <c r="S41" s="97" t="s">
        <v>249</v>
      </c>
      <c r="T41" s="99"/>
      <c r="U41" s="101"/>
    </row>
    <row r="42" spans="1:21">
      <c r="A42" s="90" t="s">
        <v>269</v>
      </c>
      <c r="B42" s="91" t="s">
        <v>235</v>
      </c>
      <c r="C42" s="91" t="s">
        <v>236</v>
      </c>
      <c r="D42" s="91" t="s">
        <v>221</v>
      </c>
      <c r="E42" s="92" t="str">
        <f>IF(OR(NOT(ISNA(VLOOKUP(テーブル710[[#This Row],[dataType]], dataType定義!A:A, 1,FALSE))),NOT(ISNA(VLOOKUP(テーブル710[[#This Row],[dataType]],'（未使用）dataType参照定義'!A:A, 1,FALSE)))), "○", "×")</f>
        <v>○</v>
      </c>
      <c r="F42" s="93"/>
      <c r="G42" s="93"/>
      <c r="H42" s="93"/>
      <c r="I42" s="93"/>
      <c r="J42" s="93"/>
      <c r="K42" s="93"/>
      <c r="L42" s="93"/>
      <c r="M42" s="93"/>
      <c r="N42" s="93"/>
      <c r="O42" s="93"/>
      <c r="P42" s="93"/>
      <c r="Q42" s="93"/>
      <c r="R42" s="94"/>
      <c r="S42" s="91" t="s">
        <v>250</v>
      </c>
      <c r="T42" s="93"/>
      <c r="U42" s="95"/>
    </row>
    <row r="43" spans="1:21">
      <c r="A43" s="96" t="s">
        <v>269</v>
      </c>
      <c r="B43" s="97" t="s">
        <v>244</v>
      </c>
      <c r="C43" s="97" t="s">
        <v>241</v>
      </c>
      <c r="D43" s="97" t="s">
        <v>222</v>
      </c>
      <c r="E43" s="98" t="str">
        <f>IF(OR(NOT(ISNA(VLOOKUP(テーブル710[[#This Row],[dataType]], dataType定義!A:A, 1,FALSE))),NOT(ISNA(VLOOKUP(テーブル710[[#This Row],[dataType]],'（未使用）dataType参照定義'!A:A, 1,FALSE)))), "○", "×")</f>
        <v>○</v>
      </c>
      <c r="F43" s="99"/>
      <c r="G43" s="99"/>
      <c r="H43" s="99"/>
      <c r="I43" s="99"/>
      <c r="J43" s="99"/>
      <c r="K43" s="99"/>
      <c r="L43" s="99"/>
      <c r="M43" s="99"/>
      <c r="N43" s="99"/>
      <c r="O43" s="99"/>
      <c r="P43" s="99"/>
      <c r="Q43" s="99"/>
      <c r="R43" s="100"/>
      <c r="S43" s="97" t="s">
        <v>253</v>
      </c>
      <c r="T43" s="99"/>
      <c r="U43" s="101"/>
    </row>
    <row r="44" spans="1:21">
      <c r="A44" s="90" t="s">
        <v>270</v>
      </c>
      <c r="B44" s="91" t="s">
        <v>227</v>
      </c>
      <c r="C44" s="91" t="s">
        <v>228</v>
      </c>
      <c r="D44" s="91" t="s">
        <v>229</v>
      </c>
      <c r="E44" s="92" t="str">
        <f>IF(OR(NOT(ISNA(VLOOKUP(テーブル710[[#This Row],[dataType]], dataType定義!A:A, 1,FALSE))),NOT(ISNA(VLOOKUP(テーブル710[[#This Row],[dataType]],'（未使用）dataType参照定義'!A:A, 1,FALSE)))), "○", "×")</f>
        <v>○</v>
      </c>
      <c r="F44" s="93"/>
      <c r="G44" s="93"/>
      <c r="H44" s="93"/>
      <c r="I44" s="93"/>
      <c r="J44" s="93"/>
      <c r="K44" s="93"/>
      <c r="L44" s="93"/>
      <c r="M44" s="93"/>
      <c r="N44" s="93"/>
      <c r="O44" s="93"/>
      <c r="P44" s="93"/>
      <c r="Q44" s="93"/>
      <c r="R44" s="94"/>
      <c r="S44" s="91" t="s">
        <v>247</v>
      </c>
      <c r="T44" s="93"/>
      <c r="U44" s="95"/>
    </row>
    <row r="45" spans="1:21">
      <c r="A45" s="96" t="s">
        <v>270</v>
      </c>
      <c r="B45" s="97" t="s">
        <v>271</v>
      </c>
      <c r="C45" s="97" t="s">
        <v>272</v>
      </c>
      <c r="D45" s="97" t="s">
        <v>224</v>
      </c>
      <c r="E45" s="98" t="str">
        <f>IF(OR(NOT(ISNA(VLOOKUP(テーブル710[[#This Row],[dataType]], dataType定義!A:A, 1,FALSE))),NOT(ISNA(VLOOKUP(テーブル710[[#This Row],[dataType]],'（未使用）dataType参照定義'!A:A, 1,FALSE)))), "○", "×")</f>
        <v>○</v>
      </c>
      <c r="F45" s="99"/>
      <c r="G45" s="99"/>
      <c r="H45" s="99"/>
      <c r="I45" s="99"/>
      <c r="J45" s="99"/>
      <c r="K45" s="99"/>
      <c r="L45" s="99"/>
      <c r="M45" s="99"/>
      <c r="N45" s="99"/>
      <c r="O45" s="99"/>
      <c r="P45" s="99"/>
      <c r="Q45" s="99"/>
      <c r="R45" s="100"/>
      <c r="S45" s="97" t="s">
        <v>284</v>
      </c>
      <c r="T45" s="99"/>
      <c r="U45" s="101"/>
    </row>
    <row r="46" spans="1:21">
      <c r="A46" s="90" t="s">
        <v>270</v>
      </c>
      <c r="B46" s="91" t="s">
        <v>273</v>
      </c>
      <c r="C46" s="91" t="s">
        <v>274</v>
      </c>
      <c r="D46" s="91" t="s">
        <v>224</v>
      </c>
      <c r="E46" s="92" t="str">
        <f>IF(OR(NOT(ISNA(VLOOKUP(テーブル710[[#This Row],[dataType]], dataType定義!A:A, 1,FALSE))),NOT(ISNA(VLOOKUP(テーブル710[[#This Row],[dataType]],'（未使用）dataType参照定義'!A:A, 1,FALSE)))), "○", "×")</f>
        <v>○</v>
      </c>
      <c r="F46" s="93"/>
      <c r="G46" s="93"/>
      <c r="H46" s="93"/>
      <c r="I46" s="93"/>
      <c r="J46" s="93"/>
      <c r="K46" s="93"/>
      <c r="L46" s="93"/>
      <c r="M46" s="93"/>
      <c r="N46" s="93"/>
      <c r="O46" s="93"/>
      <c r="P46" s="93"/>
      <c r="Q46" s="93"/>
      <c r="R46" s="94"/>
      <c r="S46" s="91" t="s">
        <v>285</v>
      </c>
      <c r="T46" s="93"/>
      <c r="U46" s="95"/>
    </row>
    <row r="47" spans="1:21">
      <c r="A47" s="96" t="s">
        <v>270</v>
      </c>
      <c r="B47" s="97" t="s">
        <v>275</v>
      </c>
      <c r="C47" s="97" t="s">
        <v>276</v>
      </c>
      <c r="D47" s="97" t="s">
        <v>277</v>
      </c>
      <c r="E47" s="98" t="str">
        <f>IF(OR(NOT(ISNA(VLOOKUP(テーブル710[[#This Row],[dataType]], dataType定義!A:A, 1,FALSE))),NOT(ISNA(VLOOKUP(テーブル710[[#This Row],[dataType]],'（未使用）dataType参照定義'!A:A, 1,FALSE)))), "○", "×")</f>
        <v>○</v>
      </c>
      <c r="F47" s="99"/>
      <c r="G47" s="99"/>
      <c r="H47" s="99"/>
      <c r="I47" s="99"/>
      <c r="J47" s="99"/>
      <c r="K47" s="99"/>
      <c r="L47" s="99"/>
      <c r="M47" s="99"/>
      <c r="N47" s="99"/>
      <c r="O47" s="99"/>
      <c r="P47" s="99"/>
      <c r="Q47" s="99"/>
      <c r="R47" s="100"/>
      <c r="S47" s="97" t="s">
        <v>286</v>
      </c>
      <c r="T47" s="99"/>
      <c r="U47" s="101"/>
    </row>
    <row r="48" spans="1:21">
      <c r="A48" s="90" t="s">
        <v>270</v>
      </c>
      <c r="B48" s="91" t="s">
        <v>231</v>
      </c>
      <c r="C48" s="91" t="s">
        <v>232</v>
      </c>
      <c r="D48" s="91" t="s">
        <v>226</v>
      </c>
      <c r="E48" s="92" t="str">
        <f>IF(OR(NOT(ISNA(VLOOKUP(テーブル710[[#This Row],[dataType]], dataType定義!A:A, 1,FALSE))),NOT(ISNA(VLOOKUP(テーブル710[[#This Row],[dataType]],'（未使用）dataType参照定義'!A:A, 1,FALSE)))), "○", "×")</f>
        <v>○</v>
      </c>
      <c r="F48" s="93"/>
      <c r="G48" s="93"/>
      <c r="H48" s="93"/>
      <c r="I48" s="93"/>
      <c r="J48" s="93"/>
      <c r="K48" s="93"/>
      <c r="L48" s="93"/>
      <c r="M48" s="93"/>
      <c r="N48" s="93"/>
      <c r="O48" s="93"/>
      <c r="P48" s="93"/>
      <c r="Q48" s="93"/>
      <c r="R48" s="94"/>
      <c r="S48" s="91" t="s">
        <v>287</v>
      </c>
      <c r="T48" s="93"/>
      <c r="U48" s="95"/>
    </row>
  </sheetData>
  <protectedRanges>
    <protectedRange sqref="C5:D5 A1 B1:F4 E21:R48 R5 E7:Q14 E20:Q20 E6 A49:R1048576 A15:R19" name="修正可能箇所"/>
    <protectedRange sqref="E5" name="修正可能箇所_2"/>
    <protectedRange sqref="A5" name="修正可能箇所_1"/>
    <protectedRange sqref="B5" name="修正可能箇所_5"/>
    <protectedRange sqref="F5:Q5" name="修正可能箇所_3"/>
    <protectedRange sqref="A22:D30 A31 A32:D37 A38 A45:D48 A44 A39:D43" name="修正可能箇所_4"/>
    <protectedRange sqref="D21" name="修正可能箇所_3_1"/>
    <protectedRange sqref="B21:C21" name="修正可能箇所_2_3_1"/>
    <protectedRange sqref="B38:D38 B44:D44 B7:D14 B20:D20 B31:D31" name="修正可能箇所_3_3"/>
    <protectedRange sqref="S22:S30 S32:S37 S39:S43 S45:S48" name="修正可能箇所_6"/>
    <protectedRange sqref="S21" name="修正可能箇所_2_3_1_1"/>
  </protectedRanges>
  <phoneticPr fontId="3"/>
  <pageMargins left="0.7" right="0.7" top="0.75" bottom="0.75" header="0.3" footer="0.3"/>
  <pageSetup paperSize="9" scale="33" orientation="portrait" r:id="rId1"/>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A10" sqref="A10"/>
    </sheetView>
  </sheetViews>
  <sheetFormatPr baseColWidth="10" defaultColWidth="8.83203125" defaultRowHeight="14"/>
  <cols>
    <col min="1" max="1" width="22" bestFit="1" customWidth="1"/>
    <col min="2" max="2" width="26" customWidth="1"/>
    <col min="3" max="3" width="19.1640625" bestFit="1" customWidth="1"/>
  </cols>
  <sheetData>
    <row r="1" spans="1:2">
      <c r="A1" t="s">
        <v>171</v>
      </c>
      <c r="B1" t="s">
        <v>172</v>
      </c>
    </row>
    <row r="2" spans="1:2">
      <c r="A2" t="s">
        <v>144</v>
      </c>
      <c r="B2" t="s">
        <v>162</v>
      </c>
    </row>
    <row r="3" spans="1:2">
      <c r="A3" t="s">
        <v>139</v>
      </c>
      <c r="B3" t="s">
        <v>163</v>
      </c>
    </row>
    <row r="4" spans="1:2">
      <c r="A4" t="s">
        <v>184</v>
      </c>
      <c r="B4" t="s">
        <v>164</v>
      </c>
    </row>
    <row r="5" spans="1:2">
      <c r="A5" t="s">
        <v>152</v>
      </c>
      <c r="B5" t="s">
        <v>165</v>
      </c>
    </row>
    <row r="6" spans="1:2">
      <c r="A6" t="s">
        <v>154</v>
      </c>
      <c r="B6" t="s">
        <v>166</v>
      </c>
    </row>
    <row r="7" spans="1:2">
      <c r="A7" t="s">
        <v>156</v>
      </c>
      <c r="B7" t="s">
        <v>167</v>
      </c>
    </row>
    <row r="8" spans="1:2">
      <c r="A8" t="s">
        <v>158</v>
      </c>
      <c r="B8" t="s">
        <v>168</v>
      </c>
    </row>
    <row r="9" spans="1:2">
      <c r="A9" t="s">
        <v>146</v>
      </c>
      <c r="B9" t="s">
        <v>169</v>
      </c>
    </row>
    <row r="10" spans="1:2">
      <c r="A10" t="s">
        <v>324</v>
      </c>
      <c r="B10" t="s">
        <v>170</v>
      </c>
    </row>
    <row r="11" spans="1:2">
      <c r="A11" t="s">
        <v>182</v>
      </c>
      <c r="B11" t="s">
        <v>183</v>
      </c>
    </row>
    <row r="12" spans="1:2">
      <c r="A12" t="s">
        <v>149</v>
      </c>
      <c r="B12" t="s">
        <v>175</v>
      </c>
    </row>
    <row r="13" spans="1:2">
      <c r="A13" t="s">
        <v>176</v>
      </c>
      <c r="B13" t="s">
        <v>177</v>
      </c>
    </row>
    <row r="14" spans="1:2">
      <c r="A14" t="s">
        <v>178</v>
      </c>
      <c r="B14" t="s">
        <v>179</v>
      </c>
    </row>
    <row r="15" spans="1:2">
      <c r="A15" t="s">
        <v>180</v>
      </c>
      <c r="B15" t="s">
        <v>181</v>
      </c>
    </row>
  </sheetData>
  <phoneticPr fontId="3"/>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opLeftCell="A27" zoomScaleNormal="100" workbookViewId="0">
      <selection activeCell="C30" sqref="C30"/>
    </sheetView>
  </sheetViews>
  <sheetFormatPr baseColWidth="10" defaultColWidth="8.83203125" defaultRowHeight="14"/>
  <cols>
    <col min="1" max="1" width="11.6640625" customWidth="1"/>
    <col min="2" max="2" width="12.1640625" style="13" bestFit="1" customWidth="1"/>
    <col min="3" max="3" width="73" customWidth="1"/>
    <col min="4" max="4" width="9" style="12"/>
  </cols>
  <sheetData>
    <row r="1" spans="1:4">
      <c r="A1" s="15" t="s">
        <v>17</v>
      </c>
    </row>
    <row r="3" spans="1:4">
      <c r="A3" s="12" t="s">
        <v>10</v>
      </c>
      <c r="B3" s="12" t="s">
        <v>11</v>
      </c>
      <c r="C3" s="12" t="s">
        <v>12</v>
      </c>
      <c r="D3" s="12" t="s">
        <v>14</v>
      </c>
    </row>
    <row r="4" spans="1:4">
      <c r="A4" s="17">
        <v>41456</v>
      </c>
      <c r="B4" s="18" t="s">
        <v>94</v>
      </c>
      <c r="C4" s="1" t="s">
        <v>13</v>
      </c>
      <c r="D4" s="4" t="s">
        <v>15</v>
      </c>
    </row>
    <row r="5" spans="1:4">
      <c r="A5" s="17">
        <v>41484</v>
      </c>
      <c r="B5" s="18" t="s">
        <v>95</v>
      </c>
      <c r="C5" s="1" t="s">
        <v>16</v>
      </c>
      <c r="D5" s="4" t="s">
        <v>15</v>
      </c>
    </row>
    <row r="6" spans="1:4">
      <c r="A6" s="17">
        <v>41486</v>
      </c>
      <c r="B6" s="18" t="s">
        <v>96</v>
      </c>
      <c r="C6" s="1" t="s">
        <v>20</v>
      </c>
      <c r="D6" s="4" t="s">
        <v>21</v>
      </c>
    </row>
    <row r="7" spans="1:4" ht="30">
      <c r="A7" s="17">
        <v>41490</v>
      </c>
      <c r="B7" s="18" t="s">
        <v>97</v>
      </c>
      <c r="C7" s="19" t="s">
        <v>25</v>
      </c>
      <c r="D7" s="4" t="s">
        <v>23</v>
      </c>
    </row>
    <row r="8" spans="1:4">
      <c r="A8" s="17">
        <v>41506</v>
      </c>
      <c r="B8" s="18" t="s">
        <v>98</v>
      </c>
      <c r="C8" s="1" t="s">
        <v>28</v>
      </c>
      <c r="D8" s="4" t="s">
        <v>27</v>
      </c>
    </row>
    <row r="9" spans="1:4" ht="266.25" customHeight="1">
      <c r="A9" s="17">
        <v>41973</v>
      </c>
      <c r="B9" s="18" t="s">
        <v>99</v>
      </c>
      <c r="C9" s="19" t="s">
        <v>112</v>
      </c>
      <c r="D9" s="4" t="s">
        <v>30</v>
      </c>
    </row>
    <row r="10" spans="1:4" ht="30">
      <c r="A10" s="17">
        <v>41993</v>
      </c>
      <c r="B10" s="18" t="s">
        <v>114</v>
      </c>
      <c r="C10" s="19" t="s">
        <v>117</v>
      </c>
      <c r="D10" s="4" t="s">
        <v>15</v>
      </c>
    </row>
    <row r="11" spans="1:4">
      <c r="A11" s="17">
        <v>41993</v>
      </c>
      <c r="B11" s="18" t="s">
        <v>115</v>
      </c>
      <c r="C11" s="1" t="s">
        <v>116</v>
      </c>
      <c r="D11" s="4" t="s">
        <v>15</v>
      </c>
    </row>
    <row r="12" spans="1:4" ht="45">
      <c r="A12" s="17">
        <v>42096</v>
      </c>
      <c r="B12" s="18" t="s">
        <v>120</v>
      </c>
      <c r="C12" s="19" t="s">
        <v>123</v>
      </c>
      <c r="D12" s="4" t="s">
        <v>15</v>
      </c>
    </row>
    <row r="13" spans="1:4" ht="45">
      <c r="A13" s="17">
        <v>42103</v>
      </c>
      <c r="B13" s="18" t="s">
        <v>125</v>
      </c>
      <c r="C13" s="19" t="s">
        <v>124</v>
      </c>
      <c r="D13" s="4" t="s">
        <v>126</v>
      </c>
    </row>
    <row r="14" spans="1:4" ht="30">
      <c r="A14" s="17">
        <v>42121</v>
      </c>
      <c r="B14" s="18" t="s">
        <v>136</v>
      </c>
      <c r="C14" s="19" t="s">
        <v>135</v>
      </c>
      <c r="D14" s="4" t="s">
        <v>130</v>
      </c>
    </row>
    <row r="15" spans="1:4" ht="60">
      <c r="A15" s="17">
        <v>42136</v>
      </c>
      <c r="B15" s="18" t="s">
        <v>137</v>
      </c>
      <c r="C15" s="19" t="s">
        <v>138</v>
      </c>
      <c r="D15" s="4" t="s">
        <v>15</v>
      </c>
    </row>
    <row r="16" spans="1:4" ht="75">
      <c r="A16" s="17">
        <v>42463</v>
      </c>
      <c r="B16" s="18" t="s">
        <v>143</v>
      </c>
      <c r="C16" s="19" t="s">
        <v>194</v>
      </c>
      <c r="D16" s="4" t="s">
        <v>15</v>
      </c>
    </row>
    <row r="17" spans="1:4" ht="75">
      <c r="A17" s="17">
        <v>43015</v>
      </c>
      <c r="B17" s="18" t="s">
        <v>193</v>
      </c>
      <c r="C17" s="19" t="s">
        <v>195</v>
      </c>
      <c r="D17" s="4" t="s">
        <v>196</v>
      </c>
    </row>
    <row r="18" spans="1:4" ht="30">
      <c r="A18" s="17">
        <v>43029</v>
      </c>
      <c r="B18" s="18" t="s">
        <v>197</v>
      </c>
      <c r="C18" s="19" t="s">
        <v>199</v>
      </c>
      <c r="D18" s="4" t="s">
        <v>198</v>
      </c>
    </row>
    <row r="19" spans="1:4" ht="75">
      <c r="A19" s="17">
        <v>43060</v>
      </c>
      <c r="B19" s="18" t="s">
        <v>202</v>
      </c>
      <c r="C19" s="19" t="s">
        <v>215</v>
      </c>
      <c r="D19" s="4" t="s">
        <v>203</v>
      </c>
    </row>
    <row r="20" spans="1:4" ht="60">
      <c r="A20" s="17">
        <v>43182</v>
      </c>
      <c r="B20" s="18" t="s">
        <v>288</v>
      </c>
      <c r="C20" s="19" t="s">
        <v>306</v>
      </c>
      <c r="D20" s="4" t="s">
        <v>15</v>
      </c>
    </row>
    <row r="21" spans="1:4" ht="105">
      <c r="A21" s="17">
        <v>43856</v>
      </c>
      <c r="B21" s="18" t="s">
        <v>313</v>
      </c>
      <c r="C21" s="19" t="s">
        <v>315</v>
      </c>
      <c r="D21" s="4" t="s">
        <v>314</v>
      </c>
    </row>
    <row r="22" spans="1:4" ht="45">
      <c r="A22" s="17">
        <v>44962</v>
      </c>
      <c r="B22" s="18" t="s">
        <v>410</v>
      </c>
      <c r="C22" s="19" t="s">
        <v>328</v>
      </c>
      <c r="D22" s="4" t="s">
        <v>327</v>
      </c>
    </row>
    <row r="23" spans="1:4" ht="135">
      <c r="A23" s="17">
        <v>44962</v>
      </c>
      <c r="B23" s="18" t="s">
        <v>430</v>
      </c>
      <c r="C23" s="19" t="s">
        <v>468</v>
      </c>
      <c r="D23" s="4" t="s">
        <v>327</v>
      </c>
    </row>
    <row r="24" spans="1:4" ht="15">
      <c r="A24" s="17">
        <v>45017</v>
      </c>
      <c r="B24" s="18" t="s">
        <v>439</v>
      </c>
      <c r="C24" s="19" t="s">
        <v>442</v>
      </c>
      <c r="D24" s="4" t="s">
        <v>327</v>
      </c>
    </row>
    <row r="25" spans="1:4" ht="180">
      <c r="A25" s="17">
        <v>45050</v>
      </c>
      <c r="B25" s="18" t="s">
        <v>443</v>
      </c>
      <c r="C25" s="19" t="s">
        <v>455</v>
      </c>
      <c r="D25" s="4" t="s">
        <v>440</v>
      </c>
    </row>
    <row r="26" spans="1:4" ht="30">
      <c r="A26" s="17">
        <v>45122</v>
      </c>
      <c r="B26" s="18" t="s">
        <v>446</v>
      </c>
      <c r="C26" s="19" t="s">
        <v>449</v>
      </c>
      <c r="D26" s="4" t="s">
        <v>440</v>
      </c>
    </row>
    <row r="27" spans="1:4" ht="165">
      <c r="A27" s="17">
        <v>45134</v>
      </c>
      <c r="B27" s="18" t="s">
        <v>454</v>
      </c>
      <c r="C27" s="19" t="s">
        <v>459</v>
      </c>
      <c r="D27" s="4" t="s">
        <v>440</v>
      </c>
    </row>
    <row r="28" spans="1:4" ht="60">
      <c r="A28" s="17">
        <v>45136</v>
      </c>
      <c r="B28" s="18" t="s">
        <v>461</v>
      </c>
      <c r="C28" s="19" t="s">
        <v>464</v>
      </c>
      <c r="D28" s="4" t="s">
        <v>440</v>
      </c>
    </row>
    <row r="29" spans="1:4" ht="150">
      <c r="A29" s="17">
        <v>45144</v>
      </c>
      <c r="B29" s="18" t="s">
        <v>470</v>
      </c>
      <c r="C29" s="19" t="s">
        <v>473</v>
      </c>
      <c r="D29" s="4" t="s">
        <v>440</v>
      </c>
    </row>
    <row r="30" spans="1:4" ht="105">
      <c r="A30" s="17">
        <v>45360</v>
      </c>
      <c r="B30" s="18" t="s">
        <v>485</v>
      </c>
      <c r="C30" s="19" t="s">
        <v>486</v>
      </c>
      <c r="D30" s="4" t="s">
        <v>440</v>
      </c>
    </row>
    <row r="31" spans="1:4" ht="105">
      <c r="A31" s="17">
        <v>45444</v>
      </c>
      <c r="B31" s="18" t="s">
        <v>489</v>
      </c>
      <c r="C31" s="19" t="s">
        <v>490</v>
      </c>
      <c r="D31" s="4" t="s">
        <v>440</v>
      </c>
    </row>
    <row r="32" spans="1:4">
      <c r="A32" s="1"/>
      <c r="B32" s="18"/>
      <c r="C32" s="1"/>
      <c r="D32" s="4"/>
    </row>
  </sheetData>
  <phoneticPr fontId="3"/>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493-88E6-B840-B56A-5A67E5E90297}">
  <dimension ref="A1:A10"/>
  <sheetViews>
    <sheetView workbookViewId="0">
      <selection activeCell="A4" sqref="A4"/>
    </sheetView>
  </sheetViews>
  <sheetFormatPr baseColWidth="10" defaultRowHeight="14"/>
  <sheetData>
    <row r="1" spans="1:1">
      <c r="A1" t="s">
        <v>433</v>
      </c>
    </row>
    <row r="2" spans="1:1">
      <c r="A2" t="s">
        <v>475</v>
      </c>
    </row>
    <row r="3" spans="1:1">
      <c r="A3" t="s">
        <v>476</v>
      </c>
    </row>
    <row r="5" spans="1:1">
      <c r="A5" t="s">
        <v>445</v>
      </c>
    </row>
    <row r="6" spans="1:1">
      <c r="A6" t="s">
        <v>474</v>
      </c>
    </row>
    <row r="7" spans="1:1">
      <c r="A7" t="s">
        <v>447</v>
      </c>
    </row>
    <row r="9" spans="1:1">
      <c r="A9" t="s">
        <v>448</v>
      </c>
    </row>
    <row r="10" spans="1:1">
      <c r="A10" t="s">
        <v>444</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30"/>
  <sheetViews>
    <sheetView zoomScale="110" zoomScaleNormal="110" workbookViewId="0">
      <pane ySplit="6" topLeftCell="A28" activePane="bottomLeft" state="frozen"/>
      <selection pane="bottomLeft" activeCell="A31" sqref="A31:XFD31"/>
    </sheetView>
  </sheetViews>
  <sheetFormatPr baseColWidth="10" defaultRowHeight="14"/>
  <cols>
    <col min="1" max="1" width="19.33203125" customWidth="1"/>
    <col min="2" max="2" width="16" style="86" customWidth="1"/>
    <col min="3" max="3" width="27.6640625" bestFit="1" customWidth="1"/>
    <col min="4" max="4" width="64.33203125" customWidth="1"/>
    <col min="5" max="5" width="30.1640625" bestFit="1" customWidth="1"/>
    <col min="6" max="6" width="48.33203125" customWidth="1"/>
  </cols>
  <sheetData>
    <row r="1" spans="1:6">
      <c r="A1" s="60" t="s">
        <v>342</v>
      </c>
    </row>
    <row r="3" spans="1:6">
      <c r="A3" t="s">
        <v>339</v>
      </c>
    </row>
    <row r="4" spans="1:6">
      <c r="A4" s="109" t="s">
        <v>367</v>
      </c>
    </row>
    <row r="6" spans="1:6" ht="15">
      <c r="A6" t="s">
        <v>343</v>
      </c>
      <c r="B6" s="86" t="s">
        <v>344</v>
      </c>
      <c r="C6" t="s">
        <v>329</v>
      </c>
      <c r="D6" t="s">
        <v>330</v>
      </c>
      <c r="E6" s="110" t="s">
        <v>332</v>
      </c>
      <c r="F6" s="110" t="s">
        <v>331</v>
      </c>
    </row>
    <row r="7" spans="1:6" ht="15">
      <c r="A7" s="111" t="s">
        <v>363</v>
      </c>
      <c r="B7" s="122" t="s">
        <v>364</v>
      </c>
      <c r="C7" s="111" t="s">
        <v>409</v>
      </c>
      <c r="D7" s="111" t="s">
        <v>408</v>
      </c>
      <c r="E7" s="111" t="s">
        <v>491</v>
      </c>
      <c r="F7" s="111"/>
    </row>
    <row r="8" spans="1:6" ht="15">
      <c r="A8" s="111" t="s">
        <v>363</v>
      </c>
      <c r="B8" s="122" t="s">
        <v>364</v>
      </c>
      <c r="C8" s="111" t="s">
        <v>323</v>
      </c>
      <c r="D8" s="111" t="s">
        <v>366</v>
      </c>
      <c r="E8" s="111" t="s">
        <v>496</v>
      </c>
      <c r="F8" s="111"/>
    </row>
    <row r="9" spans="1:6" ht="15">
      <c r="A9" s="111" t="s">
        <v>363</v>
      </c>
      <c r="B9" s="122" t="s">
        <v>364</v>
      </c>
      <c r="C9" s="111" t="s">
        <v>333</v>
      </c>
      <c r="D9" s="111" t="s">
        <v>335</v>
      </c>
      <c r="E9" t="s">
        <v>497</v>
      </c>
      <c r="F9" s="111"/>
    </row>
    <row r="10" spans="1:6" ht="15">
      <c r="A10" s="111" t="s">
        <v>363</v>
      </c>
      <c r="B10" s="122" t="s">
        <v>364</v>
      </c>
      <c r="C10" s="111" t="s">
        <v>398</v>
      </c>
      <c r="D10" s="111" t="s">
        <v>399</v>
      </c>
      <c r="E10" s="111" t="s">
        <v>407</v>
      </c>
      <c r="F10" s="111"/>
    </row>
    <row r="11" spans="1:6" ht="30">
      <c r="A11" s="111" t="s">
        <v>363</v>
      </c>
      <c r="B11" s="122" t="s">
        <v>364</v>
      </c>
      <c r="C11" s="111" t="s">
        <v>405</v>
      </c>
      <c r="D11" s="122" t="s">
        <v>406</v>
      </c>
      <c r="E11" s="111" t="s">
        <v>43</v>
      </c>
      <c r="F11" s="111"/>
    </row>
    <row r="12" spans="1:6" ht="15">
      <c r="A12" s="111" t="s">
        <v>363</v>
      </c>
      <c r="B12" s="122" t="s">
        <v>364</v>
      </c>
      <c r="C12" s="111" t="s">
        <v>337</v>
      </c>
      <c r="D12" s="111" t="s">
        <v>336</v>
      </c>
      <c r="E12" t="s">
        <v>216</v>
      </c>
      <c r="F12" s="111"/>
    </row>
    <row r="13" spans="1:6" ht="15">
      <c r="A13" s="111" t="s">
        <v>363</v>
      </c>
      <c r="B13" s="122" t="s">
        <v>364</v>
      </c>
      <c r="C13" s="111" t="s">
        <v>338</v>
      </c>
      <c r="D13" s="111" t="s">
        <v>141</v>
      </c>
      <c r="E13" t="s">
        <v>334</v>
      </c>
      <c r="F13" s="111"/>
    </row>
    <row r="14" spans="1:6" ht="45">
      <c r="A14" s="111" t="s">
        <v>363</v>
      </c>
      <c r="B14" s="122" t="s">
        <v>364</v>
      </c>
      <c r="C14" s="111" t="s">
        <v>368</v>
      </c>
      <c r="D14" s="122" t="s">
        <v>462</v>
      </c>
      <c r="E14" t="s">
        <v>191</v>
      </c>
      <c r="F14" s="111"/>
    </row>
    <row r="15" spans="1:6" ht="45">
      <c r="A15" s="111" t="s">
        <v>363</v>
      </c>
      <c r="B15" s="122" t="s">
        <v>364</v>
      </c>
      <c r="C15" s="111" t="s">
        <v>369</v>
      </c>
      <c r="D15" s="122" t="s">
        <v>463</v>
      </c>
      <c r="F15" s="111"/>
    </row>
    <row r="16" spans="1:6" ht="15">
      <c r="A16" s="111" t="s">
        <v>363</v>
      </c>
      <c r="B16" s="122" t="s">
        <v>364</v>
      </c>
      <c r="C16" s="111" t="s">
        <v>370</v>
      </c>
      <c r="D16" s="111" t="s">
        <v>189</v>
      </c>
      <c r="F16" s="111"/>
    </row>
    <row r="17" spans="1:6" ht="15">
      <c r="A17" s="111" t="s">
        <v>363</v>
      </c>
      <c r="B17" s="122" t="s">
        <v>364</v>
      </c>
      <c r="C17" s="111" t="s">
        <v>371</v>
      </c>
      <c r="D17" s="111" t="s">
        <v>190</v>
      </c>
      <c r="F17" s="111"/>
    </row>
    <row r="18" spans="1:6" ht="105">
      <c r="A18" s="111" t="s">
        <v>346</v>
      </c>
      <c r="B18" s="122" t="s">
        <v>345</v>
      </c>
      <c r="C18" s="111" t="s">
        <v>347</v>
      </c>
      <c r="D18" s="121" t="s">
        <v>431</v>
      </c>
      <c r="E18" s="112" t="s">
        <v>492</v>
      </c>
      <c r="F18" s="111"/>
    </row>
    <row r="19" spans="1:6" ht="15">
      <c r="A19" s="111" t="s">
        <v>346</v>
      </c>
      <c r="B19" s="122" t="s">
        <v>345</v>
      </c>
      <c r="C19" s="111" t="s">
        <v>348</v>
      </c>
      <c r="D19" s="114" t="s">
        <v>358</v>
      </c>
      <c r="E19" s="115" t="s">
        <v>307</v>
      </c>
      <c r="F19" s="113"/>
    </row>
    <row r="20" spans="1:6" ht="150">
      <c r="A20" s="111" t="s">
        <v>346</v>
      </c>
      <c r="B20" s="122" t="s">
        <v>345</v>
      </c>
      <c r="C20" s="111" t="s">
        <v>351</v>
      </c>
      <c r="D20" s="117" t="s">
        <v>432</v>
      </c>
      <c r="E20" s="115" t="s">
        <v>309</v>
      </c>
      <c r="F20" s="116"/>
    </row>
    <row r="21" spans="1:6" ht="30">
      <c r="A21" s="111" t="s">
        <v>346</v>
      </c>
      <c r="B21" s="122" t="s">
        <v>345</v>
      </c>
      <c r="C21" s="111" t="s">
        <v>352</v>
      </c>
      <c r="D21" s="117" t="s">
        <v>349</v>
      </c>
      <c r="E21" s="115" t="s">
        <v>400</v>
      </c>
      <c r="F21" s="116"/>
    </row>
    <row r="22" spans="1:6" ht="30">
      <c r="A22" s="111" t="s">
        <v>346</v>
      </c>
      <c r="B22" s="122" t="s">
        <v>345</v>
      </c>
      <c r="C22" s="111" t="s">
        <v>354</v>
      </c>
      <c r="D22" s="117" t="s">
        <v>353</v>
      </c>
      <c r="E22" s="115" t="s">
        <v>310</v>
      </c>
      <c r="F22" s="116"/>
    </row>
    <row r="23" spans="1:6" ht="120">
      <c r="A23" s="111" t="s">
        <v>346</v>
      </c>
      <c r="B23" s="122" t="s">
        <v>345</v>
      </c>
      <c r="C23" s="111" t="s">
        <v>355</v>
      </c>
      <c r="D23" s="118" t="s">
        <v>350</v>
      </c>
      <c r="E23" s="119" t="s">
        <v>401</v>
      </c>
      <c r="F23" s="116"/>
    </row>
    <row r="24" spans="1:6" ht="195">
      <c r="A24" s="111" t="s">
        <v>356</v>
      </c>
      <c r="B24" s="122" t="s">
        <v>357</v>
      </c>
      <c r="C24" s="111" t="s">
        <v>347</v>
      </c>
      <c r="D24" s="122" t="s">
        <v>467</v>
      </c>
      <c r="E24" s="111"/>
      <c r="F24" s="120"/>
    </row>
    <row r="25" spans="1:6" ht="30">
      <c r="A25" s="111" t="s">
        <v>356</v>
      </c>
      <c r="B25" s="122" t="s">
        <v>357</v>
      </c>
      <c r="C25" s="111" t="s">
        <v>348</v>
      </c>
      <c r="D25" s="114" t="s">
        <v>358</v>
      </c>
      <c r="E25" s="111"/>
      <c r="F25" s="111"/>
    </row>
    <row r="26" spans="1:6" ht="30">
      <c r="A26" s="111" t="s">
        <v>356</v>
      </c>
      <c r="B26" s="122" t="s">
        <v>357</v>
      </c>
      <c r="C26" s="111" t="s">
        <v>465</v>
      </c>
      <c r="D26" s="122" t="s">
        <v>466</v>
      </c>
      <c r="E26" s="111"/>
      <c r="F26" s="111"/>
    </row>
    <row r="27" spans="1:6" ht="210">
      <c r="A27" s="111" t="s">
        <v>356</v>
      </c>
      <c r="B27" s="122" t="s">
        <v>357</v>
      </c>
      <c r="C27" s="111" t="s">
        <v>372</v>
      </c>
      <c r="D27" s="122" t="s">
        <v>412</v>
      </c>
      <c r="E27" s="132"/>
      <c r="F27" s="111"/>
    </row>
    <row r="28" spans="1:6" ht="210">
      <c r="A28" s="111" t="s">
        <v>356</v>
      </c>
      <c r="B28" s="122" t="s">
        <v>357</v>
      </c>
      <c r="C28" s="111" t="s">
        <v>359</v>
      </c>
      <c r="D28" s="122" t="s">
        <v>413</v>
      </c>
      <c r="E28" s="111"/>
      <c r="F28" s="111"/>
    </row>
    <row r="29" spans="1:6" ht="60">
      <c r="A29" s="111" t="s">
        <v>360</v>
      </c>
      <c r="B29" s="122" t="s">
        <v>361</v>
      </c>
      <c r="C29" s="111" t="s">
        <v>347</v>
      </c>
      <c r="D29" s="122" t="s">
        <v>362</v>
      </c>
      <c r="E29" s="111" t="s">
        <v>402</v>
      </c>
      <c r="F29" s="111"/>
    </row>
    <row r="30" spans="1:6" ht="15">
      <c r="A30" s="111" t="s">
        <v>360</v>
      </c>
      <c r="B30" s="122" t="s">
        <v>361</v>
      </c>
      <c r="C30" s="111" t="s">
        <v>348</v>
      </c>
      <c r="D30" s="111" t="s">
        <v>18</v>
      </c>
      <c r="E30" s="111" t="s">
        <v>289</v>
      </c>
      <c r="F30" s="111"/>
    </row>
  </sheetData>
  <phoneticPr fontId="3"/>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4"/>
  <sheetViews>
    <sheetView zoomScaleNormal="100" workbookViewId="0">
      <pane ySplit="8" topLeftCell="A9" activePane="bottomLeft" state="frozen"/>
      <selection pane="bottomLeft" activeCell="G13" sqref="G13:G15"/>
    </sheetView>
  </sheetViews>
  <sheetFormatPr baseColWidth="10" defaultColWidth="8.83203125" defaultRowHeight="14"/>
  <cols>
    <col min="1" max="1" width="39.1640625" bestFit="1" customWidth="1"/>
    <col min="2" max="2" width="11.5" bestFit="1" customWidth="1"/>
    <col min="3" max="3" width="9.1640625" style="3" bestFit="1" customWidth="1"/>
    <col min="4" max="4" width="9.6640625" style="3" customWidth="1"/>
    <col min="5" max="5" width="22" style="3" bestFit="1" customWidth="1"/>
    <col min="6" max="6" width="18.1640625" style="3" customWidth="1"/>
    <col min="7" max="7" width="14.6640625" style="3" bestFit="1" customWidth="1"/>
    <col min="8" max="8" width="12.1640625" style="3" bestFit="1" customWidth="1"/>
    <col min="9" max="10" width="5.6640625" bestFit="1" customWidth="1"/>
    <col min="11" max="11" width="7.5" customWidth="1"/>
    <col min="12" max="15" width="8" customWidth="1"/>
    <col min="16" max="16" width="31.6640625" customWidth="1"/>
  </cols>
  <sheetData>
    <row r="1" spans="1:16">
      <c r="A1" s="7" t="s">
        <v>9</v>
      </c>
      <c r="B1" s="3"/>
    </row>
    <row r="2" spans="1:16">
      <c r="A2" s="7"/>
      <c r="B2" s="3"/>
    </row>
    <row r="3" spans="1:16">
      <c r="A3" s="7"/>
      <c r="B3" s="3"/>
    </row>
    <row r="4" spans="1:16">
      <c r="A4" s="109" t="s">
        <v>341</v>
      </c>
      <c r="B4" s="3"/>
    </row>
    <row r="5" spans="1:16">
      <c r="A5" s="7"/>
      <c r="B5" s="3"/>
    </row>
    <row r="6" spans="1:16" ht="30">
      <c r="A6" s="7"/>
      <c r="B6" s="59" t="s">
        <v>89</v>
      </c>
      <c r="C6" s="139" t="s">
        <v>93</v>
      </c>
      <c r="D6" s="139"/>
      <c r="E6" s="139"/>
      <c r="F6" s="139"/>
      <c r="G6" s="139"/>
      <c r="H6" s="139"/>
      <c r="I6" s="138" t="s">
        <v>142</v>
      </c>
      <c r="J6" s="138"/>
      <c r="K6" s="138"/>
      <c r="L6" s="138"/>
      <c r="M6" s="62" t="s">
        <v>186</v>
      </c>
      <c r="N6" s="105" t="s">
        <v>318</v>
      </c>
      <c r="O6" s="103"/>
      <c r="P6" s="103"/>
    </row>
    <row r="7" spans="1:16">
      <c r="B7" s="36" t="s">
        <v>90</v>
      </c>
      <c r="C7" s="49" t="s">
        <v>91</v>
      </c>
      <c r="D7" s="49" t="s">
        <v>90</v>
      </c>
      <c r="E7" s="38" t="s">
        <v>90</v>
      </c>
      <c r="F7" s="49" t="s">
        <v>90</v>
      </c>
      <c r="G7" s="38" t="s">
        <v>91</v>
      </c>
      <c r="H7" s="38" t="s">
        <v>185</v>
      </c>
      <c r="I7" s="40" t="s">
        <v>91</v>
      </c>
      <c r="J7" s="40" t="s">
        <v>91</v>
      </c>
      <c r="K7" s="40" t="s">
        <v>91</v>
      </c>
      <c r="L7" s="40" t="s">
        <v>91</v>
      </c>
      <c r="M7" s="63" t="s">
        <v>200</v>
      </c>
      <c r="N7" s="104" t="s">
        <v>91</v>
      </c>
      <c r="O7" s="37" t="s">
        <v>91</v>
      </c>
      <c r="P7" s="37" t="s">
        <v>91</v>
      </c>
    </row>
    <row r="8" spans="1:16" ht="30">
      <c r="A8" s="4" t="s">
        <v>18</v>
      </c>
      <c r="B8" s="4" t="s">
        <v>0</v>
      </c>
      <c r="C8" s="5" t="s">
        <v>373</v>
      </c>
      <c r="D8" s="5" t="s">
        <v>374</v>
      </c>
      <c r="E8" s="48" t="s">
        <v>375</v>
      </c>
      <c r="F8" s="50" t="s">
        <v>173</v>
      </c>
      <c r="G8" s="5" t="s">
        <v>100</v>
      </c>
      <c r="H8" s="5" t="s">
        <v>376</v>
      </c>
      <c r="I8" s="5" t="s">
        <v>377</v>
      </c>
      <c r="J8" s="5" t="s">
        <v>378</v>
      </c>
      <c r="K8" s="5" t="s">
        <v>140</v>
      </c>
      <c r="L8" s="5" t="s">
        <v>379</v>
      </c>
      <c r="M8" s="5" t="s">
        <v>187</v>
      </c>
      <c r="N8" s="5" t="s">
        <v>316</v>
      </c>
      <c r="O8" s="5" t="s">
        <v>317</v>
      </c>
      <c r="P8" s="5" t="s">
        <v>174</v>
      </c>
    </row>
    <row r="9" spans="1:16">
      <c r="A9" s="6" t="s">
        <v>307</v>
      </c>
      <c r="B9" s="2" t="s">
        <v>308</v>
      </c>
      <c r="C9" s="2"/>
      <c r="D9" s="2"/>
      <c r="E9" s="2"/>
      <c r="F9" s="1" t="str">
        <f>IF(テーブル2[[#This Row],[データパターン（日本語）]]="", "", VLOOKUP(テーブル2[[#This Row],[データパターン（日本語）]],dataType・データパターン一覧!A:B,2,FALSE))</f>
        <v/>
      </c>
      <c r="G9" s="39"/>
      <c r="H9" s="5"/>
      <c r="I9" s="2"/>
      <c r="J9" s="2"/>
      <c r="K9" s="2"/>
      <c r="L9" s="2"/>
      <c r="M9" s="2"/>
      <c r="N9" s="39"/>
      <c r="O9" s="39"/>
      <c r="P9" s="39"/>
    </row>
    <row r="10" spans="1:16">
      <c r="A10" s="6" t="s">
        <v>320</v>
      </c>
      <c r="B10" s="2" t="s">
        <v>75</v>
      </c>
      <c r="C10" s="2"/>
      <c r="D10" s="2"/>
      <c r="E10" s="2"/>
      <c r="F10" s="1" t="str">
        <f>IF(テーブル2[[#This Row],[データパターン（日本語）]]="", "", VLOOKUP(テーブル2[[#This Row],[データパターン（日本語）]],dataType・データパターン一覧!A:B,2,FALSE))</f>
        <v/>
      </c>
      <c r="G10" s="39"/>
      <c r="H10" s="5"/>
      <c r="I10" s="2"/>
      <c r="J10" s="2"/>
      <c r="K10" s="2"/>
      <c r="L10" s="2"/>
      <c r="M10" s="2"/>
      <c r="N10" s="19"/>
      <c r="O10" s="19"/>
      <c r="P10" s="19"/>
    </row>
    <row r="11" spans="1:16">
      <c r="A11" s="6" t="s">
        <v>479</v>
      </c>
      <c r="B11" s="2" t="s">
        <v>75</v>
      </c>
      <c r="C11" s="2"/>
      <c r="D11" s="2"/>
      <c r="E11" s="2"/>
      <c r="F11" s="1" t="str">
        <f>IF(テーブル2[[#This Row],[データパターン（日本語）]]="", "", VLOOKUP(テーブル2[[#This Row],[データパターン（日本語）]],dataType・データパターン一覧!A:B,2,FALSE))</f>
        <v/>
      </c>
      <c r="G11" s="39"/>
      <c r="H11" s="5"/>
      <c r="I11" s="2"/>
      <c r="J11" s="2"/>
      <c r="K11" s="2"/>
      <c r="L11" s="2"/>
      <c r="M11" s="2"/>
      <c r="N11" s="19"/>
      <c r="O11" s="19"/>
      <c r="P11" s="19"/>
    </row>
    <row r="12" spans="1:16">
      <c r="A12" s="6" t="s">
        <v>515</v>
      </c>
      <c r="B12" s="2" t="s">
        <v>477</v>
      </c>
      <c r="C12" s="2"/>
      <c r="D12" s="2"/>
      <c r="E12" s="2"/>
      <c r="F12" s="1" t="str">
        <f>IF(テーブル2[[#This Row],[データパターン（日本語）]]="", "", VLOOKUP(テーブル2[[#This Row],[データパターン（日本語）]],dataType・データパターン一覧!A:B,2,FALSE))</f>
        <v/>
      </c>
      <c r="G12" s="39"/>
      <c r="H12" s="5"/>
      <c r="I12" s="2"/>
      <c r="J12" s="2"/>
      <c r="K12" s="2"/>
      <c r="L12" s="2"/>
      <c r="M12" s="2"/>
      <c r="N12" s="19"/>
      <c r="O12" s="19"/>
      <c r="P12" s="19"/>
    </row>
    <row r="13" spans="1:16" ht="30">
      <c r="A13" s="6" t="s">
        <v>516</v>
      </c>
      <c r="B13" s="2" t="s">
        <v>61</v>
      </c>
      <c r="C13" s="2" t="s">
        <v>201</v>
      </c>
      <c r="D13" s="2" t="s">
        <v>493</v>
      </c>
      <c r="E13" s="2" t="s">
        <v>145</v>
      </c>
      <c r="F13" s="1" t="str">
        <f>IF(テーブル2[[#This Row],[データパターン（日本語）]]="", "", VLOOKUP(テーブル2[[#This Row],[データパターン（日本語）]],dataType・データパターン一覧!A:B,2,FALSE))</f>
        <v>REG_EX_ALL</v>
      </c>
      <c r="G13" s="39" t="s">
        <v>533</v>
      </c>
      <c r="H13" s="5"/>
      <c r="I13" s="2"/>
      <c r="J13" s="2"/>
      <c r="K13" s="2"/>
      <c r="L13" s="2"/>
      <c r="M13" s="2"/>
      <c r="N13" s="19"/>
      <c r="O13" s="19"/>
      <c r="P13" s="19" t="s">
        <v>326</v>
      </c>
    </row>
    <row r="14" spans="1:16" ht="45">
      <c r="A14" s="88" t="s">
        <v>502</v>
      </c>
      <c r="B14" s="89" t="s">
        <v>61</v>
      </c>
      <c r="C14" s="89" t="s">
        <v>201</v>
      </c>
      <c r="D14" s="89" t="s">
        <v>517</v>
      </c>
      <c r="E14" s="89" t="s">
        <v>145</v>
      </c>
      <c r="F14" s="1" t="str">
        <f>IF(テーブル2[[#This Row],[データパターン（日本語）]]="", "", VLOOKUP(テーブル2[[#This Row],[データパターン（日本語）]],dataType・データパターン一覧!A:B,2,FALSE))</f>
        <v>REG_EX_ALL</v>
      </c>
      <c r="G14" s="39" t="s">
        <v>534</v>
      </c>
      <c r="H14" s="128" t="s">
        <v>43</v>
      </c>
      <c r="I14" s="2"/>
      <c r="J14" s="2"/>
      <c r="K14" s="2"/>
      <c r="L14" s="2"/>
      <c r="M14" s="2"/>
      <c r="N14" s="19"/>
      <c r="O14" s="19"/>
      <c r="P14" s="19" t="s">
        <v>535</v>
      </c>
    </row>
    <row r="15" spans="1:16" ht="15">
      <c r="A15" s="6" t="s">
        <v>518</v>
      </c>
      <c r="B15" s="2" t="s">
        <v>61</v>
      </c>
      <c r="C15" s="2" t="s">
        <v>519</v>
      </c>
      <c r="D15" s="2" t="s">
        <v>520</v>
      </c>
      <c r="E15" s="2" t="s">
        <v>145</v>
      </c>
      <c r="F15" s="1" t="str">
        <f>IF(テーブル2[[#This Row],[データパターン（日本語）]]="", "", VLOOKUP(テーブル2[[#This Row],[データパターン（日本語）]],dataType・データパターン一覧!A:B,2,FALSE))</f>
        <v>REG_EX_ALL</v>
      </c>
      <c r="G15" s="39" t="s">
        <v>536</v>
      </c>
      <c r="H15" s="128"/>
      <c r="I15" s="2"/>
      <c r="J15" s="2"/>
      <c r="K15" s="2"/>
      <c r="L15" s="2"/>
      <c r="M15" s="2"/>
      <c r="N15" s="19"/>
      <c r="O15" s="19"/>
      <c r="P15" s="19"/>
    </row>
    <row r="16" spans="1:16" ht="15">
      <c r="A16" s="6" t="s">
        <v>521</v>
      </c>
      <c r="B16" s="2" t="s">
        <v>61</v>
      </c>
      <c r="C16" s="2" t="s">
        <v>522</v>
      </c>
      <c r="D16" s="2" t="s">
        <v>522</v>
      </c>
      <c r="E16" s="2" t="s">
        <v>145</v>
      </c>
      <c r="F16" s="1" t="str">
        <f>IF(テーブル2[[#This Row],[データパターン（日本語）]]="", "", VLOOKUP(テーブル2[[#This Row],[データパターン（日本語）]],dataType・データパターン一覧!A:B,2,FALSE))</f>
        <v>REG_EX_ALL</v>
      </c>
      <c r="G16" s="39"/>
      <c r="H16" s="128" t="s">
        <v>43</v>
      </c>
      <c r="I16" s="2"/>
      <c r="J16" s="2"/>
      <c r="K16" s="2"/>
      <c r="L16" s="2"/>
      <c r="M16" s="2"/>
      <c r="N16" s="19"/>
      <c r="O16" s="19"/>
      <c r="P16" s="19" t="s">
        <v>537</v>
      </c>
    </row>
    <row r="17" spans="1:16">
      <c r="A17" s="6" t="s">
        <v>523</v>
      </c>
      <c r="B17" s="2" t="s">
        <v>65</v>
      </c>
      <c r="C17" s="2"/>
      <c r="D17" s="2"/>
      <c r="E17" s="2"/>
      <c r="F17" s="1" t="str">
        <f>IF(テーブル2[[#This Row],[データパターン（日本語）]]="", "", VLOOKUP(テーブル2[[#This Row],[データパターン（日本語）]],dataType・データパターン一覧!A:B,2,FALSE))</f>
        <v/>
      </c>
      <c r="G17" s="39"/>
      <c r="H17" s="5"/>
      <c r="I17" s="2"/>
      <c r="J17" s="2"/>
      <c r="K17" s="2"/>
      <c r="L17" s="2"/>
      <c r="M17" s="2" t="s">
        <v>501</v>
      </c>
      <c r="N17" s="19"/>
      <c r="O17" s="19"/>
      <c r="P17" s="19"/>
    </row>
    <row r="18" spans="1:16">
      <c r="A18" s="6" t="s">
        <v>524</v>
      </c>
      <c r="B18" s="2" t="s">
        <v>61</v>
      </c>
      <c r="C18" s="2" t="s">
        <v>525</v>
      </c>
      <c r="D18" s="2" t="s">
        <v>526</v>
      </c>
      <c r="E18" s="2" t="s">
        <v>145</v>
      </c>
      <c r="F18" s="1" t="str">
        <f>IF(テーブル2[[#This Row],[データパターン（日本語）]]="", "", VLOOKUP(テーブル2[[#This Row],[データパターン（日本語）]],dataType・データパターン一覧!A:B,2,FALSE))</f>
        <v>REG_EX_ALL</v>
      </c>
      <c r="G18" s="39"/>
      <c r="H18" s="5"/>
      <c r="I18" s="2"/>
      <c r="J18" s="2"/>
      <c r="K18" s="2"/>
      <c r="L18" s="2"/>
      <c r="M18" s="2"/>
      <c r="N18" s="19"/>
      <c r="O18" s="19"/>
      <c r="P18" s="19"/>
    </row>
    <row r="19" spans="1:16">
      <c r="A19" s="6" t="s">
        <v>527</v>
      </c>
      <c r="B19" s="2" t="s">
        <v>65</v>
      </c>
      <c r="C19" s="2"/>
      <c r="D19" s="2"/>
      <c r="E19" s="2"/>
      <c r="F19" s="1" t="str">
        <f>IF(テーブル2[[#This Row],[データパターン（日本語）]]="", "", VLOOKUP(テーブル2[[#This Row],[データパターン（日本語）]],dataType・データパターン一覧!A:B,2,FALSE))</f>
        <v/>
      </c>
      <c r="G19" s="39"/>
      <c r="H19" s="5"/>
      <c r="I19" s="2"/>
      <c r="J19" s="2"/>
      <c r="K19" s="2"/>
      <c r="L19" s="2"/>
      <c r="M19" s="2" t="s">
        <v>501</v>
      </c>
      <c r="N19" s="19"/>
      <c r="O19" s="19"/>
      <c r="P19" s="19"/>
    </row>
    <row r="20" spans="1:16">
      <c r="A20" s="6" t="s">
        <v>528</v>
      </c>
      <c r="B20" s="2" t="s">
        <v>65</v>
      </c>
      <c r="C20" s="2"/>
      <c r="D20" s="2"/>
      <c r="E20" s="2"/>
      <c r="F20" s="1" t="str">
        <f>IF(テーブル2[[#This Row],[データパターン（日本語）]]="", "", VLOOKUP(テーブル2[[#This Row],[データパターン（日本語）]],dataType・データパターン一覧!A:B,2,FALSE))</f>
        <v/>
      </c>
      <c r="G20" s="39"/>
      <c r="H20" s="5"/>
      <c r="I20" s="2"/>
      <c r="J20" s="2"/>
      <c r="K20" s="2"/>
      <c r="L20" s="2"/>
      <c r="M20" s="2" t="s">
        <v>501</v>
      </c>
      <c r="N20" s="19"/>
      <c r="O20" s="19"/>
      <c r="P20" s="19"/>
    </row>
    <row r="21" spans="1:16">
      <c r="A21" s="6" t="s">
        <v>529</v>
      </c>
      <c r="B21" s="2" t="s">
        <v>65</v>
      </c>
      <c r="C21" s="2"/>
      <c r="D21" s="2"/>
      <c r="E21" s="2"/>
      <c r="F21" s="1" t="str">
        <f>IF(テーブル2[[#This Row],[データパターン（日本語）]]="", "", VLOOKUP(テーブル2[[#This Row],[データパターン（日本語）]],dataType・データパターン一覧!A:B,2,FALSE))</f>
        <v/>
      </c>
      <c r="G21" s="39"/>
      <c r="H21" s="5"/>
      <c r="I21" s="2"/>
      <c r="J21" s="2"/>
      <c r="K21" s="2"/>
      <c r="L21" s="2"/>
      <c r="M21" s="2" t="s">
        <v>501</v>
      </c>
      <c r="N21" s="19"/>
      <c r="O21" s="19"/>
      <c r="P21" s="19"/>
    </row>
    <row r="22" spans="1:16">
      <c r="A22" s="6" t="s">
        <v>530</v>
      </c>
      <c r="B22" s="2" t="s">
        <v>511</v>
      </c>
      <c r="C22" s="2"/>
      <c r="D22" s="2"/>
      <c r="E22" s="2"/>
      <c r="F22" s="1" t="str">
        <f>IF(テーブル2[[#This Row],[データパターン（日本語）]]="", "", VLOOKUP(テーブル2[[#This Row],[データパターン（日本語）]],dataType・データパターン一覧!A:B,2,FALSE))</f>
        <v/>
      </c>
      <c r="G22" s="39"/>
      <c r="H22" s="5"/>
      <c r="I22" s="2" t="s">
        <v>506</v>
      </c>
      <c r="J22" s="2" t="s">
        <v>538</v>
      </c>
      <c r="K22" s="2"/>
      <c r="L22" s="2"/>
      <c r="M22" s="2"/>
      <c r="N22" s="19"/>
      <c r="O22" s="19"/>
      <c r="P22" s="19"/>
    </row>
    <row r="23" spans="1:16">
      <c r="A23" s="6" t="s">
        <v>531</v>
      </c>
      <c r="B23" s="2" t="s">
        <v>65</v>
      </c>
      <c r="C23" s="2"/>
      <c r="D23" s="2"/>
      <c r="E23" s="2"/>
      <c r="F23" s="1" t="str">
        <f>IF(テーブル2[[#This Row],[データパターン（日本語）]]="", "", VLOOKUP(テーブル2[[#This Row],[データパターン（日本語）]],dataType・データパターン一覧!A:B,2,FALSE))</f>
        <v/>
      </c>
      <c r="G23" s="39"/>
      <c r="H23" s="5"/>
      <c r="I23" s="2"/>
      <c r="J23" s="2"/>
      <c r="K23" s="2"/>
      <c r="L23" s="2"/>
      <c r="M23" s="2" t="s">
        <v>501</v>
      </c>
      <c r="N23" s="19"/>
      <c r="O23" s="19"/>
      <c r="P23" s="19"/>
    </row>
    <row r="24" spans="1:16">
      <c r="A24" s="6" t="s">
        <v>532</v>
      </c>
      <c r="B24" s="2" t="s">
        <v>514</v>
      </c>
      <c r="C24" s="2"/>
      <c r="D24" s="2"/>
      <c r="E24" s="2"/>
      <c r="F24" s="1" t="str">
        <f>IF(テーブル2[[#This Row],[データパターン（日本語）]]="", "", VLOOKUP(テーブル2[[#This Row],[データパターン（日本語）]],dataType・データパターン一覧!A:B,2,FALSE))</f>
        <v/>
      </c>
      <c r="G24" s="39"/>
      <c r="H24" s="5"/>
      <c r="I24" s="2"/>
      <c r="J24" s="2"/>
      <c r="K24" s="2"/>
      <c r="L24" s="2"/>
      <c r="M24" s="2"/>
      <c r="N24" s="19"/>
      <c r="O24" s="19"/>
      <c r="P24" s="19"/>
    </row>
  </sheetData>
  <sheetProtection selectLockedCells="1" selectUnlockedCells="1"/>
  <mergeCells count="2">
    <mergeCell ref="I6:L6"/>
    <mergeCell ref="C6:H6"/>
  </mergeCells>
  <phoneticPr fontId="3"/>
  <dataValidations count="10">
    <dataValidation type="list" allowBlank="1" showInputMessage="1" showErrorMessage="1" sqref="B8" xr:uid="{E584E77A-D19D-AF47-8752-2659B9F192F6}">
      <formula1>"INT,STRING,TIMESTAMP,ENUM"</formula1>
    </dataValidation>
    <dataValidation type="list" allowBlank="1" showInputMessage="1" showErrorMessage="1" sqref="F1:H1 F4:H5 F1048300:H1048576 O9:O24 G13" xr:uid="{9E456B39-AC31-C54E-A941-1F234B3D418F}">
      <formula1>INDIRECT(#REF!)</formula1>
    </dataValidation>
    <dataValidation type="list" allowBlank="1" showInputMessage="1" showErrorMessage="1" sqref="F2:H3" xr:uid="{C602D75F-216A-5D49-91B0-7808C213D19E}">
      <formula1>INDIRECT($C6)</formula1>
    </dataValidation>
    <dataValidation type="list" allowBlank="1" showInputMessage="1" showErrorMessage="1" sqref="F25:H1048285 G24:H24" xr:uid="{F859AB8A-BE4F-E44F-8372-B00E9C665850}">
      <formula1>INDIRECT($C27)</formula1>
    </dataValidation>
    <dataValidation type="list" allowBlank="1" showInputMessage="1" showErrorMessage="1" sqref="F1048286:H1048299" xr:uid="{1C5976C2-C0B8-2D45-AE54-8055D472B907}">
      <formula1>INDIRECT($C1)</formula1>
    </dataValidation>
    <dataValidation type="list" allowBlank="1" showInputMessage="1" showErrorMessage="1" sqref="N9:N24" xr:uid="{49544BD8-FF5B-B246-8610-BB23908E2C33}">
      <formula1>"○"</formula1>
    </dataValidation>
    <dataValidation type="list" allowBlank="1" showInputMessage="1" showErrorMessage="1" sqref="E9:E24" xr:uid="{99DE6843-CD64-ED48-9E4D-3C326B3CC555}">
      <formula1>一般</formula1>
    </dataValidation>
    <dataValidation type="list" allowBlank="1" showInputMessage="1" showErrorMessage="1" sqref="G18:H23" xr:uid="{32461CE4-B603-464D-9C69-323DF54C9C2E}">
      <formula1>INDIRECT($C29)</formula1>
    </dataValidation>
    <dataValidation type="list" allowBlank="1" showInputMessage="1" showErrorMessage="1" sqref="G19:H19" xr:uid="{409D0C27-0A2D-4048-B6D1-0EC0E2F08EEE}">
      <formula1>INDIRECT($C33)</formula1>
    </dataValidation>
    <dataValidation type="list" allowBlank="1" showInputMessage="1" showErrorMessage="1" sqref="G17:H17" xr:uid="{65AB14F5-311B-3D49-B756-CC378F0DD29D}">
      <formula1>INDIRECT($C26)</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D17E4E66-2C1E-E84C-89AF-EAF5D367CF20}">
          <x14:formula1>
            <xm:f>dataTypeプルダウン項目!E4:E1048567</xm:f>
          </x14:formula1>
          <xm:sqref>B9:B12</xm:sqref>
        </x14:dataValidation>
        <x14:dataValidation type="list" allowBlank="1" showInputMessage="1" showErrorMessage="1" xr:uid="{301802C5-0918-0C43-B34B-EC3C9881CC8C}">
          <x14:formula1>
            <xm:f>dataTypeプルダウン項目!E7:E1048570</xm:f>
          </x14:formula1>
          <xm:sqref>B13:B24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4"/>
  <sheetViews>
    <sheetView zoomScale="90" zoomScaleNormal="90" workbookViewId="0">
      <selection activeCell="E40" sqref="E40"/>
    </sheetView>
  </sheetViews>
  <sheetFormatPr baseColWidth="10" defaultColWidth="8.83203125" defaultRowHeight="14"/>
  <cols>
    <col min="1" max="1" width="37.5" style="3" customWidth="1"/>
    <col min="2" max="2" width="9.1640625" style="3" customWidth="1"/>
    <col min="3" max="3" width="23.33203125" style="20" customWidth="1"/>
    <col min="4" max="4" width="9.1640625" style="3" bestFit="1" customWidth="1"/>
    <col min="5" max="5" width="18.6640625" style="3" customWidth="1"/>
    <col min="6" max="6" width="20.6640625" customWidth="1"/>
    <col min="7" max="7" width="11.1640625" bestFit="1" customWidth="1"/>
    <col min="8" max="8" width="44.6640625" customWidth="1"/>
    <col min="9" max="11" width="24.5" bestFit="1" customWidth="1"/>
  </cols>
  <sheetData>
    <row r="1" spans="1:11">
      <c r="A1" s="7" t="s">
        <v>8</v>
      </c>
    </row>
    <row r="3" spans="1:11">
      <c r="A3" s="3" t="s">
        <v>58</v>
      </c>
    </row>
    <row r="4" spans="1:11">
      <c r="A4" s="3" t="s">
        <v>59</v>
      </c>
    </row>
    <row r="5" spans="1:11" ht="15">
      <c r="A5" s="3" t="s">
        <v>60</v>
      </c>
      <c r="H5" s="52" t="s">
        <v>192</v>
      </c>
      <c r="I5" s="52" t="s">
        <v>127</v>
      </c>
      <c r="J5" s="52" t="s">
        <v>128</v>
      </c>
      <c r="K5" s="52" t="s">
        <v>129</v>
      </c>
    </row>
    <row r="6" spans="1:11">
      <c r="A6" s="123" t="s">
        <v>340</v>
      </c>
      <c r="H6" s="65" t="str">
        <f>IF(各種設定!$E$14=0,"",各種設定!$E$14)</f>
        <v>ja</v>
      </c>
      <c r="I6" s="65" t="str">
        <f>IF(各種設定!$E$15=0,"",各種設定!$E$15)</f>
        <v/>
      </c>
      <c r="J6" s="65" t="str">
        <f>IF(各種設定!$E$16=0,"",各種設定!$E$16)</f>
        <v/>
      </c>
      <c r="K6" s="65" t="str">
        <f>IF(各種設定!$E$17=0,"",各種設定!$E$17)</f>
        <v/>
      </c>
    </row>
    <row r="7" spans="1:11" ht="15">
      <c r="B7" s="3" t="s">
        <v>44</v>
      </c>
      <c r="C7" s="20" t="s">
        <v>44</v>
      </c>
    </row>
    <row r="8" spans="1:11" ht="30">
      <c r="A8" s="3" t="s">
        <v>42</v>
      </c>
      <c r="B8" s="20" t="s">
        <v>380</v>
      </c>
      <c r="C8" s="20" t="s">
        <v>41</v>
      </c>
      <c r="D8" s="3" t="s">
        <v>5</v>
      </c>
      <c r="E8" s="3" t="s">
        <v>6</v>
      </c>
      <c r="F8" s="20" t="s">
        <v>381</v>
      </c>
      <c r="G8" s="20" t="s">
        <v>382</v>
      </c>
      <c r="H8" s="3" t="s">
        <v>104</v>
      </c>
      <c r="I8" s="51" t="s">
        <v>383</v>
      </c>
      <c r="J8" s="51" t="s">
        <v>384</v>
      </c>
      <c r="K8" s="51" t="s">
        <v>385</v>
      </c>
    </row>
    <row r="9" spans="1:11">
      <c r="A9" s="6" t="s">
        <v>504</v>
      </c>
      <c r="B9" s="2"/>
      <c r="C9" s="66"/>
      <c r="D9" s="22" t="s">
        <v>501</v>
      </c>
      <c r="E9" s="22" t="s">
        <v>539</v>
      </c>
      <c r="F9" s="22" t="s">
        <v>540</v>
      </c>
      <c r="G9" s="21"/>
      <c r="H9" s="66"/>
      <c r="I9" s="24"/>
      <c r="J9" s="22"/>
      <c r="K9" s="22"/>
    </row>
    <row r="10" spans="1:11">
      <c r="A10" s="6" t="s">
        <v>504</v>
      </c>
      <c r="B10" s="2"/>
      <c r="C10" s="66"/>
      <c r="D10" s="22" t="s">
        <v>541</v>
      </c>
      <c r="E10" s="22" t="s">
        <v>542</v>
      </c>
      <c r="F10" s="22" t="s">
        <v>543</v>
      </c>
      <c r="G10" s="21"/>
      <c r="H10" s="66"/>
      <c r="I10" s="24"/>
      <c r="J10" s="22"/>
      <c r="K10" s="22"/>
    </row>
    <row r="11" spans="1:11">
      <c r="A11" s="6" t="s">
        <v>504</v>
      </c>
      <c r="B11" s="2"/>
      <c r="C11" s="66"/>
      <c r="D11" s="22" t="s">
        <v>544</v>
      </c>
      <c r="E11" s="22" t="s">
        <v>545</v>
      </c>
      <c r="F11" s="22" t="s">
        <v>546</v>
      </c>
      <c r="G11" s="21"/>
      <c r="H11" s="66"/>
      <c r="I11" s="24"/>
      <c r="J11" s="22"/>
      <c r="K11" s="22"/>
    </row>
    <row r="12" spans="1:11">
      <c r="A12" s="6" t="s">
        <v>527</v>
      </c>
      <c r="B12" s="2"/>
      <c r="C12" s="66"/>
      <c r="D12" s="22" t="s">
        <v>501</v>
      </c>
      <c r="E12" s="24" t="s">
        <v>547</v>
      </c>
      <c r="F12" s="22" t="s">
        <v>548</v>
      </c>
      <c r="G12" s="21"/>
      <c r="H12" s="66"/>
      <c r="I12" s="22"/>
      <c r="J12" s="22"/>
      <c r="K12" s="22"/>
    </row>
    <row r="13" spans="1:11">
      <c r="A13" s="6" t="s">
        <v>527</v>
      </c>
      <c r="B13" s="2"/>
      <c r="C13" s="66"/>
      <c r="D13" s="22" t="s">
        <v>541</v>
      </c>
      <c r="E13" s="127" t="s">
        <v>549</v>
      </c>
      <c r="F13" s="22" t="s">
        <v>71</v>
      </c>
      <c r="G13" s="21"/>
      <c r="H13" s="66"/>
      <c r="I13" s="22"/>
      <c r="J13" s="22"/>
      <c r="K13" s="22"/>
    </row>
    <row r="14" spans="1:11">
      <c r="A14" s="6" t="s">
        <v>527</v>
      </c>
      <c r="B14" s="2"/>
      <c r="C14" s="66"/>
      <c r="D14" s="22" t="s">
        <v>544</v>
      </c>
      <c r="E14" s="24" t="s">
        <v>550</v>
      </c>
      <c r="F14" s="22" t="s">
        <v>43</v>
      </c>
      <c r="G14" s="21"/>
      <c r="H14" s="66"/>
      <c r="I14" s="126"/>
      <c r="J14" s="22"/>
      <c r="K14" s="22"/>
    </row>
    <row r="15" spans="1:11">
      <c r="A15" s="6" t="s">
        <v>527</v>
      </c>
      <c r="B15" s="2"/>
      <c r="C15" s="66"/>
      <c r="D15" s="22" t="s">
        <v>551</v>
      </c>
      <c r="E15" s="127" t="s">
        <v>552</v>
      </c>
      <c r="F15" s="22" t="s">
        <v>553</v>
      </c>
      <c r="G15" s="21"/>
      <c r="H15" s="66"/>
      <c r="I15" s="22"/>
      <c r="J15" s="22"/>
      <c r="K15" s="22"/>
    </row>
    <row r="16" spans="1:11">
      <c r="A16" s="6" t="s">
        <v>508</v>
      </c>
      <c r="B16" s="2"/>
      <c r="C16" s="66"/>
      <c r="D16" s="22" t="s">
        <v>501</v>
      </c>
      <c r="E16" s="22" t="s">
        <v>554</v>
      </c>
      <c r="F16" s="22" t="s">
        <v>555</v>
      </c>
      <c r="G16" s="21"/>
      <c r="H16" s="66"/>
      <c r="I16" s="22"/>
      <c r="J16" s="22"/>
      <c r="K16" s="22"/>
    </row>
    <row r="17" spans="1:11">
      <c r="A17" s="6" t="s">
        <v>508</v>
      </c>
      <c r="B17" s="2"/>
      <c r="C17" s="66"/>
      <c r="D17" s="22" t="s">
        <v>541</v>
      </c>
      <c r="E17" s="22" t="s">
        <v>556</v>
      </c>
      <c r="F17" s="22" t="s">
        <v>557</v>
      </c>
      <c r="G17" s="21"/>
      <c r="H17" s="66"/>
      <c r="I17" s="24"/>
      <c r="J17" s="22"/>
      <c r="K17" s="22"/>
    </row>
    <row r="18" spans="1:11">
      <c r="A18" s="6" t="s">
        <v>508</v>
      </c>
      <c r="B18" s="2"/>
      <c r="C18" s="66"/>
      <c r="D18" s="22" t="s">
        <v>544</v>
      </c>
      <c r="E18" s="22" t="s">
        <v>558</v>
      </c>
      <c r="F18" s="22" t="s">
        <v>559</v>
      </c>
      <c r="G18" s="21"/>
      <c r="H18" s="66"/>
      <c r="I18" s="24"/>
      <c r="J18" s="22"/>
      <c r="K18" s="22"/>
    </row>
    <row r="19" spans="1:11">
      <c r="A19" s="78" t="s">
        <v>509</v>
      </c>
      <c r="B19" s="2"/>
      <c r="C19" s="66"/>
      <c r="D19" s="22" t="s">
        <v>501</v>
      </c>
      <c r="E19" s="22" t="s">
        <v>560</v>
      </c>
      <c r="F19" s="22" t="s">
        <v>561</v>
      </c>
      <c r="G19" s="21"/>
      <c r="H19" s="66"/>
      <c r="I19" s="24"/>
      <c r="J19" s="22"/>
      <c r="K19" s="22"/>
    </row>
    <row r="20" spans="1:11">
      <c r="A20" s="78" t="s">
        <v>509</v>
      </c>
      <c r="B20" s="2"/>
      <c r="C20" s="66"/>
      <c r="D20" s="22" t="s">
        <v>541</v>
      </c>
      <c r="E20" s="22" t="s">
        <v>562</v>
      </c>
      <c r="F20" s="22" t="s">
        <v>563</v>
      </c>
      <c r="G20" s="21"/>
      <c r="H20" s="66"/>
      <c r="I20" s="24"/>
      <c r="J20" s="22"/>
      <c r="K20" s="22"/>
    </row>
    <row r="21" spans="1:11">
      <c r="A21" s="78" t="s">
        <v>512</v>
      </c>
      <c r="B21" s="2"/>
      <c r="C21" s="66"/>
      <c r="D21" s="22" t="s">
        <v>501</v>
      </c>
      <c r="E21" s="22" t="s">
        <v>564</v>
      </c>
      <c r="F21" s="22" t="s">
        <v>565</v>
      </c>
      <c r="G21" s="21"/>
      <c r="H21" s="66"/>
      <c r="I21" s="126"/>
      <c r="J21" s="22"/>
      <c r="K21" s="22"/>
    </row>
    <row r="22" spans="1:11">
      <c r="A22" s="78" t="s">
        <v>512</v>
      </c>
      <c r="B22" s="2"/>
      <c r="C22" s="66"/>
      <c r="D22" s="22" t="s">
        <v>541</v>
      </c>
      <c r="E22" s="22" t="s">
        <v>566</v>
      </c>
      <c r="F22" s="22" t="s">
        <v>567</v>
      </c>
      <c r="G22" s="21"/>
      <c r="H22" s="66"/>
      <c r="I22" s="126"/>
      <c r="J22" s="22"/>
      <c r="K22" s="22"/>
    </row>
    <row r="23" spans="1:11">
      <c r="A23" s="78" t="s">
        <v>512</v>
      </c>
      <c r="B23" s="2"/>
      <c r="C23" s="66"/>
      <c r="D23" s="22" t="s">
        <v>544</v>
      </c>
      <c r="E23" s="22" t="s">
        <v>568</v>
      </c>
      <c r="F23" s="22" t="s">
        <v>569</v>
      </c>
      <c r="G23" s="21"/>
      <c r="H23" s="66"/>
      <c r="I23" s="126"/>
      <c r="J23" s="22"/>
      <c r="K23" s="22"/>
    </row>
    <row r="24" spans="1:11">
      <c r="A24" s="78"/>
    </row>
  </sheetData>
  <protectedRanges>
    <protectedRange sqref="A1" name="修正可能箇所_2"/>
    <protectedRange sqref="A24" name="修正可能箇所_3"/>
    <protectedRange sqref="A19" name="修正可能箇所_4_1_1"/>
    <protectedRange sqref="A20" name="修正可能箇所_4_2_1"/>
  </protectedRanges>
  <phoneticPr fontId="3"/>
  <pageMargins left="0.7" right="0.7" top="0.75" bottom="0.75" header="0.3" footer="0.3"/>
  <pageSetup paperSize="9" orientation="portrait" r:id="rId1"/>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D7" sqref="D7"/>
    </sheetView>
  </sheetViews>
  <sheetFormatPr baseColWidth="10" defaultColWidth="8.83203125" defaultRowHeight="14"/>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111</v>
      </c>
    </row>
    <row r="2" spans="1:10">
      <c r="A2" s="32" t="s">
        <v>0</v>
      </c>
      <c r="B2" s="32" t="s">
        <v>68</v>
      </c>
      <c r="C2" s="33" t="s">
        <v>69</v>
      </c>
      <c r="D2" s="33" t="s">
        <v>106</v>
      </c>
      <c r="E2" s="33" t="s">
        <v>92</v>
      </c>
      <c r="F2" s="33" t="s">
        <v>70</v>
      </c>
      <c r="G2" s="33" t="s">
        <v>19</v>
      </c>
      <c r="H2" s="33" t="s">
        <v>67</v>
      </c>
      <c r="J2" s="33" t="s">
        <v>110</v>
      </c>
    </row>
    <row r="3" spans="1:10">
      <c r="A3" s="29" t="s">
        <v>61</v>
      </c>
      <c r="B3" s="34" t="s">
        <v>66</v>
      </c>
      <c r="C3" s="34" t="s">
        <v>43</v>
      </c>
      <c r="D3" s="34" t="s">
        <v>107</v>
      </c>
      <c r="E3" s="34" t="s">
        <v>71</v>
      </c>
      <c r="F3" s="35"/>
      <c r="G3" s="35"/>
      <c r="H3" s="35"/>
      <c r="J3" s="35"/>
    </row>
    <row r="4" spans="1:10">
      <c r="A4" s="29" t="s">
        <v>62</v>
      </c>
      <c r="B4" s="35"/>
      <c r="C4" s="35"/>
      <c r="D4" s="35"/>
      <c r="E4" s="35"/>
      <c r="F4" s="34" t="s">
        <v>71</v>
      </c>
      <c r="G4" s="34" t="s">
        <v>71</v>
      </c>
      <c r="H4" s="35"/>
      <c r="J4" s="34" t="s">
        <v>71</v>
      </c>
    </row>
    <row r="5" spans="1:10">
      <c r="A5" s="29" t="s">
        <v>74</v>
      </c>
      <c r="B5" s="35"/>
      <c r="C5" s="35"/>
      <c r="D5" s="35"/>
      <c r="E5" s="35"/>
      <c r="F5" s="34" t="s">
        <v>71</v>
      </c>
      <c r="G5" s="34" t="s">
        <v>71</v>
      </c>
      <c r="H5" s="35"/>
      <c r="J5" s="35"/>
    </row>
    <row r="6" spans="1:10">
      <c r="A6" s="29" t="s">
        <v>75</v>
      </c>
      <c r="B6" s="35"/>
      <c r="C6" s="35"/>
      <c r="D6" s="35"/>
      <c r="E6" s="35"/>
      <c r="F6" s="34" t="s">
        <v>71</v>
      </c>
      <c r="G6" s="34" t="s">
        <v>71</v>
      </c>
      <c r="H6" s="35"/>
      <c r="J6" s="34" t="s">
        <v>71</v>
      </c>
    </row>
    <row r="7" spans="1:10">
      <c r="A7" s="29" t="s">
        <v>63</v>
      </c>
      <c r="B7" s="35"/>
      <c r="C7" s="35"/>
      <c r="D7" s="35"/>
      <c r="E7" s="35"/>
      <c r="F7" s="34" t="s">
        <v>71</v>
      </c>
      <c r="G7" s="34" t="s">
        <v>71</v>
      </c>
      <c r="H7" s="35"/>
      <c r="J7" s="35"/>
    </row>
    <row r="8" spans="1:10">
      <c r="A8" s="29" t="s">
        <v>64</v>
      </c>
      <c r="B8" s="35"/>
      <c r="C8" s="35"/>
      <c r="D8" s="35"/>
      <c r="E8" s="35"/>
      <c r="F8" s="34" t="s">
        <v>71</v>
      </c>
      <c r="G8" s="34" t="s">
        <v>71</v>
      </c>
      <c r="H8" s="35"/>
      <c r="J8" s="35"/>
    </row>
    <row r="9" spans="1:10">
      <c r="A9" s="29" t="s">
        <v>76</v>
      </c>
      <c r="B9" s="34" t="s">
        <v>66</v>
      </c>
      <c r="C9" s="34" t="s">
        <v>66</v>
      </c>
      <c r="D9" s="35"/>
      <c r="E9" s="35"/>
      <c r="F9" s="34" t="s">
        <v>71</v>
      </c>
      <c r="G9" s="34" t="s">
        <v>71</v>
      </c>
      <c r="H9" s="34" t="s">
        <v>43</v>
      </c>
      <c r="J9" s="35"/>
    </row>
    <row r="10" spans="1:10">
      <c r="A10" s="29" t="s">
        <v>26</v>
      </c>
      <c r="B10" s="35"/>
      <c r="C10" s="35"/>
      <c r="D10" s="35"/>
      <c r="E10" s="35"/>
      <c r="F10" s="35"/>
      <c r="G10" s="35"/>
      <c r="H10" s="35"/>
      <c r="J10" s="35"/>
    </row>
    <row r="11" spans="1:10">
      <c r="A11" s="29" t="s">
        <v>65</v>
      </c>
      <c r="B11" s="34" t="s">
        <v>72</v>
      </c>
      <c r="C11" s="34" t="s">
        <v>73</v>
      </c>
      <c r="D11" s="35"/>
      <c r="E11" s="35"/>
      <c r="F11" s="35"/>
      <c r="G11" s="35"/>
      <c r="H11" s="35"/>
      <c r="J11" s="35"/>
    </row>
    <row r="12" spans="1:10">
      <c r="A12" s="29" t="s">
        <v>87</v>
      </c>
      <c r="B12" s="35"/>
      <c r="C12" s="35"/>
      <c r="D12" s="35"/>
      <c r="E12" s="35"/>
      <c r="F12" s="35"/>
      <c r="G12" s="35"/>
      <c r="H12" s="35"/>
      <c r="J12" s="35"/>
    </row>
    <row r="14" spans="1:10">
      <c r="B14" s="31" t="s">
        <v>108</v>
      </c>
    </row>
    <row r="15" spans="1:10">
      <c r="B15" t="s">
        <v>109</v>
      </c>
    </row>
  </sheetData>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4"/>
  <cols>
    <col min="1" max="1" width="25.1640625" bestFit="1" customWidth="1"/>
    <col min="2" max="2" width="12.1640625" customWidth="1"/>
    <col min="3" max="3" width="12.1640625" bestFit="1" customWidth="1"/>
  </cols>
  <sheetData>
    <row r="1" spans="1:3">
      <c r="A1" t="s">
        <v>290</v>
      </c>
      <c r="B1" t="s">
        <v>291</v>
      </c>
      <c r="C1" t="s">
        <v>294</v>
      </c>
    </row>
    <row r="2" spans="1:3">
      <c r="A2" t="s">
        <v>297</v>
      </c>
      <c r="B2" t="s">
        <v>293</v>
      </c>
      <c r="C2" t="s">
        <v>295</v>
      </c>
    </row>
    <row r="3" spans="1:3">
      <c r="A3" t="s">
        <v>298</v>
      </c>
      <c r="B3" t="s">
        <v>293</v>
      </c>
      <c r="C3" t="s">
        <v>296</v>
      </c>
    </row>
    <row r="4" spans="1:3">
      <c r="A4" t="s">
        <v>292</v>
      </c>
      <c r="B4" t="s">
        <v>299</v>
      </c>
      <c r="C4" t="s">
        <v>295</v>
      </c>
    </row>
    <row r="11" spans="1:3">
      <c r="A11" t="s">
        <v>300</v>
      </c>
    </row>
    <row r="12" spans="1:3">
      <c r="A12" t="s">
        <v>301</v>
      </c>
    </row>
    <row r="13" spans="1:3">
      <c r="A13" s="87" t="s">
        <v>302</v>
      </c>
    </row>
    <row r="14" spans="1:3">
      <c r="A14" t="s">
        <v>303</v>
      </c>
    </row>
    <row r="15" spans="1:3">
      <c r="A15" t="s">
        <v>304</v>
      </c>
    </row>
  </sheetData>
  <phoneticPr fontId="3"/>
  <pageMargins left="0.7" right="0.7" top="0.75" bottom="0.75" header="0.3" footer="0.3"/>
  <pageSetup paperSize="9" orientation="portrait" r:id="rId1"/>
  <tableParts count="1">
    <tablePart r:id="rId2"/>
  </tableParts>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16</vt:i4>
      </vt:variant>
      <vt:variant>
        <vt:lpstr>名前付き一覧</vt:lpstr>
      </vt:variant>
      <vt:variant>
        <vt:i4>5</vt:i4>
      </vt:variant>
    </vt:vector>
  </HeadingPairs>
  <TitlesOfParts>
    <vt:vector size="21" baseType="lpstr">
      <vt:lpstr>dataTypeプルダウン項目</vt:lpstr>
      <vt:lpstr>dataType・データパターン一覧</vt:lpstr>
      <vt:lpstr>fmt変更履歴</vt:lpstr>
      <vt:lpstr>readme</vt:lpstr>
      <vt:lpstr>各種設定</vt:lpstr>
      <vt:lpstr>dataType定義</vt:lpstr>
      <vt:lpstr>enum定義</vt:lpstr>
      <vt:lpstr>型別dataType設定項目</vt:lpstr>
      <vt:lpstr>FK種類</vt:lpstr>
      <vt:lpstr>【説明】DB項目定義</vt:lpstr>
      <vt:lpstr>DB項目定義</vt:lpstr>
      <vt:lpstr>DB共通項目定義</vt:lpstr>
      <vt:lpstr>★☆★　→未使用→　★☆★</vt:lpstr>
      <vt:lpstr>（未使用）dataType参照定義</vt:lpstr>
      <vt:lpstr>（未使用）DBテーブル定義</vt:lpstr>
      <vt:lpstr>（未使用）class項目定義</vt:lpstr>
      <vt:lpstr>'（未使用）class項目定義'!Print_Area</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2024-06-19T02:37:52Z</dcterms:modified>
</cp:coreProperties>
</file>