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SingleCells1.xml" ContentType="application/vnd.openxmlformats-officedocument.spreadsheetml.tableSingleCell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SingleCells2.xml" ContentType="application/vnd.openxmlformats-officedocument.spreadsheetml.tableSingleCells+xml"/>
  <Override PartName="/xl/tables/table8.xml" ContentType="application/vnd.openxmlformats-officedocument.spreadsheetml.table+xml"/>
  <Override PartName="/xl/comments2.xml" ContentType="application/vnd.openxmlformats-officedocument.spreadsheetml.comments+xml"/>
  <Override PartName="/xl/threadedComments/threadedComment1.xml" ContentType="application/vnd.ms-excel.threadedcomments+xml"/>
  <Override PartName="/xl/tables/tableSingleCells3.xml" ContentType="application/vnd.openxmlformats-officedocument.spreadsheetml.tableSingleCells+xml"/>
  <Override PartName="/xl/tables/table9.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tables/table10.xml" ContentType="application/vnd.openxmlformats-officedocument.spreadsheetml.table+xml"/>
  <Override PartName="/xl/tables/table11.xml" ContentType="application/vnd.openxmlformats-officedocument.spreadsheetml.table+xml"/>
  <Override PartName="/xl/tables/tableSingleCells4.xml" ContentType="application/vnd.openxmlformats-officedocument.spreadsheetml.tableSingleCells+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filterPrivacy="1" defaultThemeVersion="124226"/>
  <xr:revisionPtr revIDLastSave="0" documentId="13_ncr:1_{204648EB-DE6F-7144-A9D6-F81820A40917}" xr6:coauthVersionLast="47" xr6:coauthVersionMax="47" xr10:uidLastSave="{00000000-0000-0000-0000-000000000000}"/>
  <bookViews>
    <workbookView xWindow="8680" yWindow="1440" windowWidth="28800" windowHeight="16640" tabRatio="853" activeTab="4"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enum定義" sheetId="13" r:id="rId7"/>
    <sheet name="型別dataType設定項目" sheetId="22" state="hidden" r:id="rId8"/>
    <sheet name="FK種類" sheetId="31" state="hidden" r:id="rId9"/>
    <sheet name="【説明】DB項目定義" sheetId="36" r:id="rId10"/>
    <sheet name="DB項目定義" sheetId="8" r:id="rId11"/>
    <sheet name="DB共通項目定義" sheetId="20" r:id="rId12"/>
    <sheet name="★☆★　→未使用→　★☆★" sheetId="35" r:id="rId13"/>
    <sheet name="（未使用）dataType参照定義" sheetId="23" r:id="rId14"/>
    <sheet name="（未使用）DBテーブル定義" sheetId="24" r:id="rId15"/>
    <sheet name="（未使用）class項目定義" sheetId="18" r:id="rId16"/>
  </sheets>
  <definedNames>
    <definedName name="OLE_LINK198" localSheetId="6">enum定義!#REF!</definedName>
    <definedName name="OLE_LINK257" localSheetId="6">enum定義!#REF!</definedName>
    <definedName name="OLE_LINK269" localSheetId="6">enum定義!#REF!</definedName>
    <definedName name="_xlnm.Print_Area" localSheetId="15">'（未使用）class項目定義'!$A$1:$R$5</definedName>
    <definedName name="_xlnm.Print_Area" localSheetId="10">DB項目定義!$A$1:$X$5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3" i="8" l="1"/>
  <c r="E31" i="8"/>
  <c r="E32" i="8"/>
  <c r="E41" i="8"/>
  <c r="E42" i="8"/>
  <c r="E29" i="8"/>
  <c r="E24" i="8"/>
  <c r="E37" i="8"/>
  <c r="E38" i="8"/>
  <c r="E39" i="8"/>
  <c r="E40" i="8"/>
  <c r="E30" i="8"/>
  <c r="E20" i="8"/>
  <c r="E36" i="8"/>
  <c r="E26" i="8"/>
  <c r="E27" i="8"/>
  <c r="E28" i="8"/>
  <c r="E34" i="8"/>
  <c r="E35" i="8"/>
  <c r="E25" i="8"/>
  <c r="E19" i="8"/>
  <c r="E21" i="8"/>
  <c r="E22" i="8"/>
  <c r="E23" i="8"/>
  <c r="F33" i="12"/>
  <c r="F32" i="12"/>
  <c r="F31" i="12"/>
  <c r="F17" i="12"/>
  <c r="F30" i="12"/>
  <c r="E48" i="8"/>
  <c r="E47" i="8"/>
  <c r="E46" i="8"/>
  <c r="E45" i="8"/>
  <c r="E44" i="8"/>
  <c r="E43" i="8"/>
  <c r="E18" i="8"/>
  <c r="E17" i="8"/>
  <c r="E16" i="8"/>
  <c r="E15" i="8"/>
  <c r="E14" i="8"/>
  <c r="E13" i="8"/>
  <c r="E12" i="8"/>
  <c r="E11" i="8"/>
  <c r="E10" i="8"/>
  <c r="E9" i="8"/>
  <c r="E8" i="8"/>
  <c r="E7" i="8"/>
  <c r="E6" i="8"/>
  <c r="F13" i="12"/>
  <c r="F19" i="12" l="1"/>
  <c r="F22" i="12"/>
  <c r="F26" i="12" l="1"/>
  <c r="F25" i="12"/>
  <c r="F24" i="12"/>
  <c r="E12" i="20"/>
  <c r="F9" i="12"/>
  <c r="F29" i="12" l="1"/>
  <c r="F28" i="12"/>
  <c r="F27" i="12"/>
  <c r="F23" i="12"/>
  <c r="F21" i="12"/>
  <c r="F20" i="12"/>
  <c r="F16" i="12"/>
  <c r="F15" i="12"/>
  <c r="F14" i="12"/>
  <c r="F12" i="12"/>
  <c r="F11" i="12"/>
  <c r="F10" i="12"/>
  <c r="A9" i="36" l="1"/>
  <c r="E7" i="20" l="1"/>
  <c r="E8" i="20"/>
  <c r="E9" i="20"/>
  <c r="E10" i="20"/>
  <c r="E11" i="20"/>
  <c r="AA4" i="20"/>
  <c r="Z4" i="20"/>
  <c r="Y4" i="20"/>
  <c r="X4" i="20"/>
  <c r="AA3" i="8"/>
  <c r="Z3" i="8"/>
  <c r="Y3" i="8"/>
  <c r="X3" i="8"/>
  <c r="K6" i="13"/>
  <c r="J6" i="13"/>
  <c r="I6" i="13"/>
  <c r="H6" i="13"/>
  <c r="A7" i="36"/>
  <c r="A2" i="36"/>
  <c r="A3" i="36"/>
  <c r="A4" i="36"/>
  <c r="A5" i="36"/>
  <c r="A6" i="36"/>
  <c r="A8" i="36"/>
  <c r="A10" i="36"/>
  <c r="A11" i="36"/>
  <c r="A12" i="36"/>
  <c r="A13" i="36"/>
  <c r="A14" i="36"/>
  <c r="E48" i="18" l="1"/>
  <c r="E47" i="18"/>
  <c r="E46" i="18"/>
  <c r="E45" i="18"/>
  <c r="E44" i="18"/>
  <c r="E43" i="18"/>
  <c r="E42" i="18"/>
  <c r="E41" i="18"/>
  <c r="E40" i="18"/>
  <c r="E39" i="18"/>
  <c r="E38" i="18"/>
  <c r="E37" i="18"/>
  <c r="E36" i="18"/>
  <c r="E35" i="18"/>
  <c r="E34" i="18"/>
  <c r="E33" i="18"/>
  <c r="E32" i="18"/>
  <c r="E31" i="18"/>
  <c r="E30" i="18"/>
  <c r="E29" i="18"/>
  <c r="E28" i="18"/>
  <c r="E27" i="18"/>
  <c r="E26" i="18"/>
  <c r="E25" i="18"/>
  <c r="E24" i="18"/>
  <c r="E23" i="18"/>
  <c r="E22" i="18"/>
  <c r="E21" i="18"/>
  <c r="E20" i="18"/>
  <c r="E6" i="18"/>
  <c r="E7" i="18"/>
  <c r="E8" i="18"/>
  <c r="E9" i="18"/>
  <c r="E10" i="18"/>
  <c r="E11" i="18"/>
  <c r="E12" i="18"/>
  <c r="E13" i="18"/>
  <c r="E14" i="18"/>
  <c r="R3" i="18" l="1"/>
  <c r="U3" i="18"/>
  <c r="T3" i="18"/>
  <c r="S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I6" authorId="0" shapeId="0" xr:uid="{00000000-0006-0000-0200-000001000000}">
      <text>
        <r>
          <rPr>
            <sz val="9"/>
            <color rgb="FF000000"/>
            <rFont val="MS P ゴシック"/>
            <charset val="128"/>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（それぞれの</t>
        </r>
        <r>
          <rPr>
            <sz val="9"/>
            <color rgb="FF000000"/>
            <rFont val="ＭＳ Ｐゴシック"/>
            <family val="2"/>
            <charset val="128"/>
          </rPr>
          <t>Wrapper</t>
        </r>
        <r>
          <rPr>
            <sz val="9"/>
            <color rgb="FF000000"/>
            <rFont val="ＭＳ Ｐゴシック"/>
            <family val="2"/>
            <charset val="128"/>
          </rPr>
          <t>クラスを含む）、</t>
        </r>
        <r>
          <rPr>
            <sz val="9"/>
            <color rgb="FF000000"/>
            <rFont val="ＭＳ Ｐゴシック"/>
            <family val="2"/>
            <charset val="128"/>
          </rPr>
          <t>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t>
        </r>
        <r>
          <rPr>
            <sz val="9"/>
            <color rgb="FF000000"/>
            <rFont val="ＭＳ Ｐゴシック"/>
            <family val="2"/>
            <charset val="128"/>
          </rPr>
          <t>String</t>
        </r>
        <r>
          <rPr>
            <sz val="9"/>
            <color rgb="FF000000"/>
            <rFont val="ＭＳ Ｐゴシック"/>
            <family val="2"/>
            <charset val="128"/>
          </rPr>
          <t>の場合</t>
        </r>
        <r>
          <rPr>
            <sz val="9"/>
            <color rgb="FF000000"/>
            <rFont val="ＭＳ Ｐゴシック"/>
            <family val="2"/>
            <charset val="128"/>
          </rPr>
          <t xml:space="preserve">
</t>
        </r>
        <r>
          <rPr>
            <sz val="9"/>
            <color rgb="FF000000"/>
            <rFont val="MS P ゴシック"/>
            <charset val="128"/>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0" shapeId="0" xr:uid="{00000000-0006-0000-0200-000002000000}">
      <text>
        <r>
          <rPr>
            <sz val="9"/>
            <color rgb="FF000000"/>
            <rFont val="MS P ゴシック"/>
            <charset val="128"/>
          </rPr>
          <t>@Min</t>
        </r>
        <r>
          <rPr>
            <sz val="9"/>
            <color rgb="FF000000"/>
            <rFont val="ＭＳ Ｐゴシック"/>
            <family val="2"/>
            <charset val="128"/>
          </rPr>
          <t>と</t>
        </r>
        <r>
          <rPr>
            <sz val="9"/>
            <color rgb="FF000000"/>
            <rFont val="ＭＳ Ｐゴシック"/>
            <family val="2"/>
            <charset val="128"/>
          </rPr>
          <t>@DecimalMin</t>
        </r>
        <r>
          <rPr>
            <sz val="9"/>
            <color rgb="FF000000"/>
            <rFont val="ＭＳ Ｐゴシック"/>
            <family val="2"/>
            <charset val="128"/>
          </rPr>
          <t>があるが、</t>
        </r>
        <r>
          <rPr>
            <sz val="9"/>
            <color rgb="FF000000"/>
            <rFont val="ＭＳ Ｐゴシック"/>
            <family val="2"/>
            <charset val="128"/>
          </rPr>
          <t>@DecimalMin</t>
        </r>
        <r>
          <rPr>
            <sz val="9"/>
            <color rgb="FF000000"/>
            <rFont val="ＭＳ Ｐゴシック"/>
            <family val="2"/>
            <charset val="128"/>
          </rPr>
          <t>は</t>
        </r>
        <r>
          <rPr>
            <sz val="9"/>
            <color rgb="FF000000"/>
            <rFont val="ＭＳ Ｐゴシック"/>
            <family val="2"/>
            <charset val="128"/>
          </rPr>
          <t>Min</t>
        </r>
        <r>
          <rPr>
            <sz val="9"/>
            <color rgb="FF000000"/>
            <rFont val="ＭＳ Ｐゴシック"/>
            <family val="2"/>
            <charset val="128"/>
          </rPr>
          <t>を包含した機能っぽいので、簡単のため</t>
        </r>
        <r>
          <rPr>
            <sz val="9"/>
            <color rgb="FF000000"/>
            <rFont val="ＭＳ Ｐゴシック"/>
            <family val="2"/>
            <charset val="128"/>
          </rPr>
          <t>DecimalMin</t>
        </r>
        <r>
          <rPr>
            <sz val="9"/>
            <color rgb="FF000000"/>
            <rFont val="ＭＳ Ｐゴシック"/>
            <family val="2"/>
            <charset val="128"/>
          </rPr>
          <t>一本で行く。</t>
        </r>
        <r>
          <rPr>
            <sz val="9"/>
            <color rgb="FF000000"/>
            <rFont val="ＭＳ Ｐゴシック"/>
            <family val="2"/>
            <charset val="128"/>
          </rPr>
          <t>Max</t>
        </r>
        <r>
          <rPr>
            <sz val="9"/>
            <color rgb="FF000000"/>
            <rFont val="ＭＳ Ｐゴシック"/>
            <family val="2"/>
            <charset val="128"/>
          </rPr>
          <t>も同じ。</t>
        </r>
      </text>
    </comment>
    <comment ref="L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T5" authorId="0" shapeId="0" xr:uid="{7A77E6F4-C2A0-004E-AB99-71DD3D2F56F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T6" authorId="0" shapeId="0" xr:uid="{822F2FB5-3656-4741-AC78-A5C0977B62B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<sst xmlns="http://schemas.openxmlformats.org/spreadsheetml/2006/main" count="1071" uniqueCount="629">
  <si>
    <t>型</t>
    <rPh sb="0" eb="1">
      <t>カタ</t>
    </rPh>
    <phoneticPr fontId="3"/>
  </si>
  <si>
    <t>DB項目定義</t>
    <rPh sb="2" eb="4">
      <t>コウモク</t>
    </rPh>
    <rPh sb="4" eb="6">
      <t>テイギ</t>
    </rPh>
    <phoneticPr fontId="3"/>
  </si>
  <si>
    <t>テーブル名</t>
    <rPh sb="4" eb="5">
      <t>メイ</t>
    </rPh>
    <phoneticPr fontId="3"/>
  </si>
  <si>
    <t>カラム名</t>
    <rPh sb="3" eb="4">
      <t>メイ</t>
    </rPh>
    <phoneticPr fontId="3"/>
  </si>
  <si>
    <t>dataType</t>
    <phoneticPr fontId="3"/>
  </si>
  <si>
    <t>code</t>
    <phoneticPr fontId="3"/>
  </si>
  <si>
    <t>varName</t>
    <phoneticPr fontId="3"/>
  </si>
  <si>
    <t>class項目定義</t>
    <rPh sb="5" eb="7">
      <t>コウモク</t>
    </rPh>
    <rPh sb="7" eb="9">
      <t>テイギ</t>
    </rPh>
    <phoneticPr fontId="3"/>
  </si>
  <si>
    <t>enum項目定義</t>
    <rPh sb="4" eb="6">
      <t>コウモク</t>
    </rPh>
    <rPh sb="6" eb="8">
      <t>テイギ</t>
    </rPh>
    <phoneticPr fontId="3"/>
  </si>
  <si>
    <t>dataType定義</t>
    <rPh sb="8" eb="10">
      <t>テイギ</t>
    </rPh>
    <phoneticPr fontId="3"/>
  </si>
  <si>
    <t>日付</t>
    <rPh sb="0" eb="2">
      <t>ヒヅケ</t>
    </rPh>
    <phoneticPr fontId="3"/>
  </si>
  <si>
    <t>バージョン</t>
    <phoneticPr fontId="3"/>
  </si>
  <si>
    <t>修正事項</t>
    <rPh sb="0" eb="2">
      <t>シュウセイ</t>
    </rPh>
    <rPh sb="2" eb="4">
      <t>ジコウ</t>
    </rPh>
    <phoneticPr fontId="3"/>
  </si>
  <si>
    <t>初版</t>
    <rPh sb="0" eb="2">
      <t>ショハン</t>
    </rPh>
    <phoneticPr fontId="3"/>
  </si>
  <si>
    <t>修正者</t>
    <rPh sb="0" eb="2">
      <t>シュウセイ</t>
    </rPh>
    <rPh sb="2" eb="3">
      <t>シャ</t>
    </rPh>
    <phoneticPr fontId="3"/>
  </si>
  <si>
    <t>田中</t>
    <rPh sb="0" eb="2">
      <t>タナカ</t>
    </rPh>
    <phoneticPr fontId="3"/>
  </si>
  <si>
    <t>カラム表示名をxmlに追加</t>
    <rPh sb="3" eb="5">
      <t>ヒョウジ</t>
    </rPh>
    <rPh sb="5" eb="6">
      <t>メイ</t>
    </rPh>
    <rPh sb="11" eb="13">
      <t>ツイカ</t>
    </rPh>
    <phoneticPr fontId="3"/>
  </si>
  <si>
    <t>フォーマット変更履歴</t>
    <rPh sb="6" eb="8">
      <t>ヘンコウ</t>
    </rPh>
    <rPh sb="8" eb="10">
      <t>リレキ</t>
    </rPh>
    <phoneticPr fontId="3"/>
  </si>
  <si>
    <t>DataType名</t>
    <rPh sb="8" eb="9">
      <t>メイ</t>
    </rPh>
    <phoneticPr fontId="3"/>
  </si>
  <si>
    <t>最大値</t>
    <rPh sb="0" eb="3">
      <t>サイダイチ</t>
    </rPh>
    <phoneticPr fontId="3"/>
  </si>
  <si>
    <t>dataTypeをソースに反映するように変更</t>
    <rPh sb="13" eb="15">
      <t>ハンエイ</t>
    </rPh>
    <rPh sb="20" eb="22">
      <t>ヘンコウ</t>
    </rPh>
    <phoneticPr fontId="3"/>
  </si>
  <si>
    <t>田中</t>
    <rPh sb="0" eb="2">
      <t>タナカ</t>
    </rPh>
    <phoneticPr fontId="3"/>
  </si>
  <si>
    <t>dataType
存在確認</t>
    <rPh sb="9" eb="11">
      <t>ソンザイ</t>
    </rPh>
    <rPh sb="11" eb="13">
      <t>カクニン</t>
    </rPh>
    <phoneticPr fontId="3"/>
  </si>
  <si>
    <t>田中</t>
    <rPh sb="0" eb="2">
      <t>タナカ</t>
    </rPh>
    <phoneticPr fontId="3"/>
  </si>
  <si>
    <t>DB共通項目定義</t>
    <rPh sb="2" eb="4">
      <t>キョウツウ</t>
    </rPh>
    <rPh sb="4" eb="6">
      <t>コウモク</t>
    </rPh>
    <rPh sb="6" eb="8">
      <t>テイギ</t>
    </rPh>
    <phoneticPr fontId="3"/>
  </si>
  <si>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3"/>
  </si>
  <si>
    <t>TIMESTAMP</t>
  </si>
  <si>
    <t>田中</t>
    <rPh sb="0" eb="2">
      <t>タナカ</t>
    </rPh>
    <phoneticPr fontId="3"/>
  </si>
  <si>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3"/>
  </si>
  <si>
    <t>UUID</t>
    <phoneticPr fontId="3"/>
  </si>
  <si>
    <t>田中</t>
    <rPh sb="0" eb="2">
      <t>タナカ</t>
    </rPh>
    <phoneticPr fontId="3"/>
  </si>
  <si>
    <t>全角</t>
    <rPh sb="0" eb="2">
      <t>ゼンカク</t>
    </rPh>
    <phoneticPr fontId="3"/>
  </si>
  <si>
    <t>半角</t>
    <rPh sb="0" eb="2">
      <t>ハンカク</t>
    </rPh>
    <phoneticPr fontId="3"/>
  </si>
  <si>
    <t>半角数字</t>
    <rPh sb="0" eb="2">
      <t>ハンカク</t>
    </rPh>
    <rPh sb="2" eb="4">
      <t>スウジ</t>
    </rPh>
    <phoneticPr fontId="3"/>
  </si>
  <si>
    <t>日時</t>
    <rPh sb="0" eb="2">
      <t>ニチジ</t>
    </rPh>
    <phoneticPr fontId="3"/>
  </si>
  <si>
    <t>YYYY</t>
    <phoneticPr fontId="3"/>
  </si>
  <si>
    <t>YYYYMM</t>
    <phoneticPr fontId="3"/>
  </si>
  <si>
    <t>YYYYMMDD</t>
    <phoneticPr fontId="3"/>
  </si>
  <si>
    <t>固定フォーマット</t>
    <rPh sb="0" eb="2">
      <t>コテイ</t>
    </rPh>
    <phoneticPr fontId="3"/>
  </si>
  <si>
    <t>一般</t>
    <rPh sb="0" eb="2">
      <t>イッパン</t>
    </rPh>
    <phoneticPr fontId="3"/>
  </si>
  <si>
    <t>E-MAIL</t>
    <phoneticPr fontId="3"/>
  </si>
  <si>
    <t>javadoc-class</t>
    <phoneticPr fontId="3"/>
  </si>
  <si>
    <t>DataType名</t>
    <phoneticPr fontId="3"/>
  </si>
  <si>
    <t>○</t>
    <phoneticPr fontId="3"/>
  </si>
  <si>
    <t>(*)</t>
    <phoneticPr fontId="3"/>
  </si>
  <si>
    <t>DD</t>
    <phoneticPr fontId="3"/>
  </si>
  <si>
    <t>HH</t>
    <phoneticPr fontId="3"/>
  </si>
  <si>
    <t>MMDD</t>
    <phoneticPr fontId="3"/>
  </si>
  <si>
    <t>MM</t>
    <phoneticPr fontId="3"/>
  </si>
  <si>
    <t>MI</t>
    <phoneticPr fontId="3"/>
  </si>
  <si>
    <t>SS</t>
    <phoneticPr fontId="3"/>
  </si>
  <si>
    <t>HHMI</t>
    <phoneticPr fontId="3"/>
  </si>
  <si>
    <t>MISS</t>
    <phoneticPr fontId="3"/>
  </si>
  <si>
    <t>HHMISS</t>
    <phoneticPr fontId="3"/>
  </si>
  <si>
    <t>MSEC</t>
    <phoneticPr fontId="3"/>
  </si>
  <si>
    <t>HHMISSMSEC</t>
    <phoneticPr fontId="3"/>
  </si>
  <si>
    <t>■データ分類とデータパターン</t>
    <rPh sb="4" eb="6">
      <t>ブンルイ</t>
    </rPh>
    <phoneticPr fontId="3"/>
  </si>
  <si>
    <t>■型</t>
    <rPh sb="1" eb="2">
      <t>カタ</t>
    </rPh>
    <phoneticPr fontId="3"/>
  </si>
  <si>
    <t>※（*)の列は、各Enumの最初の行にのみ記載することでデータ反映する。全行に同じ記載は不要</t>
    <rPh sb="5" eb="6">
      <t>レツ</t>
    </rPh>
    <rPh sb="8" eb="9">
      <t>カク</t>
    </rPh>
    <rPh sb="14" eb="16">
      <t>サイショ</t>
    </rPh>
    <rPh sb="17" eb="18">
      <t>ギョウ</t>
    </rPh>
    <rPh sb="21" eb="23">
      <t>キサイ</t>
    </rPh>
    <rPh sb="31" eb="33">
      <t>ハンエイ</t>
    </rPh>
    <rPh sb="36" eb="38">
      <t>ゼンギョウ</t>
    </rPh>
    <rPh sb="39" eb="40">
      <t>オナ</t>
    </rPh>
    <rPh sb="41" eb="43">
      <t>キサイ</t>
    </rPh>
    <rPh sb="44" eb="46">
      <t>フヨウ</t>
    </rPh>
    <phoneticPr fontId="3"/>
  </si>
  <si>
    <t>※Enumクラス名は、DataType名を元に自動生成される。</t>
    <rPh sb="8" eb="9">
      <t>メイ</t>
    </rPh>
    <rPh sb="19" eb="20">
      <t>メイ</t>
    </rPh>
    <rPh sb="21" eb="22">
      <t>モト</t>
    </rPh>
    <rPh sb="23" eb="25">
      <t>ジドウ</t>
    </rPh>
    <rPh sb="25" eb="27">
      <t>セイセイ</t>
    </rPh>
    <phoneticPr fontId="3"/>
  </si>
  <si>
    <t>　　例）DataType名：DT_TRANSACTION_STATUS／DataType name prefix：DT_　→Enumクラス名：TransactionStatusEnum</t>
    <phoneticPr fontId="3"/>
  </si>
  <si>
    <t>STRING</t>
  </si>
  <si>
    <t>INT</t>
  </si>
  <si>
    <t>FLOAT</t>
  </si>
  <si>
    <t>DOUBLE</t>
  </si>
  <si>
    <t>ENUM</t>
  </si>
  <si>
    <t>○</t>
    <phoneticPr fontId="3"/>
  </si>
  <si>
    <t>小数点以下桁数</t>
    <rPh sb="0" eb="3">
      <t>ショウスウテン</t>
    </rPh>
    <rPh sb="3" eb="5">
      <t>イカ</t>
    </rPh>
    <rPh sb="5" eb="7">
      <t>ケタスウ</t>
    </rPh>
    <phoneticPr fontId="3"/>
  </si>
  <si>
    <t>最小桁[文字数](*1)</t>
    <rPh sb="0" eb="2">
      <t>サイショウ</t>
    </rPh>
    <rPh sb="2" eb="3">
      <t>ケタ</t>
    </rPh>
    <rPh sb="4" eb="7">
      <t>モジスウ</t>
    </rPh>
    <phoneticPr fontId="3"/>
  </si>
  <si>
    <t>最大桁[文字数](*1)</t>
    <rPh sb="0" eb="2">
      <t>サイダイ</t>
    </rPh>
    <rPh sb="2" eb="3">
      <t>ケタ</t>
    </rPh>
    <rPh sb="4" eb="7">
      <t>モジスウ</t>
    </rPh>
    <phoneticPr fontId="3"/>
  </si>
  <si>
    <t>最小値</t>
    <rPh sb="0" eb="3">
      <t>サイショウチ</t>
    </rPh>
    <phoneticPr fontId="3"/>
  </si>
  <si>
    <t>△</t>
    <phoneticPr fontId="3"/>
  </si>
  <si>
    <t>○</t>
    <phoneticPr fontId="3"/>
  </si>
  <si>
    <t>○</t>
    <phoneticPr fontId="3"/>
  </si>
  <si>
    <t>SHORT</t>
  </si>
  <si>
    <t>LONG</t>
  </si>
  <si>
    <t>BIG_DECIMAL</t>
  </si>
  <si>
    <t>varchar</t>
    <phoneticPr fontId="3"/>
  </si>
  <si>
    <t>int</t>
    <phoneticPr fontId="3"/>
  </si>
  <si>
    <t>smallint</t>
    <phoneticPr fontId="3"/>
  </si>
  <si>
    <t>bigint</t>
    <phoneticPr fontId="3"/>
  </si>
  <si>
    <t>double precision</t>
    <phoneticPr fontId="3"/>
  </si>
  <si>
    <t>real(=float)</t>
    <phoneticPr fontId="3"/>
  </si>
  <si>
    <t>numeric</t>
    <phoneticPr fontId="3"/>
  </si>
  <si>
    <t>postgresqlの型</t>
    <rPh sb="11" eb="12">
      <t>カタ</t>
    </rPh>
    <phoneticPr fontId="3"/>
  </si>
  <si>
    <t>timestamp</t>
    <phoneticPr fontId="3"/>
  </si>
  <si>
    <t>varchar</t>
    <phoneticPr fontId="3"/>
  </si>
  <si>
    <t>BOOLEAN</t>
    <phoneticPr fontId="3"/>
  </si>
  <si>
    <t>bool</t>
    <phoneticPr fontId="3"/>
  </si>
  <si>
    <t>共通</t>
    <rPh sb="0" eb="2">
      <t>キョウツウ</t>
    </rPh>
    <phoneticPr fontId="3"/>
  </si>
  <si>
    <t>必須</t>
    <rPh sb="0" eb="2">
      <t>ヒッス</t>
    </rPh>
    <phoneticPr fontId="3"/>
  </si>
  <si>
    <t>任意</t>
    <rPh sb="0" eb="2">
      <t>ニンイ</t>
    </rPh>
    <phoneticPr fontId="3"/>
  </si>
  <si>
    <t>正規表現</t>
    <rPh sb="0" eb="2">
      <t>セイキ</t>
    </rPh>
    <rPh sb="2" eb="4">
      <t>ヒョウゲン</t>
    </rPh>
    <phoneticPr fontId="3"/>
  </si>
  <si>
    <t>STRINGの場合の入力項目</t>
  </si>
  <si>
    <t>v1.00</t>
    <phoneticPr fontId="3"/>
  </si>
  <si>
    <t>v1.01</t>
    <phoneticPr fontId="3"/>
  </si>
  <si>
    <t>v1.02</t>
    <phoneticPr fontId="3"/>
  </si>
  <si>
    <t>v1.03</t>
    <phoneticPr fontId="3"/>
  </si>
  <si>
    <t>v1.04</t>
    <phoneticPr fontId="3"/>
  </si>
  <si>
    <t>v2.00</t>
    <phoneticPr fontId="3"/>
  </si>
  <si>
    <t>正規表現</t>
    <rPh sb="0" eb="2">
      <t>セイキヒョウゲン2</t>
    </rPh>
    <phoneticPr fontId="3"/>
  </si>
  <si>
    <t>参照先システム</t>
    <rPh sb="0" eb="2">
      <t>サンショウ</t>
    </rPh>
    <rPh sb="2" eb="3">
      <t>サキ</t>
    </rPh>
    <phoneticPr fontId="3"/>
  </si>
  <si>
    <t>dataType参照定義</t>
    <rPh sb="8" eb="10">
      <t>サンショウ</t>
    </rPh>
    <rPh sb="10" eb="12">
      <t>テイギ</t>
    </rPh>
    <phoneticPr fontId="3"/>
  </si>
  <si>
    <t>dataType</t>
    <phoneticPr fontId="3"/>
  </si>
  <si>
    <t>javadoc-value</t>
  </si>
  <si>
    <t>備考</t>
    <rPh sb="0" eb="2">
      <t>ビコウ</t>
    </rPh>
    <phoneticPr fontId="3"/>
  </si>
  <si>
    <t>データパターン</t>
    <phoneticPr fontId="3"/>
  </si>
  <si>
    <t>○</t>
    <phoneticPr fontId="3"/>
  </si>
  <si>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3"/>
  </si>
  <si>
    <t>　　 Enumについては、codeの桁数を記載。STRINGは最大文字数。バイト数ではない。</t>
    <rPh sb="18" eb="20">
      <t>ケタスウ</t>
    </rPh>
    <rPh sb="21" eb="23">
      <t>キサイ</t>
    </rPh>
    <rPh sb="31" eb="33">
      <t>サイダイ</t>
    </rPh>
    <rPh sb="33" eb="36">
      <t>モジスウ</t>
    </rPh>
    <rPh sb="40" eb="41">
      <t>スウ</t>
    </rPh>
    <phoneticPr fontId="3"/>
  </si>
  <si>
    <t>自動採番</t>
    <rPh sb="0" eb="2">
      <t>ジドウ</t>
    </rPh>
    <rPh sb="2" eb="4">
      <t>サイバン</t>
    </rPh>
    <phoneticPr fontId="3"/>
  </si>
  <si>
    <t>※DB側の項目だが型依存があるのでここで記載</t>
    <rPh sb="3" eb="4">
      <t>ガワ</t>
    </rPh>
    <rPh sb="5" eb="7">
      <t>コウモク</t>
    </rPh>
    <rPh sb="9" eb="10">
      <t>カタ</t>
    </rPh>
    <rPh sb="10" eb="12">
      <t>イゾン</t>
    </rPh>
    <rPh sb="20" eb="22">
      <t>キサイ</t>
    </rPh>
    <phoneticPr fontId="3"/>
  </si>
  <si>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3"/>
  </si>
  <si>
    <t>（未使用）</t>
    <rPh sb="1" eb="4">
      <t>ミシヨウ</t>
    </rPh>
    <phoneticPr fontId="3"/>
  </si>
  <si>
    <t>v2.01</t>
    <phoneticPr fontId="3"/>
  </si>
  <si>
    <t>v2.02</t>
    <phoneticPr fontId="3"/>
  </si>
  <si>
    <t>・dataTypeInfoのxml対応付けがおかしかったので修正</t>
    <rPh sb="17" eb="19">
      <t>タイオウ</t>
    </rPh>
    <rPh sb="19" eb="20">
      <t>ヅ</t>
    </rPh>
    <rPh sb="30" eb="32">
      <t>シュウセイ</t>
    </rPh>
    <phoneticPr fontId="3"/>
  </si>
  <si>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3"/>
  </si>
  <si>
    <t>整合性チェック内容（javadoc）</t>
    <rPh sb="0" eb="3">
      <t>セイゴウセイ2</t>
    </rPh>
    <rPh sb="7" eb="9">
      <t>ナイヨウ</t>
    </rPh>
    <phoneticPr fontId="3"/>
  </si>
  <si>
    <t>DBテーブル定義</t>
    <rPh sb="6" eb="8">
      <t>テイギ</t>
    </rPh>
    <phoneticPr fontId="3"/>
  </si>
  <si>
    <t>v2.03</t>
    <phoneticPr fontId="3"/>
  </si>
  <si>
    <t>整合性
チェック2</t>
    <rPh sb="0" eb="3">
      <t>セイゴウセイ2</t>
    </rPh>
    <phoneticPr fontId="3"/>
  </si>
  <si>
    <t>テーブル名（日本語）</t>
  </si>
  <si>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3"/>
  </si>
  <si>
    <t>・dataTypeが、エクセルの日本語からgetEnumFromNameする仕組みだったが、これだとWindows-31jとUTF-8が共存できないため、getEnumFromNameはアルファベットの文字から行うよう仕様変更</t>
    <phoneticPr fontId="3"/>
  </si>
  <si>
    <t>v2.04</t>
    <phoneticPr fontId="3"/>
  </si>
  <si>
    <t>田中</t>
    <rPh sb="0" eb="2">
      <t>タナカ</t>
    </rPh>
    <phoneticPr fontId="3"/>
  </si>
  <si>
    <t>追加言語1</t>
    <rPh sb="0" eb="2">
      <t>ツイカ</t>
    </rPh>
    <rPh sb="2" eb="4">
      <t>ゲンゴ</t>
    </rPh>
    <phoneticPr fontId="3"/>
  </si>
  <si>
    <t>追加言語2</t>
    <rPh sb="0" eb="2">
      <t>ツイカ</t>
    </rPh>
    <rPh sb="2" eb="4">
      <t>ゲンゴ</t>
    </rPh>
    <phoneticPr fontId="3"/>
  </si>
  <si>
    <t>追加言語3</t>
    <rPh sb="0" eb="2">
      <t>ツイカ</t>
    </rPh>
    <rPh sb="2" eb="4">
      <t>ゲンゴ</t>
    </rPh>
    <phoneticPr fontId="3"/>
  </si>
  <si>
    <t>田中</t>
    <rPh sb="0" eb="2">
      <t>タナカ</t>
    </rPh>
    <phoneticPr fontId="3"/>
  </si>
  <si>
    <t>表示名
（デフォルト言語）</t>
    <rPh sb="0" eb="2">
      <t>ヒョウジ</t>
    </rPh>
    <rPh sb="2" eb="3">
      <t>メイ</t>
    </rPh>
    <rPh sb="10" eb="12">
      <t>ゲンゴ</t>
    </rPh>
    <phoneticPr fontId="3"/>
  </si>
  <si>
    <t>表示名
（追加言語1）</t>
    <rPh sb="0" eb="2">
      <t>ヒョウジ</t>
    </rPh>
    <rPh sb="2" eb="3">
      <t>メイ</t>
    </rPh>
    <rPh sb="5" eb="7">
      <t>ツイカ</t>
    </rPh>
    <rPh sb="7" eb="9">
      <t>ゲンゴ</t>
    </rPh>
    <phoneticPr fontId="3"/>
  </si>
  <si>
    <t>表示名
（追加言語2）</t>
    <rPh sb="0" eb="2">
      <t>ヒョウジメイ2</t>
    </rPh>
    <phoneticPr fontId="3"/>
  </si>
  <si>
    <t>表示名
（追加言語3）</t>
    <rPh sb="0" eb="2">
      <t>ヒョウジメイ3</t>
    </rPh>
    <phoneticPr fontId="3"/>
  </si>
  <si>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3"/>
  </si>
  <si>
    <t>v2.05</t>
    <phoneticPr fontId="3"/>
  </si>
  <si>
    <t>v2.06</t>
    <phoneticPr fontId="3"/>
  </si>
  <si>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3"/>
  </si>
  <si>
    <t>半角</t>
  </si>
  <si>
    <t>整数部桁数</t>
    <rPh sb="0" eb="2">
      <t>セイスウ</t>
    </rPh>
    <rPh sb="2" eb="3">
      <t>ブ</t>
    </rPh>
    <rPh sb="3" eb="5">
      <t>ケタスウ</t>
    </rPh>
    <phoneticPr fontId="3"/>
  </si>
  <si>
    <t>禁則文字</t>
    <rPh sb="0" eb="2">
      <t>キンソク</t>
    </rPh>
    <rPh sb="2" eb="4">
      <t>モジ</t>
    </rPh>
    <phoneticPr fontId="3"/>
  </si>
  <si>
    <t>数値系の場合の入力項目</t>
    <rPh sb="0" eb="2">
      <t>スウチ</t>
    </rPh>
    <rPh sb="2" eb="3">
      <t>ケイ</t>
    </rPh>
    <rPh sb="4" eb="6">
      <t>バアイ</t>
    </rPh>
    <rPh sb="7" eb="9">
      <t>ニュウリョク</t>
    </rPh>
    <rPh sb="9" eb="11">
      <t>コウモク</t>
    </rPh>
    <phoneticPr fontId="3"/>
  </si>
  <si>
    <t>v3.00</t>
    <phoneticPr fontId="3"/>
  </si>
  <si>
    <t>全半角（制限なし）</t>
  </si>
  <si>
    <t>全半角（制限なし）</t>
    <rPh sb="0" eb="1">
      <t>ゼン</t>
    </rPh>
    <rPh sb="1" eb="3">
      <t>ハンカク</t>
    </rPh>
    <rPh sb="4" eb="6">
      <t>セイゲン</t>
    </rPh>
    <phoneticPr fontId="3"/>
  </si>
  <si>
    <t>半角数字＋英大文字</t>
  </si>
  <si>
    <t>半角数字＋英大文字</t>
    <rPh sb="0" eb="2">
      <t>ハンカク</t>
    </rPh>
    <rPh sb="2" eb="4">
      <t>スウジ</t>
    </rPh>
    <rPh sb="5" eb="6">
      <t>エイ</t>
    </rPh>
    <rPh sb="6" eb="9">
      <t>オオモジ</t>
    </rPh>
    <phoneticPr fontId="3"/>
  </si>
  <si>
    <t>半角数字＋英大文字＋_</t>
    <rPh sb="0" eb="2">
      <t>ハンカク</t>
    </rPh>
    <rPh sb="2" eb="4">
      <t>スウジ</t>
    </rPh>
    <rPh sb="5" eb="6">
      <t>エイ</t>
    </rPh>
    <rPh sb="6" eb="9">
      <t>オオモジ</t>
    </rPh>
    <phoneticPr fontId="3"/>
  </si>
  <si>
    <t>半角数字＋英小文字＋_</t>
  </si>
  <si>
    <t>半角数字＋英小文字＋_</t>
    <rPh sb="0" eb="2">
      <t>ハンカク</t>
    </rPh>
    <rPh sb="2" eb="4">
      <t>スウジ</t>
    </rPh>
    <rPh sb="5" eb="6">
      <t>エイ</t>
    </rPh>
    <rPh sb="6" eb="9">
      <t>コモジ</t>
    </rPh>
    <phoneticPr fontId="3"/>
  </si>
  <si>
    <t>半角数字＋英小文字</t>
    <rPh sb="0" eb="2">
      <t>ハンカク</t>
    </rPh>
    <rPh sb="2" eb="4">
      <t>スウジ</t>
    </rPh>
    <rPh sb="5" eb="6">
      <t>エイ</t>
    </rPh>
    <rPh sb="6" eb="9">
      <t>コモジ</t>
    </rPh>
    <phoneticPr fontId="3"/>
  </si>
  <si>
    <t>英大文字</t>
  </si>
  <si>
    <t>英大文字</t>
    <rPh sb="0" eb="1">
      <t>エイ</t>
    </rPh>
    <rPh sb="1" eb="4">
      <t>オオモジ</t>
    </rPh>
    <phoneticPr fontId="3"/>
  </si>
  <si>
    <t>英大文字＋_</t>
  </si>
  <si>
    <t>英大文字＋_</t>
    <rPh sb="0" eb="1">
      <t>エイ</t>
    </rPh>
    <rPh sb="1" eb="4">
      <t>オオモジ</t>
    </rPh>
    <phoneticPr fontId="3"/>
  </si>
  <si>
    <t>英小文字</t>
  </si>
  <si>
    <t>英小文字</t>
    <rPh sb="0" eb="1">
      <t>エイ</t>
    </rPh>
    <rPh sb="1" eb="4">
      <t>コモジ</t>
    </rPh>
    <phoneticPr fontId="3"/>
  </si>
  <si>
    <t>英小文字＋_</t>
  </si>
  <si>
    <t>英小文字＋_</t>
    <rPh sb="0" eb="1">
      <t>エイ</t>
    </rPh>
    <rPh sb="1" eb="4">
      <t>コモジ</t>
    </rPh>
    <phoneticPr fontId="3"/>
  </si>
  <si>
    <t>半角英字</t>
    <rPh sb="0" eb="2">
      <t>ハンカク</t>
    </rPh>
    <rPh sb="2" eb="4">
      <t>エイジ</t>
    </rPh>
    <phoneticPr fontId="3"/>
  </si>
  <si>
    <t>半角英字＋_</t>
    <rPh sb="0" eb="2">
      <t>ハンカク</t>
    </rPh>
    <rPh sb="2" eb="4">
      <t>エイジ</t>
    </rPh>
    <phoneticPr fontId="3"/>
  </si>
  <si>
    <t>REG_EX_ALL</t>
  </si>
  <si>
    <t>REG_EX_HAN</t>
  </si>
  <si>
    <t>REG_EX_HAN_NUM</t>
  </si>
  <si>
    <t>REG_EX_HAN_UC</t>
  </si>
  <si>
    <t>REG_EX_HAN_UC_US</t>
  </si>
  <si>
    <t>REG_EX_HAN_LC</t>
  </si>
  <si>
    <t>REG_EX_HAN_LC_US</t>
  </si>
  <si>
    <t>REG_EX_HAN_NUM_UC</t>
  </si>
  <si>
    <t>REG_EX_HAN_NUM_UC_US</t>
  </si>
  <si>
    <t>データパターン</t>
    <phoneticPr fontId="3"/>
  </si>
  <si>
    <t>enumValue</t>
    <phoneticPr fontId="3"/>
  </si>
  <si>
    <t>データパターン</t>
    <phoneticPr fontId="3"/>
  </si>
  <si>
    <t>javadoc</t>
    <phoneticPr fontId="3"/>
  </si>
  <si>
    <t>REG_EX_HAN_NUM_LC_US</t>
  </si>
  <si>
    <t>半角英字</t>
  </si>
  <si>
    <t>REG_EX_HAN_NUM_UC_LC</t>
  </si>
  <si>
    <t>半角英字＋_</t>
  </si>
  <si>
    <t>REG_EX_HAN_NUM_UC_LC_US</t>
  </si>
  <si>
    <t>全角</t>
  </si>
  <si>
    <t>REG_EX_ZEN</t>
  </si>
  <si>
    <t>半角数字＋英小文字</t>
  </si>
  <si>
    <t>REG_EX_HAN_NUM_LC</t>
  </si>
  <si>
    <t>半角数字</t>
    <phoneticPr fontId="3"/>
  </si>
  <si>
    <t>任意</t>
    <rPh sb="0" eb="2">
      <t>ニンイ</t>
    </rPh>
    <phoneticPr fontId="3"/>
  </si>
  <si>
    <t>Enumの
場合</t>
    <rPh sb="6" eb="8">
      <t>バアイ</t>
    </rPh>
    <phoneticPr fontId="3"/>
  </si>
  <si>
    <t>コードの長さ</t>
    <rPh sb="4" eb="5">
      <t>ナガ</t>
    </rPh>
    <phoneticPr fontId="3"/>
  </si>
  <si>
    <t>BIG_INTEGER</t>
    <phoneticPr fontId="3"/>
  </si>
  <si>
    <t>サポート言語2</t>
    <rPh sb="4" eb="6">
      <t>ゲンゴ</t>
    </rPh>
    <phoneticPr fontId="3"/>
  </si>
  <si>
    <t>サポート言語3</t>
    <rPh sb="4" eb="6">
      <t>ゲンゴ</t>
    </rPh>
    <phoneticPr fontId="3"/>
  </si>
  <si>
    <t>ja</t>
  </si>
  <si>
    <t>デフォルト言語</t>
    <rPh sb="5" eb="7">
      <t>ゲンゴ</t>
    </rPh>
    <phoneticPr fontId="3"/>
  </si>
  <si>
    <t>1</t>
    <phoneticPr fontId="3"/>
  </si>
  <si>
    <t>v3.01</t>
    <phoneticPr fontId="3"/>
  </si>
  <si>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3"/>
  </si>
  <si>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3"/>
  </si>
  <si>
    <t>田中</t>
    <rPh sb="0" eb="2">
      <t>タナカ</t>
    </rPh>
    <phoneticPr fontId="3"/>
  </si>
  <si>
    <t>v3.02</t>
    <phoneticPr fontId="3"/>
  </si>
  <si>
    <t>田中</t>
    <rPh sb="0" eb="2">
      <t>タナカ</t>
    </rPh>
    <phoneticPr fontId="3"/>
  </si>
  <si>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3"/>
  </si>
  <si>
    <t>必須</t>
    <rPh sb="0" eb="2">
      <t>ヒッス</t>
    </rPh>
    <phoneticPr fontId="3"/>
  </si>
  <si>
    <t>1</t>
  </si>
  <si>
    <t>v3.03</t>
    <phoneticPr fontId="3"/>
  </si>
  <si>
    <t>田中</t>
    <rPh sb="0" eb="2">
      <t>タナカ</t>
    </rPh>
    <phoneticPr fontId="3"/>
  </si>
  <si>
    <t>（未使用）2</t>
    <rPh sb="0" eb="6">
      <t>ミシヨウ2</t>
    </rPh>
    <phoneticPr fontId="3"/>
  </si>
  <si>
    <t>（未使用）3</t>
    <rPh sb="0" eb="6">
      <t>ミシヨウ3</t>
    </rPh>
    <phoneticPr fontId="3"/>
  </si>
  <si>
    <t>（未使用）4</t>
    <rPh sb="0" eb="6">
      <t>ミシヨウ4</t>
    </rPh>
    <phoneticPr fontId="3"/>
  </si>
  <si>
    <t>（未使用）5</t>
    <rPh sb="0" eb="6">
      <t>ミシヨウ5</t>
    </rPh>
    <phoneticPr fontId="3"/>
  </si>
  <si>
    <t>（未使用）6</t>
    <rPh sb="0" eb="6">
      <t>ミシヨウ6</t>
    </rPh>
    <phoneticPr fontId="3"/>
  </si>
  <si>
    <t>（未使用）7</t>
    <rPh sb="0" eb="6">
      <t>ミシヨウ7</t>
    </rPh>
    <phoneticPr fontId="3"/>
  </si>
  <si>
    <t>（未使用）8</t>
    <rPh sb="0" eb="6">
      <t>ミシヨウ8</t>
    </rPh>
    <phoneticPr fontId="3"/>
  </si>
  <si>
    <t>（未使用）9</t>
    <rPh sb="0" eb="6">
      <t>ミシヨウ9</t>
    </rPh>
    <phoneticPr fontId="3"/>
  </si>
  <si>
    <t>（未使用）10</t>
    <rPh sb="0" eb="7">
      <t>ミシヨウ10</t>
    </rPh>
    <phoneticPr fontId="3"/>
  </si>
  <si>
    <t>（未使用）102</t>
    <rPh sb="0" eb="8">
      <t>ミシヨウ102</t>
    </rPh>
    <phoneticPr fontId="3"/>
  </si>
  <si>
    <t>（未使用）1022</t>
    <rPh sb="0" eb="9">
      <t>ミシヨウ1022</t>
    </rPh>
    <phoneticPr fontId="3"/>
  </si>
  <si>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3"/>
  </si>
  <si>
    <t>UTF-8</t>
  </si>
  <si>
    <t>en</t>
  </si>
  <si>
    <t>DT_TS</t>
  </si>
  <si>
    <t>DT_DEV_ID</t>
  </si>
  <si>
    <t>DT_UUID</t>
  </si>
  <si>
    <t>DT_APP_ID</t>
  </si>
  <si>
    <t>DT_APP_NAME</t>
  </si>
  <si>
    <t>DT_APP_VER</t>
  </si>
  <si>
    <t>DT_FILE_NAME</t>
  </si>
  <si>
    <t>DT_DATE_STRING</t>
  </si>
  <si>
    <t>DT_APP_DESC</t>
  </si>
  <si>
    <t>DT_DEV_ID_SEARCH_STR</t>
  </si>
  <si>
    <t>organization ID</t>
    <phoneticPr fontId="3"/>
  </si>
  <si>
    <t>ORG_ID</t>
    <phoneticPr fontId="3"/>
  </si>
  <si>
    <t>DT_ORG_ID</t>
    <phoneticPr fontId="3"/>
  </si>
  <si>
    <t>UUID</t>
  </si>
  <si>
    <t>device ID</t>
    <phoneticPr fontId="3"/>
  </si>
  <si>
    <t>DEV_ID</t>
  </si>
  <si>
    <t>app ID</t>
    <phoneticPr fontId="3"/>
  </si>
  <si>
    <t>APP_ID</t>
  </si>
  <si>
    <t>app name</t>
    <phoneticPr fontId="3"/>
  </si>
  <si>
    <t>APP_NAME</t>
  </si>
  <si>
    <t>description</t>
    <phoneticPr fontId="3"/>
  </si>
  <si>
    <t>APP_DESC</t>
  </si>
  <si>
    <t>safari ok flag</t>
    <phoneticPr fontId="3"/>
  </si>
  <si>
    <t>SAFARI_OK_FLG</t>
  </si>
  <si>
    <t>APP_VER</t>
  </si>
  <si>
    <t>version comment</t>
    <phoneticPr fontId="3"/>
  </si>
  <si>
    <t>APP_VER_DESC</t>
  </si>
  <si>
    <t>app version</t>
    <phoneticPr fontId="3"/>
  </si>
  <si>
    <t>install timestamp</t>
    <phoneticPr fontId="3"/>
  </si>
  <si>
    <t>INSTALL_TS</t>
  </si>
  <si>
    <t>企業・組織ID</t>
    <rPh sb="0" eb="2">
      <t>キギョウ</t>
    </rPh>
    <rPh sb="3" eb="5">
      <t>ソシキ</t>
    </rPh>
    <phoneticPr fontId="3"/>
  </si>
  <si>
    <t>端末ID</t>
    <rPh sb="0" eb="2">
      <t>タンマツ</t>
    </rPh>
    <phoneticPr fontId="3"/>
  </si>
  <si>
    <t>アプリID</t>
  </si>
  <si>
    <t>アプリ名称</t>
    <rPh sb="3" eb="5">
      <t>メイショウ</t>
    </rPh>
    <phoneticPr fontId="3"/>
  </si>
  <si>
    <t>サファリ使用可フラグ</t>
    <rPh sb="4" eb="6">
      <t>シヨウ</t>
    </rPh>
    <rPh sb="6" eb="7">
      <t>カ</t>
    </rPh>
    <phoneticPr fontId="3"/>
  </si>
  <si>
    <t>バージョンコメント</t>
  </si>
  <si>
    <t>アプリバージョン</t>
  </si>
  <si>
    <t>インストール日時</t>
    <rPh sb="6" eb="8">
      <t>ニチジ</t>
    </rPh>
    <phoneticPr fontId="3"/>
  </si>
  <si>
    <t>最終更新日時</t>
    <rPh sb="0" eb="2">
      <t>サイシュウ</t>
    </rPh>
    <rPh sb="2" eb="4">
      <t>コウシン</t>
    </rPh>
    <rPh sb="4" eb="6">
      <t>ニチジ</t>
    </rPh>
    <phoneticPr fontId="3"/>
  </si>
  <si>
    <t>削除フラグ</t>
    <rPh sb="0" eb="2">
      <t>サクジョ</t>
    </rPh>
    <phoneticPr fontId="3"/>
  </si>
  <si>
    <t>APP_INFO_FOR_DL</t>
  </si>
  <si>
    <t>icon filename</t>
    <phoneticPr fontId="3"/>
  </si>
  <si>
    <t>ICON_FILENAME</t>
  </si>
  <si>
    <t>recommended version</t>
    <phoneticPr fontId="3"/>
  </si>
  <si>
    <t>RECOMMEND_VERSION</t>
  </si>
  <si>
    <t>module filename</t>
    <phoneticPr fontId="3"/>
  </si>
  <si>
    <t>MODULE_FILENAME</t>
  </si>
  <si>
    <t>device app version</t>
    <phoneticPr fontId="3"/>
  </si>
  <si>
    <t>DEV_APP_VERSION</t>
  </si>
  <si>
    <t>update-module exist flag</t>
    <phoneticPr fontId="3"/>
  </si>
  <si>
    <t>UPD_EXIST_FLG</t>
  </si>
  <si>
    <t>DEV_APP_FOR_LIST</t>
  </si>
  <si>
    <t>DEV_APP_VER_RESV_FOR_DL</t>
  </si>
  <si>
    <t>ACCESS_LOG_FOR_DL</t>
  </si>
  <si>
    <t>search date(from)</t>
    <phoneticPr fontId="3"/>
  </si>
  <si>
    <t>DATE_FROM</t>
  </si>
  <si>
    <t>search date(to)</t>
    <phoneticPr fontId="3"/>
  </si>
  <si>
    <t>DATE_TO</t>
  </si>
  <si>
    <t>device ID search pattern</t>
    <phoneticPr fontId="3"/>
  </si>
  <si>
    <t>DEV_ID_SEARCH_PTN</t>
  </si>
  <si>
    <t>DT_STR_SEARCH_PTN</t>
    <phoneticPr fontId="3"/>
  </si>
  <si>
    <t>アプリ説明</t>
    <rPh sb="3" eb="5">
      <t>セツメイ</t>
    </rPh>
    <phoneticPr fontId="3"/>
  </si>
  <si>
    <t>アイコンファイル名</t>
    <rPh sb="8" eb="9">
      <t>メイ</t>
    </rPh>
    <phoneticPr fontId="3"/>
  </si>
  <si>
    <t>推奨バージョン</t>
    <rPh sb="0" eb="2">
      <t>スイショウ</t>
    </rPh>
    <phoneticPr fontId="3"/>
  </si>
  <si>
    <t>モジュールファイル名</t>
    <rPh sb="9" eb="10">
      <t>メイ</t>
    </rPh>
    <phoneticPr fontId="3"/>
  </si>
  <si>
    <t>端末使用バージョン</t>
    <rPh sb="0" eb="2">
      <t>タンマツ</t>
    </rPh>
    <rPh sb="2" eb="4">
      <t>シヨウ</t>
    </rPh>
    <phoneticPr fontId="3"/>
  </si>
  <si>
    <t>更新版存在フラグ</t>
    <rPh sb="0" eb="2">
      <t>コウシン</t>
    </rPh>
    <rPh sb="2" eb="3">
      <t>バン</t>
    </rPh>
    <rPh sb="3" eb="5">
      <t>ソンザイ</t>
    </rPh>
    <phoneticPr fontId="3"/>
  </si>
  <si>
    <t>抽出日（from）</t>
  </si>
  <si>
    <t>抽出日（to）</t>
  </si>
  <si>
    <t>端末ID検索パターン</t>
  </si>
  <si>
    <t>端末ID</t>
  </si>
  <si>
    <t>v3.04</t>
    <phoneticPr fontId="3"/>
  </si>
  <si>
    <t>DT_DB_UPD_VER</t>
    <phoneticPr fontId="3"/>
  </si>
  <si>
    <t>FK種類（日本語）</t>
    <rPh sb="2" eb="4">
      <t>シュルイ</t>
    </rPh>
    <rPh sb="5" eb="8">
      <t>ニホンゴ</t>
    </rPh>
    <phoneticPr fontId="3"/>
  </si>
  <si>
    <t>FK種類</t>
    <rPh sb="2" eb="4">
      <t>シュルイ</t>
    </rPh>
    <phoneticPr fontId="3"/>
  </si>
  <si>
    <t>参照元N・参照先1（一方向）</t>
    <rPh sb="0" eb="2">
      <t>サンショウ</t>
    </rPh>
    <rPh sb="2" eb="3">
      <t>モト</t>
    </rPh>
    <rPh sb="5" eb="7">
      <t>サンショウ</t>
    </rPh>
    <rPh sb="7" eb="8">
      <t>サキ</t>
    </rPh>
    <rPh sb="10" eb="13">
      <t>イチホウコウ</t>
    </rPh>
    <phoneticPr fontId="3"/>
  </si>
  <si>
    <t>OneToOne</t>
    <phoneticPr fontId="3"/>
  </si>
  <si>
    <t>方向</t>
    <rPh sb="0" eb="2">
      <t>ホウコウ</t>
    </rPh>
    <phoneticPr fontId="3"/>
  </si>
  <si>
    <t>unidirectional</t>
    <phoneticPr fontId="3"/>
  </si>
  <si>
    <t>bidirectional</t>
    <phoneticPr fontId="3"/>
  </si>
  <si>
    <t>参照元1・参照先1（一方向）</t>
    <rPh sb="0" eb="2">
      <t>サンショウ</t>
    </rPh>
    <rPh sb="2" eb="3">
      <t>モト</t>
    </rPh>
    <rPh sb="5" eb="7">
      <t>サンショウ</t>
    </rPh>
    <rPh sb="7" eb="8">
      <t>サキ</t>
    </rPh>
    <rPh sb="10" eb="13">
      <t>イチホウコウ</t>
    </rPh>
    <phoneticPr fontId="3"/>
  </si>
  <si>
    <t>参照元1・参照先1（双方向）</t>
    <rPh sb="0" eb="2">
      <t>サンショウ</t>
    </rPh>
    <rPh sb="2" eb="3">
      <t>モト</t>
    </rPh>
    <rPh sb="5" eb="7">
      <t>サンショウ</t>
    </rPh>
    <rPh sb="7" eb="8">
      <t>サキ</t>
    </rPh>
    <rPh sb="10" eb="13">
      <t>ソウホウコウ</t>
    </rPh>
    <phoneticPr fontId="3"/>
  </si>
  <si>
    <t>ManyToOne</t>
    <phoneticPr fontId="3"/>
  </si>
  <si>
    <t>※以下は処理速度を鑑みて、FWでは対応していない</t>
    <rPh sb="1" eb="3">
      <t>イカ</t>
    </rPh>
    <rPh sb="4" eb="6">
      <t>ショリ</t>
    </rPh>
    <rPh sb="6" eb="8">
      <t>ソクド</t>
    </rPh>
    <rPh sb="9" eb="10">
      <t>カンガ</t>
    </rPh>
    <rPh sb="17" eb="19">
      <t>タイオウ</t>
    </rPh>
    <phoneticPr fontId="3"/>
  </si>
  <si>
    <t>参照元1・参照先N（一方向）</t>
    <phoneticPr fontId="3"/>
  </si>
  <si>
    <t>参照元N・参照先1／参照元1・参照先N（双方向）</t>
    <rPh sb="0" eb="2">
      <t>サンショウ</t>
    </rPh>
    <rPh sb="2" eb="3">
      <t>モト</t>
    </rPh>
    <rPh sb="5" eb="7">
      <t>サンショウ</t>
    </rPh>
    <rPh sb="7" eb="8">
      <t>サキ</t>
    </rPh>
    <rPh sb="20" eb="23">
      <t>ソウホウコウ</t>
    </rPh>
    <phoneticPr fontId="3"/>
  </si>
  <si>
    <t>参照元M・参照先N（一方向）</t>
    <phoneticPr fontId="3"/>
  </si>
  <si>
    <t>参照元M・参照先N（双方向）</t>
    <rPh sb="10" eb="11">
      <t>ソウ</t>
    </rPh>
    <phoneticPr fontId="3"/>
  </si>
  <si>
    <t>INTEGER</t>
    <phoneticPr fontId="3"/>
  </si>
  <si>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3"/>
  </si>
  <si>
    <t>DT_BOOL</t>
  </si>
  <si>
    <t>BOOLEAN</t>
  </si>
  <si>
    <t>false</t>
    <phoneticPr fontId="3"/>
  </si>
  <si>
    <t>true</t>
    <phoneticPr fontId="3"/>
  </si>
  <si>
    <t>DT_SERIAL</t>
    <phoneticPr fontId="3"/>
  </si>
  <si>
    <t>v3.05</t>
    <phoneticPr fontId="3"/>
  </si>
  <si>
    <t>田中</t>
    <rPh sb="0" eb="2">
      <t>タナカ</t>
    </rPh>
    <phoneticPr fontId="3"/>
  </si>
  <si>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3"/>
  </si>
  <si>
    <t>timezoneなし</t>
    <phoneticPr fontId="3"/>
  </si>
  <si>
    <t>非推奨</t>
    <rPh sb="0" eb="1">
      <t>ヒスイショウ22</t>
    </rPh>
    <phoneticPr fontId="3"/>
  </si>
  <si>
    <t>日時の
場合</t>
    <rPh sb="0" eb="2">
      <t>ニチジ</t>
    </rPh>
    <rPh sb="4" eb="6">
      <t>バアイ</t>
    </rPh>
    <phoneticPr fontId="3"/>
  </si>
  <si>
    <t>（ファイル名例：slideshow-pdf-dataTypeRefInfo.xml）</t>
    <rPh sb="5" eb="6">
      <t>メイ</t>
    </rPh>
    <rPh sb="6" eb="7">
      <t>レイ</t>
    </rPh>
    <phoneticPr fontId="3"/>
  </si>
  <si>
    <t>LST_UPD_TIME</t>
    <phoneticPr fontId="3"/>
  </si>
  <si>
    <t>DT_DB_UPD_VER</t>
  </si>
  <si>
    <t>nullable</t>
    <phoneticPr fontId="3"/>
  </si>
  <si>
    <t>DB 更新バージョン</t>
    <rPh sb="3" eb="5">
      <t>コウシン</t>
    </rPh>
    <phoneticPr fontId="3"/>
  </si>
  <si>
    <t>SYSTEM_NAME</t>
    <phoneticPr fontId="3"/>
  </si>
  <si>
    <t>半角数字＋英大文字＋_</t>
    <phoneticPr fontId="3"/>
  </si>
  <si>
    <t>作成日時</t>
  </si>
  <si>
    <t>CREATE_TIME</t>
    <phoneticPr fontId="3"/>
  </si>
  <si>
    <t>田中</t>
    <rPh sb="0" eb="1">
      <t xml:space="preserve">タナカ </t>
    </rPh>
    <phoneticPr fontId="3"/>
  </si>
  <si>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3"/>
  </si>
  <si>
    <t>項目</t>
    <rPh sb="0" eb="2">
      <t xml:space="preserve">コウモク </t>
    </rPh>
    <phoneticPr fontId="3"/>
  </si>
  <si>
    <t>説明</t>
    <rPh sb="0" eb="2">
      <t xml:space="preserve">セツメイ </t>
    </rPh>
    <phoneticPr fontId="3"/>
  </si>
  <si>
    <t>備考</t>
    <rPh sb="0" eb="2">
      <t xml:space="preserve">ビコウ </t>
    </rPh>
    <phoneticPr fontId="3"/>
  </si>
  <si>
    <t>値</t>
    <rPh sb="0" eb="1">
      <t xml:space="preserve">アタイ </t>
    </rPh>
    <phoneticPr fontId="3"/>
  </si>
  <si>
    <t>BASE_PACKAGE</t>
    <phoneticPr fontId="3"/>
  </si>
  <si>
    <t>!"#$%&amp;()=^~\|`[{;+:*]},&lt;&gt;/?</t>
  </si>
  <si>
    <t>packageの共通部分</t>
    <rPh sb="8" eb="12">
      <t xml:space="preserve">キョウツウブブン </t>
    </rPh>
    <phoneticPr fontId="3"/>
  </si>
  <si>
    <t>ソースコードの文字コード</t>
    <rPh sb="7" eb="9">
      <t>モジ</t>
    </rPh>
    <phoneticPr fontId="3"/>
  </si>
  <si>
    <t>CHARSET</t>
    <phoneticPr fontId="3"/>
  </si>
  <si>
    <t>PROHIBITED_CHARS</t>
    <phoneticPr fontId="3"/>
  </si>
  <si>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3"/>
  </si>
  <si>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</si>
  <si>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</si>
  <si>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各種設定</t>
    <rPh sb="0" eb="2">
      <t xml:space="preserve">カクシュ </t>
    </rPh>
    <rPh sb="2" eb="4">
      <t xml:space="preserve">ゲンゴセッテイ </t>
    </rPh>
    <phoneticPr fontId="3"/>
  </si>
  <si>
    <t>分類</t>
    <rPh sb="0" eb="2">
      <t xml:space="preserve">ブンルイ </t>
    </rPh>
    <phoneticPr fontId="3"/>
  </si>
  <si>
    <t>分類説明</t>
    <rPh sb="0" eb="4">
      <t xml:space="preserve">ブンルイセツメイ </t>
    </rPh>
    <phoneticPr fontId="3"/>
  </si>
  <si>
    <t>論理削除</t>
    <rPh sb="0" eb="4">
      <t xml:space="preserve">ロンリサクジョ </t>
    </rPh>
    <phoneticPr fontId="3"/>
  </si>
  <si>
    <t>LOGICAL_DELETE</t>
    <phoneticPr fontId="3"/>
  </si>
  <si>
    <t>COLUMN_NAME</t>
    <phoneticPr fontId="3"/>
  </si>
  <si>
    <t>DATA_TYPE_NAME</t>
    <phoneticPr fontId="3"/>
  </si>
  <si>
    <t>論理削除用メソッド名。
・空欄の場合はDAOのメソッドを作成しない</t>
    <rPh sb="0" eb="2">
      <t>ロンリ</t>
    </rPh>
    <rPh sb="2" eb="5">
      <t>サクジョヨウ</t>
    </rPh>
    <rPh sb="9" eb="10">
      <t>メイ</t>
    </rPh>
    <phoneticPr fontId="3"/>
  </si>
  <si>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3"/>
  </si>
  <si>
    <t>DEFAULT_VALUE</t>
    <phoneticPr fontId="3"/>
  </si>
  <si>
    <t>METHOD_NAME</t>
    <phoneticPr fontId="3"/>
  </si>
  <si>
    <t>更新値（論理削除後）
※記述方法は「DEFAULT_VALUE」を参照</t>
    <rPh sb="0" eb="2">
      <t>コウシン</t>
    </rPh>
    <rPh sb="2" eb="3">
      <t>アタイ</t>
    </rPh>
    <rPh sb="4" eb="6">
      <t>ロンリ</t>
    </rPh>
    <rPh sb="6" eb="8">
      <t>サクジョ</t>
    </rPh>
    <rPh sb="8" eb="9">
      <t>ゴ</t>
    </rPh>
    <phoneticPr fontId="3"/>
  </si>
  <si>
    <t>UPDATE_VALUE</t>
    <phoneticPr fontId="3"/>
  </si>
  <si>
    <t>ADDITIONAL_PARAMS</t>
    <phoneticPr fontId="3"/>
  </si>
  <si>
    <t>GROUPING</t>
    <phoneticPr fontId="3"/>
  </si>
  <si>
    <t>他グループを閲覧不可とする設定</t>
    <rPh sb="0" eb="1">
      <t xml:space="preserve">タグループ </t>
    </rPh>
    <rPh sb="13" eb="15">
      <t xml:space="preserve">セッテイ </t>
    </rPh>
    <phoneticPr fontId="3"/>
  </si>
  <si>
    <t>DataType名</t>
    <rPh sb="8" eb="9">
      <t xml:space="preserve">メイ </t>
    </rPh>
    <phoneticPr fontId="3"/>
  </si>
  <si>
    <t>DIVIDES_DAO_MODULE</t>
    <phoneticPr fontId="3"/>
  </si>
  <si>
    <t>OPTIMISTIC_LOCKING</t>
    <phoneticPr fontId="3"/>
  </si>
  <si>
    <t>楽観的排他制御</t>
    <rPh sb="0" eb="7">
      <t xml:space="preserve">ラッカンテキハイタセイギョ </t>
    </rPh>
    <phoneticPr fontId="3"/>
  </si>
  <si>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3"/>
  </si>
  <si>
    <t>SYSTEM_COMMON</t>
    <phoneticPr fontId="3"/>
  </si>
  <si>
    <t>システム共通</t>
    <phoneticPr fontId="3"/>
  </si>
  <si>
    <t>※A列に「テーブル名」がある次の行から読み込み実施、A列がNULLまたは空文字の行があった時点で読み込み終了</t>
    <phoneticPr fontId="3"/>
  </si>
  <si>
    <t>システム名。自動生成されたソースの親フォルダ名として使用される。</t>
    <rPh sb="6" eb="10">
      <t xml:space="preserve">ジドウセイセイサレタ </t>
    </rPh>
    <rPh sb="17" eb="18">
      <t xml:space="preserve">オヤフォルダメイトシテシヨウサレル。 </t>
    </rPh>
    <phoneticPr fontId="3"/>
  </si>
  <si>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</si>
  <si>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LANG_DEFAULT</t>
    <phoneticPr fontId="3"/>
  </si>
  <si>
    <t>LANG_SUPPORT_01</t>
    <phoneticPr fontId="3"/>
  </si>
  <si>
    <t>LANG_SUPPORT_02</t>
    <phoneticPr fontId="3"/>
  </si>
  <si>
    <t>LANG_SUPPORT_03</t>
    <phoneticPr fontId="3"/>
  </si>
  <si>
    <t>NEEDS_NO_GROUPING_MODULE</t>
    <phoneticPr fontId="3"/>
  </si>
  <si>
    <t>長さ最小</t>
    <rPh sb="0" eb="1">
      <t>ナガ</t>
    </rPh>
    <phoneticPr fontId="3"/>
  </si>
  <si>
    <t>長さ最大</t>
    <rPh sb="0" eb="1">
      <t>ナガ</t>
    </rPh>
    <rPh sb="2" eb="4">
      <t>サイダイ</t>
    </rPh>
    <phoneticPr fontId="3"/>
  </si>
  <si>
    <t>データパターン（日本語）</t>
    <rPh sb="8" eb="11">
      <t>ニホンゴ</t>
    </rPh>
    <phoneticPr fontId="3"/>
  </si>
  <si>
    <t>禁則チェック除外</t>
    <rPh sb="0" eb="2">
      <t>キンソク</t>
    </rPh>
    <rPh sb="6" eb="8">
      <t>ジョガイ</t>
    </rPh>
    <phoneticPr fontId="3"/>
  </si>
  <si>
    <t>最小値</t>
    <rPh sb="0" eb="2">
      <t>サイショウアタイ2</t>
    </rPh>
    <phoneticPr fontId="3"/>
  </si>
  <si>
    <t>最大値</t>
    <rPh sb="0" eb="2">
      <t>サイダイ</t>
    </rPh>
    <rPh sb="2" eb="3">
      <t>アタイ</t>
    </rPh>
    <phoneticPr fontId="3"/>
  </si>
  <si>
    <t>小数部桁数</t>
    <rPh sb="0" eb="3">
      <t>ショウスウブ</t>
    </rPh>
    <rPh sb="3" eb="5">
      <t>ケタスウ</t>
    </rPh>
    <phoneticPr fontId="3"/>
  </si>
  <si>
    <t>非推奨(class)</t>
    <rPh sb="0" eb="1">
      <t>ヒ</t>
    </rPh>
    <rPh sb="1" eb="3">
      <t>スイショウ</t>
    </rPh>
    <phoneticPr fontId="3"/>
  </si>
  <si>
    <t>dispName（デフォルト言語）</t>
    <rPh sb="14" eb="16">
      <t>ゲンゴ</t>
    </rPh>
    <phoneticPr fontId="3"/>
  </si>
  <si>
    <t>非推奨(value)</t>
    <rPh sb="0" eb="1">
      <t>ヒ</t>
    </rPh>
    <rPh sb="1" eb="3">
      <t>スイショウ</t>
    </rPh>
    <phoneticPr fontId="3"/>
  </si>
  <si>
    <t>dispName（追加言語1）</t>
    <rPh sb="9" eb="11">
      <t>ツイカ</t>
    </rPh>
    <rPh sb="11" eb="13">
      <t>ゲンゴ</t>
    </rPh>
    <phoneticPr fontId="3"/>
  </si>
  <si>
    <t>dispName（追加言語2）</t>
    <rPh sb="9" eb="11">
      <t>ツイカ</t>
    </rPh>
    <rPh sb="11" eb="13">
      <t>ゲンゴ</t>
    </rPh>
    <phoneticPr fontId="3"/>
  </si>
  <si>
    <t>dispName（追加言語3）</t>
    <rPh sb="9" eb="11">
      <t>ツイカ</t>
    </rPh>
    <rPh sb="11" eb="13">
      <t>ゲンゴ</t>
    </rPh>
    <phoneticPr fontId="3"/>
  </si>
  <si>
    <t>表示名（デフォルト言語）</t>
    <rPh sb="0" eb="2">
      <t>ヒョウジ</t>
    </rPh>
    <rPh sb="2" eb="3">
      <t>メイ</t>
    </rPh>
    <rPh sb="9" eb="11">
      <t>ゲンゴ</t>
    </rPh>
    <phoneticPr fontId="3"/>
  </si>
  <si>
    <t>dataType存在確認</t>
    <rPh sb="8" eb="10">
      <t>ソンザイ</t>
    </rPh>
    <rPh sb="10" eb="12">
      <t>カクニン</t>
    </rPh>
    <phoneticPr fontId="3"/>
  </si>
  <si>
    <t>強制採番</t>
    <rPh sb="0" eb="2">
      <t>キョウセイ</t>
    </rPh>
    <rPh sb="2" eb="4">
      <t>サイバン</t>
    </rPh>
    <phoneticPr fontId="3"/>
  </si>
  <si>
    <t>自動更新</t>
    <rPh sb="0" eb="2">
      <t>ジドウ</t>
    </rPh>
    <rPh sb="2" eb="4">
      <t>コウシン</t>
    </rPh>
    <phoneticPr fontId="3"/>
  </si>
  <si>
    <t>強制更新</t>
    <rPh sb="0" eb="2">
      <t>キョウセイサイバン2</t>
    </rPh>
    <rPh sb="2" eb="4">
      <t>コウシン</t>
    </rPh>
    <phoneticPr fontId="3"/>
  </si>
  <si>
    <t>index1</t>
    <phoneticPr fontId="3"/>
  </si>
  <si>
    <t>index2</t>
    <phoneticPr fontId="3"/>
  </si>
  <si>
    <t>index3</t>
    <phoneticPr fontId="3"/>
  </si>
  <si>
    <t>表示名（追加言語1）</t>
    <rPh sb="0" eb="2">
      <t>ヒョウジ</t>
    </rPh>
    <rPh sb="2" eb="3">
      <t>メイ</t>
    </rPh>
    <rPh sb="4" eb="6">
      <t>ツイカ</t>
    </rPh>
    <rPh sb="6" eb="8">
      <t>ゲンゴ</t>
    </rPh>
    <phoneticPr fontId="3"/>
  </si>
  <si>
    <t>表示名（追加言語2）</t>
    <rPh sb="0" eb="2">
      <t>ヒョウジメイ2</t>
    </rPh>
    <phoneticPr fontId="3"/>
  </si>
  <si>
    <t>表示名（追加言語3）</t>
    <rPh sb="0" eb="2">
      <t>ヒョウジメイ3</t>
    </rPh>
    <phoneticPr fontId="3"/>
  </si>
  <si>
    <t>※A列に「テーブル名」がある次の行から読み込み実施、B列がNULLまたは空文字の行があった時点で読み込み終了</t>
    <phoneticPr fontId="3"/>
  </si>
  <si>
    <t>FRAMEWORK_KIND</t>
    <phoneticPr fontId="3"/>
  </si>
  <si>
    <t>frameworkの種類（jakarta EE or Spring Framework）</t>
    <rPh sb="10" eb="12">
      <t xml:space="preserve">シュルイ </t>
    </rPh>
    <phoneticPr fontId="3"/>
  </si>
  <si>
    <t>logicalDeleteByPk</t>
    <phoneticPr fontId="3"/>
  </si>
  <si>
    <t>LST_UPD_ACC_ID</t>
    <phoneticPr fontId="3"/>
  </si>
  <si>
    <t>SYSTEM_COMMON_ENTITY</t>
    <phoneticPr fontId="3"/>
  </si>
  <si>
    <t>USES_SPRING_NAMING_CONVENTION</t>
    <phoneticPr fontId="3"/>
  </si>
  <si>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3"/>
  </si>
  <si>
    <t>Spring Framework</t>
    <phoneticPr fontId="3"/>
  </si>
  <si>
    <t>本エクセルファイルのテンプレートのバージョン</t>
    <rPh sb="0" eb="1">
      <t xml:space="preserve">ホン </t>
    </rPh>
    <phoneticPr fontId="3"/>
  </si>
  <si>
    <t>TEMPLATE_VERSION</t>
    <phoneticPr fontId="3"/>
  </si>
  <si>
    <t>v4.0.0</t>
    <phoneticPr fontId="3"/>
  </si>
  <si>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</si>
  <si>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3"/>
  </si>
  <si>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3"/>
  </si>
  <si>
    <t>PK・UK</t>
    <phoneticPr fontId="3"/>
  </si>
  <si>
    <t>#</t>
    <phoneticPr fontId="3"/>
  </si>
  <si>
    <t>項目名</t>
    <rPh sb="0" eb="3">
      <t xml:space="preserve">コウモクメイ </t>
    </rPh>
    <phoneticPr fontId="3"/>
  </si>
  <si>
    <t>自動更新</t>
    <phoneticPr fontId="3"/>
  </si>
  <si>
    <t>強制採番</t>
    <phoneticPr fontId="3"/>
  </si>
  <si>
    <t>自動採番</t>
    <phoneticPr fontId="3"/>
  </si>
  <si>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3"/>
  </si>
  <si>
    <t>強制更新</t>
    <rPh sb="2" eb="4">
      <t xml:space="preserve">コウシン </t>
    </rPh>
    <phoneticPr fontId="3"/>
  </si>
  <si>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3"/>
  </si>
  <si>
    <t>SPRING監査</t>
  </si>
  <si>
    <t>SPRING監査</t>
    <phoneticPr fontId="3"/>
  </si>
  <si>
    <t>index1
※2, 3も同様</t>
    <phoneticPr fontId="3"/>
  </si>
  <si>
    <t>1, 2, 3のように1から始まる数字を指定すると、その順でカラム指定されたindexを作成できる。</t>
    <rPh sb="17" eb="19">
      <t xml:space="preserve">スウジヲ </t>
    </rPh>
    <rPh sb="20" eb="22">
      <t xml:space="preserve">シテイスルト </t>
    </rPh>
    <phoneticPr fontId="3"/>
  </si>
  <si>
    <t>※「DB共通項目定義」では、「DB項目定義」と同一フォーマットを使用</t>
    <rPh sb="8" eb="12">
      <t xml:space="preserve">コウモクテイギト </t>
    </rPh>
    <rPh sb="13" eb="16">
      <t xml:space="preserve">ドウイツフォーマット </t>
    </rPh>
    <phoneticPr fontId="3"/>
  </si>
  <si>
    <t>グループ識別項目</t>
    <rPh sb="4" eb="6">
      <t xml:space="preserve">シキベツ </t>
    </rPh>
    <rPh sb="6" eb="8">
      <t xml:space="preserve">コウモク </t>
    </rPh>
    <phoneticPr fontId="3"/>
  </si>
  <si>
    <t>グループ識別項目</t>
    <phoneticPr fontId="3"/>
  </si>
  <si>
    <t>v4.1.0</t>
    <phoneticPr fontId="3"/>
  </si>
  <si>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3"/>
  </si>
  <si>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3"/>
  </si>
  <si>
    <t>■バージョニング（4以降）</t>
    <rPh sb="10" eb="12">
      <t xml:space="preserve">イコウ </t>
    </rPh>
    <phoneticPr fontId="3"/>
  </si>
  <si>
    <t>値がnullの場合に以下の値を採番
・Timestamp:更新時に現在日時を入れる
・boolean:falseを設定
・dataTypeがDT_FLGの場合のみ可とする。
・FlgEnum.FALSEを設定
・それ以外：エラー</t>
    <phoneticPr fontId="3"/>
  </si>
  <si>
    <t>DATE</t>
    <phoneticPr fontId="3"/>
  </si>
  <si>
    <t>TIME</t>
    <phoneticPr fontId="3"/>
  </si>
  <si>
    <t>date</t>
    <phoneticPr fontId="3"/>
  </si>
  <si>
    <t>time</t>
    <phoneticPr fontId="3"/>
  </si>
  <si>
    <t>v4.1.1</t>
    <phoneticPr fontId="3"/>
  </si>
  <si>
    <t>田中</t>
    <rPh sb="0" eb="2">
      <t xml:space="preserve">タナカ </t>
    </rPh>
    <phoneticPr fontId="3"/>
  </si>
  <si>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3"/>
  </si>
  <si>
    <t>表記上の文言変更</t>
    <rPh sb="0" eb="2">
      <t xml:space="preserve">ヒョウキジョウノ </t>
    </rPh>
    <rPh sb="2" eb="3">
      <t xml:space="preserve">ジョウノ </t>
    </rPh>
    <rPh sb="4" eb="6">
      <t xml:space="preserve">モンゴン </t>
    </rPh>
    <rPh sb="6" eb="8">
      <t xml:space="preserve">ヘンコウ </t>
    </rPh>
    <phoneticPr fontId="3"/>
  </si>
  <si>
    <t>v4.2.0</t>
    <phoneticPr fontId="3"/>
  </si>
  <si>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3"/>
  </si>
  <si>
    <t>create time</t>
    <phoneticPr fontId="3"/>
  </si>
  <si>
    <t>last-update time</t>
    <phoneticPr fontId="3"/>
  </si>
  <si>
    <t>db update version</t>
    <phoneticPr fontId="3"/>
  </si>
  <si>
    <t>・それ以外はminorバージョンをあげる（4.0.1 -&gt; 4.1.0）。</t>
    <phoneticPr fontId="3"/>
  </si>
  <si>
    <t>v4.2.1</t>
    <phoneticPr fontId="3"/>
  </si>
  <si>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3"/>
  </si>
  <si>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3"/>
  </si>
  <si>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3"/>
  </si>
  <si>
    <t>関連：種類</t>
    <rPh sb="0" eb="5">
      <t xml:space="preserve">カンレンシュルイ </t>
    </rPh>
    <phoneticPr fontId="3"/>
  </si>
  <si>
    <t>関連：direction</t>
    <rPh sb="0" eb="2">
      <t xml:space="preserve">カンレン </t>
    </rPh>
    <phoneticPr fontId="3"/>
  </si>
  <si>
    <t>関連：参照先テーブル</t>
    <rPh sb="0" eb="2">
      <t xml:space="preserve">カンレン </t>
    </rPh>
    <rPh sb="3" eb="6">
      <t xml:space="preserve">サンショウサキ </t>
    </rPh>
    <phoneticPr fontId="3"/>
  </si>
  <si>
    <t>関連：参照先カラム</t>
    <rPh sb="0" eb="2">
      <t xml:space="preserve">カンレン </t>
    </rPh>
    <rPh sb="3" eb="6">
      <t xml:space="preserve">サンショウサキカラム </t>
    </rPh>
    <phoneticPr fontId="3"/>
  </si>
  <si>
    <t>v4.3.0</t>
    <phoneticPr fontId="3"/>
  </si>
  <si>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3"/>
  </si>
  <si>
    <t>関連：eager</t>
    <rPh sb="0" eb="2">
      <t xml:space="preserve">カンレン </t>
    </rPh>
    <phoneticPr fontId="3"/>
  </si>
  <si>
    <t>関連：xxx</t>
    <rPh sb="0" eb="2">
      <t xml:space="preserve">カンレン </t>
    </rPh>
    <phoneticPr fontId="3"/>
  </si>
  <si>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3"/>
  </si>
  <si>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3"/>
  </si>
  <si>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3"/>
  </si>
  <si>
    <t>v4.3.1</t>
    <phoneticPr fontId="3"/>
  </si>
  <si>
    <t>デフォルト言語（必須）
※値に登録可能なのは、localeとして定義されている文字列。（LANG_SUPPORT_xxも同様）</t>
    <rPh sb="5" eb="7">
      <t>ゲンゴ</t>
    </rPh>
    <rPh sb="8" eb="10">
      <t xml:space="preserve">ヒッス </t>
    </rPh>
    <rPh sb="60" eb="62">
      <t xml:space="preserve">ドウヨウ </t>
    </rPh>
    <phoneticPr fontId="3"/>
  </si>
  <si>
    <t>サポート言語1
※サポート言語は、1, 2, 3の順序で埋める。1が空欄で2が埋まっている状態などは不可（エラー）</t>
    <rPh sb="4" eb="6">
      <t>ゲンゴ</t>
    </rPh>
    <phoneticPr fontId="3"/>
  </si>
  <si>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3"/>
  </si>
  <si>
    <t>TABLE_NAMES_WITHOUT_GROUPING</t>
    <phoneticPr fontId="3"/>
  </si>
  <si>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3"/>
  </si>
  <si>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3"/>
  </si>
  <si>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3"/>
  </si>
  <si>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3"/>
  </si>
  <si>
    <t>v4.4.0</t>
    <phoneticPr fontId="3"/>
  </si>
  <si>
    <t>関連：参照元変数名</t>
    <rPh sb="0" eb="3">
      <t xml:space="preserve">カンレンモト </t>
    </rPh>
    <rPh sb="3" eb="6">
      <t xml:space="preserve">サンショウモト ヘンスウメイ </t>
    </rPh>
    <phoneticPr fontId="3"/>
  </si>
  <si>
    <t>DATE_TIME</t>
    <phoneticPr fontId="3"/>
  </si>
  <si>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3"/>
  </si>
  <si>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3"/>
  </si>
  <si>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3"/>
  </si>
  <si>
    <t>　プログラムには一切影響なく、説明部分の文言のみ変更した場合などを想定</t>
    <rPh sb="15" eb="19">
      <t xml:space="preserve">セツメイブブンノ </t>
    </rPh>
    <rPh sb="20" eb="22">
      <t xml:space="preserve">モンゴンヲヘンコウシタバアイ </t>
    </rPh>
    <phoneticPr fontId="3"/>
  </si>
  <si>
    <t>U</t>
  </si>
  <si>
    <t>DT_TIMESTAMP</t>
  </si>
  <si>
    <t>CB</t>
  </si>
  <si>
    <t>CD</t>
  </si>
  <si>
    <t>LB</t>
  </si>
  <si>
    <t>LD</t>
  </si>
  <si>
    <t>作成者</t>
  </si>
  <si>
    <t>最終更新者</t>
    <rPh sb="0" eb="2">
      <t>サイシュウ</t>
    </rPh>
    <rPh sb="2" eb="4">
      <t>コウシン</t>
    </rPh>
    <rPh sb="4" eb="5">
      <t>シャ</t>
    </rPh>
    <phoneticPr fontId="3"/>
  </si>
  <si>
    <t>○</t>
  </si>
  <si>
    <t>DT_SERIAL</t>
  </si>
  <si>
    <t>deleted</t>
    <phoneticPr fontId="3"/>
  </si>
  <si>
    <t>v4.5.0</t>
    <phoneticPr fontId="3"/>
  </si>
  <si>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3"/>
  </si>
  <si>
    <t>関連：参照先変数名</t>
    <rPh sb="0" eb="2">
      <t xml:space="preserve">カンレン </t>
    </rPh>
    <rPh sb="3" eb="6">
      <t xml:space="preserve">サンショウサキテーブル </t>
    </rPh>
    <rPh sb="6" eb="9">
      <t xml:space="preserve">ヘンスウメイ </t>
    </rPh>
    <phoneticPr fontId="3"/>
  </si>
  <si>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参照先の変数名は、unidirectionalの場合は設定不要。bidirectionalの場合でも、defaultで参照元のEntity名が使用されるので任意。checkboxの場合は"selected...List"を設定。</t>
    <rPh sb="4" eb="6">
      <t xml:space="preserve">カンレンヲシヨウスル </t>
    </rPh>
    <rPh sb="24" eb="26">
      <t xml:space="preserve">シヨウヲゲンソクトシテイルコトカラ、 </t>
    </rPh>
    <rPh sb="39" eb="41">
      <t xml:space="preserve">フクスウコウモ </t>
    </rPh>
    <rPh sb="41" eb="43">
      <t xml:space="preserve">コウモク </t>
    </rPh>
    <rPh sb="43" eb="44">
      <t xml:space="preserve">カンノ </t>
    </rPh>
    <rPh sb="49" eb="51">
      <t xml:space="preserve">カンレンアヘ </t>
    </rPh>
    <rPh sb="51" eb="52">
      <t xml:space="preserve">カンレンアヘ </t>
    </rPh>
    <rPh sb="63" eb="65">
      <t xml:space="preserve">フクスウ </t>
    </rPh>
    <rPh sb="100" eb="101">
      <t xml:space="preserve">ナイニ </t>
    </rPh>
    <rPh sb="102" eb="104">
      <t xml:space="preserve">カンレンノジョウホウヲ </t>
    </rPh>
    <rPh sb="108" eb="110">
      <t xml:space="preserve">ホジ </t>
    </rPh>
    <rPh sb="123" eb="124">
      <t xml:space="preserve">アキラカニ </t>
    </rPh>
    <rPh sb="129" eb="132">
      <t xml:space="preserve">コウゾウジョウ </t>
    </rPh>
    <rPh sb="132" eb="134">
      <t xml:space="preserve">ジョウイノ </t>
    </rPh>
    <rPh sb="135" eb="136">
      <t xml:space="preserve">オヤ </t>
    </rPh>
    <rPh sb="145" eb="147">
      <t xml:space="preserve">カンレンニシテイシテイルバアイハ </t>
    </rPh>
    <rPh sb="243" eb="247">
      <t xml:space="preserve">モンダイハッセイ </t>
    </rPh>
    <rPh sb="301" eb="304">
      <t xml:space="preserve">ヘンスウメイハ </t>
    </rPh>
    <rPh sb="324" eb="328">
      <t xml:space="preserve">セッテイフヨウ </t>
    </rPh>
    <rPh sb="356" eb="359">
      <t xml:space="preserve">サンショウモトノ </t>
    </rPh>
    <rPh sb="366" eb="367">
      <t xml:space="preserve">メイガシヨウサレルノデ </t>
    </rPh>
    <rPh sb="375" eb="377">
      <t xml:space="preserve">ニンイ </t>
    </rPh>
    <phoneticPr fontId="3"/>
  </si>
  <si>
    <t>v4.6.0</t>
    <phoneticPr fontId="3"/>
  </si>
  <si>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3"/>
  </si>
  <si>
    <t>4.6.0</t>
    <phoneticPr fontId="3"/>
  </si>
  <si>
    <t>jp.ecuacion.app.slideshowpdf.alleditions</t>
    <phoneticPr fontId="3"/>
  </si>
  <si>
    <t>100</t>
  </si>
  <si>
    <t>DT_DESC</t>
  </si>
  <si>
    <t>DT_OPEARATION_PARAMETERS</t>
  </si>
  <si>
    <t>300</t>
  </si>
  <si>
    <t>DT_MODEL</t>
  </si>
  <si>
    <t>20</t>
  </si>
  <si>
    <t>DT_APP_EDITION</t>
  </si>
  <si>
    <t>DT_TIME_ZONE</t>
  </si>
  <si>
    <t>50</t>
  </si>
  <si>
    <t>DT_LOCALE</t>
  </si>
  <si>
    <t>10</t>
  </si>
  <si>
    <t>8</t>
  </si>
  <si>
    <t>半角</t>
    <rPh sb="0" eb="2">
      <t>ハンカク</t>
    </rPh>
    <phoneticPr fontId="2"/>
  </si>
  <si>
    <t>全半角（制限なし）</t>
    <rPh sb="0" eb="1">
      <t>ゼン</t>
    </rPh>
    <rPh sb="1" eb="3">
      <t>ハンカク</t>
    </rPh>
    <rPh sb="4" eb="6">
      <t>セイゲン</t>
    </rPh>
    <phoneticPr fontId="2"/>
  </si>
  <si>
    <t>半角数字</t>
    <rPh sb="0" eb="2">
      <t>ハンカク</t>
    </rPh>
    <rPh sb="2" eb="4">
      <t>スウジ</t>
    </rPh>
    <phoneticPr fontId="2"/>
  </si>
  <si>
    <t>単純な連番に対して使用</t>
    <rPh sb="0" eb="2">
      <t xml:space="preserve">タンジュンナ </t>
    </rPh>
    <rPh sb="3" eb="5">
      <t xml:space="preserve">レンバン </t>
    </rPh>
    <rPh sb="6" eb="7">
      <t xml:space="preserve">タイシテ </t>
    </rPh>
    <rPh sb="9" eb="11">
      <t xml:space="preserve">シヨウ </t>
    </rPh>
    <phoneticPr fontId="3"/>
  </si>
  <si>
    <t>ファイル名などが格納できないと問題なので制限なしとする。
管理者用の画面出力・CSV出力以外はしないよう注意。</t>
    <rPh sb="4" eb="5">
      <t>メイ</t>
    </rPh>
    <rPh sb="8" eb="10">
      <t>カクノウ</t>
    </rPh>
    <rPh sb="15" eb="17">
      <t>モンダイ</t>
    </rPh>
    <rPh sb="20" eb="22">
      <t>セイゲン</t>
    </rPh>
    <rPh sb="29" eb="33">
      <t>カンリシャヨウ</t>
    </rPh>
    <rPh sb="34" eb="38">
      <t>ガメンシュツリョク</t>
    </rPh>
    <rPh sb="42" eb="44">
      <t>シュツリョク</t>
    </rPh>
    <rPh sb="44" eb="46">
      <t>イガイ</t>
    </rPh>
    <rPh sb="52" eb="54">
      <t>チュウイ</t>
    </rPh>
    <phoneticPr fontId="3"/>
  </si>
  <si>
    <t>^[a-zA-Z0-9_\\,]*$</t>
    <phoneticPr fontId="3"/>
  </si>
  <si>
    <t>^[a-zA-Z0-9\\+\\-/_]*$</t>
    <phoneticPr fontId="3"/>
  </si>
  <si>
    <t>ja_JPなどの5文字しかないとは思うが、念のため幅を持たせておく
→es_419という数字混じりのlocaleを受け取りエラーとなったので数字含め受取可に変更 (#577)</t>
    <rPh sb="9" eb="11">
      <t>モジ</t>
    </rPh>
    <rPh sb="17" eb="18">
      <t>オモ</t>
    </rPh>
    <rPh sb="21" eb="22">
      <t>ネン</t>
    </rPh>
    <rPh sb="25" eb="26">
      <t>ハバ</t>
    </rPh>
    <rPh sb="27" eb="28">
      <t>モ</t>
    </rPh>
    <rPh sb="44" eb="47">
      <t xml:space="preserve">スウジマジリノ </t>
    </rPh>
    <rPh sb="70" eb="73">
      <t xml:space="preserve">スウジフクメ </t>
    </rPh>
    <rPh sb="74" eb="77">
      <t xml:space="preserve">ウケトリカニヘンコウ </t>
    </rPh>
    <phoneticPr fontId="3"/>
  </si>
  <si>
    <t>L</t>
  </si>
  <si>
    <t>LITE</t>
  </si>
  <si>
    <t>Lite</t>
  </si>
  <si>
    <t>S</t>
  </si>
  <si>
    <t>STANDARD</t>
  </si>
  <si>
    <t>Standard</t>
  </si>
  <si>
    <t>C</t>
  </si>
  <si>
    <t>CLOUD</t>
  </si>
  <si>
    <t>Cloud</t>
  </si>
  <si>
    <t>DEV_APP</t>
  </si>
  <si>
    <t>#</t>
  </si>
  <si>
    <t>SEQ_NUM</t>
  </si>
  <si>
    <t>app edition</t>
  </si>
  <si>
    <t>APP_EDITION</t>
  </si>
  <si>
    <t>device model</t>
  </si>
  <si>
    <t>MODEL</t>
  </si>
  <si>
    <t>os kind</t>
  </si>
  <si>
    <t>OS_KIND</t>
  </si>
  <si>
    <t>os version</t>
  </si>
  <si>
    <t>OS_VERSION</t>
  </si>
  <si>
    <t>app kind</t>
  </si>
  <si>
    <t>APP_KIND</t>
  </si>
  <si>
    <t>APP_VERSION</t>
  </si>
  <si>
    <t>time zone</t>
  </si>
  <si>
    <t>TIME_ZONE</t>
  </si>
  <si>
    <t>locale</t>
  </si>
  <si>
    <t>LOCALE</t>
  </si>
  <si>
    <t>DEV_APP_ACCESS</t>
  </si>
  <si>
    <t>device app #</t>
  </si>
  <si>
    <t>DEV_APP_SEQ_NUM</t>
  </si>
  <si>
    <t>operation</t>
  </si>
  <si>
    <t>OPERATION</t>
  </si>
  <si>
    <t>parameters</t>
  </si>
  <si>
    <t>ADV_INFO</t>
  </si>
  <si>
    <t>code</t>
  </si>
  <si>
    <t>CODE</t>
  </si>
  <si>
    <t>start date</t>
  </si>
  <si>
    <t>START_DATE</t>
  </si>
  <si>
    <t>end date</t>
  </si>
  <si>
    <t>END_DATE</t>
  </si>
  <si>
    <t>page path</t>
  </si>
  <si>
    <t>PAGE_PATH</t>
  </si>
  <si>
    <t>連番</t>
    <rPh sb="0" eb="1">
      <t xml:space="preserve">レンバン </t>
    </rPh>
    <phoneticPr fontId="3"/>
  </si>
  <si>
    <t>端末UUID</t>
    <rPh sb="0" eb="2">
      <t xml:space="preserve">タンマツ </t>
    </rPh>
    <phoneticPr fontId="3"/>
  </si>
  <si>
    <t>appのedition</t>
  </si>
  <si>
    <t>機種</t>
    <rPh sb="0" eb="2">
      <t>キシュ</t>
    </rPh>
    <phoneticPr fontId="3"/>
  </si>
  <si>
    <t>OS種類</t>
  </si>
  <si>
    <t>OSバージョン</t>
  </si>
  <si>
    <t>app種類</t>
    <rPh sb="3" eb="5">
      <t xml:space="preserve">シュルイ </t>
    </rPh>
    <phoneticPr fontId="3"/>
  </si>
  <si>
    <t>appバージョン</t>
  </si>
  <si>
    <t>タイムゾーン</t>
    <phoneticPr fontId="3"/>
  </si>
  <si>
    <t>ロケール（使用言語）</t>
    <rPh sb="5" eb="7">
      <t>シヨウ</t>
    </rPh>
    <rPh sb="7" eb="9">
      <t>ゲンゴ</t>
    </rPh>
    <phoneticPr fontId="3"/>
  </si>
  <si>
    <t>端末アプリ連番</t>
    <rPh sb="0" eb="1">
      <t xml:space="preserve">タンマツアプリ </t>
    </rPh>
    <rPh sb="5" eb="7">
      <t xml:space="preserve">レンバン </t>
    </rPh>
    <phoneticPr fontId="3"/>
  </si>
  <si>
    <t>オペレーション</t>
    <phoneticPr fontId="3"/>
  </si>
  <si>
    <t>a=b,c=dの形式</t>
    <rPh sb="8" eb="10">
      <t xml:space="preserve">ケイシキ </t>
    </rPh>
    <phoneticPr fontId="3"/>
  </si>
  <si>
    <t>パラメータ</t>
    <phoneticPr fontId="3"/>
  </si>
  <si>
    <t>コード</t>
    <phoneticPr fontId="3"/>
  </si>
  <si>
    <t>開始日</t>
    <rPh sb="0" eb="1">
      <t xml:space="preserve">カイシ </t>
    </rPh>
    <rPh sb="2" eb="3">
      <t xml:space="preserve">ヒ </t>
    </rPh>
    <phoneticPr fontId="3"/>
  </si>
  <si>
    <t>終了日</t>
    <rPh sb="0" eb="1">
      <t xml:space="preserve">シュウリョウビ </t>
    </rPh>
    <phoneticPr fontId="3"/>
  </si>
  <si>
    <t>キャンペーン実施時に、単純にhtmlを表示する以外の方式があるかも知れないのでnullableとしている</t>
    <rPh sb="6" eb="9">
      <t xml:space="preserve">ジッシジニ </t>
    </rPh>
    <rPh sb="11" eb="13">
      <t xml:space="preserve">タンジュンニ </t>
    </rPh>
    <rPh sb="26" eb="28">
      <t xml:space="preserve">ホウシキガアルカモシレナインオンデ </t>
    </rPh>
    <phoneticPr fontId="3"/>
  </si>
  <si>
    <t>表示ページ</t>
    <rPh sb="0" eb="2">
      <t xml:space="preserve">ヒョウジ </t>
    </rPh>
    <phoneticPr fontId="3"/>
  </si>
  <si>
    <t>create account #</t>
    <phoneticPr fontId="3"/>
  </si>
  <si>
    <t>CREATE_ACC_SEQ_NUM</t>
    <phoneticPr fontId="3"/>
  </si>
  <si>
    <t>last-update account #</t>
    <phoneticPr fontId="3"/>
  </si>
  <si>
    <t>LST_UPD_ACC_SEQ_NUM</t>
    <phoneticPr fontId="3"/>
  </si>
  <si>
    <t>DB_UPD_VER</t>
    <phoneticPr fontId="3"/>
  </si>
  <si>
    <t>REM_FLG</t>
    <phoneticPr fontId="3"/>
  </si>
  <si>
    <t>slideshow-pdf-all-editions</t>
    <phoneticPr fontId="3"/>
  </si>
  <si>
    <t>SEQ_NUM</t>
    <phoneticPr fontId="3"/>
  </si>
  <si>
    <t>year</t>
    <phoneticPr fontId="3"/>
  </si>
  <si>
    <t>YEAR</t>
    <phoneticPr fontId="3"/>
  </si>
  <si>
    <t>DT_YEAR</t>
    <phoneticPr fontId="3"/>
  </si>
  <si>
    <t>month</t>
    <phoneticPr fontId="3"/>
  </si>
  <si>
    <t>MONTH</t>
    <phoneticPr fontId="3"/>
  </si>
  <si>
    <t>DT_MONTH</t>
    <phoneticPr fontId="3"/>
  </si>
  <si>
    <t>INTEGER</t>
  </si>
  <si>
    <t>2000</t>
    <phoneticPr fontId="3"/>
  </si>
  <si>
    <t>2100</t>
    <phoneticPr fontId="3"/>
  </si>
  <si>
    <t>12</t>
    <phoneticPr fontId="3"/>
  </si>
  <si>
    <t>count</t>
    <phoneticPr fontId="3"/>
  </si>
  <si>
    <t>COUNT</t>
    <phoneticPr fontId="3"/>
  </si>
  <si>
    <t>key</t>
    <phoneticPr fontId="3"/>
  </si>
  <si>
    <t>value</t>
    <phoneticPr fontId="3"/>
  </si>
  <si>
    <t>PARAM_KEY</t>
    <phoneticPr fontId="3"/>
  </si>
  <si>
    <t>PARAM_VALUE</t>
    <phoneticPr fontId="3"/>
  </si>
  <si>
    <t>aggregated</t>
    <phoneticPr fontId="3"/>
  </si>
  <si>
    <t>IS_AGGREGATED</t>
    <phoneticPr fontId="3"/>
  </si>
  <si>
    <t>DT_BOOL</t>
    <phoneticPr fontId="3"/>
  </si>
  <si>
    <t>operation</t>
    <phoneticPr fontId="3"/>
  </si>
  <si>
    <t>PARAMS</t>
    <phoneticPr fontId="3"/>
  </si>
  <si>
    <t>DEV_APP_ACCESS_COUNT_ALL_MONTHLY</t>
    <phoneticPr fontId="3"/>
  </si>
  <si>
    <t>DEV_APP_ACCESS_COUNT_OPERATION_MONTHLY</t>
  </si>
  <si>
    <t>DEV_APP_ACCESS_COUNT_OPERATION_MONTHLY</t>
    <phoneticPr fontId="3"/>
  </si>
  <si>
    <t>uuid</t>
    <phoneticPr fontId="3"/>
  </si>
  <si>
    <t>device app #</t>
    <phoneticPr fontId="3"/>
  </si>
  <si>
    <t>DEV_APP_SEQ_NUM</t>
    <phoneticPr fontId="3"/>
  </si>
  <si>
    <t>@ManyToOne</t>
  </si>
  <si>
    <t>unidirectional</t>
  </si>
  <si>
    <t>devApp</t>
    <phoneticPr fontId="3"/>
  </si>
  <si>
    <t>DEV_APP</t>
    <phoneticPr fontId="3"/>
  </si>
  <si>
    <t>DEV_APP_ACCESS_COUNT_OPERATION_PARAM_MONTHLY</t>
    <phoneticPr fontId="3"/>
  </si>
  <si>
    <t>operation #</t>
    <phoneticPr fontId="3"/>
  </si>
  <si>
    <t>OPERATION_SEQ_NUM</t>
    <phoneticPr fontId="3"/>
  </si>
  <si>
    <t>devAppAccessCountOperationMonthly</t>
    <phoneticPr fontId="3"/>
  </si>
  <si>
    <t>bidirectional</t>
  </si>
  <si>
    <t>DEV_APP_ACCESS_COUNT_UNIQUE_DEVICE_MONTHLY</t>
    <phoneticPr fontId="3"/>
  </si>
  <si>
    <t>0</t>
    <phoneticPr fontId="3"/>
  </si>
  <si>
    <t>USES_UTIL_JPA</t>
    <phoneticPr fontId="3"/>
  </si>
  <si>
    <t>ecuacion-util-jpaの使用有無（○は使用、defaultは×）</t>
    <phoneticPr fontId="3"/>
  </si>
  <si>
    <t>本エクセルは正式な4.7ではないが暫定的に追加</t>
    <rPh sb="0" eb="1">
      <t xml:space="preserve">ホンエクセルハ </t>
    </rPh>
    <rPh sb="6" eb="8">
      <t xml:space="preserve">セイシキ </t>
    </rPh>
    <rPh sb="17" eb="20">
      <t xml:space="preserve">ザンテイテキニ </t>
    </rPh>
    <rPh sb="21" eb="23">
      <t xml:space="preserve">ツイカ </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</si>
</sst>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000;[&lt;=9999]000\-00;000\-0000"/>
  </numFmts>
  <fonts count="22">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b/>
      <u/>
      <sz val="11"/>
      <color theme="1"/>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b/>
      <sz val="11"/>
      <color theme="0"/>
      <name val="ＭＳ Ｐゴシック"/>
      <family val="2"/>
      <scheme val="minor"/>
    </font>
    <font>
      <sz val="11"/>
      <name val="ＭＳ Ｐゴシック"/>
      <family val="3"/>
      <charset val="128"/>
      <scheme val="minor"/>
    </font>
    <font>
      <b/>
      <sz val="11"/>
      <color theme="0"/>
      <name val="ＭＳ Ｐゴシック"/>
      <family val="3"/>
      <charset val="128"/>
      <scheme val="minor"/>
    </font>
    <font>
      <b/>
      <u/>
      <sz val="11"/>
      <color theme="1"/>
      <name val="ＭＳ Ｐゴシック"/>
      <family val="3"/>
      <charset val="128"/>
      <scheme val="minor"/>
    </font>
    <font>
      <sz val="11"/>
      <color theme="1"/>
      <name val="ＭＳ Ｐゴシック"/>
      <family val="2"/>
      <scheme val="minor"/>
    </font>
    <font>
      <b/>
      <sz val="11"/>
      <color theme="0"/>
      <name val="ＭＳ Ｐゴシック"/>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9"/>
      <color rgb="FF000000"/>
      <name val="MS P ゴシック"/>
      <charset val="128"/>
    </font>
    <font>
      <sz val="12"/>
      <color rgb="FF333333"/>
      <name val="Verdana"/>
      <family val="2"/>
    </font>
    <font>
      <sz val="11"/>
      <color rgb="FF000000"/>
      <name val="ＭＳ Ｐゴシック"/>
      <family val="2"/>
      <charset val="128"/>
      <scheme val="minor"/>
    </font>
    <font>
      <sz val="6"/>
      <name val="ＭＳ Ｐゴシック"/>
      <family val="2"/>
      <charset val="128"/>
      <scheme val="minor"/>
    </font>
    <font>
      <sz val="11"/>
      <name val="ＭＳ Ｐゴシック"/>
      <family val="2"/>
      <charset val="128"/>
      <scheme val="minor"/>
    </font>
  </fonts>
  <fills count="19">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4"/>
        <bgColor theme="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6" tint="0.39997558519241921"/>
      </top>
      <bottom/>
      <diagonal/>
    </border>
    <border>
      <left/>
      <right/>
      <top style="thin">
        <color theme="4" tint="0.39997558519241921"/>
      </top>
      <bottom/>
      <diagonal/>
    </border>
  </borders>
  <cellStyleXfs count="2">
    <xf numFmtId="0" fontId="0" fillId="0" borderId="0"/>
    <xf numFmtId="0" fontId="1" fillId="0" borderId="0">
      <alignment vertical="center"/>
    </xf>
  </cellStyleXfs>
  <cellXfs count="143">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4"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4"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center" vertical="center"/>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5" fillId="4" borderId="0" xfId="0" applyFont="1" applyFill="1" applyAlignment="1">
      <alignment horizontal="center"/>
    </xf>
    <xf numFmtId="0" fontId="6" fillId="4" borderId="0" xfId="0" applyFont="1" applyFill="1" applyAlignment="1">
      <alignment horizontal="center"/>
    </xf>
    <xf numFmtId="0" fontId="7" fillId="0" borderId="0" xfId="0" applyFont="1"/>
    <xf numFmtId="0" fontId="5"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76" fontId="0" fillId="0" borderId="0" xfId="0" applyNumberFormat="1"/>
    <xf numFmtId="0" fontId="5" fillId="4" borderId="1" xfId="0" applyFont="1" applyFill="1" applyBorder="1"/>
    <xf numFmtId="0" fontId="6"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0" fontId="8" fillId="2" borderId="3" xfId="0" applyFont="1" applyFill="1" applyBorder="1" applyAlignment="1">
      <alignment horizontal="center" vertical="center" wrapText="1"/>
    </xf>
    <xf numFmtId="49" fontId="0" fillId="2" borderId="0" xfId="0" applyNumberFormat="1" applyFill="1" applyAlignment="1" applyProtection="1">
      <alignment horizontal="center" vertical="center" wrapText="1"/>
      <protection locked="0"/>
    </xf>
    <xf numFmtId="49" fontId="0" fillId="0" borderId="0" xfId="0" applyNumberFormat="1" applyAlignment="1" applyProtection="1">
      <alignment horizontal="left" vertical="center" wrapText="1"/>
      <protection locked="0"/>
    </xf>
    <xf numFmtId="49" fontId="8" fillId="11" borderId="4" xfId="0" applyNumberFormat="1" applyFont="1" applyFill="1" applyBorder="1" applyAlignment="1">
      <alignment horizontal="center" vertical="center"/>
    </xf>
    <xf numFmtId="49" fontId="8" fillId="11" borderId="4" xfId="0" applyNumberFormat="1" applyFont="1" applyFill="1" applyBorder="1" applyAlignment="1">
      <alignment horizontal="center" vertical="center" wrapText="1"/>
    </xf>
    <xf numFmtId="49" fontId="8" fillId="0" borderId="3" xfId="0" applyNumberFormat="1" applyFont="1" applyBorder="1" applyAlignment="1">
      <alignment horizontal="center" vertical="center" wrapText="1"/>
    </xf>
    <xf numFmtId="49" fontId="9" fillId="0" borderId="3" xfId="0" applyNumberFormat="1" applyFont="1" applyBorder="1" applyAlignment="1">
      <alignment horizontal="left" vertical="center"/>
    </xf>
    <xf numFmtId="49" fontId="0" fillId="12"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3" borderId="0" xfId="0" applyNumberFormat="1" applyFill="1" applyAlignment="1">
      <alignment wrapText="1"/>
    </xf>
    <xf numFmtId="49" fontId="8" fillId="13" borderId="5" xfId="0" applyNumberFormat="1" applyFont="1" applyFill="1" applyBorder="1" applyAlignment="1">
      <alignment wrapText="1"/>
    </xf>
    <xf numFmtId="49" fontId="6" fillId="0" borderId="0" xfId="0" applyNumberFormat="1" applyFont="1" applyAlignment="1" applyProtection="1">
      <alignment horizontal="center" vertical="center"/>
      <protection locked="0"/>
    </xf>
    <xf numFmtId="49" fontId="6" fillId="0" borderId="0" xfId="0" applyNumberFormat="1" applyFont="1" applyAlignment="1" applyProtection="1">
      <alignment vertical="center"/>
      <protection locked="0"/>
    </xf>
    <xf numFmtId="49" fontId="10" fillId="13" borderId="5" xfId="0" applyNumberFormat="1" applyFont="1" applyFill="1" applyBorder="1" applyAlignment="1">
      <alignment wrapText="1"/>
    </xf>
    <xf numFmtId="49" fontId="10" fillId="13" borderId="0" xfId="0" applyNumberFormat="1" applyFont="1" applyFill="1" applyAlignment="1">
      <alignment horizontal="center" vertical="center" wrapText="1"/>
    </xf>
    <xf numFmtId="0" fontId="6" fillId="0" borderId="0" xfId="0" applyFont="1"/>
    <xf numFmtId="49" fontId="10" fillId="13" borderId="0" xfId="0" applyNumberFormat="1" applyFont="1" applyFill="1" applyAlignment="1">
      <alignment horizontal="center" vertical="center"/>
    </xf>
    <xf numFmtId="0" fontId="0" fillId="3" borderId="0" xfId="0" applyFill="1" applyAlignment="1">
      <alignment horizontal="center" vertical="center"/>
    </xf>
    <xf numFmtId="49" fontId="4" fillId="0" borderId="0" xfId="0" applyNumberFormat="1" applyFont="1" applyAlignment="1" applyProtection="1">
      <alignment vertical="center"/>
      <protection locked="0"/>
    </xf>
    <xf numFmtId="0" fontId="0" fillId="0" borderId="0" xfId="0" quotePrefix="1"/>
    <xf numFmtId="49" fontId="0" fillId="15" borderId="0" xfId="0" applyNumberFormat="1" applyFill="1" applyAlignment="1">
      <alignment horizontal="center" vertical="center" wrapText="1"/>
    </xf>
    <xf numFmtId="49" fontId="0" fillId="14" borderId="0" xfId="0" applyNumberFormat="1" applyFill="1" applyAlignment="1">
      <alignment horizontal="center"/>
    </xf>
    <xf numFmtId="49" fontId="9" fillId="0" borderId="5" xfId="0" applyNumberFormat="1" applyFont="1" applyBorder="1"/>
    <xf numFmtId="0" fontId="0" fillId="0" borderId="5" xfId="0" applyBorder="1"/>
    <xf numFmtId="49" fontId="0" fillId="0" borderId="0" xfId="0" applyNumberFormat="1" applyAlignment="1">
      <alignment horizontal="left" vertical="center" wrapText="1"/>
    </xf>
    <xf numFmtId="49" fontId="11" fillId="0" borderId="0" xfId="0" applyNumberFormat="1" applyFont="1" applyProtection="1">
      <protection locked="0"/>
    </xf>
    <xf numFmtId="49" fontId="12" fillId="0" borderId="0" xfId="0" applyNumberFormat="1" applyFont="1" applyProtection="1">
      <protection locked="0"/>
    </xf>
    <xf numFmtId="0" fontId="12" fillId="0" borderId="0" xfId="0" applyFont="1" applyAlignment="1" applyProtection="1">
      <alignment horizontal="center"/>
      <protection locked="0"/>
    </xf>
    <xf numFmtId="49" fontId="12" fillId="0" borderId="0" xfId="0" applyNumberFormat="1" applyFont="1" applyAlignment="1" applyProtection="1">
      <alignment horizontal="center"/>
      <protection locked="0"/>
    </xf>
    <xf numFmtId="0" fontId="12" fillId="0" borderId="0" xfId="0" applyFont="1"/>
    <xf numFmtId="49" fontId="13" fillId="13" borderId="5" xfId="0" applyNumberFormat="1" applyFont="1" applyFill="1" applyBorder="1" applyAlignment="1">
      <alignment wrapText="1"/>
    </xf>
    <xf numFmtId="49" fontId="12" fillId="0" borderId="0" xfId="0" applyNumberFormat="1" applyFont="1" applyAlignment="1" applyProtection="1">
      <alignment horizontal="center" vertical="center"/>
      <protection locked="0"/>
    </xf>
    <xf numFmtId="49" fontId="12" fillId="0" borderId="0" xfId="0" applyNumberFormat="1" applyFont="1" applyAlignment="1" applyProtection="1">
      <alignment horizontal="center" vertical="center" wrapText="1"/>
      <protection locked="0"/>
    </xf>
    <xf numFmtId="49" fontId="12" fillId="13" borderId="0" xfId="0" applyNumberFormat="1" applyFont="1" applyFill="1" applyAlignment="1">
      <alignment horizontal="center" vertical="center" wrapText="1"/>
    </xf>
    <xf numFmtId="0" fontId="12" fillId="0" borderId="0" xfId="0" applyFont="1" applyAlignment="1">
      <alignment vertical="center"/>
    </xf>
    <xf numFmtId="0" fontId="14" fillId="0" borderId="0" xfId="0" applyFont="1" applyAlignment="1">
      <alignment horizontal="left" vertical="center"/>
    </xf>
    <xf numFmtId="49" fontId="12" fillId="0" borderId="0" xfId="0" applyNumberFormat="1" applyFont="1" applyAlignment="1" applyProtection="1">
      <alignment vertical="center"/>
      <protection locked="0"/>
    </xf>
    <xf numFmtId="0" fontId="12"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6" fillId="0" borderId="0" xfId="0" applyNumberFormat="1" applyFont="1" applyAlignment="1">
      <alignment vertical="center"/>
    </xf>
    <xf numFmtId="49" fontId="9" fillId="0" borderId="0" xfId="0" applyNumberFormat="1" applyFont="1" applyAlignment="1" applyProtection="1">
      <alignment horizontal="center" vertical="center"/>
      <protection locked="0"/>
    </xf>
    <xf numFmtId="49" fontId="9" fillId="0" borderId="0" xfId="0" applyNumberFormat="1" applyFont="1" applyAlignment="1" applyProtection="1">
      <alignment wrapText="1"/>
      <protection locked="0"/>
    </xf>
    <xf numFmtId="49" fontId="9" fillId="0" borderId="0" xfId="0" applyNumberFormat="1" applyFont="1" applyAlignment="1" applyProtection="1">
      <alignment horizontal="left" vertical="center"/>
      <protection locked="0"/>
    </xf>
    <xf numFmtId="0" fontId="0" fillId="0" borderId="0" xfId="0" applyAlignment="1" applyProtection="1">
      <alignment horizontal="center" vertical="center"/>
      <protection locked="0"/>
    </xf>
    <xf numFmtId="0" fontId="0" fillId="0" borderId="0" xfId="0" applyAlignment="1">
      <alignment wrapText="1"/>
    </xf>
    <xf numFmtId="0" fontId="0" fillId="0" borderId="6" xfId="0" applyBorder="1"/>
    <xf numFmtId="49" fontId="0" fillId="0" borderId="16" xfId="0" applyNumberFormat="1" applyBorder="1" applyAlignment="1">
      <alignment vertical="center"/>
    </xf>
    <xf numFmtId="49" fontId="0" fillId="0" borderId="17" xfId="0" applyNumberFormat="1" applyBorder="1" applyAlignment="1">
      <alignment vertical="center"/>
    </xf>
    <xf numFmtId="49" fontId="0" fillId="0" borderId="6" xfId="0" applyNumberFormat="1" applyBorder="1" applyAlignment="1">
      <alignment vertical="center"/>
    </xf>
    <xf numFmtId="49" fontId="0" fillId="0" borderId="3" xfId="0" applyNumberFormat="1" applyBorder="1" applyAlignment="1">
      <alignment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Border="1" applyAlignment="1">
      <alignment horizontal="left" vertical="center" wrapText="1"/>
    </xf>
    <xf numFmtId="0" fontId="0" fillId="0" borderId="18" xfId="0" applyBorder="1" applyAlignment="1">
      <alignment horizontal="center" vertical="center"/>
    </xf>
    <xf numFmtId="49" fontId="0" fillId="16" borderId="6" xfId="0" applyNumberFormat="1" applyFill="1" applyBorder="1" applyAlignment="1">
      <alignment vertical="center"/>
    </xf>
    <xf numFmtId="49" fontId="0" fillId="16" borderId="3" xfId="0" applyNumberFormat="1" applyFill="1" applyBorder="1" applyAlignment="1">
      <alignment vertical="center"/>
    </xf>
    <xf numFmtId="0" fontId="0" fillId="16" borderId="3" xfId="0" applyFill="1" applyBorder="1" applyAlignment="1">
      <alignment horizontal="center" vertical="center"/>
    </xf>
    <xf numFmtId="49" fontId="0" fillId="16" borderId="3" xfId="0" applyNumberFormat="1" applyFill="1" applyBorder="1" applyAlignment="1">
      <alignment horizontal="center" vertical="center"/>
    </xf>
    <xf numFmtId="49" fontId="0" fillId="16" borderId="3" xfId="0" applyNumberFormat="1" applyFill="1" applyBorder="1" applyAlignment="1">
      <alignment horizontal="left" vertical="center" wrapText="1"/>
    </xf>
    <xf numFmtId="0" fontId="0" fillId="16" borderId="18" xfId="0" applyFill="1" applyBorder="1" applyAlignment="1">
      <alignment horizontal="center" vertical="center"/>
    </xf>
    <xf numFmtId="49" fontId="12" fillId="0" borderId="0" xfId="0" applyNumberFormat="1" applyFont="1" applyAlignment="1" applyProtection="1">
      <alignment horizontal="left" vertical="center" wrapText="1"/>
      <protection locked="0"/>
    </xf>
    <xf numFmtId="49" fontId="0" fillId="3" borderId="0" xfId="0" applyNumberFormat="1" applyFill="1" applyAlignment="1">
      <alignment vertical="center"/>
    </xf>
    <xf numFmtId="49" fontId="0" fillId="18" borderId="0" xfId="0" applyNumberFormat="1" applyFill="1" applyAlignment="1">
      <alignment horizontal="center"/>
    </xf>
    <xf numFmtId="49" fontId="0" fillId="17" borderId="0" xfId="0" applyNumberFormat="1" applyFill="1" applyAlignment="1">
      <alignment horizontal="center" vertical="center" wrapText="1"/>
    </xf>
    <xf numFmtId="49" fontId="9" fillId="0" borderId="0" xfId="0" applyNumberFormat="1" applyFont="1" applyAlignment="1" applyProtection="1">
      <alignment vertical="center"/>
      <protection locked="0"/>
    </xf>
    <xf numFmtId="0" fontId="2" fillId="0" borderId="0" xfId="0" applyFont="1" applyAlignment="1" applyProtection="1">
      <alignment horizontal="center"/>
      <protection locked="0"/>
    </xf>
    <xf numFmtId="49" fontId="1" fillId="0" borderId="0" xfId="0" applyNumberFormat="1" applyFont="1" applyAlignment="1" applyProtection="1">
      <alignment horizontal="left" vertical="center"/>
      <protection locked="0"/>
    </xf>
    <xf numFmtId="0" fontId="1" fillId="0" borderId="0" xfId="1">
      <alignment vertical="center"/>
    </xf>
    <xf numFmtId="0" fontId="0" fillId="13" borderId="0" xfId="0" applyFill="1"/>
    <xf numFmtId="0" fontId="0" fillId="0" borderId="0" xfId="0" applyAlignment="1">
      <alignment vertical="top"/>
    </xf>
    <xf numFmtId="49" fontId="0" fillId="0" borderId="8" xfId="0" applyNumberFormat="1" applyBorder="1" applyAlignment="1">
      <alignment vertical="top"/>
    </xf>
    <xf numFmtId="0" fontId="0" fillId="0" borderId="9" xfId="0" applyBorder="1" applyAlignment="1">
      <alignment vertical="top" wrapText="1"/>
    </xf>
    <xf numFmtId="0" fontId="0" fillId="0" borderId="10" xfId="0" applyBorder="1" applyAlignment="1">
      <alignment vertical="top"/>
    </xf>
    <xf numFmtId="49" fontId="0" fillId="0" borderId="11" xfId="0" applyNumberFormat="1" applyBorder="1" applyAlignment="1">
      <alignment vertical="top"/>
    </xf>
    <xf numFmtId="0" fontId="0" fillId="0" borderId="12" xfId="0" applyBorder="1" applyAlignment="1">
      <alignment vertical="top" wrapText="1"/>
    </xf>
    <xf numFmtId="0" fontId="0" fillId="0" borderId="10" xfId="0" applyBorder="1" applyAlignment="1">
      <alignment vertical="top" wrapText="1"/>
    </xf>
    <xf numFmtId="0" fontId="0" fillId="0" borderId="13" xfId="0" applyBorder="1" applyAlignment="1">
      <alignment vertical="top" wrapText="1"/>
    </xf>
    <xf numFmtId="49" fontId="0" fillId="0" borderId="14" xfId="0" applyNumberFormat="1" applyBorder="1" applyAlignment="1">
      <alignment vertical="top"/>
    </xf>
    <xf numFmtId="0" fontId="0" fillId="0" borderId="15" xfId="0" applyBorder="1" applyAlignment="1">
      <alignment vertical="top" wrapText="1"/>
    </xf>
    <xf numFmtId="0" fontId="0" fillId="0" borderId="7" xfId="0" applyBorder="1" applyAlignment="1">
      <alignment vertical="top" wrapText="1"/>
    </xf>
    <xf numFmtId="0" fontId="0" fillId="0" borderId="0" xfId="0" applyAlignment="1">
      <alignment vertical="top" wrapText="1"/>
    </xf>
    <xf numFmtId="0" fontId="19" fillId="0" borderId="0" xfId="0" applyFont="1" applyAlignment="1">
      <alignment vertical="center"/>
    </xf>
    <xf numFmtId="49" fontId="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center" vertical="center"/>
      <protection locked="0"/>
    </xf>
    <xf numFmtId="49" fontId="0" fillId="0" borderId="19" xfId="0" applyNumberFormat="1" applyBorder="1" applyAlignment="1">
      <alignment horizontal="left" vertical="center"/>
    </xf>
    <xf numFmtId="49" fontId="1" fillId="0" borderId="3" xfId="0" applyNumberFormat="1" applyFont="1" applyBorder="1" applyAlignment="1">
      <alignment horizontal="center" vertical="center"/>
    </xf>
    <xf numFmtId="49" fontId="2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left" wrapText="1"/>
      <protection locked="0"/>
    </xf>
    <xf numFmtId="49" fontId="1" fillId="0" borderId="0" xfId="0" applyNumberFormat="1" applyFont="1" applyProtection="1">
      <protection locked="0"/>
    </xf>
    <xf numFmtId="49" fontId="1" fillId="0" borderId="0" xfId="0" applyNumberFormat="1" applyFont="1" applyAlignment="1">
      <alignment horizontal="left" vertical="center"/>
    </xf>
    <xf numFmtId="49" fontId="9" fillId="0" borderId="0" xfId="0" applyNumberFormat="1" applyFont="1" applyAlignment="1" applyProtection="1">
      <alignment horizontal="left" vertical="center" wrapText="1"/>
      <protection locked="0"/>
    </xf>
    <xf numFmtId="49" fontId="0" fillId="0" borderId="0" xfId="0" applyNumberFormat="1" applyAlignment="1" applyProtection="1">
      <alignment horizontal="left" vertical="center"/>
      <protection locked="0"/>
    </xf>
    <xf numFmtId="49" fontId="9" fillId="0" borderId="0" xfId="0" applyNumberFormat="1" applyFont="1" applyAlignment="1" applyProtection="1">
      <alignment horizontal="center"/>
      <protection locked="0"/>
    </xf>
    <xf numFmtId="49" fontId="1" fillId="0" borderId="0" xfId="0" applyNumberFormat="1" applyFont="1" applyAlignment="1" applyProtection="1">
      <alignment horizontal="center"/>
      <protection locked="0"/>
    </xf>
    <xf numFmtId="49" fontId="1" fillId="0" borderId="0" xfId="0" applyNumberFormat="1" applyFont="1" applyAlignment="1">
      <alignment horizontal="center" vertical="center" wrapText="1"/>
    </xf>
    <xf numFmtId="49" fontId="9" fillId="0" borderId="0" xfId="0" applyNumberFormat="1" applyFont="1" applyAlignment="1">
      <alignment horizontal="center" vertical="center" wrapText="1"/>
    </xf>
    <xf numFmtId="0" fontId="18" fillId="0" borderId="0" xfId="0" applyFont="1"/>
    <xf numFmtId="49" fontId="0" fillId="0" borderId="20" xfId="0" applyNumberFormat="1" applyBorder="1" applyAlignment="1">
      <alignment horizontal="center" vertical="center"/>
    </xf>
    <xf numFmtId="49" fontId="0" fillId="10" borderId="0" xfId="0" applyNumberFormat="1" applyFill="1" applyAlignment="1">
      <alignment horizontal="center" vertical="center"/>
    </xf>
    <xf numFmtId="49" fontId="0" fillId="8" borderId="0" xfId="0" applyNumberFormat="1" applyFill="1" applyAlignment="1">
      <alignment horizontal="center" vertical="center"/>
    </xf>
    <xf numFmtId="0" fontId="0" fillId="0" borderId="0" xfId="0" applyFill="1" applyAlignment="1">
      <alignment vertical="top"/>
    </xf>
  </cellXfs>
  <cellStyles count="2">
    <cellStyle name="標準" xfId="0" builtinId="0"/>
    <cellStyle name="標準 2" xfId="1" xr:uid="{9A89146F-CD33-0C41-A564-AEE23F53D2EB}"/>
  </cellStyles>
  <dxfs count="135">
    <dxf>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dxf>
    <dxf>
      <numFmt numFmtId="30" formatCode="@"/>
    </dxf>
    <dxf>
      <numFmt numFmtId="30" formatCode="@"/>
      <alignment horizontal="general" vertical="center" textRotation="0" wrapText="0" indent="0" justifyLastLine="0" shrinkToFit="0" readingOrder="0"/>
      <protection locked="0" hidden="0"/>
    </dxf>
    <dxf>
      <numFmt numFmtId="30" formatCode="@"/>
    </dxf>
    <dxf>
      <border outline="0">
        <top style="thin">
          <color theme="4" tint="0.39997558519241921"/>
        </top>
      </border>
    </dxf>
    <dxf>
      <border outline="0">
        <bottom style="thin">
          <color theme="4" tint="0.39997558519241921"/>
        </bottom>
      </border>
    </dxf>
    <dxf>
      <numFmt numFmtId="30" formatCode="@"/>
    </dxf>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1" indent="0" justifyLastLine="0" shrinkToFit="0" readingOrder="0"/>
    </dxf>
    <dxf>
      <numFmt numFmtId="30" formatCode="@"/>
      <alignment horizontal="center"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1"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numFmt numFmtId="30" formatCode="@"/>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30" formatCode="@"/>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xmlMaps" Target="xmlMaps.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テーブル10" displayName="テーブル10" ref="A3:B4" tableType="xml" insertRow="1" totalsRowShown="0">
  <autoFilter ref="A3:B4" xr:uid="{00000000-0009-0000-0100-00000A000000}"/>
  <tableColumns count="2">
    <tableColumn id="1" xr3:uid="{00000000-0010-0000-0A00-000001000000}" uniqueName="datatype" name="dataType">
      <xmlColumnPr mapId="68" xpath="/root/datatypeRef/datatype" xmlDataType="string"/>
    </tableColumn>
    <tableColumn id="2" xr3:uid="{00000000-0010-0000-0A00-000002000000}" uniqueName="systemName" name="参照先システム" dataDxfId="28">
      <xmlColumnPr mapId="68" xpath="/root/datatypeRef/systemName" xmlDataType="string"/>
    </tableColumn>
  </tableColumns>
  <tableStyleInfo name="TableStyleMedium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1000000}" name="テーブル6" displayName="テーブル6" ref="A3:D7" tableType="xml" totalsRowShown="0" headerRowBorderDxfId="27" tableBorderDxfId="26">
  <autoFilter ref="A3:D7" xr:uid="{00000000-0009-0000-0100-000006000000}"/>
  <tableColumns count="4">
    <tableColumn id="1" xr3:uid="{00000000-0010-0000-1100-000001000000}" uniqueName="name" name="テーブル名" dataDxfId="25">
      <xmlColumnPr mapId="88" xpath="/root/table/@name" xmlDataType="string"/>
    </tableColumn>
    <tableColumn id="2" xr3:uid="{00000000-0010-0000-1100-000002000000}" uniqueName="dispName" name="テーブル名（日本語）" dataDxfId="24">
      <xmlColumnPr mapId="88" xpath="/root/table/dispName" xmlDataType="string"/>
    </tableColumn>
    <tableColumn id="4" xr3:uid="{00000000-0010-0000-1100-000004000000}" uniqueName="hasConsistencyCheck" name="整合性_x000a_チェック2" dataDxfId="23">
      <xmlColumnPr mapId="88" xpath="/root/table/hasConsistencyCheck" xmlDataType="string"/>
    </tableColumn>
    <tableColumn id="3" xr3:uid="{00000000-0010-0000-1100-000003000000}" uniqueName="consistencyCheckJavadoc" name="整合性チェック内容（javadoc）">
      <xmlColumnPr mapId="88" xpath="/root/table/consistencyCheckJavadoc" xmlDataType="string"/>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E000000}" name="テーブル710" displayName="テーブル710" ref="A5:U14" tableType="xml" totalsRowShown="0" headerRowDxfId="22" dataDxfId="21">
  <autoFilter ref="A5:U14" xr:uid="{00000000-0009-0000-0100-000009000000}"/>
  <tableColumns count="21">
    <tableColumn id="9" xr3:uid="{00000000-0010-0000-1E00-000009000000}" uniqueName="table" name="テーブル名" dataDxfId="20">
      <xmlColumnPr mapId="159" xpath="/root/column/table" xmlDataType="string"/>
    </tableColumn>
    <tableColumn id="2" xr3:uid="{00000000-0010-0000-1E00-000002000000}" uniqueName="dispName" name="表示名_x000a_（デフォルト言語）" dataDxfId="19">
      <xmlColumnPr mapId="159" xpath="/root/column/dispName" xmlDataType="string"/>
    </tableColumn>
    <tableColumn id="15" xr3:uid="{00000000-0010-0000-1E00-00000F000000}" uniqueName="name" name="カラム名" dataDxfId="18">
      <xmlColumnPr mapId="159" xpath="/root/column/@name" xmlDataType="string"/>
    </tableColumn>
    <tableColumn id="3" xr3:uid="{00000000-0010-0000-1E00-000003000000}" uniqueName="dataType" name="dataType" dataDxfId="17">
      <xmlColumnPr mapId="159" xpath="/root/column/dataType" xmlDataType="string"/>
    </tableColumn>
    <tableColumn id="6" xr3:uid="{00000000-0010-0000-1E00-000006000000}" uniqueName="pk" name="dataType_x000a_存在確認" dataDxfId="16">
      <calculatedColumnFormula>IF(OR(NOT(ISNA(VLOOKUP(テーブル710[[#This Row],[dataType]], dataType定義!A:A, 1,FALSE))),NOT(ISNA(VLOOKUP(テーブル710[[#This Row],[dataType]],'（未使用）dataType参照定義'!A:A, 1,FALSE)))), "○", "×")</calculatedColumnFormula>
    </tableColumn>
    <tableColumn id="8" xr3:uid="{00000000-0010-0000-1E00-000008000000}" uniqueName="pk" name="（未使用）" dataDxfId="15">
      <xmlColumnPr mapId="159" xpath="/root/column/pk" xmlDataType="string"/>
    </tableColumn>
    <tableColumn id="10" xr3:uid="{00000000-0010-0000-1E00-00000A000000}" uniqueName="nullable" name="（未使用）2" dataDxfId="14">
      <xmlColumnPr mapId="159" xpath="/root/column/nullable" xmlDataType="string"/>
    </tableColumn>
    <tableColumn id="5" xr3:uid="{00000000-0010-0000-1E00-000005000000}" uniqueName="autoIncrement" name="（未使用）3" dataDxfId="13">
      <xmlColumnPr mapId="159" xpath="/root/column/autoIncrement" xmlDataType="string"/>
    </tableColumn>
    <tableColumn id="13" xr3:uid="{00000000-0010-0000-1E00-00000D000000}" uniqueName="forcedIncrement" name="（未使用）4" dataDxfId="12">
      <xmlColumnPr mapId="159" xpath="/root/column/forcedIncrement" xmlDataType="string"/>
    </tableColumn>
    <tableColumn id="14" xr3:uid="{00000000-0010-0000-1E00-00000E000000}" uniqueName="autoUpdate" name="（未使用）5" dataDxfId="11">
      <xmlColumnPr mapId="159" xpath="/root/column/autoUpdate" xmlDataType="string"/>
    </tableColumn>
    <tableColumn id="1" xr3:uid="{00000000-0010-0000-1E00-000001000000}" uniqueName="forcedUpdate" name="（未使用）6" dataDxfId="10">
      <xmlColumnPr mapId="159" xpath="/root/column/forcedUpdate" xmlDataType="string"/>
    </tableColumn>
    <tableColumn id="19" xr3:uid="{00000000-0010-0000-1E00-000013000000}" uniqueName="valueChangeMethod" name="（未使用）7" dataDxfId="9">
      <xmlColumnPr mapId="159" xpath="/root/column/valueChangeMethod" xmlDataType="string"/>
    </tableColumn>
    <tableColumn id="7" xr3:uid="{00000000-0010-0000-1E00-000007000000}" uniqueName="updatedValue" name="（未使用）8" dataDxfId="8">
      <xmlColumnPr mapId="159" xpath="/root/column/updatedValue" xmlDataType="string"/>
    </tableColumn>
    <tableColumn id="18" xr3:uid="{00000000-0010-0000-1E00-000012000000}" uniqueName="optLock" name="（未使用）9" dataDxfId="7">
      <xmlColumnPr mapId="159" xpath="/root/column/optLock" xmlDataType="string"/>
    </tableColumn>
    <tableColumn id="21" xr3:uid="{00000000-0010-0000-1E00-000015000000}" uniqueName="index1" name="（未使用）10" dataDxfId="6">
      <xmlColumnPr mapId="159" xpath="/root/column/index1" xmlDataType="string"/>
    </tableColumn>
    <tableColumn id="20" xr3:uid="{00000000-0010-0000-1E00-000014000000}" uniqueName="index2" name="（未使用）102" dataDxfId="5">
      <xmlColumnPr mapId="159" xpath="/root/column/index2" xmlDataType="string"/>
    </tableColumn>
    <tableColumn id="16" xr3:uid="{00000000-0010-0000-1E00-000010000000}" uniqueName="index3" name="（未使用）1022" dataDxfId="4">
      <xmlColumnPr mapId="159" xpath="/root/column/index3" xmlDataType="string"/>
    </tableColumn>
    <tableColumn id="4" xr3:uid="{00000000-0010-0000-1E00-000004000000}" uniqueName="index2" name="備考" dataDxfId="3"/>
    <tableColumn id="11" xr3:uid="{00000000-0010-0000-1E00-00000B000000}" uniqueName="dispNameAddLang1" name="表示名_x000a_（追加言語1）" dataDxfId="2">
      <xmlColumnPr mapId="159" xpath="/root/column/dispNameAddLang1" xmlDataType="string"/>
    </tableColumn>
    <tableColumn id="12" xr3:uid="{00000000-0010-0000-1E00-00000C000000}" uniqueName="dispNameAddLang2" name="表示名_x000a_（追加言語2）" dataDxfId="1">
      <xmlColumnPr mapId="159" xpath="/root/column/dispNameAddLang2" xmlDataType="string"/>
    </tableColumn>
    <tableColumn id="17" xr3:uid="{00000000-0010-0000-1E00-000011000000}" uniqueName="dispNameAddLang3" name="表示名_x000a_（追加言語3）" dataDxfId="0">
      <xmlColumnPr mapId="159" xpath="/root/column/dispNameAddLang3"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2" totalsRowShown="0" headerRowDxfId="134" dataDxfId="133">
  <autoFilter ref="A3:D32" xr:uid="{00000000-0009-0000-0100-000005000000}"/>
  <tableColumns count="4">
    <tableColumn id="1" xr3:uid="{00000000-0010-0000-0000-000001000000}" name="日付" dataDxfId="132"/>
    <tableColumn id="2" xr3:uid="{00000000-0010-0000-0000-000002000000}" name="バージョン" dataDxfId="131"/>
    <tableColumn id="3" xr3:uid="{00000000-0010-0000-0000-000003000000}" name="修正事項" dataDxfId="130"/>
    <tableColumn id="4" xr3:uid="{00000000-0010-0000-0000-000004000000}" name="修正者" dataDxfId="129"/>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1" totalsRowShown="0" dataDxfId="128">
  <autoFilter ref="A6:F31" xr:uid="{645D8696-873A-1A46-959F-078DDACE85BB}"/>
  <tableColumns count="6">
    <tableColumn id="1" xr3:uid="{836CA0C6-B93A-BE41-A83D-61F6C88A08E9}" name="分類" dataDxfId="127"/>
    <tableColumn id="2" xr3:uid="{B5F4F283-24C8-9144-BCEB-AC7E76B47BB5}" name="分類説明" dataDxfId="126"/>
    <tableColumn id="3" xr3:uid="{09B8D65F-204D-3344-B370-5520CA8193AB}" name="項目" dataDxfId="125"/>
    <tableColumn id="4" xr3:uid="{25AD9058-67B1-9C41-BEAC-B7257C9C16DC}" name="説明" dataDxfId="124"/>
    <tableColumn id="5" xr3:uid="{515E6E7C-1474-D540-BE8F-3128F9484058}" name="値" dataDxfId="123"/>
    <tableColumn id="6" xr3:uid="{F1A8607F-CDEE-7E45-B29D-294F728CC78D}" name="備考" dataDxfId="1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P33" tableType="xml" totalsRowShown="0" headerRowDxfId="121" dataDxfId="120">
  <tableColumns count="16">
    <tableColumn id="1" xr3:uid="{00000000-0010-0000-0900-000001000000}" uniqueName="name" name="DataType名" dataDxfId="119">
      <xmlColumnPr mapId="191" xpath="/root/datatype/@name" xmlDataType="string"/>
    </tableColumn>
    <tableColumn id="3" xr3:uid="{00000000-0010-0000-0900-000003000000}" uniqueName="kata" name="型" dataDxfId="118">
      <xmlColumnPr mapId="191" xpath="/root/datatype/kata" xmlDataType="string"/>
    </tableColumn>
    <tableColumn id="4" xr3:uid="{00000000-0010-0000-0900-000004000000}" uniqueName="minLength" name="長さ最小" dataDxfId="117">
      <xmlColumnPr mapId="191" xpath="/root/datatype/minLength" xmlDataType="string"/>
    </tableColumn>
    <tableColumn id="11" xr3:uid="{00000000-0010-0000-0900-00000B000000}" uniqueName="maxLength" name="長さ最大" dataDxfId="116">
      <xmlColumnPr mapId="191" xpath="/root/datatype/maxLength" xmlDataType="string"/>
    </tableColumn>
    <tableColumn id="15" xr3:uid="{00000000-0010-0000-0900-00000F000000}" uniqueName="numScale" name="データパターン（日本語）" dataDxfId="115"/>
    <tableColumn id="24" xr3:uid="{00000000-0010-0000-0900-000018000000}" uniqueName="stringDataPtn" name="データパターン" dataDxfId="114">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25" xr3:uid="{00000000-0010-0000-0900-000019000000}" uniqueName="stringRegEx" name="正規表現" dataDxfId="113">
      <xmlColumnPr mapId="191" xpath="/root/datatype/stringRegEx" xmlDataType="string"/>
    </tableColumn>
    <tableColumn id="2" xr3:uid="{00000000-0010-0000-0900-000002000000}" uniqueName="allowsProhibitedCharacters" name="禁則チェック除外" dataDxfId="112">
      <xmlColumnPr mapId="191" xpath="/root/datatype/allowsProhibitedCharacters" xmlDataType="string"/>
    </tableColumn>
    <tableColumn id="9" xr3:uid="{00000000-0010-0000-0900-000009000000}" uniqueName="numMinVal" name="最小値" dataDxfId="111">
      <xmlColumnPr mapId="191" xpath="/root/datatype/numMinVal" xmlDataType="string"/>
    </tableColumn>
    <tableColumn id="10" xr3:uid="{00000000-0010-0000-0900-00000A000000}" uniqueName="numMaxVal" name="最大値" dataDxfId="110">
      <xmlColumnPr mapId="191" xpath="/root/datatype/numMaxVal" xmlDataType="string"/>
    </tableColumn>
    <tableColumn id="12" xr3:uid="{00000000-0010-0000-0900-00000C000000}" uniqueName="numDigitInteger" name="整数部桁数" dataDxfId="109">
      <xmlColumnPr mapId="191" xpath="/root/datatype/numDigitInteger" xmlDataType="string"/>
    </tableColumn>
    <tableColumn id="13" xr3:uid="{00000000-0010-0000-0900-00000D000000}" uniqueName="numDigitFraction" name="小数部桁数" dataDxfId="108">
      <xmlColumnPr mapId="191" xpath="/root/datatype/numDigitFraction" xmlDataType="string"/>
    </tableColumn>
    <tableColumn id="5" xr3:uid="{00000000-0010-0000-0900-000005000000}" uniqueName="enumCodeLength" name="コードの長さ" dataDxfId="107">
      <xmlColumnPr mapId="191" xpath="/root/datatype/enumCodeLength" xmlDataType="string"/>
    </tableColumn>
    <tableColumn id="14" xr3:uid="{00000000-0010-0000-0900-00000E000000}" uniqueName="notNeedsTimezone" name="timezoneなし" dataDxfId="106">
      <xmlColumnPr mapId="191" xpath="/root/datatype/notNeedsTimezone" xmlDataType="string"/>
    </tableColumn>
    <tableColumn id="6" xr3:uid="{23EAF5AB-A9A9-462D-A455-F0477F980B75}" uniqueName="isDeprecated" name="非推奨" dataDxfId="105">
      <xmlColumnPr mapId="191" xpath="/root/datatype/isDeprecated" xmlDataType="string"/>
    </tableColumn>
    <tableColumn id="16" xr3:uid="{00000000-0010-0000-0900-000010000000}" uniqueName="javadoc" name="javadoc" dataDxfId="104">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8:K13" tableType="xml" totalsRowShown="0" headerRowDxfId="103">
  <autoFilter ref="A8:K13" xr:uid="{00000000-0009-0000-0100-000004000000}"/>
  <tableColumns count="11">
    <tableColumn id="1" xr3:uid="{00000000-0010-0000-0B00-000001000000}" uniqueName="dataTypeName" name="DataType名" dataDxfId="102">
      <xmlColumnPr mapId="132" xpath="/root/enum/dataTypeName" xmlDataType="string"/>
    </tableColumn>
    <tableColumn id="14" xr3:uid="{00000000-0010-0000-0B00-00000E000000}" uniqueName="isDeprecated-class" name="非推奨(class)" dataDxfId="101">
      <xmlColumnPr mapId="132" xpath="/root/enum/isDeprecated-class" xmlDataType="string"/>
    </tableColumn>
    <tableColumn id="15" xr3:uid="{00000000-0010-0000-0B00-00000F000000}" uniqueName="javadoc-class" name="javadoc-class" dataDxfId="100">
      <xmlColumnPr mapId="132" xpath="/root/enum/javadoc-class" xmlDataType="string"/>
    </tableColumn>
    <tableColumn id="2" xr3:uid="{00000000-0010-0000-0B00-000002000000}" uniqueName="code" name="code" dataDxfId="99">
      <xmlColumnPr mapId="132" xpath="/root/enum/code" xmlDataType="string"/>
    </tableColumn>
    <tableColumn id="5" xr3:uid="{00000000-0010-0000-0B00-000005000000}" uniqueName="varName" name="varName" dataDxfId="98">
      <xmlColumnPr mapId="132" xpath="/root/enum/varName" xmlDataType="string"/>
    </tableColumn>
    <tableColumn id="3" xr3:uid="{00000000-0010-0000-0B00-000003000000}" uniqueName="dispName" name="dispName（デフォルト言語）" dataDxfId="97">
      <xmlColumnPr mapId="132" xpath="/root/enum/dispName" xmlDataType="string"/>
    </tableColumn>
    <tableColumn id="13" xr3:uid="{00000000-0010-0000-0B00-00000D000000}" uniqueName="isDeprecated-value" name="非推奨(value)" dataDxfId="96">
      <xmlColumnPr mapId="132" xpath="/root/enum/isDeprecated-value" xmlDataType="string"/>
    </tableColumn>
    <tableColumn id="12" xr3:uid="{00000000-0010-0000-0B00-00000C000000}" uniqueName="javadoc-value" name="javadoc-value" dataDxfId="95">
      <xmlColumnPr mapId="132" xpath="/root/enum/javadoc-value" xmlDataType="string"/>
    </tableColumn>
    <tableColumn id="4" xr3:uid="{00000000-0010-0000-0B00-000004000000}" uniqueName="dispNameAddLang1" name="dispName（追加言語1）" dataDxfId="94">
      <xmlColumnPr mapId="132" xpath="/root/enum/dispNameAddLang1" xmlDataType="string"/>
    </tableColumn>
    <tableColumn id="6" xr3:uid="{00000000-0010-0000-0B00-000006000000}" uniqueName="dispNameAddLang2" name="dispName（追加言語2）" dataDxfId="93">
      <xmlColumnPr mapId="132" xpath="/root/enum/dispNameAddLang2" xmlDataType="string"/>
    </tableColumn>
    <tableColumn id="7" xr3:uid="{00000000-0010-0000-0B00-000007000000}" uniqueName="dispNameAddLang3" name="dispName（追加言語3）" dataDxfId="92">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4" totalsRowShown="0" headerRowDxfId="91" dataDxfId="90">
  <autoFilter ref="A1:D14" xr:uid="{191C99E9-53A5-1C4D-AC23-52C6C6439841}"/>
  <tableColumns count="4">
    <tableColumn id="1" xr3:uid="{6106BDFD-3AA5-194D-B320-08FE5A5419D0}" name="#" dataDxfId="89">
      <calculatedColumnFormula>ROW()-1</calculatedColumnFormula>
    </tableColumn>
    <tableColumn id="2" xr3:uid="{D3E731C9-41E2-3F4C-B09B-2603D2540EE4}" name="項目名" dataDxfId="88"/>
    <tableColumn id="3" xr3:uid="{787F53FB-00A7-B245-B2AA-F375AA605DDB}" name="説明" dataDxfId="87"/>
    <tableColumn id="4" xr3:uid="{26C97BD7-5504-5D4C-8CD8-B74BF39FE3E1}" name="備考" dataDxfId="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A48" tableType="xml" totalsRowShown="0" headerRowDxfId="85" dataDxfId="84">
  <autoFilter ref="A5:AA48" xr:uid="{00000000-0009-0000-0100-000007000000}"/>
  <tableColumns count="27">
    <tableColumn id="1" xr3:uid="{00000000-0010-0000-1400-000001000000}" uniqueName="table" name="テーブル名" dataDxfId="83">
      <xmlColumnPr mapId="161" xpath="/root/column/table" xmlDataType="string"/>
    </tableColumn>
    <tableColumn id="9" xr3:uid="{00000000-0010-0000-1400-000009000000}" uniqueName="dispName" name="表示名（デフォルト言語）" dataDxfId="82">
      <xmlColumnPr mapId="161" xpath="/root/column/dispName" xmlDataType="string"/>
    </tableColumn>
    <tableColumn id="2" xr3:uid="{00000000-0010-0000-1400-000002000000}" uniqueName="name" name="カラム名" dataDxfId="81">
      <xmlColumnPr mapId="161" xpath="/root/column/@name" xmlDataType="string"/>
    </tableColumn>
    <tableColumn id="15" xr3:uid="{00000000-0010-0000-1400-00000F000000}" uniqueName="dataType" name="dataType" dataDxfId="80">
      <xmlColumnPr mapId="161" xpath="/root/column/dataType" xmlDataType="string"/>
    </tableColumn>
    <tableColumn id="16" xr3:uid="{00000000-0010-0000-1400-000010000000}" uniqueName="16" name="dataType存在確認" dataDxfId="79">
      <calculatedColumnFormula>IF(OR(NOT(ISNA(VLOOKUP(テーブル7[[#This Row],[dataType]], dataType定義!A:A, 1,FALSE))),NOT(ISNA(VLOOKUP(テーブル7[[#This Row],[dataType]],'（未使用）dataType参照定義'!A:A, 1,FALSE)))), "○", "×")</calculatedColumnFormula>
    </tableColumn>
    <tableColumn id="6" xr3:uid="{00000000-0010-0000-1400-000006000000}" uniqueName="pk" name="PK・UK" dataDxfId="78">
      <xmlColumnPr mapId="161" xpath="/root/column/pk" xmlDataType="string"/>
    </tableColumn>
    <tableColumn id="8" xr3:uid="{00000000-0010-0000-1400-000008000000}" uniqueName="nullable" name="nullable" dataDxfId="77">
      <xmlColumnPr mapId="161" xpath="/root/column/nullable" xmlDataType="string"/>
    </tableColumn>
    <tableColumn id="10" xr3:uid="{00000000-0010-0000-1400-00000A000000}" uniqueName="autoIncrement" name="自動採番" dataDxfId="76">
      <xmlColumnPr mapId="161" xpath="/root/column/autoIncrement" xmlDataType="string"/>
    </tableColumn>
    <tableColumn id="21" xr3:uid="{00000000-0010-0000-1400-000015000000}" uniqueName="forcedIncrement" name="強制採番" dataDxfId="75">
      <xmlColumnPr mapId="161" xpath="/root/column/forcedIncrement" xmlDataType="string"/>
    </tableColumn>
    <tableColumn id="11" xr3:uid="{00000000-0010-0000-1400-00000B000000}" uniqueName="autoUpdate" name="自動更新" dataDxfId="74">
      <xmlColumnPr mapId="161" xpath="/root/column/autoUpdate" xmlDataType="string"/>
    </tableColumn>
    <tableColumn id="20" xr3:uid="{00000000-0010-0000-1400-000014000000}" uniqueName="forcedUpdate" name="強制更新" dataDxfId="73">
      <xmlColumnPr mapId="161" xpath="/root/column/forcedUpdate" xmlDataType="string"/>
    </tableColumn>
    <tableColumn id="12" xr3:uid="{00000000-0010-0000-1400-00000C000000}" uniqueName="valueChangeMethod" name="グループ識別項目" dataDxfId="72">
      <xmlColumnPr mapId="161" xpath="/root/column/valueChangeMethod" xmlDataType="string"/>
    </tableColumn>
    <tableColumn id="18" xr3:uid="{00000000-0010-0000-1400-000012000000}" uniqueName="updatedValue" name="SPRING監査" dataDxfId="71">
      <xmlColumnPr mapId="161" xpath="/root/column/updatedValue" xmlDataType="string"/>
    </tableColumn>
    <tableColumn id="19" xr3:uid="{00000000-0010-0000-1400-000013000000}" uniqueName="optLock" name="関連：種類" dataDxfId="70">
      <xmlColumnPr mapId="161" xpath="/root/column/optLock" xmlDataType="string"/>
    </tableColumn>
    <tableColumn id="22" xr3:uid="{965E0FC8-D198-D741-96B0-52558B16A126}" uniqueName="22" name="関連：direction" dataDxfId="69"/>
    <tableColumn id="26" xr3:uid="{BF1E8E08-9D1C-3244-8428-64E53FD9C7C3}" uniqueName="26" name="関連：参照元変数名" dataDxfId="68"/>
    <tableColumn id="23" xr3:uid="{C2190C16-977D-624B-A3FC-4AAFB4F292A1}" uniqueName="23" name="関連：参照先テーブル" dataDxfId="67"/>
    <tableColumn id="24" xr3:uid="{0C28A61C-185A-FC47-BD95-EE9A2D1BA72F}" uniqueName="24" name="関連：参照先カラム" dataDxfId="66"/>
    <tableColumn id="27" xr3:uid="{DD83A45F-5635-9645-BBAE-5EF99F2FB938}" uniqueName="27" name="関連：参照先変数名" dataDxfId="65"/>
    <tableColumn id="25" xr3:uid="{4B276AE8-5CAB-954C-BB6E-F818C96EEF07}" uniqueName="25" name="関連：eager" dataDxfId="64"/>
    <tableColumn id="17" xr3:uid="{00000000-0010-0000-1400-000011000000}" uniqueName="index1" name="index1" dataDxfId="63">
      <xmlColumnPr mapId="161" xpath="/root/column/index1" xmlDataType="string"/>
    </tableColumn>
    <tableColumn id="14" xr3:uid="{00000000-0010-0000-1400-00000E000000}" uniqueName="index2" name="index2" dataDxfId="62">
      <xmlColumnPr mapId="161" xpath="/root/column/index2" xmlDataType="string"/>
    </tableColumn>
    <tableColumn id="13" xr3:uid="{00000000-0010-0000-1400-00000D000000}" uniqueName="index3" name="index3" dataDxfId="61">
      <xmlColumnPr mapId="161" xpath="/root/column/index3" xmlDataType="string"/>
    </tableColumn>
    <tableColumn id="5" xr3:uid="{00000000-0010-0000-1400-000005000000}" uniqueName="dispNameAddLang1" name="備考" dataDxfId="60"/>
    <tableColumn id="3" xr3:uid="{00000000-0010-0000-1400-000003000000}" uniqueName="dispNameAddLang1" name="表示名（追加言語1）" dataDxfId="59">
      <xmlColumnPr mapId="161" xpath="/root/column/dispNameAddLang1" xmlDataType="string"/>
    </tableColumn>
    <tableColumn id="4" xr3:uid="{00000000-0010-0000-1400-000004000000}" uniqueName="dispNameAddLang2" name="表示名（追加言語2）" dataDxfId="58">
      <xmlColumnPr mapId="161" xpath="/root/column/dispNameAddLang2" xmlDataType="string"/>
    </tableColumn>
    <tableColumn id="7" xr3:uid="{00000000-0010-0000-1400-000007000000}" uniqueName="dispNameAddLang3" name="表示名（追加言語3）" dataDxfId="57">
      <xmlColumnPr mapId="161"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A12" tableType="xml" totalsRowShown="0" headerRowDxfId="56">
  <autoFilter ref="A6:AA12" xr:uid="{00000000-0009-0000-0100-000011000000}"/>
  <tableColumns count="27">
    <tableColumn id="1" xr3:uid="{00000000-0010-0000-1900-000001000000}" uniqueName="table" name="テーブル名" dataDxfId="55">
      <xmlColumnPr mapId="160" xpath="/root/column/table" xmlDataType="string"/>
    </tableColumn>
    <tableColumn id="19" xr3:uid="{00000000-0010-0000-1900-000013000000}" uniqueName="dispName" name="表示名（デフォルト言語）" dataDxfId="54">
      <xmlColumnPr mapId="160" xpath="/root/column/dispName" xmlDataType="string"/>
    </tableColumn>
    <tableColumn id="2" xr3:uid="{00000000-0010-0000-1900-000002000000}" uniqueName="name" name="カラム名" dataDxfId="53">
      <xmlColumnPr mapId="160" xpath="/root/column/@name" xmlDataType="string"/>
    </tableColumn>
    <tableColumn id="3" xr3:uid="{00000000-0010-0000-1900-000003000000}" uniqueName="dataType" name="dataType" dataDxfId="52">
      <xmlColumnPr mapId="160" xpath="/root/column/dataType" xmlDataType="string"/>
    </tableColumn>
    <tableColumn id="4" xr3:uid="{00000000-0010-0000-1900-000004000000}" uniqueName="4" name="dataType存在確認" dataDxfId="51">
      <calculatedColumnFormula>IF(OR(NOT(ISNA(VLOOKUP(テーブル17[[#This Row],[dataType]], dataType定義!A:A, 1,FALSE))),NOT(ISNA(VLOOKUP(テーブル17[[#This Row],[dataType]],'（未使用）dataType参照定義'!A:A, 1,FALSE)))), "○", "×")</calculatedColumnFormula>
    </tableColumn>
    <tableColumn id="5" xr3:uid="{00000000-0010-0000-1900-000005000000}" uniqueName="pk" name="PK・UK" dataDxfId="50">
      <xmlColumnPr mapId="160" xpath="/root/column/pk" xmlDataType="string"/>
    </tableColumn>
    <tableColumn id="6" xr3:uid="{00000000-0010-0000-1900-000006000000}" uniqueName="nullable" name="nullable" dataDxfId="49">
      <xmlColumnPr mapId="160" xpath="/root/column/nullable" xmlDataType="string"/>
    </tableColumn>
    <tableColumn id="7" xr3:uid="{00000000-0010-0000-1900-000007000000}" uniqueName="autoIncrement" name="自動採番" dataDxfId="48">
      <xmlColumnPr mapId="160" xpath="/root/column/autoIncrement" xmlDataType="string"/>
    </tableColumn>
    <tableColumn id="18" xr3:uid="{00000000-0010-0000-1900-000012000000}" uniqueName="forcedIncrement" name="強制採番" dataDxfId="47">
      <xmlColumnPr mapId="160" xpath="/root/column/forcedIncrement" xmlDataType="string"/>
    </tableColumn>
    <tableColumn id="8" xr3:uid="{00000000-0010-0000-1900-000008000000}" uniqueName="autoUpdate" name="自動更新" dataDxfId="46">
      <xmlColumnPr mapId="160" xpath="/root/column/autoUpdate" xmlDataType="string"/>
    </tableColumn>
    <tableColumn id="20" xr3:uid="{00000000-0010-0000-1900-000014000000}" uniqueName="forcedUpdate" name="強制更新" dataDxfId="45">
      <xmlColumnPr mapId="160" xpath="/root/column/forcedUpdate" xmlDataType="string"/>
    </tableColumn>
    <tableColumn id="9" xr3:uid="{00000000-0010-0000-1900-000009000000}" uniqueName="valueChangeMethod" name="グループ識別項目" dataDxfId="44">
      <xmlColumnPr mapId="160" xpath="/root/column/valueChangeMethod" xmlDataType="string"/>
    </tableColumn>
    <tableColumn id="12" xr3:uid="{00000000-0010-0000-1900-00000C000000}" uniqueName="updatedValue" name="SPRING監査" dataDxfId="43">
      <xmlColumnPr mapId="160" xpath="/root/column/updatedValue" xmlDataType="string"/>
    </tableColumn>
    <tableColumn id="22" xr3:uid="{6012172B-06C6-5148-AF43-F8248353137C}" uniqueName="22" name="関連：種類" dataDxfId="42"/>
    <tableColumn id="23" xr3:uid="{B65F4C81-5BAE-B949-BFE9-3D6906E2744B}" uniqueName="23" name="関連：direction" dataDxfId="41"/>
    <tableColumn id="26" xr3:uid="{67F93037-6A1D-3247-940B-E12122677DC0}" uniqueName="26" name="関連：参照元変数名" dataDxfId="40"/>
    <tableColumn id="24" xr3:uid="{5642CE7B-4DE6-DE47-A216-31B15D877648}" uniqueName="24" name="関連：参照先テーブル" dataDxfId="39"/>
    <tableColumn id="25" xr3:uid="{9CEDB48C-4BB5-444C-942D-52451A49A8DC}" uniqueName="25" name="関連：参照先カラム" dataDxfId="38"/>
    <tableColumn id="27" xr3:uid="{9BF26823-60DA-4748-A09A-261EDCCD996B}" uniqueName="27" name="関連：参照先変数名" dataDxfId="37"/>
    <tableColumn id="21" xr3:uid="{00000000-0010-0000-1900-000015000000}" uniqueName="optLock" name="関連：eager" dataDxfId="36">
      <xmlColumnPr mapId="160" xpath="/root/column/optLock" xmlDataType="string"/>
    </tableColumn>
    <tableColumn id="13" xr3:uid="{00000000-0010-0000-1900-00000D000000}" uniqueName="index1" name="index1" dataDxfId="35">
      <xmlColumnPr mapId="160" xpath="/root/column/index1" xmlDataType="string"/>
    </tableColumn>
    <tableColumn id="14" xr3:uid="{00000000-0010-0000-1900-00000E000000}" uniqueName="index2" name="index2" dataDxfId="34">
      <xmlColumnPr mapId="160" xpath="/root/column/index2" xmlDataType="string"/>
    </tableColumn>
    <tableColumn id="10" xr3:uid="{00000000-0010-0000-1900-00000A000000}" uniqueName="index3" name="index3" dataDxfId="33">
      <xmlColumnPr mapId="160" xpath="/root/column/index3" xmlDataType="string"/>
    </tableColumn>
    <tableColumn id="11" xr3:uid="{00000000-0010-0000-1900-00000B000000}" uniqueName="11" name="備考" dataDxfId="32"/>
    <tableColumn id="15" xr3:uid="{00000000-0010-0000-1900-00000F000000}" uniqueName="dispNameAddLang1" name="表示名（追加言語1）" dataDxfId="31">
      <xmlColumnPr mapId="160" xpath="/root/column/dispNameAddLang1" xmlDataType="string"/>
    </tableColumn>
    <tableColumn id="16" xr3:uid="{00000000-0010-0000-1900-000010000000}" uniqueName="dispNameAddLang2" name="表示名（追加言語2）" dataDxfId="30">
      <xmlColumnPr mapId="160" xpath="/root/column/dispNameAddLang2" xmlDataType="string"/>
    </tableColumn>
    <tableColumn id="17" xr3:uid="{00000000-0010-0000-1900-000011000000}" uniqueName="dispNameAddLang3" name="表示名（追加言語3）" dataDxfId="29">
      <xmlColumnPr mapId="160"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H6" connectionId="0">
    <xmlCellPr id="1" xr6:uid="{00000000-0010-0000-0C00-000001000000}" uniqueName="defaultLang">
      <xmlPr mapId="132" xpath="/root/@defaultLang" xmlDataType="string"/>
    </xmlCellPr>
  </singleXmlCell>
  <singleXmlCell id="41" xr6:uid="{00000000-000C-0000-FFFF-FFFF0D000000}" r="I6" connectionId="0">
    <xmlCellPr id="1" xr6:uid="{00000000-0010-0000-0D00-000001000000}" uniqueName="addLang1">
      <xmlPr mapId="132" xpath="/root/@addLang1" xmlDataType="string"/>
    </xmlCellPr>
  </singleXmlCell>
  <singleXmlCell id="42" xr6:uid="{00000000-000C-0000-FFFF-FFFF0E000000}" r="J6" connectionId="0">
    <xmlCellPr id="1" xr6:uid="{00000000-0010-0000-0E00-000001000000}" uniqueName="addLang2">
      <xmlPr mapId="132" xpath="/root/@addLang2" xmlDataType="string"/>
    </xmlCellPr>
  </singleXmlCell>
  <singleXmlCell id="43" xr6:uid="{00000000-000C-0000-FFFF-FFFF0F000000}" r="K6"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X3" connectionId="0">
    <xmlCellPr id="1" xr6:uid="{00000000-0010-0000-1500-000001000000}" uniqueName="defaultLang">
      <xmlPr mapId="161" xpath="/root/@defaultLang" xmlDataType="string"/>
    </xmlCellPr>
  </singleXmlCell>
  <singleXmlCell id="28" xr6:uid="{00000000-000C-0000-FFFF-FFFF16000000}" r="Y3" connectionId="0">
    <xmlCellPr id="1" xr6:uid="{00000000-0010-0000-1600-000001000000}" uniqueName="addLang1">
      <xmlPr mapId="161" xpath="/root/@addLang1" xmlDataType="string"/>
    </xmlCellPr>
  </singleXmlCell>
  <singleXmlCell id="29" xr6:uid="{00000000-000C-0000-FFFF-FFFF17000000}" r="Z3" connectionId="0">
    <xmlCellPr id="1" xr6:uid="{00000000-0010-0000-1700-000001000000}" uniqueName="addLang2">
      <xmlPr mapId="161" xpath="/root/@addLang2" xmlDataType="string"/>
    </xmlCellPr>
  </singleXmlCell>
  <singleXmlCell id="30" xr6:uid="{00000000-000C-0000-FFFF-FFFF18000000}" r="AA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X4" connectionId="0">
    <xmlCellPr id="1" xr6:uid="{00000000-0010-0000-1A00-000001000000}" uniqueName="defaultLang">
      <xmlPr mapId="160" xpath="/root/@defaultLang" xmlDataType="string"/>
    </xmlCellPr>
  </singleXmlCell>
  <singleXmlCell id="20" xr6:uid="{00000000-000C-0000-FFFF-FFFF1B000000}" r="Y4" connectionId="0">
    <xmlCellPr id="1" xr6:uid="{00000000-0010-0000-1B00-000001000000}" uniqueName="addLang1">
      <xmlPr mapId="160" xpath="/root/@addLang1" xmlDataType="string"/>
    </xmlCellPr>
  </singleXmlCell>
  <singleXmlCell id="21" xr6:uid="{00000000-000C-0000-FFFF-FFFF1C000000}" r="Z4" connectionId="0">
    <xmlCellPr id="1" xr6:uid="{00000000-0010-0000-1C00-000001000000}" uniqueName="addLang2">
      <xmlPr mapId="160" xpath="/root/@addLang2" xmlDataType="string"/>
    </xmlCellPr>
  </singleXmlCell>
  <singleXmlCell id="22" xr6:uid="{00000000-000C-0000-FFFF-FFFF1D000000}" r="AA4" connectionId="0">
    <xmlCellPr id="1" xr6:uid="{00000000-0010-0000-1D00-000001000000}" uniqueName="addLang3">
      <xmlPr mapId="160" xpath="/root/@addLang3" xmlDataType="string"/>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3" xr6:uid="{00000000-000C-0000-FFFF-FFFF1F000000}" r="R3" connectionId="0">
    <xmlCellPr id="1" xr6:uid="{00000000-0010-0000-1F00-000001000000}" uniqueName="defaultLang">
      <xmlPr mapId="159" xpath="/root/@defaultLang" xmlDataType="string"/>
    </xmlCellPr>
  </singleXmlCell>
  <singleXmlCell id="24" xr6:uid="{00000000-000C-0000-FFFF-FFFF20000000}" r="S3" connectionId="0">
    <xmlCellPr id="1" xr6:uid="{00000000-0010-0000-2000-000001000000}" uniqueName="addLang1">
      <xmlPr mapId="159" xpath="/root/@addLang1" xmlDataType="string"/>
    </xmlCellPr>
  </singleXmlCell>
  <singleXmlCell id="25" xr6:uid="{00000000-000C-0000-FFFF-FFFF21000000}" r="T3" connectionId="0">
    <xmlCellPr id="1" xr6:uid="{00000000-0010-0000-2100-000001000000}" uniqueName="addLang2">
      <xmlPr mapId="159" xpath="/root/@addLang2" xmlDataType="string"/>
    </xmlCellPr>
  </singleXmlCell>
  <singleXmlCell id="26" xr6:uid="{00000000-000C-0000-FFFF-FFFF22000000}" r="U3" connectionId="0">
    <xmlCellPr id="1" xr6:uid="{00000000-0010-0000-2200-000001000000}" uniqueName="addLang3">
      <xmlPr mapId="159"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2.xml><?xml version="1.0" encoding="utf-8"?>
<ThreadedComments xmlns="http://schemas.microsoft.com/office/spreadsheetml/2018/threadedcomments" xmlns:x="http://schemas.openxmlformats.org/spreadsheetml/2006/main">
  <threadedComment ref="T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3" Type="http://schemas.openxmlformats.org/officeDocument/2006/relationships/tableSingleCells" Target="../tables/tableSingleCell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3" Type="http://schemas.openxmlformats.org/officeDocument/2006/relationships/tableSingleCells" Target="../tables/tableSingleCell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SingleCells" Target="../tables/tableSingleCells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SingleCells" Target="../tables/tableSingleCells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workbookViewId="0">
      <selection activeCell="A2" sqref="A2"/>
    </sheetView>
  </sheetViews>
  <sheetFormatPr baseColWidth="10" defaultColWidth="8.83203125" defaultRowHeight="14"/>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7" t="s">
        <v>56</v>
      </c>
      <c r="E1" t="s">
        <v>57</v>
      </c>
    </row>
    <row r="2" spans="1:6">
      <c r="A2" s="25" t="s">
        <v>39</v>
      </c>
      <c r="B2" s="26" t="s">
        <v>34</v>
      </c>
      <c r="C2" s="26" t="s">
        <v>38</v>
      </c>
      <c r="E2" s="28" t="s">
        <v>0</v>
      </c>
      <c r="F2" s="28" t="s">
        <v>84</v>
      </c>
    </row>
    <row r="3" spans="1:6">
      <c r="A3" s="61" t="s">
        <v>145</v>
      </c>
      <c r="B3" s="23" t="s">
        <v>35</v>
      </c>
      <c r="C3" t="s">
        <v>40</v>
      </c>
      <c r="E3" s="29" t="s">
        <v>61</v>
      </c>
      <c r="F3" s="30" t="s">
        <v>77</v>
      </c>
    </row>
    <row r="4" spans="1:6">
      <c r="A4" s="61" t="s">
        <v>31</v>
      </c>
      <c r="B4" s="24" t="s">
        <v>48</v>
      </c>
      <c r="C4" t="s">
        <v>29</v>
      </c>
      <c r="E4" s="29" t="s">
        <v>307</v>
      </c>
      <c r="F4" s="30" t="s">
        <v>78</v>
      </c>
    </row>
    <row r="5" spans="1:6">
      <c r="A5" s="61" t="s">
        <v>32</v>
      </c>
      <c r="B5" s="24" t="s">
        <v>45</v>
      </c>
      <c r="E5" s="29" t="s">
        <v>74</v>
      </c>
      <c r="F5" s="30" t="s">
        <v>79</v>
      </c>
    </row>
    <row r="6" spans="1:6">
      <c r="A6" s="61" t="s">
        <v>33</v>
      </c>
      <c r="B6" s="24" t="s">
        <v>36</v>
      </c>
      <c r="E6" s="29" t="s">
        <v>75</v>
      </c>
      <c r="F6" s="30" t="s">
        <v>80</v>
      </c>
    </row>
    <row r="7" spans="1:6">
      <c r="A7" s="61" t="s">
        <v>153</v>
      </c>
      <c r="B7" s="24" t="s">
        <v>47</v>
      </c>
      <c r="E7" s="29" t="s">
        <v>63</v>
      </c>
      <c r="F7" s="30" t="s">
        <v>82</v>
      </c>
    </row>
    <row r="8" spans="1:6">
      <c r="A8" s="61" t="s">
        <v>155</v>
      </c>
      <c r="B8" s="24" t="s">
        <v>37</v>
      </c>
      <c r="E8" s="29" t="s">
        <v>64</v>
      </c>
      <c r="F8" s="30" t="s">
        <v>81</v>
      </c>
    </row>
    <row r="9" spans="1:6">
      <c r="A9" s="61" t="s">
        <v>157</v>
      </c>
      <c r="B9" s="24" t="s">
        <v>46</v>
      </c>
      <c r="E9" s="29" t="s">
        <v>188</v>
      </c>
      <c r="F9" s="30" t="s">
        <v>83</v>
      </c>
    </row>
    <row r="10" spans="1:6">
      <c r="A10" s="61" t="s">
        <v>159</v>
      </c>
      <c r="B10" s="24" t="s">
        <v>49</v>
      </c>
      <c r="E10" s="29" t="s">
        <v>76</v>
      </c>
      <c r="F10" s="30" t="s">
        <v>83</v>
      </c>
    </row>
    <row r="11" spans="1:6">
      <c r="A11" s="61" t="s">
        <v>147</v>
      </c>
      <c r="B11" s="24" t="s">
        <v>50</v>
      </c>
      <c r="E11" s="29" t="s">
        <v>435</v>
      </c>
      <c r="F11" s="30" t="s">
        <v>437</v>
      </c>
    </row>
    <row r="12" spans="1:6">
      <c r="A12" s="61" t="s">
        <v>148</v>
      </c>
      <c r="B12" s="24" t="s">
        <v>51</v>
      </c>
      <c r="E12" s="29" t="s">
        <v>436</v>
      </c>
      <c r="F12" s="30" t="s">
        <v>438</v>
      </c>
    </row>
    <row r="13" spans="1:6">
      <c r="A13" s="61" t="s">
        <v>151</v>
      </c>
      <c r="B13" s="24" t="s">
        <v>52</v>
      </c>
      <c r="E13" s="29" t="s">
        <v>475</v>
      </c>
      <c r="F13" s="30" t="s">
        <v>85</v>
      </c>
    </row>
    <row r="14" spans="1:6">
      <c r="A14" s="61" t="s">
        <v>150</v>
      </c>
      <c r="B14" s="24" t="s">
        <v>53</v>
      </c>
      <c r="E14" s="29" t="s">
        <v>26</v>
      </c>
      <c r="F14" s="30" t="s">
        <v>85</v>
      </c>
    </row>
    <row r="15" spans="1:6">
      <c r="A15" s="61" t="s">
        <v>160</v>
      </c>
      <c r="B15" s="24" t="s">
        <v>54</v>
      </c>
      <c r="E15" s="29" t="s">
        <v>65</v>
      </c>
      <c r="F15" s="30" t="s">
        <v>86</v>
      </c>
    </row>
    <row r="16" spans="1:6">
      <c r="A16" s="61" t="s">
        <v>161</v>
      </c>
      <c r="B16" s="24" t="s">
        <v>55</v>
      </c>
      <c r="E16" s="29" t="s">
        <v>87</v>
      </c>
      <c r="F16" s="30" t="s">
        <v>88</v>
      </c>
    </row>
    <row r="17" spans="5:5">
      <c r="E17" s="22"/>
    </row>
    <row r="18" spans="5:5">
      <c r="E18" s="22"/>
    </row>
  </sheetData>
  <phoneticPr fontId="3"/>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4"/>
  <sheetViews>
    <sheetView topLeftCell="A7" zoomScale="130" zoomScaleNormal="130" workbookViewId="0">
      <selection activeCell="C9" sqref="C9"/>
    </sheetView>
  </sheetViews>
  <sheetFormatPr baseColWidth="10" defaultRowHeight="14"/>
  <cols>
    <col min="1" max="1" width="5.5" bestFit="1" customWidth="1"/>
    <col min="2" max="2" width="16.83203125" bestFit="1" customWidth="1"/>
    <col min="3" max="3" width="75.1640625" customWidth="1"/>
    <col min="4" max="4" width="36.1640625" customWidth="1"/>
  </cols>
  <sheetData>
    <row r="1" spans="1:4">
      <c r="A1" s="111" t="s">
        <v>415</v>
      </c>
      <c r="B1" s="111" t="s">
        <v>416</v>
      </c>
      <c r="C1" s="111" t="s">
        <v>332</v>
      </c>
      <c r="D1" s="111" t="s">
        <v>333</v>
      </c>
    </row>
    <row r="2" spans="1:4" ht="75">
      <c r="A2" s="111">
        <f t="shared" ref="A2:A14" si="0">ROW()-1</f>
        <v>1</v>
      </c>
      <c r="B2" s="111" t="s">
        <v>411</v>
      </c>
      <c r="C2" s="122" t="s">
        <v>461</v>
      </c>
      <c r="D2" s="111"/>
    </row>
    <row r="3" spans="1:4" ht="74" customHeight="1">
      <c r="A3" s="111">
        <f t="shared" si="0"/>
        <v>2</v>
      </c>
      <c r="B3" s="111" t="s">
        <v>419</v>
      </c>
      <c r="C3" s="122" t="s">
        <v>463</v>
      </c>
      <c r="D3" s="111"/>
    </row>
    <row r="4" spans="1:4">
      <c r="A4" s="111">
        <f t="shared" si="0"/>
        <v>3</v>
      </c>
      <c r="B4" s="111" t="s">
        <v>418</v>
      </c>
      <c r="C4" s="111" t="s">
        <v>420</v>
      </c>
      <c r="D4" s="111"/>
    </row>
    <row r="5" spans="1:4" ht="90">
      <c r="A5" s="111">
        <f t="shared" si="0"/>
        <v>4</v>
      </c>
      <c r="B5" s="111" t="s">
        <v>417</v>
      </c>
      <c r="C5" s="122" t="s">
        <v>434</v>
      </c>
      <c r="D5" s="111"/>
    </row>
    <row r="6" spans="1:4">
      <c r="A6" s="111">
        <f t="shared" si="0"/>
        <v>5</v>
      </c>
      <c r="B6" s="111" t="s">
        <v>421</v>
      </c>
      <c r="C6" s="111" t="s">
        <v>422</v>
      </c>
      <c r="D6" s="111"/>
    </row>
    <row r="7" spans="1:4" ht="120">
      <c r="A7" s="111">
        <f>ROW()-1</f>
        <v>6</v>
      </c>
      <c r="B7" s="111" t="s">
        <v>429</v>
      </c>
      <c r="C7" s="122" t="s">
        <v>472</v>
      </c>
      <c r="D7" s="111"/>
    </row>
    <row r="8" spans="1:4" ht="75">
      <c r="A8" s="111">
        <f t="shared" si="0"/>
        <v>7</v>
      </c>
      <c r="B8" s="111" t="s">
        <v>424</v>
      </c>
      <c r="C8" s="122" t="s">
        <v>441</v>
      </c>
      <c r="D8" s="111"/>
    </row>
    <row r="9" spans="1:4" ht="165">
      <c r="A9" s="111">
        <f>ROW()-1</f>
        <v>8</v>
      </c>
      <c r="B9" s="111" t="s">
        <v>460</v>
      </c>
      <c r="C9" s="122" t="s">
        <v>494</v>
      </c>
      <c r="D9" s="111"/>
    </row>
    <row r="10" spans="1:4" ht="30">
      <c r="A10" s="111">
        <f t="shared" si="0"/>
        <v>9</v>
      </c>
      <c r="B10" s="122" t="s">
        <v>425</v>
      </c>
      <c r="C10" s="111" t="s">
        <v>426</v>
      </c>
      <c r="D10" s="111"/>
    </row>
    <row r="11" spans="1:4">
      <c r="A11" s="111">
        <f t="shared" si="0"/>
        <v>10</v>
      </c>
      <c r="B11" s="111"/>
      <c r="C11" s="111"/>
      <c r="D11" s="111"/>
    </row>
    <row r="12" spans="1:4">
      <c r="A12" s="111">
        <f t="shared" si="0"/>
        <v>11</v>
      </c>
      <c r="B12" s="111"/>
      <c r="C12" s="111"/>
      <c r="D12" s="111"/>
    </row>
    <row r="13" spans="1:4">
      <c r="A13" s="111">
        <f t="shared" si="0"/>
        <v>12</v>
      </c>
      <c r="B13" s="111"/>
      <c r="C13" s="111"/>
      <c r="D13" s="111"/>
    </row>
    <row r="14" spans="1:4">
      <c r="A14" s="111">
        <f t="shared" si="0"/>
        <v>13</v>
      </c>
      <c r="B14" s="111"/>
      <c r="C14" s="111"/>
      <c r="D14" s="111"/>
    </row>
  </sheetData>
  <phoneticPr fontId="3"/>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C55"/>
  <sheetViews>
    <sheetView topLeftCell="A11" zoomScaleNormal="100" zoomScaleSheetLayoutView="80" workbookViewId="0">
      <selection activeCell="A14" sqref="A14"/>
    </sheetView>
  </sheetViews>
  <sheetFormatPr baseColWidth="10" defaultColWidth="9" defaultRowHeight="14" outlineLevelCol="1"/>
  <cols>
    <col min="1" max="1" width="53" style="68" customWidth="1"/>
    <col min="2" max="2" width="32.6640625" style="68" customWidth="1"/>
    <col min="3" max="3" width="26.6640625" style="68" bestFit="1" customWidth="1"/>
    <col min="4" max="4" width="36" style="68" bestFit="1" customWidth="1"/>
    <col min="5" max="5" width="16.5" style="68" customWidth="1"/>
    <col min="6" max="6" width="7.1640625" style="69" customWidth="1"/>
    <col min="7" max="7" width="8.83203125" style="70" customWidth="1"/>
    <col min="8" max="9" width="8.33203125" style="70" customWidth="1"/>
    <col min="10" max="11" width="8.5" style="70" customWidth="1"/>
    <col min="12" max="12" width="9.33203125" style="70" customWidth="1" outlineLevel="1"/>
    <col min="13" max="13" width="8.5" style="70" customWidth="1" outlineLevel="1"/>
    <col min="14" max="19" width="18.33203125" style="70" customWidth="1" outlineLevel="1"/>
    <col min="20" max="20" width="17.1640625" style="70" bestFit="1" customWidth="1" outlineLevel="1"/>
    <col min="21" max="22" width="9.1640625" style="70" customWidth="1"/>
    <col min="23" max="23" width="9.33203125" style="70" customWidth="1"/>
    <col min="24" max="24" width="37.5" style="68" customWidth="1"/>
    <col min="25" max="26" width="19.33203125" style="71" customWidth="1"/>
    <col min="27" max="27" width="19.33203125" style="71" bestFit="1" customWidth="1"/>
    <col min="28" max="16384" width="9" style="71"/>
  </cols>
  <sheetData>
    <row r="1" spans="1:29">
      <c r="A1" s="67" t="s">
        <v>1</v>
      </c>
      <c r="B1" s="67"/>
    </row>
    <row r="2" spans="1:29" ht="15">
      <c r="X2" s="72" t="s">
        <v>192</v>
      </c>
      <c r="Y2" s="72" t="s">
        <v>127</v>
      </c>
      <c r="Z2" s="72" t="s">
        <v>128</v>
      </c>
      <c r="AA2" s="72" t="s">
        <v>129</v>
      </c>
    </row>
    <row r="3" spans="1:29">
      <c r="A3" s="123" t="s">
        <v>367</v>
      </c>
      <c r="X3" s="65" t="str">
        <f>IF(各種設定!$E$15=0,"",各種設定!$E$15)</f>
        <v>en</v>
      </c>
      <c r="Y3" s="65" t="str">
        <f>IF(各種設定!$E$16=0,"",各種設定!$E$16)</f>
        <v>ja</v>
      </c>
      <c r="Z3" s="65" t="str">
        <f>IF(各種設定!$E$17=0,"",各種設定!$E$17)</f>
        <v/>
      </c>
      <c r="AA3" s="65" t="str">
        <f>IF(各種設定!$E$18=0,"",各種設定!$E$18)</f>
        <v/>
      </c>
    </row>
    <row r="4" spans="1:29">
      <c r="A4" s="67"/>
    </row>
    <row r="5" spans="1:29" s="76" customFormat="1" ht="45">
      <c r="A5" s="73" t="s">
        <v>2</v>
      </c>
      <c r="B5" s="74" t="s">
        <v>388</v>
      </c>
      <c r="C5" s="73" t="s">
        <v>3</v>
      </c>
      <c r="D5" s="73" t="s">
        <v>4</v>
      </c>
      <c r="E5" s="80" t="s">
        <v>389</v>
      </c>
      <c r="F5" s="73" t="s">
        <v>414</v>
      </c>
      <c r="G5" s="74" t="s">
        <v>323</v>
      </c>
      <c r="H5" s="74" t="s">
        <v>110</v>
      </c>
      <c r="I5" s="11" t="s">
        <v>390</v>
      </c>
      <c r="J5" s="74" t="s">
        <v>391</v>
      </c>
      <c r="K5" s="11" t="s">
        <v>392</v>
      </c>
      <c r="L5" s="11" t="s">
        <v>428</v>
      </c>
      <c r="M5" s="11" t="s">
        <v>424</v>
      </c>
      <c r="N5" s="11" t="s">
        <v>453</v>
      </c>
      <c r="O5" s="11" t="s">
        <v>454</v>
      </c>
      <c r="P5" s="11" t="s">
        <v>474</v>
      </c>
      <c r="Q5" s="11" t="s">
        <v>455</v>
      </c>
      <c r="R5" s="11" t="s">
        <v>456</v>
      </c>
      <c r="S5" s="11" t="s">
        <v>493</v>
      </c>
      <c r="T5" s="11" t="s">
        <v>459</v>
      </c>
      <c r="U5" s="11" t="s">
        <v>393</v>
      </c>
      <c r="V5" s="11" t="s">
        <v>394</v>
      </c>
      <c r="W5" s="11" t="s">
        <v>395</v>
      </c>
      <c r="X5" s="11" t="s">
        <v>105</v>
      </c>
      <c r="Y5" s="75" t="s">
        <v>396</v>
      </c>
      <c r="Z5" s="75" t="s">
        <v>397</v>
      </c>
      <c r="AA5" s="75" t="s">
        <v>398</v>
      </c>
      <c r="AC5" s="77"/>
    </row>
    <row r="6" spans="1:29" s="76" customFormat="1" ht="14" customHeight="1">
      <c r="A6" s="78" t="s">
        <v>528</v>
      </c>
      <c r="B6" s="78" t="s">
        <v>529</v>
      </c>
      <c r="C6" s="6" t="s">
        <v>587</v>
      </c>
      <c r="D6" s="6" t="s">
        <v>489</v>
      </c>
      <c r="E6" s="79" t="str">
        <f>IF(OR(NOT(ISNA(VLOOKUP(テーブル7[[#This Row],[dataType]], dataType定義!A:A, 1,FALSE))),NOT(ISNA(VLOOKUP(テーブル7[[#This Row],[dataType]],'（未使用）dataType参照定義'!A:A, 1,FALSE)))), "○", "×")</f>
        <v>○</v>
      </c>
      <c r="F6" s="10" t="s">
        <v>522</v>
      </c>
      <c r="G6" s="10" t="s">
        <v>488</v>
      </c>
      <c r="H6" s="10" t="s">
        <v>488</v>
      </c>
      <c r="I6" s="9"/>
      <c r="J6" s="73"/>
      <c r="K6" s="9"/>
      <c r="L6" s="10"/>
      <c r="M6" s="9"/>
      <c r="N6" s="9"/>
      <c r="O6" s="9"/>
      <c r="P6" s="9"/>
      <c r="Q6" s="9"/>
      <c r="R6" s="9"/>
      <c r="S6" s="9"/>
      <c r="T6" s="10"/>
      <c r="U6" s="9"/>
      <c r="V6" s="9"/>
      <c r="W6" s="9"/>
      <c r="X6" s="102"/>
      <c r="Y6" s="6" t="s">
        <v>561</v>
      </c>
      <c r="Z6" s="78"/>
      <c r="AA6" s="73"/>
      <c r="AC6" s="77"/>
    </row>
    <row r="7" spans="1:29" s="76" customFormat="1" ht="14" customHeight="1">
      <c r="A7" s="78" t="s">
        <v>528</v>
      </c>
      <c r="B7" s="6" t="s">
        <v>612</v>
      </c>
      <c r="C7" s="78" t="s">
        <v>232</v>
      </c>
      <c r="D7" s="78" t="s">
        <v>500</v>
      </c>
      <c r="E7" s="79" t="str">
        <f>IF(OR(NOT(ISNA(VLOOKUP(テーブル7[[#This Row],[dataType]], dataType定義!A:A, 1,FALSE))),NOT(ISNA(VLOOKUP(テーブル7[[#This Row],[dataType]],'（未使用）dataType参照定義'!A:A, 1,FALSE)))), "○", "×")</f>
        <v>○</v>
      </c>
      <c r="F7" s="73" t="s">
        <v>480</v>
      </c>
      <c r="G7" s="73"/>
      <c r="H7" s="73"/>
      <c r="I7" s="9"/>
      <c r="J7" s="73"/>
      <c r="K7" s="138"/>
      <c r="L7" s="73"/>
      <c r="M7" s="9"/>
      <c r="N7" s="9"/>
      <c r="O7" s="9"/>
      <c r="P7" s="9"/>
      <c r="Q7" s="9"/>
      <c r="R7" s="9"/>
      <c r="S7" s="9"/>
      <c r="T7" s="10"/>
      <c r="U7" s="9"/>
      <c r="V7" s="9"/>
      <c r="W7" s="73"/>
      <c r="X7" s="102"/>
      <c r="Y7" s="78" t="s">
        <v>562</v>
      </c>
      <c r="Z7" s="78"/>
      <c r="AA7" s="73"/>
      <c r="AC7" s="77"/>
    </row>
    <row r="8" spans="1:29" s="76" customFormat="1" ht="14" customHeight="1">
      <c r="A8" s="78" t="s">
        <v>528</v>
      </c>
      <c r="B8" s="78" t="s">
        <v>531</v>
      </c>
      <c r="C8" s="78" t="s">
        <v>532</v>
      </c>
      <c r="D8" s="6" t="s">
        <v>505</v>
      </c>
      <c r="E8" s="79" t="str">
        <f>IF(OR(NOT(ISNA(VLOOKUP(テーブル7[[#This Row],[dataType]], dataType定義!A:A, 1,FALSE))),NOT(ISNA(VLOOKUP(テーブル7[[#This Row],[dataType]],'（未使用）dataType参照定義'!A:A, 1,FALSE)))), "○", "×")</f>
        <v>○</v>
      </c>
      <c r="F8" s="73" t="s">
        <v>480</v>
      </c>
      <c r="G8" s="73"/>
      <c r="H8" s="73"/>
      <c r="I8" s="9"/>
      <c r="J8" s="73"/>
      <c r="K8" s="9"/>
      <c r="L8" s="73"/>
      <c r="M8" s="9"/>
      <c r="N8" s="9"/>
      <c r="O8" s="9"/>
      <c r="P8" s="9"/>
      <c r="Q8" s="9"/>
      <c r="R8" s="9"/>
      <c r="S8" s="9"/>
      <c r="T8" s="10"/>
      <c r="U8" s="9"/>
      <c r="V8" s="9"/>
      <c r="W8" s="73"/>
      <c r="X8" s="102"/>
      <c r="Y8" s="6" t="s">
        <v>563</v>
      </c>
      <c r="Z8" s="78"/>
      <c r="AA8" s="73"/>
      <c r="AC8" s="77"/>
    </row>
    <row r="9" spans="1:29" s="76" customFormat="1" ht="14" customHeight="1">
      <c r="A9" s="78" t="s">
        <v>528</v>
      </c>
      <c r="B9" s="78" t="s">
        <v>533</v>
      </c>
      <c r="C9" s="78" t="s">
        <v>534</v>
      </c>
      <c r="D9" s="78" t="s">
        <v>503</v>
      </c>
      <c r="E9" s="79" t="str">
        <f>IF(OR(NOT(ISNA(VLOOKUP(テーブル7[[#This Row],[dataType]], dataType定義!A:A, 1,FALSE))),NOT(ISNA(VLOOKUP(テーブル7[[#This Row],[dataType]],'（未使用）dataType参照定義'!A:A, 1,FALSE)))), "○", "×")</f>
        <v>○</v>
      </c>
      <c r="F9" s="73"/>
      <c r="G9" s="73" t="s">
        <v>488</v>
      </c>
      <c r="H9" s="73"/>
      <c r="I9" s="9"/>
      <c r="J9" s="73"/>
      <c r="K9" s="9"/>
      <c r="L9" s="73"/>
      <c r="M9" s="9"/>
      <c r="N9" s="9"/>
      <c r="O9" s="9"/>
      <c r="P9" s="9"/>
      <c r="Q9" s="9"/>
      <c r="R9" s="9"/>
      <c r="S9" s="9"/>
      <c r="T9" s="10"/>
      <c r="U9" s="9"/>
      <c r="V9" s="9"/>
      <c r="W9" s="73"/>
      <c r="X9" s="102"/>
      <c r="Y9" s="78" t="s">
        <v>564</v>
      </c>
      <c r="Z9" s="78"/>
      <c r="AA9" s="73"/>
      <c r="AC9" s="77"/>
    </row>
    <row r="10" spans="1:29" s="76" customFormat="1" ht="14" customHeight="1">
      <c r="A10" s="78" t="s">
        <v>528</v>
      </c>
      <c r="B10" s="6" t="s">
        <v>535</v>
      </c>
      <c r="C10" s="6" t="s">
        <v>536</v>
      </c>
      <c r="D10" s="6" t="s">
        <v>500</v>
      </c>
      <c r="E10" s="79" t="str">
        <f>IF(OR(NOT(ISNA(VLOOKUP(テーブル7[[#This Row],[dataType]], dataType定義!A:A, 1,FALSE))),NOT(ISNA(VLOOKUP(テーブル7[[#This Row],[dataType]],'（未使用）dataType参照定義'!A:A, 1,FALSE)))), "○", "×")</f>
        <v>○</v>
      </c>
      <c r="F10" s="73"/>
      <c r="G10" s="9"/>
      <c r="H10" s="9"/>
      <c r="I10" s="9"/>
      <c r="J10" s="73"/>
      <c r="K10" s="9"/>
      <c r="L10" s="9"/>
      <c r="M10" s="9"/>
      <c r="N10" s="9"/>
      <c r="O10" s="9"/>
      <c r="P10" s="9"/>
      <c r="Q10" s="9"/>
      <c r="R10" s="9"/>
      <c r="S10" s="9"/>
      <c r="T10" s="10"/>
      <c r="U10" s="9"/>
      <c r="V10" s="9"/>
      <c r="W10" s="9"/>
      <c r="X10" s="102"/>
      <c r="Y10" s="6" t="s">
        <v>565</v>
      </c>
      <c r="Z10" s="78"/>
      <c r="AA10" s="73"/>
      <c r="AC10" s="77"/>
    </row>
    <row r="11" spans="1:29" s="76" customFormat="1" ht="14" customHeight="1">
      <c r="A11" s="78" t="s">
        <v>528</v>
      </c>
      <c r="B11" s="6" t="s">
        <v>537</v>
      </c>
      <c r="C11" s="6" t="s">
        <v>538</v>
      </c>
      <c r="D11" s="6" t="s">
        <v>500</v>
      </c>
      <c r="E11" s="79" t="str">
        <f>IF(OR(NOT(ISNA(VLOOKUP(テーブル7[[#This Row],[dataType]], dataType定義!A:A, 1,FALSE))),NOT(ISNA(VLOOKUP(テーブル7[[#This Row],[dataType]],'（未使用）dataType参照定義'!A:A, 1,FALSE)))), "○", "×")</f>
        <v>○</v>
      </c>
      <c r="F11" s="73"/>
      <c r="G11" s="9"/>
      <c r="H11" s="9"/>
      <c r="I11" s="9"/>
      <c r="J11" s="73"/>
      <c r="K11" s="9"/>
      <c r="L11" s="9"/>
      <c r="M11" s="9"/>
      <c r="N11" s="9"/>
      <c r="O11" s="9"/>
      <c r="P11" s="9"/>
      <c r="Q11" s="9"/>
      <c r="R11" s="9"/>
      <c r="S11" s="9"/>
      <c r="T11" s="10"/>
      <c r="U11" s="9"/>
      <c r="V11" s="9"/>
      <c r="W11" s="9"/>
      <c r="X11" s="102"/>
      <c r="Y11" s="6" t="s">
        <v>566</v>
      </c>
      <c r="Z11" s="78"/>
      <c r="AA11" s="73"/>
      <c r="AC11" s="77"/>
    </row>
    <row r="12" spans="1:29" s="76" customFormat="1" ht="14" customHeight="1">
      <c r="A12" s="6" t="s">
        <v>528</v>
      </c>
      <c r="B12" s="6" t="s">
        <v>539</v>
      </c>
      <c r="C12" s="6" t="s">
        <v>540</v>
      </c>
      <c r="D12" s="6" t="s">
        <v>500</v>
      </c>
      <c r="E12" s="79" t="str">
        <f>IF(OR(NOT(ISNA(VLOOKUP(テーブル7[[#This Row],[dataType]], dataType定義!A:A, 1,FALSE))),NOT(ISNA(VLOOKUP(テーブル7[[#This Row],[dataType]],'（未使用）dataType参照定義'!A:A, 1,FALSE)))), "○", "×")</f>
        <v>○</v>
      </c>
      <c r="F12" s="9"/>
      <c r="G12" s="9"/>
      <c r="H12" s="9"/>
      <c r="I12" s="9"/>
      <c r="J12" s="73"/>
      <c r="K12" s="9"/>
      <c r="L12" s="9"/>
      <c r="M12" s="9"/>
      <c r="N12" s="9"/>
      <c r="O12" s="9"/>
      <c r="P12" s="9"/>
      <c r="Q12" s="9"/>
      <c r="R12" s="9"/>
      <c r="S12" s="9"/>
      <c r="T12" s="9"/>
      <c r="U12" s="9"/>
      <c r="V12" s="9"/>
      <c r="W12" s="9"/>
      <c r="X12" s="102"/>
      <c r="Y12" s="78" t="s">
        <v>567</v>
      </c>
      <c r="Z12" s="6"/>
      <c r="AA12" s="73"/>
      <c r="AC12" s="77"/>
    </row>
    <row r="13" spans="1:29" s="76" customFormat="1" ht="14" customHeight="1">
      <c r="A13" s="6" t="s">
        <v>528</v>
      </c>
      <c r="B13" s="6" t="s">
        <v>246</v>
      </c>
      <c r="C13" s="6" t="s">
        <v>541</v>
      </c>
      <c r="D13" s="6" t="s">
        <v>500</v>
      </c>
      <c r="E13" s="79" t="str">
        <f>IF(OR(NOT(ISNA(VLOOKUP(テーブル7[[#This Row],[dataType]], dataType定義!A:A, 1,FALSE))),NOT(ISNA(VLOOKUP(テーブル7[[#This Row],[dataType]],'（未使用）dataType参照定義'!A:A, 1,FALSE)))), "○", "×")</f>
        <v>○</v>
      </c>
      <c r="F13" s="9"/>
      <c r="G13" s="9"/>
      <c r="H13" s="9"/>
      <c r="I13" s="9"/>
      <c r="J13" s="73"/>
      <c r="K13" s="9"/>
      <c r="L13" s="9"/>
      <c r="M13" s="9"/>
      <c r="N13" s="9"/>
      <c r="O13" s="9"/>
      <c r="P13" s="9"/>
      <c r="Q13" s="9"/>
      <c r="R13" s="9"/>
      <c r="S13" s="9"/>
      <c r="T13" s="9"/>
      <c r="U13" s="9"/>
      <c r="V13" s="9"/>
      <c r="W13" s="9"/>
      <c r="X13" s="102"/>
      <c r="Y13" s="6" t="s">
        <v>568</v>
      </c>
      <c r="Z13" s="78"/>
      <c r="AA13" s="73"/>
      <c r="AC13" s="77"/>
    </row>
    <row r="14" spans="1:29" s="76" customFormat="1" ht="14" customHeight="1">
      <c r="A14" s="6" t="s">
        <v>528</v>
      </c>
      <c r="B14" s="6" t="s">
        <v>542</v>
      </c>
      <c r="C14" s="6" t="s">
        <v>543</v>
      </c>
      <c r="D14" s="6" t="s">
        <v>506</v>
      </c>
      <c r="E14" s="79" t="str">
        <f>IF(OR(NOT(ISNA(VLOOKUP(テーブル7[[#This Row],[dataType]], dataType定義!A:A, 1,FALSE))),NOT(ISNA(VLOOKUP(テーブル7[[#This Row],[dataType]],'（未使用）dataType参照定義'!A:A, 1,FALSE)))), "○", "×")</f>
        <v>○</v>
      </c>
      <c r="F14" s="9"/>
      <c r="G14" s="9"/>
      <c r="H14" s="9"/>
      <c r="I14" s="9"/>
      <c r="J14" s="73"/>
      <c r="K14" s="9"/>
      <c r="L14" s="9"/>
      <c r="M14" s="9"/>
      <c r="N14" s="9"/>
      <c r="O14" s="9"/>
      <c r="P14" s="9"/>
      <c r="Q14" s="9"/>
      <c r="R14" s="9"/>
      <c r="S14" s="9"/>
      <c r="T14" s="9"/>
      <c r="U14" s="9"/>
      <c r="V14" s="9"/>
      <c r="W14" s="9"/>
      <c r="X14" s="102"/>
      <c r="Y14" s="6" t="s">
        <v>569</v>
      </c>
      <c r="Z14" s="78"/>
      <c r="AA14" s="73"/>
      <c r="AC14" s="77"/>
    </row>
    <row r="15" spans="1:29">
      <c r="A15" s="78" t="s">
        <v>528</v>
      </c>
      <c r="B15" s="6" t="s">
        <v>544</v>
      </c>
      <c r="C15" s="6" t="s">
        <v>545</v>
      </c>
      <c r="D15" s="6" t="s">
        <v>508</v>
      </c>
      <c r="E15" s="79" t="str">
        <f>IF(OR(NOT(ISNA(VLOOKUP(テーブル7[[#This Row],[dataType]], dataType定義!A:A, 1,FALSE))),NOT(ISNA(VLOOKUP(テーブル7[[#This Row],[dataType]],'（未使用）dataType参照定義'!A:A, 1,FALSE)))), "○", "×")</f>
        <v>○</v>
      </c>
      <c r="F15" s="73"/>
      <c r="G15" s="9"/>
      <c r="H15" s="9"/>
      <c r="I15" s="9"/>
      <c r="J15" s="73"/>
      <c r="K15" s="9"/>
      <c r="L15" s="9"/>
      <c r="M15" s="9"/>
      <c r="N15" s="9"/>
      <c r="O15" s="9"/>
      <c r="P15" s="9"/>
      <c r="Q15" s="9"/>
      <c r="R15" s="9"/>
      <c r="S15" s="9"/>
      <c r="T15" s="10"/>
      <c r="U15" s="9"/>
      <c r="V15" s="9"/>
      <c r="W15" s="9"/>
      <c r="X15" s="102"/>
      <c r="Y15" s="6" t="s">
        <v>570</v>
      </c>
      <c r="Z15" s="78"/>
      <c r="AA15" s="73"/>
    </row>
    <row r="16" spans="1:29">
      <c r="A16" s="78" t="s">
        <v>546</v>
      </c>
      <c r="B16" s="6" t="s">
        <v>529</v>
      </c>
      <c r="C16" s="6" t="s">
        <v>530</v>
      </c>
      <c r="D16" s="6" t="s">
        <v>489</v>
      </c>
      <c r="E16" s="79" t="str">
        <f>IF(OR(NOT(ISNA(VLOOKUP(テーブル7[[#This Row],[dataType]], dataType定義!A:A, 1,FALSE))),NOT(ISNA(VLOOKUP(テーブル7[[#This Row],[dataType]],'（未使用）dataType参照定義'!A:A, 1,FALSE)))), "○", "×")</f>
        <v>○</v>
      </c>
      <c r="F16" s="73" t="s">
        <v>522</v>
      </c>
      <c r="G16" s="9" t="s">
        <v>488</v>
      </c>
      <c r="H16" s="9" t="s">
        <v>488</v>
      </c>
      <c r="I16" s="9"/>
      <c r="J16" s="73"/>
      <c r="K16" s="9"/>
      <c r="L16" s="9"/>
      <c r="M16" s="9"/>
      <c r="N16" s="9"/>
      <c r="O16" s="9"/>
      <c r="P16" s="73"/>
      <c r="Q16" s="9"/>
      <c r="R16" s="9"/>
      <c r="S16" s="9"/>
      <c r="T16" s="10"/>
      <c r="U16" s="9"/>
      <c r="V16" s="9"/>
      <c r="W16" s="9"/>
      <c r="X16" s="102"/>
      <c r="Y16" s="6" t="s">
        <v>561</v>
      </c>
      <c r="Z16" s="78"/>
      <c r="AA16" s="73"/>
    </row>
    <row r="17" spans="1:29" ht="15">
      <c r="A17" s="78" t="s">
        <v>546</v>
      </c>
      <c r="B17" s="128" t="s">
        <v>547</v>
      </c>
      <c r="C17" s="108" t="s">
        <v>548</v>
      </c>
      <c r="D17" s="78" t="s">
        <v>489</v>
      </c>
      <c r="E17" s="79" t="str">
        <f>IF(OR(NOT(ISNA(VLOOKUP(テーブル7[[#This Row],[dataType]], dataType定義!A:A, 1,FALSE))),NOT(ISNA(VLOOKUP(テーブル7[[#This Row],[dataType]],'（未使用）dataType参照定義'!A:A, 1,FALSE)))), "○", "×")</f>
        <v>○</v>
      </c>
      <c r="F17" s="10"/>
      <c r="G17" s="10"/>
      <c r="H17" s="10"/>
      <c r="I17" s="10"/>
      <c r="J17" s="10"/>
      <c r="K17" s="10"/>
      <c r="L17" s="10"/>
      <c r="M17" s="9"/>
      <c r="N17" s="9" t="s">
        <v>615</v>
      </c>
      <c r="O17" s="9" t="s">
        <v>616</v>
      </c>
      <c r="P17" s="9" t="s">
        <v>617</v>
      </c>
      <c r="Q17" s="9" t="s">
        <v>618</v>
      </c>
      <c r="R17" s="9" t="s">
        <v>530</v>
      </c>
      <c r="S17" s="133"/>
      <c r="T17" s="10"/>
      <c r="U17" s="9"/>
      <c r="V17" s="9"/>
      <c r="W17" s="9"/>
      <c r="X17" s="102"/>
      <c r="Y17" s="6" t="s">
        <v>571</v>
      </c>
      <c r="Z17" s="78"/>
      <c r="AA17" s="73"/>
    </row>
    <row r="18" spans="1:29" ht="15">
      <c r="A18" s="78" t="s">
        <v>546</v>
      </c>
      <c r="B18" s="132" t="s">
        <v>549</v>
      </c>
      <c r="C18" s="84" t="s">
        <v>550</v>
      </c>
      <c r="D18" s="78" t="s">
        <v>500</v>
      </c>
      <c r="E18" s="79" t="str">
        <f>IF(OR(NOT(ISNA(VLOOKUP(テーブル7[[#This Row],[dataType]], dataType定義!A:A, 1,FALSE))),NOT(ISNA(VLOOKUP(テーブル7[[#This Row],[dataType]],'（未使用）dataType参照定義'!A:A, 1,FALSE)))), "○", "×")</f>
        <v>○</v>
      </c>
      <c r="F18" s="10"/>
      <c r="G18" s="10"/>
      <c r="H18" s="10"/>
      <c r="I18" s="10"/>
      <c r="J18" s="10"/>
      <c r="K18" s="10"/>
      <c r="L18" s="10"/>
      <c r="M18" s="82"/>
      <c r="N18" s="9"/>
      <c r="O18" s="9"/>
      <c r="P18" s="9"/>
      <c r="Q18" s="133"/>
      <c r="R18" s="133"/>
      <c r="S18" s="133"/>
      <c r="T18" s="10"/>
      <c r="U18" s="82"/>
      <c r="V18" s="82"/>
      <c r="W18" s="82"/>
      <c r="X18" s="102"/>
      <c r="Y18" s="6" t="s">
        <v>572</v>
      </c>
      <c r="Z18" s="78"/>
      <c r="AA18" s="73"/>
    </row>
    <row r="19" spans="1:29" s="76" customFormat="1" ht="15" customHeight="1">
      <c r="A19" s="6" t="s">
        <v>546</v>
      </c>
      <c r="B19" s="6" t="s">
        <v>551</v>
      </c>
      <c r="C19" s="6" t="s">
        <v>608</v>
      </c>
      <c r="D19" s="6" t="s">
        <v>501</v>
      </c>
      <c r="E19" s="79" t="str">
        <f>IF(OR(NOT(ISNA(VLOOKUP(テーブル7[[#This Row],[dataType]], dataType定義!A:A, 1,FALSE))),NOT(ISNA(VLOOKUP(テーブル7[[#This Row],[dataType]],'（未使用）dataType参照定義'!A:A, 1,FALSE)))), "○", "×")</f>
        <v>○</v>
      </c>
      <c r="F19" s="9"/>
      <c r="G19" s="9" t="s">
        <v>488</v>
      </c>
      <c r="H19" s="9"/>
      <c r="I19" s="9"/>
      <c r="J19" s="73"/>
      <c r="K19" s="9"/>
      <c r="L19" s="9"/>
      <c r="M19" s="9"/>
      <c r="N19" s="9"/>
      <c r="O19" s="9"/>
      <c r="P19" s="9"/>
      <c r="Q19" s="9"/>
      <c r="R19" s="9"/>
      <c r="S19" s="9"/>
      <c r="T19" s="9"/>
      <c r="U19" s="9"/>
      <c r="V19" s="9"/>
      <c r="W19" s="9"/>
      <c r="X19" s="102" t="s">
        <v>573</v>
      </c>
      <c r="Y19" s="6" t="s">
        <v>574</v>
      </c>
      <c r="Z19" s="78"/>
      <c r="AA19" s="73"/>
      <c r="AC19" s="77"/>
    </row>
    <row r="20" spans="1:29" s="76" customFormat="1" ht="15" customHeight="1">
      <c r="A20" s="6" t="s">
        <v>546</v>
      </c>
      <c r="B20" s="6" t="s">
        <v>604</v>
      </c>
      <c r="C20" s="6" t="s">
        <v>605</v>
      </c>
      <c r="D20" s="6" t="s">
        <v>606</v>
      </c>
      <c r="E20" s="79" t="str">
        <f>IF(OR(NOT(ISNA(VLOOKUP(テーブル7[[#This Row],[dataType]], dataType定義!A:A, 1,FALSE))),NOT(ISNA(VLOOKUP(テーブル7[[#This Row],[dataType]],'（未使用）dataType参照定義'!A:A, 1,FALSE)))), "○", "×")</f>
        <v>○</v>
      </c>
      <c r="F20" s="9"/>
      <c r="G20" s="9"/>
      <c r="H20" s="9"/>
      <c r="I20" s="9"/>
      <c r="J20" s="73"/>
      <c r="K20" s="9"/>
      <c r="L20" s="9"/>
      <c r="M20" s="9"/>
      <c r="N20" s="9"/>
      <c r="O20" s="9"/>
      <c r="P20" s="9"/>
      <c r="Q20" s="9"/>
      <c r="R20" s="9"/>
      <c r="S20" s="9"/>
      <c r="T20" s="9"/>
      <c r="U20" s="9"/>
      <c r="V20" s="9"/>
      <c r="W20" s="9"/>
      <c r="X20" s="102"/>
      <c r="Y20" s="6"/>
      <c r="Z20" s="78"/>
      <c r="AA20" s="73"/>
      <c r="AC20" s="77"/>
    </row>
    <row r="21" spans="1:29" s="76" customFormat="1" ht="15" customHeight="1">
      <c r="A21" s="78" t="s">
        <v>609</v>
      </c>
      <c r="B21" s="6" t="s">
        <v>415</v>
      </c>
      <c r="C21" s="6" t="s">
        <v>587</v>
      </c>
      <c r="D21" s="6" t="s">
        <v>313</v>
      </c>
      <c r="E21" s="79" t="str">
        <f>IF(OR(NOT(ISNA(VLOOKUP(テーブル7[[#This Row],[dataType]], dataType定義!A:A, 1,FALSE))),NOT(ISNA(VLOOKUP(テーブル7[[#This Row],[dataType]],'（未使用）dataType参照定義'!A:A, 1,FALSE)))), "○", "×")</f>
        <v>○</v>
      </c>
      <c r="F21" s="9" t="s">
        <v>522</v>
      </c>
      <c r="G21" s="9" t="s">
        <v>488</v>
      </c>
      <c r="H21" s="9" t="s">
        <v>488</v>
      </c>
      <c r="I21" s="9"/>
      <c r="J21" s="73"/>
      <c r="K21" s="9"/>
      <c r="L21" s="9"/>
      <c r="M21" s="9"/>
      <c r="N21" s="9"/>
      <c r="O21" s="9"/>
      <c r="P21" s="9"/>
      <c r="Q21" s="9"/>
      <c r="R21" s="9"/>
      <c r="S21" s="9"/>
      <c r="T21" s="9"/>
      <c r="U21" s="9"/>
      <c r="V21" s="9"/>
      <c r="W21" s="9"/>
      <c r="X21" s="102"/>
      <c r="Y21" s="6"/>
      <c r="Z21" s="78"/>
      <c r="AA21" s="73"/>
      <c r="AC21" s="77"/>
    </row>
    <row r="22" spans="1:29" s="76" customFormat="1" ht="15" customHeight="1">
      <c r="A22" s="78" t="s">
        <v>609</v>
      </c>
      <c r="B22" s="6" t="s">
        <v>588</v>
      </c>
      <c r="C22" s="6" t="s">
        <v>589</v>
      </c>
      <c r="D22" s="6" t="s">
        <v>590</v>
      </c>
      <c r="E22" s="79" t="str">
        <f>IF(OR(NOT(ISNA(VLOOKUP(テーブル7[[#This Row],[dataType]], dataType定義!A:A, 1,FALSE))),NOT(ISNA(VLOOKUP(テーブル7[[#This Row],[dataType]],'（未使用）dataType参照定義'!A:A, 1,FALSE)))), "○", "×")</f>
        <v>○</v>
      </c>
      <c r="F22" s="9" t="s">
        <v>480</v>
      </c>
      <c r="G22" s="9"/>
      <c r="H22" s="9"/>
      <c r="I22" s="9"/>
      <c r="J22" s="73"/>
      <c r="K22" s="9"/>
      <c r="L22" s="9"/>
      <c r="M22" s="9"/>
      <c r="N22" s="9"/>
      <c r="O22" s="9"/>
      <c r="P22" s="9"/>
      <c r="Q22" s="9"/>
      <c r="R22" s="9"/>
      <c r="S22" s="9"/>
      <c r="T22" s="9"/>
      <c r="U22" s="9"/>
      <c r="V22" s="9"/>
      <c r="W22" s="9"/>
      <c r="X22" s="102"/>
      <c r="Y22" s="6"/>
      <c r="Z22" s="78"/>
      <c r="AA22" s="73"/>
      <c r="AC22" s="77"/>
    </row>
    <row r="23" spans="1:29" s="76" customFormat="1" ht="15" customHeight="1">
      <c r="A23" s="78" t="s">
        <v>609</v>
      </c>
      <c r="B23" s="6" t="s">
        <v>591</v>
      </c>
      <c r="C23" s="6" t="s">
        <v>592</v>
      </c>
      <c r="D23" s="6" t="s">
        <v>593</v>
      </c>
      <c r="E23" s="79" t="str">
        <f>IF(OR(NOT(ISNA(VLOOKUP(テーブル7[[#This Row],[dataType]], dataType定義!A:A, 1,FALSE))),NOT(ISNA(VLOOKUP(テーブル7[[#This Row],[dataType]],'（未使用）dataType参照定義'!A:A, 1,FALSE)))), "○", "×")</f>
        <v>○</v>
      </c>
      <c r="F23" s="9" t="s">
        <v>480</v>
      </c>
      <c r="G23" s="9"/>
      <c r="H23" s="9"/>
      <c r="I23" s="9"/>
      <c r="J23" s="73"/>
      <c r="K23" s="9"/>
      <c r="L23" s="9"/>
      <c r="M23" s="9"/>
      <c r="N23" s="9"/>
      <c r="O23" s="9"/>
      <c r="P23" s="9"/>
      <c r="Q23" s="9"/>
      <c r="R23" s="9"/>
      <c r="S23" s="9"/>
      <c r="T23" s="9"/>
      <c r="U23" s="9"/>
      <c r="V23" s="9"/>
      <c r="W23" s="9"/>
      <c r="X23" s="102"/>
      <c r="Y23" s="6"/>
      <c r="Z23" s="78"/>
      <c r="AA23" s="73"/>
      <c r="AC23" s="77"/>
    </row>
    <row r="24" spans="1:29" s="76" customFormat="1" ht="15" customHeight="1">
      <c r="A24" s="78" t="s">
        <v>609</v>
      </c>
      <c r="B24" s="78" t="s">
        <v>531</v>
      </c>
      <c r="C24" s="78" t="s">
        <v>532</v>
      </c>
      <c r="D24" s="6" t="s">
        <v>505</v>
      </c>
      <c r="E24" s="79" t="str">
        <f>IF(OR(NOT(ISNA(VLOOKUP(テーブル7[[#This Row],[dataType]], dataType定義!A:A, 1,FALSE))),NOT(ISNA(VLOOKUP(テーブル7[[#This Row],[dataType]],'（未使用）dataType参照定義'!A:A, 1,FALSE)))), "○", "×")</f>
        <v>○</v>
      </c>
      <c r="F24" s="9" t="s">
        <v>480</v>
      </c>
      <c r="G24" s="9"/>
      <c r="H24" s="9"/>
      <c r="I24" s="9"/>
      <c r="J24" s="73"/>
      <c r="K24" s="9"/>
      <c r="L24" s="9"/>
      <c r="M24" s="9"/>
      <c r="N24" s="9"/>
      <c r="O24" s="9"/>
      <c r="P24" s="9"/>
      <c r="Q24" s="9"/>
      <c r="R24" s="9"/>
      <c r="S24" s="9"/>
      <c r="T24" s="9"/>
      <c r="U24" s="9"/>
      <c r="V24" s="9"/>
      <c r="W24" s="9"/>
      <c r="X24" s="102"/>
      <c r="Y24" s="6"/>
      <c r="Z24" s="78"/>
      <c r="AA24" s="73"/>
      <c r="AC24" s="77"/>
    </row>
    <row r="25" spans="1:29" s="76" customFormat="1" ht="15" customHeight="1">
      <c r="A25" s="78" t="s">
        <v>609</v>
      </c>
      <c r="B25" s="6" t="s">
        <v>598</v>
      </c>
      <c r="C25" s="6" t="s">
        <v>599</v>
      </c>
      <c r="D25" s="6" t="s">
        <v>313</v>
      </c>
      <c r="E25" s="79" t="str">
        <f>IF(OR(NOT(ISNA(VLOOKUP(テーブル7[[#This Row],[dataType]], dataType定義!A:A, 1,FALSE))),NOT(ISNA(VLOOKUP(テーブル7[[#This Row],[dataType]],'（未使用）dataType参照定義'!A:A, 1,FALSE)))), "○", "×")</f>
        <v>○</v>
      </c>
      <c r="F25" s="9"/>
      <c r="G25" s="9"/>
      <c r="H25" s="9"/>
      <c r="I25" s="9"/>
      <c r="J25" s="73"/>
      <c r="K25" s="9"/>
      <c r="L25" s="9"/>
      <c r="M25" s="9"/>
      <c r="N25" s="9"/>
      <c r="O25" s="9"/>
      <c r="P25" s="9"/>
      <c r="Q25" s="9"/>
      <c r="R25" s="9"/>
      <c r="S25" s="9"/>
      <c r="T25" s="9"/>
      <c r="U25" s="9"/>
      <c r="V25" s="9"/>
      <c r="W25" s="9"/>
      <c r="X25" s="102"/>
      <c r="Y25" s="6"/>
      <c r="Z25" s="78"/>
      <c r="AA25" s="73"/>
      <c r="AC25" s="77"/>
    </row>
    <row r="26" spans="1:29" s="76" customFormat="1" ht="15" customHeight="1">
      <c r="A26" s="78" t="s">
        <v>611</v>
      </c>
      <c r="B26" s="6" t="s">
        <v>415</v>
      </c>
      <c r="C26" s="6" t="s">
        <v>587</v>
      </c>
      <c r="D26" s="6" t="s">
        <v>313</v>
      </c>
      <c r="E26" s="79" t="str">
        <f>IF(OR(NOT(ISNA(VLOOKUP(テーブル7[[#This Row],[dataType]], dataType定義!A:A, 1,FALSE))),NOT(ISNA(VLOOKUP(テーブル7[[#This Row],[dataType]],'（未使用）dataType参照定義'!A:A, 1,FALSE)))), "○", "×")</f>
        <v>○</v>
      </c>
      <c r="F26" s="9" t="s">
        <v>522</v>
      </c>
      <c r="G26" s="9" t="s">
        <v>488</v>
      </c>
      <c r="H26" s="9" t="s">
        <v>488</v>
      </c>
      <c r="I26" s="9"/>
      <c r="J26" s="73"/>
      <c r="K26" s="9"/>
      <c r="L26" s="9"/>
      <c r="M26" s="9"/>
      <c r="N26" s="9"/>
      <c r="O26" s="9"/>
      <c r="P26" s="9"/>
      <c r="Q26" s="9"/>
      <c r="R26" s="9"/>
      <c r="S26" s="9"/>
      <c r="T26" s="9"/>
      <c r="U26" s="9"/>
      <c r="V26" s="9"/>
      <c r="W26" s="9"/>
      <c r="X26" s="102"/>
      <c r="Y26" s="6"/>
      <c r="Z26" s="78"/>
      <c r="AA26" s="73"/>
      <c r="AC26" s="77"/>
    </row>
    <row r="27" spans="1:29" s="76" customFormat="1" ht="15" customHeight="1">
      <c r="A27" s="78" t="s">
        <v>611</v>
      </c>
      <c r="B27" s="6" t="s">
        <v>588</v>
      </c>
      <c r="C27" s="6" t="s">
        <v>589</v>
      </c>
      <c r="D27" s="6" t="s">
        <v>590</v>
      </c>
      <c r="E27" s="79" t="str">
        <f>IF(OR(NOT(ISNA(VLOOKUP(テーブル7[[#This Row],[dataType]], dataType定義!A:A, 1,FALSE))),NOT(ISNA(VLOOKUP(テーブル7[[#This Row],[dataType]],'（未使用）dataType参照定義'!A:A, 1,FALSE)))), "○", "×")</f>
        <v>○</v>
      </c>
      <c r="F27" s="9" t="s">
        <v>480</v>
      </c>
      <c r="G27" s="9"/>
      <c r="H27" s="9"/>
      <c r="I27" s="9"/>
      <c r="J27" s="73"/>
      <c r="K27" s="9"/>
      <c r="L27" s="9"/>
      <c r="M27" s="9"/>
      <c r="N27" s="9"/>
      <c r="O27" s="9"/>
      <c r="P27" s="9"/>
      <c r="Q27" s="9"/>
      <c r="R27" s="9"/>
      <c r="S27" s="9"/>
      <c r="T27" s="9"/>
      <c r="U27" s="9"/>
      <c r="V27" s="9"/>
      <c r="W27" s="9"/>
      <c r="X27" s="102"/>
      <c r="Y27" s="6"/>
      <c r="Z27" s="78"/>
      <c r="AA27" s="73"/>
      <c r="AC27" s="77"/>
    </row>
    <row r="28" spans="1:29" s="76" customFormat="1" ht="15" customHeight="1">
      <c r="A28" s="78" t="s">
        <v>611</v>
      </c>
      <c r="B28" s="6" t="s">
        <v>591</v>
      </c>
      <c r="C28" s="6" t="s">
        <v>592</v>
      </c>
      <c r="D28" s="6" t="s">
        <v>593</v>
      </c>
      <c r="E28" s="79" t="str">
        <f>IF(OR(NOT(ISNA(VLOOKUP(テーブル7[[#This Row],[dataType]], dataType定義!A:A, 1,FALSE))),NOT(ISNA(VLOOKUP(テーブル7[[#This Row],[dataType]],'（未使用）dataType参照定義'!A:A, 1,FALSE)))), "○", "×")</f>
        <v>○</v>
      </c>
      <c r="F28" s="9" t="s">
        <v>480</v>
      </c>
      <c r="G28" s="9"/>
      <c r="H28" s="9"/>
      <c r="I28" s="9"/>
      <c r="J28" s="73"/>
      <c r="K28" s="9"/>
      <c r="L28" s="9"/>
      <c r="M28" s="9"/>
      <c r="N28" s="9"/>
      <c r="O28" s="9"/>
      <c r="P28" s="9"/>
      <c r="Q28" s="9"/>
      <c r="R28" s="9"/>
      <c r="S28" s="9"/>
      <c r="T28" s="9"/>
      <c r="U28" s="9"/>
      <c r="V28" s="9"/>
      <c r="W28" s="9"/>
      <c r="X28" s="102"/>
      <c r="Y28" s="6"/>
      <c r="Z28" s="78"/>
      <c r="AA28" s="73"/>
      <c r="AC28" s="77"/>
    </row>
    <row r="29" spans="1:29" s="76" customFormat="1" ht="15" customHeight="1">
      <c r="A29" s="78" t="s">
        <v>611</v>
      </c>
      <c r="B29" s="78" t="s">
        <v>531</v>
      </c>
      <c r="C29" s="78" t="s">
        <v>532</v>
      </c>
      <c r="D29" s="6" t="s">
        <v>505</v>
      </c>
      <c r="E29" s="79" t="str">
        <f>IF(OR(NOT(ISNA(VLOOKUP(テーブル7[[#This Row],[dataType]], dataType定義!A:A, 1,FALSE))),NOT(ISNA(VLOOKUP(テーブル7[[#This Row],[dataType]],'（未使用）dataType参照定義'!A:A, 1,FALSE)))), "○", "×")</f>
        <v>○</v>
      </c>
      <c r="F29" s="9" t="s">
        <v>480</v>
      </c>
      <c r="G29" s="9"/>
      <c r="H29" s="9"/>
      <c r="I29" s="9"/>
      <c r="J29" s="73"/>
      <c r="K29" s="9"/>
      <c r="L29" s="9"/>
      <c r="M29" s="9"/>
      <c r="N29" s="9"/>
      <c r="O29" s="9"/>
      <c r="P29" s="9"/>
      <c r="Q29" s="9"/>
      <c r="R29" s="9"/>
      <c r="S29" s="9"/>
      <c r="T29" s="9"/>
      <c r="U29" s="9"/>
      <c r="V29" s="9"/>
      <c r="W29" s="9"/>
      <c r="X29" s="102"/>
      <c r="Y29" s="6"/>
      <c r="Z29" s="78"/>
      <c r="AA29" s="73"/>
      <c r="AC29" s="77"/>
    </row>
    <row r="30" spans="1:29" s="76" customFormat="1" ht="15" customHeight="1">
      <c r="A30" s="78" t="s">
        <v>611</v>
      </c>
      <c r="B30" s="6" t="s">
        <v>607</v>
      </c>
      <c r="C30" s="84" t="s">
        <v>550</v>
      </c>
      <c r="D30" s="78" t="s">
        <v>500</v>
      </c>
      <c r="E30" s="79" t="str">
        <f>IF(OR(NOT(ISNA(VLOOKUP(テーブル7[[#This Row],[dataType]], dataType定義!A:A, 1,FALSE))),NOT(ISNA(VLOOKUP(テーブル7[[#This Row],[dataType]],'（未使用）dataType参照定義'!A:A, 1,FALSE)))), "○", "×")</f>
        <v>○</v>
      </c>
      <c r="F30" s="9" t="s">
        <v>480</v>
      </c>
      <c r="G30" s="9"/>
      <c r="H30" s="9"/>
      <c r="I30" s="9"/>
      <c r="J30" s="73"/>
      <c r="K30" s="9"/>
      <c r="L30" s="9"/>
      <c r="M30" s="9"/>
      <c r="N30" s="9"/>
      <c r="O30" s="9"/>
      <c r="P30" s="9"/>
      <c r="Q30" s="9"/>
      <c r="R30" s="9"/>
      <c r="S30" s="9"/>
      <c r="T30" s="9"/>
      <c r="U30" s="9"/>
      <c r="V30" s="9"/>
      <c r="W30" s="9"/>
      <c r="X30" s="102"/>
      <c r="Y30" s="6"/>
      <c r="Z30" s="78"/>
      <c r="AA30" s="73"/>
      <c r="AC30" s="77"/>
    </row>
    <row r="31" spans="1:29" s="76" customFormat="1" ht="15" customHeight="1">
      <c r="A31" s="78" t="s">
        <v>611</v>
      </c>
      <c r="B31" s="6" t="s">
        <v>598</v>
      </c>
      <c r="C31" s="6" t="s">
        <v>599</v>
      </c>
      <c r="D31" s="6" t="s">
        <v>313</v>
      </c>
      <c r="E31" s="79" t="str">
        <f>IF(OR(NOT(ISNA(VLOOKUP(テーブル7[[#This Row],[dataType]], dataType定義!A:A, 1,FALSE))),NOT(ISNA(VLOOKUP(テーブル7[[#This Row],[dataType]],'（未使用）dataType参照定義'!A:A, 1,FALSE)))), "○", "×")</f>
        <v>○</v>
      </c>
      <c r="F31" s="9"/>
      <c r="G31" s="9"/>
      <c r="H31" s="9"/>
      <c r="I31" s="9"/>
      <c r="J31" s="73"/>
      <c r="K31" s="9"/>
      <c r="L31" s="9"/>
      <c r="M31" s="9"/>
      <c r="N31" s="9"/>
      <c r="O31" s="9"/>
      <c r="P31" s="9"/>
      <c r="Q31" s="9"/>
      <c r="R31" s="9"/>
      <c r="S31" s="9"/>
      <c r="T31" s="9"/>
      <c r="U31" s="9"/>
      <c r="V31" s="9"/>
      <c r="W31" s="9"/>
      <c r="X31" s="102"/>
      <c r="Y31" s="6"/>
      <c r="Z31" s="78"/>
      <c r="AA31" s="73"/>
      <c r="AC31" s="77"/>
    </row>
    <row r="32" spans="1:29" s="76" customFormat="1" ht="15" customHeight="1">
      <c r="A32" s="78" t="s">
        <v>619</v>
      </c>
      <c r="B32" s="6" t="s">
        <v>415</v>
      </c>
      <c r="C32" s="6" t="s">
        <v>587</v>
      </c>
      <c r="D32" s="6" t="s">
        <v>313</v>
      </c>
      <c r="E32" s="79" t="str">
        <f>IF(OR(NOT(ISNA(VLOOKUP(テーブル7[[#This Row],[dataType]], dataType定義!A:A, 1,FALSE))),NOT(ISNA(VLOOKUP(テーブル7[[#This Row],[dataType]],'（未使用）dataType参照定義'!A:A, 1,FALSE)))), "○", "×")</f>
        <v>○</v>
      </c>
      <c r="F32" s="9" t="s">
        <v>522</v>
      </c>
      <c r="G32" s="9" t="s">
        <v>488</v>
      </c>
      <c r="H32" s="9" t="s">
        <v>488</v>
      </c>
      <c r="I32" s="9"/>
      <c r="J32" s="73"/>
      <c r="K32" s="9"/>
      <c r="L32" s="9"/>
      <c r="M32" s="9"/>
      <c r="N32" s="9"/>
      <c r="O32" s="9"/>
      <c r="P32" s="9"/>
      <c r="Q32" s="9"/>
      <c r="R32" s="9"/>
      <c r="S32" s="9"/>
      <c r="T32" s="9"/>
      <c r="U32" s="9"/>
      <c r="V32" s="9"/>
      <c r="W32" s="9"/>
      <c r="X32" s="102"/>
      <c r="Y32" s="6"/>
      <c r="Z32" s="78"/>
      <c r="AA32" s="73"/>
      <c r="AC32" s="77"/>
    </row>
    <row r="33" spans="1:29" s="76" customFormat="1" ht="15" customHeight="1">
      <c r="A33" s="78" t="s">
        <v>619</v>
      </c>
      <c r="B33" s="6" t="s">
        <v>620</v>
      </c>
      <c r="C33" s="6" t="s">
        <v>621</v>
      </c>
      <c r="D33" s="6" t="s">
        <v>313</v>
      </c>
      <c r="E33" s="79" t="str">
        <f>IF(OR(NOT(ISNA(VLOOKUP(テーブル7[[#This Row],[dataType]], dataType定義!A:A, 1,FALSE))),NOT(ISNA(VLOOKUP(テーブル7[[#This Row],[dataType]],'（未使用）dataType参照定義'!A:A, 1,FALSE)))), "○", "×")</f>
        <v>○</v>
      </c>
      <c r="F33" s="9" t="s">
        <v>480</v>
      </c>
      <c r="G33" s="9"/>
      <c r="H33" s="9"/>
      <c r="I33" s="9"/>
      <c r="J33" s="73"/>
      <c r="K33" s="9"/>
      <c r="L33" s="9"/>
      <c r="M33" s="9"/>
      <c r="N33" s="9" t="s">
        <v>615</v>
      </c>
      <c r="O33" s="9" t="s">
        <v>623</v>
      </c>
      <c r="P33" s="9" t="s">
        <v>622</v>
      </c>
      <c r="Q33" s="9" t="s">
        <v>610</v>
      </c>
      <c r="R33" s="9" t="s">
        <v>530</v>
      </c>
      <c r="S33" s="9"/>
      <c r="T33" s="9"/>
      <c r="U33" s="9"/>
      <c r="V33" s="9"/>
      <c r="W33" s="9"/>
      <c r="X33" s="102"/>
      <c r="Y33" s="6"/>
      <c r="Z33" s="78"/>
      <c r="AA33" s="73"/>
      <c r="AC33" s="77"/>
    </row>
    <row r="34" spans="1:29" s="76" customFormat="1" ht="15" customHeight="1">
      <c r="A34" s="78" t="s">
        <v>619</v>
      </c>
      <c r="B34" s="6" t="s">
        <v>600</v>
      </c>
      <c r="C34" s="6" t="s">
        <v>602</v>
      </c>
      <c r="D34" s="6" t="s">
        <v>501</v>
      </c>
      <c r="E34" s="79" t="str">
        <f>IF(OR(NOT(ISNA(VLOOKUP(テーブル7[[#This Row],[dataType]], dataType定義!A:A, 1,FALSE))),NOT(ISNA(VLOOKUP(テーブル7[[#This Row],[dataType]],'（未使用）dataType参照定義'!A:A, 1,FALSE)))), "○", "×")</f>
        <v>○</v>
      </c>
      <c r="F34" s="9" t="s">
        <v>480</v>
      </c>
      <c r="G34" s="9" t="s">
        <v>488</v>
      </c>
      <c r="H34" s="9"/>
      <c r="I34" s="9"/>
      <c r="J34" s="73"/>
      <c r="K34" s="9"/>
      <c r="L34" s="9"/>
      <c r="M34" s="9"/>
      <c r="N34" s="9"/>
      <c r="O34" s="9"/>
      <c r="P34" s="9"/>
      <c r="Q34" s="9"/>
      <c r="R34" s="9"/>
      <c r="S34" s="9"/>
      <c r="T34" s="9"/>
      <c r="U34" s="9"/>
      <c r="V34" s="9"/>
      <c r="W34" s="9"/>
      <c r="X34" s="102"/>
      <c r="Y34" s="6"/>
      <c r="Z34" s="78"/>
      <c r="AA34" s="73"/>
      <c r="AC34" s="77"/>
    </row>
    <row r="35" spans="1:29" s="76" customFormat="1" ht="15" customHeight="1">
      <c r="A35" s="78" t="s">
        <v>619</v>
      </c>
      <c r="B35" s="6" t="s">
        <v>601</v>
      </c>
      <c r="C35" s="6" t="s">
        <v>603</v>
      </c>
      <c r="D35" s="6" t="s">
        <v>501</v>
      </c>
      <c r="E35" s="79" t="str">
        <f>IF(OR(NOT(ISNA(VLOOKUP(テーブル7[[#This Row],[dataType]], dataType定義!A:A, 1,FALSE))),NOT(ISNA(VLOOKUP(テーブル7[[#This Row],[dataType]],'（未使用）dataType参照定義'!A:A, 1,FALSE)))), "○", "×")</f>
        <v>○</v>
      </c>
      <c r="F35" s="9" t="s">
        <v>480</v>
      </c>
      <c r="G35" s="9" t="s">
        <v>488</v>
      </c>
      <c r="H35" s="9"/>
      <c r="I35" s="9"/>
      <c r="J35" s="73"/>
      <c r="K35" s="9"/>
      <c r="L35" s="9"/>
      <c r="M35" s="9"/>
      <c r="N35" s="9"/>
      <c r="O35" s="9"/>
      <c r="P35" s="9"/>
      <c r="Q35" s="9"/>
      <c r="R35" s="9"/>
      <c r="S35" s="9"/>
      <c r="T35" s="9"/>
      <c r="U35" s="9"/>
      <c r="V35" s="9"/>
      <c r="W35" s="9"/>
      <c r="X35" s="102"/>
      <c r="Y35" s="6"/>
      <c r="Z35" s="78"/>
      <c r="AA35" s="73"/>
      <c r="AC35" s="77"/>
    </row>
    <row r="36" spans="1:29" s="76" customFormat="1" ht="15" customHeight="1">
      <c r="A36" s="78" t="s">
        <v>619</v>
      </c>
      <c r="B36" s="6" t="s">
        <v>598</v>
      </c>
      <c r="C36" s="6" t="s">
        <v>599</v>
      </c>
      <c r="D36" s="6" t="s">
        <v>313</v>
      </c>
      <c r="E36" s="79" t="str">
        <f>IF(OR(NOT(ISNA(VLOOKUP(テーブル7[[#This Row],[dataType]], dataType定義!A:A, 1,FALSE))),NOT(ISNA(VLOOKUP(テーブル7[[#This Row],[dataType]],'（未使用）dataType参照定義'!A:A, 1,FALSE)))), "○", "×")</f>
        <v>○</v>
      </c>
      <c r="F36" s="9"/>
      <c r="G36" s="9"/>
      <c r="H36" s="9"/>
      <c r="I36" s="9"/>
      <c r="J36" s="73"/>
      <c r="K36" s="9"/>
      <c r="L36" s="9"/>
      <c r="M36" s="9"/>
      <c r="N36" s="9"/>
      <c r="O36" s="9"/>
      <c r="P36" s="9"/>
      <c r="Q36" s="9"/>
      <c r="R36" s="9"/>
      <c r="S36" s="9"/>
      <c r="T36" s="9"/>
      <c r="U36" s="9"/>
      <c r="V36" s="9"/>
      <c r="W36" s="9"/>
      <c r="X36" s="102"/>
      <c r="Y36" s="6"/>
      <c r="Z36" s="78"/>
      <c r="AA36" s="73"/>
      <c r="AC36" s="77"/>
    </row>
    <row r="37" spans="1:29" s="76" customFormat="1" ht="15" customHeight="1">
      <c r="A37" s="78" t="s">
        <v>624</v>
      </c>
      <c r="B37" s="6" t="s">
        <v>415</v>
      </c>
      <c r="C37" s="6" t="s">
        <v>587</v>
      </c>
      <c r="D37" s="6" t="s">
        <v>313</v>
      </c>
      <c r="E37" s="79" t="str">
        <f>IF(OR(NOT(ISNA(VLOOKUP(テーブル7[[#This Row],[dataType]], dataType定義!A:A, 1,FALSE))),NOT(ISNA(VLOOKUP(テーブル7[[#This Row],[dataType]],'（未使用）dataType参照定義'!A:A, 1,FALSE)))), "○", "×")</f>
        <v>○</v>
      </c>
      <c r="F37" s="9" t="s">
        <v>522</v>
      </c>
      <c r="G37" s="9" t="s">
        <v>488</v>
      </c>
      <c r="H37" s="9" t="s">
        <v>488</v>
      </c>
      <c r="I37" s="9"/>
      <c r="J37" s="73"/>
      <c r="K37" s="9"/>
      <c r="L37" s="9"/>
      <c r="M37" s="9"/>
      <c r="N37" s="9"/>
      <c r="O37" s="9"/>
      <c r="P37" s="9"/>
      <c r="Q37" s="9"/>
      <c r="R37" s="9"/>
      <c r="S37" s="9"/>
      <c r="T37" s="9"/>
      <c r="U37" s="9"/>
      <c r="V37" s="9"/>
      <c r="W37" s="9"/>
      <c r="X37" s="102"/>
      <c r="Y37" s="6"/>
      <c r="Z37" s="78"/>
      <c r="AA37" s="73"/>
      <c r="AC37" s="77"/>
    </row>
    <row r="38" spans="1:29" s="76" customFormat="1" ht="15" customHeight="1">
      <c r="A38" s="78" t="s">
        <v>624</v>
      </c>
      <c r="B38" s="6" t="s">
        <v>588</v>
      </c>
      <c r="C38" s="6" t="s">
        <v>589</v>
      </c>
      <c r="D38" s="6" t="s">
        <v>590</v>
      </c>
      <c r="E38" s="79" t="str">
        <f>IF(OR(NOT(ISNA(VLOOKUP(テーブル7[[#This Row],[dataType]], dataType定義!A:A, 1,FALSE))),NOT(ISNA(VLOOKUP(テーブル7[[#This Row],[dataType]],'（未使用）dataType参照定義'!A:A, 1,FALSE)))), "○", "×")</f>
        <v>○</v>
      </c>
      <c r="F38" s="9" t="s">
        <v>480</v>
      </c>
      <c r="G38" s="9"/>
      <c r="H38" s="9"/>
      <c r="I38" s="9"/>
      <c r="J38" s="73"/>
      <c r="K38" s="9"/>
      <c r="L38" s="9"/>
      <c r="M38" s="9"/>
      <c r="N38" s="9"/>
      <c r="O38" s="9"/>
      <c r="P38" s="9"/>
      <c r="Q38" s="9"/>
      <c r="R38" s="9"/>
      <c r="S38" s="9"/>
      <c r="T38" s="9"/>
      <c r="U38" s="9"/>
      <c r="V38" s="9"/>
      <c r="W38" s="9"/>
      <c r="X38" s="102"/>
      <c r="Y38" s="6"/>
      <c r="Z38" s="78"/>
      <c r="AA38" s="73"/>
      <c r="AC38" s="77"/>
    </row>
    <row r="39" spans="1:29" s="76" customFormat="1" ht="15" customHeight="1">
      <c r="A39" s="78" t="s">
        <v>624</v>
      </c>
      <c r="B39" s="6" t="s">
        <v>591</v>
      </c>
      <c r="C39" s="6" t="s">
        <v>592</v>
      </c>
      <c r="D39" s="6" t="s">
        <v>593</v>
      </c>
      <c r="E39" s="79" t="str">
        <f>IF(OR(NOT(ISNA(VLOOKUP(テーブル7[[#This Row],[dataType]], dataType定義!A:A, 1,FALSE))),NOT(ISNA(VLOOKUP(テーブル7[[#This Row],[dataType]],'（未使用）dataType参照定義'!A:A, 1,FALSE)))), "○", "×")</f>
        <v>○</v>
      </c>
      <c r="F39" s="9" t="s">
        <v>480</v>
      </c>
      <c r="G39" s="9"/>
      <c r="H39" s="9"/>
      <c r="I39" s="9"/>
      <c r="J39" s="73"/>
      <c r="K39" s="9"/>
      <c r="L39" s="9"/>
      <c r="M39" s="9"/>
      <c r="N39" s="9"/>
      <c r="O39" s="9"/>
      <c r="P39" s="9"/>
      <c r="Q39" s="9"/>
      <c r="R39" s="9"/>
      <c r="S39" s="9"/>
      <c r="T39" s="9"/>
      <c r="U39" s="9"/>
      <c r="V39" s="9"/>
      <c r="W39" s="9"/>
      <c r="X39" s="102"/>
      <c r="Y39" s="6"/>
      <c r="Z39" s="78"/>
      <c r="AA39" s="73"/>
      <c r="AC39" s="77"/>
    </row>
    <row r="40" spans="1:29" s="76" customFormat="1" ht="15" customHeight="1">
      <c r="A40" s="78" t="s">
        <v>624</v>
      </c>
      <c r="B40" s="78" t="s">
        <v>531</v>
      </c>
      <c r="C40" s="78" t="s">
        <v>532</v>
      </c>
      <c r="D40" s="6" t="s">
        <v>505</v>
      </c>
      <c r="E40" s="79" t="str">
        <f>IF(OR(NOT(ISNA(VLOOKUP(テーブル7[[#This Row],[dataType]], dataType定義!A:A, 1,FALSE))),NOT(ISNA(VLOOKUP(テーブル7[[#This Row],[dataType]],'（未使用）dataType参照定義'!A:A, 1,FALSE)))), "○", "×")</f>
        <v>○</v>
      </c>
      <c r="F40" s="9" t="s">
        <v>480</v>
      </c>
      <c r="G40" s="9"/>
      <c r="H40" s="9"/>
      <c r="I40" s="9"/>
      <c r="J40" s="73"/>
      <c r="K40" s="9"/>
      <c r="L40" s="9"/>
      <c r="M40" s="9"/>
      <c r="N40" s="9"/>
      <c r="O40" s="9"/>
      <c r="P40" s="9"/>
      <c r="Q40" s="9"/>
      <c r="R40" s="9"/>
      <c r="S40" s="9"/>
      <c r="T40" s="9"/>
      <c r="U40" s="9"/>
      <c r="V40" s="9"/>
      <c r="W40" s="9"/>
      <c r="X40" s="102"/>
      <c r="Y40" s="6"/>
      <c r="Z40" s="78"/>
      <c r="AA40" s="73"/>
      <c r="AC40" s="77"/>
    </row>
    <row r="41" spans="1:29" s="76" customFormat="1" ht="15" customHeight="1">
      <c r="A41" s="78" t="s">
        <v>624</v>
      </c>
      <c r="B41" s="78" t="s">
        <v>613</v>
      </c>
      <c r="C41" s="6" t="s">
        <v>614</v>
      </c>
      <c r="D41" s="6" t="s">
        <v>489</v>
      </c>
      <c r="E41" s="79" t="str">
        <f>IF(OR(NOT(ISNA(VLOOKUP(テーブル7[[#This Row],[dataType]], dataType定義!A:A, 1,FALSE))),NOT(ISNA(VLOOKUP(テーブル7[[#This Row],[dataType]],'（未使用）dataType参照定義'!A:A, 1,FALSE)))), "○", "×")</f>
        <v>○</v>
      </c>
      <c r="F41" s="9" t="s">
        <v>480</v>
      </c>
      <c r="G41" s="9"/>
      <c r="H41" s="9"/>
      <c r="I41" s="9"/>
      <c r="J41" s="73"/>
      <c r="K41" s="9"/>
      <c r="L41" s="9"/>
      <c r="M41" s="9"/>
      <c r="N41" s="9"/>
      <c r="O41" s="9"/>
      <c r="P41" s="9"/>
      <c r="Q41" s="9"/>
      <c r="R41" s="9"/>
      <c r="S41" s="9"/>
      <c r="T41" s="9"/>
      <c r="U41" s="9"/>
      <c r="V41" s="9"/>
      <c r="W41" s="9"/>
      <c r="X41" s="102"/>
      <c r="Y41" s="6"/>
      <c r="Z41" s="78"/>
      <c r="AA41" s="73"/>
      <c r="AC41" s="77"/>
    </row>
    <row r="42" spans="1:29" s="76" customFormat="1" ht="15" customHeight="1">
      <c r="A42" s="78" t="s">
        <v>624</v>
      </c>
      <c r="B42" s="6" t="s">
        <v>598</v>
      </c>
      <c r="C42" s="6" t="s">
        <v>599</v>
      </c>
      <c r="D42" s="6" t="s">
        <v>313</v>
      </c>
      <c r="E42" s="79" t="str">
        <f>IF(OR(NOT(ISNA(VLOOKUP(テーブル7[[#This Row],[dataType]], dataType定義!A:A, 1,FALSE))),NOT(ISNA(VLOOKUP(テーブル7[[#This Row],[dataType]],'（未使用）dataType参照定義'!A:A, 1,FALSE)))), "○", "×")</f>
        <v>○</v>
      </c>
      <c r="F42" s="9"/>
      <c r="G42" s="9"/>
      <c r="H42" s="9"/>
      <c r="I42" s="9"/>
      <c r="J42" s="73"/>
      <c r="K42" s="9"/>
      <c r="L42" s="9"/>
      <c r="M42" s="9"/>
      <c r="N42" s="9"/>
      <c r="O42" s="9"/>
      <c r="P42" s="9"/>
      <c r="Q42" s="9"/>
      <c r="R42" s="9"/>
      <c r="S42" s="9"/>
      <c r="T42" s="9"/>
      <c r="U42" s="9"/>
      <c r="V42" s="9"/>
      <c r="W42" s="9"/>
      <c r="X42" s="102"/>
      <c r="Y42" s="6"/>
      <c r="Z42" s="78"/>
      <c r="AA42" s="73"/>
      <c r="AC42" s="77"/>
    </row>
    <row r="43" spans="1:29" s="76" customFormat="1" ht="14" customHeight="1">
      <c r="A43" s="6" t="s">
        <v>552</v>
      </c>
      <c r="B43" s="6" t="s">
        <v>529</v>
      </c>
      <c r="C43" s="6" t="s">
        <v>587</v>
      </c>
      <c r="D43" s="6" t="s">
        <v>489</v>
      </c>
      <c r="E43" s="79" t="str">
        <f>IF(OR(NOT(ISNA(VLOOKUP(テーブル7[[#This Row],[dataType]], dataType定義!A:A, 1,FALSE))),NOT(ISNA(VLOOKUP(テーブル7[[#This Row],[dataType]],'（未使用）dataType参照定義'!A:A, 1,FALSE)))), "○", "×")</f>
        <v>○</v>
      </c>
      <c r="F43" s="9" t="s">
        <v>522</v>
      </c>
      <c r="G43" s="9" t="s">
        <v>488</v>
      </c>
      <c r="H43" s="9" t="s">
        <v>488</v>
      </c>
      <c r="I43" s="9"/>
      <c r="J43" s="73"/>
      <c r="K43" s="9"/>
      <c r="L43" s="9"/>
      <c r="M43" s="9"/>
      <c r="N43" s="9"/>
      <c r="O43" s="9"/>
      <c r="P43" s="9"/>
      <c r="Q43" s="133"/>
      <c r="R43" s="133"/>
      <c r="S43" s="133"/>
      <c r="T43" s="9"/>
      <c r="U43" s="9"/>
      <c r="V43" s="9"/>
      <c r="W43" s="9"/>
      <c r="X43" s="102"/>
      <c r="Y43" s="78" t="s">
        <v>561</v>
      </c>
      <c r="Z43" s="78"/>
      <c r="AA43" s="73"/>
      <c r="AC43" s="77"/>
    </row>
    <row r="44" spans="1:29" s="76" customFormat="1" ht="14" customHeight="1">
      <c r="A44" s="6" t="s">
        <v>552</v>
      </c>
      <c r="B44" s="6" t="s">
        <v>553</v>
      </c>
      <c r="C44" s="78" t="s">
        <v>554</v>
      </c>
      <c r="D44" s="78" t="s">
        <v>500</v>
      </c>
      <c r="E44" s="79" t="str">
        <f>IF(OR(NOT(ISNA(VLOOKUP(テーブル7[[#This Row],[dataType]], dataType定義!A:A, 1,FALSE))),NOT(ISNA(VLOOKUP(テーブル7[[#This Row],[dataType]],'（未使用）dataType参照定義'!A:A, 1,FALSE)))), "○", "×")</f>
        <v>○</v>
      </c>
      <c r="F44" s="9" t="s">
        <v>480</v>
      </c>
      <c r="G44" s="9"/>
      <c r="H44" s="9"/>
      <c r="I44" s="9"/>
      <c r="J44" s="73"/>
      <c r="K44" s="9"/>
      <c r="L44" s="9"/>
      <c r="M44" s="9"/>
      <c r="N44" s="9"/>
      <c r="O44" s="9"/>
      <c r="P44" s="9"/>
      <c r="Q44" s="9"/>
      <c r="R44" s="9"/>
      <c r="S44" s="9"/>
      <c r="T44" s="9"/>
      <c r="U44" s="9"/>
      <c r="V44" s="9"/>
      <c r="W44" s="9"/>
      <c r="X44" s="102"/>
      <c r="Y44" s="78" t="s">
        <v>575</v>
      </c>
      <c r="Z44" s="78"/>
      <c r="AA44" s="73"/>
      <c r="AC44" s="77"/>
    </row>
    <row r="45" spans="1:29">
      <c r="A45" s="78" t="s">
        <v>552</v>
      </c>
      <c r="B45" s="78" t="s">
        <v>531</v>
      </c>
      <c r="C45" s="78" t="s">
        <v>532</v>
      </c>
      <c r="D45" s="6" t="s">
        <v>505</v>
      </c>
      <c r="E45" s="79" t="str">
        <f>IF(OR(NOT(ISNA(VLOOKUP(テーブル7[[#This Row],[dataType]], dataType定義!A:A, 1,FALSE))),NOT(ISNA(VLOOKUP(テーブル7[[#This Row],[dataType]],'（未使用）dataType参照定義'!A:A, 1,FALSE)))), "○", "×")</f>
        <v>○</v>
      </c>
      <c r="F45" s="9"/>
      <c r="G45" s="9"/>
      <c r="H45" s="9"/>
      <c r="I45" s="9"/>
      <c r="J45" s="73"/>
      <c r="K45" s="9"/>
      <c r="L45" s="9"/>
      <c r="M45" s="9"/>
      <c r="N45" s="9"/>
      <c r="O45" s="9"/>
      <c r="P45" s="9"/>
      <c r="Q45" s="9"/>
      <c r="R45" s="9"/>
      <c r="S45" s="9"/>
      <c r="T45" s="9"/>
      <c r="U45" s="9"/>
      <c r="V45" s="9"/>
      <c r="W45" s="9"/>
      <c r="X45" s="102"/>
      <c r="Y45" s="6" t="s">
        <v>563</v>
      </c>
      <c r="Z45" s="78"/>
      <c r="AA45" s="73"/>
    </row>
    <row r="46" spans="1:29">
      <c r="A46" s="78" t="s">
        <v>552</v>
      </c>
      <c r="B46" s="78" t="s">
        <v>555</v>
      </c>
      <c r="C46" s="78" t="s">
        <v>556</v>
      </c>
      <c r="D46" s="6" t="s">
        <v>226</v>
      </c>
      <c r="E46" s="79" t="str">
        <f>IF(OR(NOT(ISNA(VLOOKUP(テーブル7[[#This Row],[dataType]], dataType定義!A:A, 1,FALSE))),NOT(ISNA(VLOOKUP(テーブル7[[#This Row],[dataType]],'（未使用）dataType参照定義'!A:A, 1,FALSE)))), "○", "×")</f>
        <v>○</v>
      </c>
      <c r="F46" s="73"/>
      <c r="G46" s="9"/>
      <c r="H46" s="9"/>
      <c r="I46" s="9"/>
      <c r="J46" s="73"/>
      <c r="K46" s="9"/>
      <c r="L46" s="9"/>
      <c r="M46" s="9"/>
      <c r="N46" s="9"/>
      <c r="O46" s="9"/>
      <c r="P46" s="9"/>
      <c r="Q46" s="9"/>
      <c r="R46" s="9"/>
      <c r="S46" s="9"/>
      <c r="T46" s="9"/>
      <c r="U46" s="9"/>
      <c r="V46" s="9"/>
      <c r="W46" s="9"/>
      <c r="X46" s="102"/>
      <c r="Y46" s="78" t="s">
        <v>576</v>
      </c>
      <c r="Z46" s="78"/>
      <c r="AA46" s="73"/>
    </row>
    <row r="47" spans="1:29">
      <c r="A47" s="78" t="s">
        <v>552</v>
      </c>
      <c r="B47" s="78" t="s">
        <v>557</v>
      </c>
      <c r="C47" s="78" t="s">
        <v>558</v>
      </c>
      <c r="D47" s="6" t="s">
        <v>226</v>
      </c>
      <c r="E47" s="79" t="str">
        <f>IF(OR(NOT(ISNA(VLOOKUP(テーブル7[[#This Row],[dataType]], dataType定義!A:A, 1,FALSE))),NOT(ISNA(VLOOKUP(テーブル7[[#This Row],[dataType]],'（未使用）dataType参照定義'!A:A, 1,FALSE)))), "○", "×")</f>
        <v>○</v>
      </c>
      <c r="F47" s="73"/>
      <c r="G47" s="9"/>
      <c r="H47" s="9"/>
      <c r="I47" s="9"/>
      <c r="J47" s="73"/>
      <c r="K47" s="9"/>
      <c r="L47" s="9"/>
      <c r="M47" s="9"/>
      <c r="N47" s="9"/>
      <c r="O47" s="9"/>
      <c r="P47" s="9"/>
      <c r="Q47" s="9"/>
      <c r="R47" s="9"/>
      <c r="S47" s="9"/>
      <c r="T47" s="9"/>
      <c r="U47" s="9"/>
      <c r="V47" s="9"/>
      <c r="W47" s="9"/>
      <c r="X47" s="102"/>
      <c r="Y47" s="78" t="s">
        <v>577</v>
      </c>
      <c r="Z47" s="78"/>
      <c r="AA47" s="73"/>
    </row>
    <row r="48" spans="1:29" ht="45">
      <c r="A48" s="78" t="s">
        <v>552</v>
      </c>
      <c r="B48" s="78" t="s">
        <v>559</v>
      </c>
      <c r="C48" s="78" t="s">
        <v>560</v>
      </c>
      <c r="D48" s="78" t="s">
        <v>500</v>
      </c>
      <c r="E48" s="79" t="str">
        <f>IF(OR(NOT(ISNA(VLOOKUP(テーブル7[[#This Row],[dataType]], dataType定義!A:A, 1,FALSE))),NOT(ISNA(VLOOKUP(テーブル7[[#This Row],[dataType]],'（未使用）dataType参照定義'!A:A, 1,FALSE)))), "○", "×")</f>
        <v>○</v>
      </c>
      <c r="F48" s="73"/>
      <c r="G48" s="9" t="s">
        <v>488</v>
      </c>
      <c r="H48" s="9"/>
      <c r="I48" s="9"/>
      <c r="J48" s="73"/>
      <c r="K48" s="9"/>
      <c r="L48" s="9"/>
      <c r="M48" s="9"/>
      <c r="N48" s="9"/>
      <c r="O48" s="9"/>
      <c r="P48" s="9"/>
      <c r="Q48" s="9"/>
      <c r="R48" s="9"/>
      <c r="S48" s="9"/>
      <c r="T48" s="9"/>
      <c r="U48" s="9"/>
      <c r="V48" s="9"/>
      <c r="W48" s="9"/>
      <c r="X48" s="102" t="s">
        <v>578</v>
      </c>
      <c r="Y48" s="78" t="s">
        <v>579</v>
      </c>
      <c r="Z48" s="78"/>
      <c r="AA48" s="73"/>
    </row>
    <row r="55" spans="23:23">
      <c r="W55" s="69"/>
    </row>
  </sheetData>
  <protectedRanges>
    <protectedRange sqref="T12:T14 L13:L14 G44:H48 L19:L45 T19:T48" name="修正可能箇所_3_1_1"/>
    <protectedRange sqref="A45:A48 C44:D44 D48" name="修正可能箇所_3_1"/>
    <protectedRange sqref="A44:B44 A12:A14 A43 A19:A20" name="修正可能箇所_1_1_2"/>
    <protectedRange sqref="L12 G12:H14 G19:H20 G22:H25 G27:H31 G38:H43 G33:H36" name="修正可能箇所_3_1_1_1"/>
    <protectedRange sqref="C7:D7 D9" name="修正可能箇所_3"/>
    <protectedRange sqref="B7" name="修正可能箇所_1_1"/>
    <protectedRange sqref="U7:W9 F7:S9" name="修正可能箇所_4"/>
    <protectedRange sqref="L6 G6:H6 T6:T9" name="修正可能箇所_3_1_1_2"/>
    <protectedRange sqref="G10:H11 T10:T11" name="修正可能箇所_3_1_1_3"/>
    <protectedRange sqref="G15:H16 T15:T16 G17:G18 G21:H21 G26:H26 G32:H32 G37:H37" name="修正可能箇所_3_1_1_6"/>
    <protectedRange sqref="C17:C18 C30" name="修正可能箇所_8_1"/>
    <protectedRange sqref="B17:B18" name="修正可能箇所_5_2_1"/>
    <protectedRange sqref="H17:I17 K17:K18 U17:W17" name="修正可能箇所_9_1"/>
    <protectedRange sqref="H17:I17 K17:K18" name="修正可能箇所_1_2_2_2"/>
    <protectedRange sqref="J17 L18:M18" name="修正可能箇所_1_1_2_2"/>
    <protectedRange sqref="I18" name="修正可能箇所_3_5_1"/>
    <protectedRange sqref="U18:W18" name="修正可能箇所_1_4_2_1"/>
    <protectedRange sqref="H18" name="修正可能箇所_3_1_2_5"/>
    <protectedRange sqref="J18" name="修正可能箇所_1_3_3_1"/>
    <protectedRange sqref="T17:T18" name="修正可能箇所_3_1_1_5_1"/>
    <protectedRange sqref="X45:X48 X43:Y44 X6:X42" name="修正可能箇所_5"/>
    <protectedRange sqref="Y45 Y6 Y10:Y11 Y8 Y13:Y42" name="修正可能箇所_1_4"/>
  </protectedRanges>
  <phoneticPr fontId="3"/>
  <dataValidations count="5">
    <dataValidation type="list" allowBlank="1" showInputMessage="1" showErrorMessage="1" sqref="N6:N15 N17:N48" xr:uid="{F3C506C7-1291-1B42-990C-529905590648}">
      <formula1>"@ManyToOne,@OneToOne"</formula1>
    </dataValidation>
    <dataValidation type="list" allowBlank="1" showInputMessage="1" showErrorMessage="1" sqref="O6:O15 O17:O48" xr:uid="{A2FDA65A-51D5-164B-BE93-18097F243665}">
      <formula1>"unidirectional,bidirectional"</formula1>
    </dataValidation>
    <dataValidation type="list" allowBlank="1" showInputMessage="1" showErrorMessage="1" sqref="T6:T48 G6:L48" xr:uid="{BEF0467F-46DB-7D49-9D16-8059DF67EFD5}">
      <formula1>"○"</formula1>
    </dataValidation>
    <dataValidation type="list" allowBlank="1" showInputMessage="1" showErrorMessage="1" sqref="F6:F48" xr:uid="{95D7F4CC-0DE2-A84C-AC60-31E7C26AA472}">
      <formula1>"S,U"</formula1>
    </dataValidation>
    <dataValidation type="list" allowBlank="1" showInputMessage="1" showErrorMessage="1" sqref="M6:M48" xr:uid="{EE5D0C4B-DBAF-6E4B-B226-D1F2E949A059}">
      <formula1>"CB,CD,LB,LD"</formula1>
    </dataValidation>
  </dataValidations>
  <pageMargins left="0.7" right="0.7" top="0.75" bottom="0.75" header="0.3" footer="0.3"/>
  <pageSetup paperSize="9" scale="41" orientation="portrait" r:id="rId1"/>
  <legacyDrawing r:id="rId2"/>
  <tableParts count="1">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35"/>
  <sheetViews>
    <sheetView zoomScaleNormal="100" zoomScaleSheetLayoutView="80" workbookViewId="0">
      <pane ySplit="6" topLeftCell="A7" activePane="bottomLeft" state="frozen"/>
      <selection activeCell="I9" sqref="I9"/>
      <selection pane="bottomLeft" activeCell="C12" sqref="C12"/>
    </sheetView>
  </sheetViews>
  <sheetFormatPr baseColWidth="10" defaultColWidth="8.83203125" defaultRowHeight="14" outlineLevelCol="1"/>
  <cols>
    <col min="1" max="4" width="25" style="8" customWidth="1"/>
    <col min="5" max="5" width="16.5" style="16" bestFit="1" customWidth="1"/>
    <col min="6" max="6" width="17.1640625" style="10" bestFit="1" customWidth="1"/>
    <col min="7" max="7" width="12.1640625" style="10" bestFit="1" customWidth="1"/>
    <col min="8" max="8" width="8.5" style="8" customWidth="1"/>
    <col min="9" max="9" width="8.6640625" style="8" customWidth="1"/>
    <col min="10" max="11" width="8.5" style="10" customWidth="1"/>
    <col min="12" max="12" width="8.5" style="10" customWidth="1" outlineLevel="1"/>
    <col min="13" max="13" width="8.33203125" style="10" customWidth="1" outlineLevel="1"/>
    <col min="14" max="19" width="18.33203125" style="10" customWidth="1" outlineLevel="1"/>
    <col min="20" max="20" width="12.1640625" style="10" customWidth="1" outlineLevel="1"/>
    <col min="21" max="22" width="9.1640625" style="10" customWidth="1" outlineLevel="1"/>
    <col min="23" max="23" width="12.83203125" style="10" customWidth="1" outlineLevel="1"/>
    <col min="24" max="24" width="30.6640625" style="14" customWidth="1"/>
    <col min="25" max="26" width="19.33203125" style="57" customWidth="1"/>
    <col min="27" max="27" width="15.83203125" style="57" customWidth="1"/>
  </cols>
  <sheetData>
    <row r="1" spans="1:27">
      <c r="A1" s="7" t="s">
        <v>24</v>
      </c>
    </row>
    <row r="3" spans="1:27" ht="15">
      <c r="A3" s="7" t="s">
        <v>427</v>
      </c>
      <c r="X3" s="52" t="s">
        <v>192</v>
      </c>
      <c r="Y3" s="55" t="s">
        <v>127</v>
      </c>
      <c r="Z3" s="55" t="s">
        <v>128</v>
      </c>
      <c r="AA3" s="55" t="s">
        <v>129</v>
      </c>
    </row>
    <row r="4" spans="1:27">
      <c r="A4" s="123" t="s">
        <v>399</v>
      </c>
      <c r="X4" s="65" t="str">
        <f>IF(各種設定!$E$15=0,"",各種設定!$E$15)</f>
        <v>en</v>
      </c>
      <c r="Y4" s="65" t="str">
        <f>IF(各種設定!$E$16=0,"",各種設定!$E$16)</f>
        <v>ja</v>
      </c>
      <c r="Z4" s="65" t="str">
        <f>IF(各種設定!$E$17=0,"",各種設定!$E$17)</f>
        <v/>
      </c>
      <c r="AA4" s="65" t="str">
        <f>IF(各種設定!$E$18=0,"",各種設定!$E$18)</f>
        <v/>
      </c>
    </row>
    <row r="5" spans="1:27">
      <c r="A5" s="123"/>
    </row>
    <row r="6" spans="1:27" s="1" customFormat="1" ht="43" customHeight="1">
      <c r="A6" s="73" t="s">
        <v>2</v>
      </c>
      <c r="B6" s="74" t="s">
        <v>388</v>
      </c>
      <c r="C6" s="73" t="s">
        <v>3</v>
      </c>
      <c r="D6" s="73" t="s">
        <v>4</v>
      </c>
      <c r="E6" s="80" t="s">
        <v>389</v>
      </c>
      <c r="F6" s="73" t="s">
        <v>411</v>
      </c>
      <c r="G6" s="74" t="s">
        <v>323</v>
      </c>
      <c r="H6" s="74" t="s">
        <v>110</v>
      </c>
      <c r="I6" s="11" t="s">
        <v>390</v>
      </c>
      <c r="J6" s="74" t="s">
        <v>391</v>
      </c>
      <c r="K6" s="11" t="s">
        <v>392</v>
      </c>
      <c r="L6" s="11" t="s">
        <v>428</v>
      </c>
      <c r="M6" s="11" t="s">
        <v>423</v>
      </c>
      <c r="N6" s="11" t="s">
        <v>453</v>
      </c>
      <c r="O6" s="11" t="s">
        <v>454</v>
      </c>
      <c r="P6" s="11" t="s">
        <v>474</v>
      </c>
      <c r="Q6" s="11" t="s">
        <v>455</v>
      </c>
      <c r="R6" s="11" t="s">
        <v>456</v>
      </c>
      <c r="S6" s="11" t="s">
        <v>493</v>
      </c>
      <c r="T6" s="11" t="s">
        <v>459</v>
      </c>
      <c r="U6" s="11" t="s">
        <v>393</v>
      </c>
      <c r="V6" s="11" t="s">
        <v>394</v>
      </c>
      <c r="W6" s="11" t="s">
        <v>395</v>
      </c>
      <c r="X6" s="11" t="s">
        <v>105</v>
      </c>
      <c r="Y6" s="75" t="s">
        <v>396</v>
      </c>
      <c r="Z6" s="75" t="s">
        <v>397</v>
      </c>
      <c r="AA6" s="75" t="s">
        <v>398</v>
      </c>
    </row>
    <row r="7" spans="1:27" s="1" customFormat="1" ht="15">
      <c r="A7" s="124" t="s">
        <v>404</v>
      </c>
      <c r="B7" s="128" t="s">
        <v>580</v>
      </c>
      <c r="C7" s="108" t="s">
        <v>581</v>
      </c>
      <c r="D7" s="78" t="s">
        <v>313</v>
      </c>
      <c r="E7" s="107" t="str">
        <f>IF(OR(NOT(ISNA(VLOOKUP(テーブル17[[#This Row],[dataType]], dataType定義!A:A, 1,FALSE))),NOT(ISNA(VLOOKUP(テーブル17[[#This Row],[dataType]],'（未使用）dataType参照定義'!A:A, 1,FALSE)))), "○", "×")</f>
        <v>○</v>
      </c>
      <c r="F7" s="134"/>
      <c r="G7" s="135"/>
      <c r="H7" s="135"/>
      <c r="I7" s="135"/>
      <c r="J7" s="125"/>
      <c r="K7" s="136"/>
      <c r="L7" s="108"/>
      <c r="M7" s="9" t="s">
        <v>482</v>
      </c>
      <c r="N7" s="9"/>
      <c r="O7" s="9"/>
      <c r="P7" s="9"/>
      <c r="Q7" s="125"/>
      <c r="R7" s="125"/>
      <c r="S7" s="125"/>
      <c r="T7" s="10"/>
      <c r="U7" s="108"/>
      <c r="V7" s="108"/>
      <c r="W7" s="108"/>
      <c r="X7" s="129"/>
      <c r="Y7" s="108" t="s">
        <v>486</v>
      </c>
      <c r="Z7" s="131"/>
      <c r="AA7" s="108"/>
    </row>
    <row r="8" spans="1:27" s="1" customFormat="1" ht="15">
      <c r="A8" s="124" t="s">
        <v>404</v>
      </c>
      <c r="B8" s="130" t="s">
        <v>445</v>
      </c>
      <c r="C8" s="108" t="s">
        <v>328</v>
      </c>
      <c r="D8" s="8" t="s">
        <v>481</v>
      </c>
      <c r="E8" s="16" t="str">
        <f>IF(OR(NOT(ISNA(VLOOKUP(テーブル17[[#This Row],[dataType]], dataType定義!A:A, 1,FALSE))),NOT(ISNA(VLOOKUP(テーブル17[[#This Row],[dataType]],'（未使用）dataType参照定義'!A:A, 1,FALSE)))), "○", "×")</f>
        <v>○</v>
      </c>
      <c r="F8" s="134"/>
      <c r="G8" s="135"/>
      <c r="H8" s="10" t="s">
        <v>43</v>
      </c>
      <c r="I8" s="10" t="s">
        <v>43</v>
      </c>
      <c r="J8" s="125"/>
      <c r="K8" s="136"/>
      <c r="L8" s="108"/>
      <c r="M8" s="9" t="s">
        <v>483</v>
      </c>
      <c r="N8" s="9"/>
      <c r="O8" s="9"/>
      <c r="P8" s="9"/>
      <c r="Q8" s="133"/>
      <c r="R8" s="133"/>
      <c r="S8" s="133"/>
      <c r="T8" s="10"/>
      <c r="U8" s="82"/>
      <c r="V8" s="82"/>
      <c r="W8" s="82"/>
      <c r="X8" s="83"/>
      <c r="Y8" s="108" t="s">
        <v>327</v>
      </c>
      <c r="Z8" s="81"/>
      <c r="AA8" s="53"/>
    </row>
    <row r="9" spans="1:27" ht="15">
      <c r="A9" s="124" t="s">
        <v>404</v>
      </c>
      <c r="B9" s="132" t="s">
        <v>582</v>
      </c>
      <c r="C9" s="84" t="s">
        <v>583</v>
      </c>
      <c r="D9" s="78" t="s">
        <v>313</v>
      </c>
      <c r="E9" s="16" t="str">
        <f>IF(OR(NOT(ISNA(VLOOKUP(テーブル17[[#This Row],[dataType]], dataType定義!A:A, 1,FALSE))),NOT(ISNA(VLOOKUP(テーブル17[[#This Row],[dataType]],'（未使用）dataType参照定義'!A:A, 1,FALSE)))), "○", "×")</f>
        <v>○</v>
      </c>
      <c r="F9" s="134"/>
      <c r="G9" s="134"/>
      <c r="H9" s="10"/>
      <c r="I9" s="10"/>
      <c r="J9" s="9"/>
      <c r="K9" s="137"/>
      <c r="L9" s="82"/>
      <c r="M9" s="9" t="s">
        <v>484</v>
      </c>
      <c r="N9" s="9"/>
      <c r="O9" s="9"/>
      <c r="P9" s="9"/>
      <c r="Q9" s="9"/>
      <c r="R9" s="9"/>
      <c r="S9" s="9"/>
      <c r="U9" s="9"/>
      <c r="V9" s="9"/>
      <c r="W9" s="9"/>
      <c r="Y9" s="8" t="s">
        <v>487</v>
      </c>
      <c r="Z9" s="54"/>
      <c r="AA9" s="53"/>
    </row>
    <row r="10" spans="1:27" ht="15">
      <c r="A10" s="124" t="s">
        <v>404</v>
      </c>
      <c r="B10" s="8" t="s">
        <v>446</v>
      </c>
      <c r="C10" s="8" t="s">
        <v>321</v>
      </c>
      <c r="D10" s="8" t="s">
        <v>481</v>
      </c>
      <c r="E10" s="16" t="str">
        <f>IF(OR(NOT(ISNA(VLOOKUP(テーブル17[[#This Row],[dataType]], dataType定義!A:A, 1,FALSE))),NOT(ISNA(VLOOKUP(テーブル17[[#This Row],[dataType]],'（未使用）dataType参照定義'!A:A, 1,FALSE)))), "○", "×")</f>
        <v>○</v>
      </c>
      <c r="H10" s="10" t="s">
        <v>43</v>
      </c>
      <c r="I10" s="10" t="s">
        <v>43</v>
      </c>
      <c r="J10" s="10" t="s">
        <v>43</v>
      </c>
      <c r="K10" s="10" t="s">
        <v>43</v>
      </c>
      <c r="L10" s="9"/>
      <c r="M10" s="9" t="s">
        <v>485</v>
      </c>
      <c r="N10" s="9"/>
      <c r="O10" s="9"/>
      <c r="P10" s="9"/>
      <c r="Q10" s="9"/>
      <c r="R10" s="9"/>
      <c r="S10" s="9"/>
      <c r="U10" s="9"/>
      <c r="V10" s="9"/>
      <c r="W10" s="9"/>
      <c r="Y10" s="8" t="s">
        <v>257</v>
      </c>
      <c r="Z10" s="54"/>
      <c r="AA10" s="53"/>
    </row>
    <row r="11" spans="1:27" ht="15">
      <c r="A11" s="124" t="s">
        <v>404</v>
      </c>
      <c r="B11" s="8" t="s">
        <v>490</v>
      </c>
      <c r="C11" s="8" t="s">
        <v>585</v>
      </c>
      <c r="D11" s="8" t="s">
        <v>309</v>
      </c>
      <c r="E11" s="16" t="str">
        <f>IF(OR(NOT(ISNA(VLOOKUP(テーブル17[[#This Row],[dataType]], dataType定義!A:A, 1,FALSE))),NOT(ISNA(VLOOKUP(テーブル17[[#This Row],[dataType]],'（未使用）dataType参照定義'!A:A, 1,FALSE)))), "○", "×")</f>
        <v>○</v>
      </c>
      <c r="H11" s="10" t="s">
        <v>43</v>
      </c>
      <c r="I11" s="10"/>
      <c r="J11" s="9"/>
      <c r="K11" s="9"/>
      <c r="L11" s="9"/>
      <c r="M11" s="9"/>
      <c r="N11" s="9"/>
      <c r="O11" s="9"/>
      <c r="P11" s="9"/>
      <c r="Q11" s="9"/>
      <c r="R11" s="9"/>
      <c r="S11" s="9"/>
      <c r="U11" s="9"/>
      <c r="V11" s="9"/>
      <c r="W11" s="9"/>
      <c r="Y11" s="8" t="s">
        <v>258</v>
      </c>
      <c r="Z11" s="54"/>
      <c r="AA11" s="53"/>
    </row>
    <row r="12" spans="1:27" ht="15">
      <c r="A12" s="124" t="s">
        <v>404</v>
      </c>
      <c r="B12" s="8" t="s">
        <v>447</v>
      </c>
      <c r="C12" s="8" t="s">
        <v>584</v>
      </c>
      <c r="D12" s="8" t="s">
        <v>322</v>
      </c>
      <c r="E12" s="16" t="str">
        <f>IF(OR(NOT(ISNA(VLOOKUP(テーブル17[[#This Row],[dataType]], dataType定義!A:A, 1,FALSE))),NOT(ISNA(VLOOKUP(テーブル17[[#This Row],[dataType]],'（未使用）dataType参照定義'!A:A, 1,FALSE)))), "○", "×")</f>
        <v>○</v>
      </c>
      <c r="H12" s="10"/>
      <c r="I12" s="10"/>
      <c r="J12" s="9"/>
      <c r="K12" s="9"/>
      <c r="L12" s="9"/>
      <c r="M12" s="9"/>
      <c r="N12" s="9"/>
      <c r="O12" s="9"/>
      <c r="P12" s="9"/>
      <c r="Q12" s="9"/>
      <c r="R12" s="9"/>
      <c r="S12" s="9"/>
      <c r="Y12" s="106" t="s">
        <v>324</v>
      </c>
      <c r="Z12" s="54"/>
      <c r="AA12" s="53"/>
    </row>
    <row r="13" spans="1:27">
      <c r="J13" s="9"/>
      <c r="K13" s="9"/>
      <c r="L13" s="9"/>
      <c r="M13" s="9"/>
      <c r="N13" s="9"/>
      <c r="O13" s="9"/>
      <c r="P13" s="9"/>
      <c r="Q13" s="9"/>
      <c r="R13" s="9"/>
      <c r="S13" s="9"/>
      <c r="T13" s="9"/>
      <c r="U13" s="9"/>
      <c r="V13" s="9"/>
      <c r="W13" s="9"/>
      <c r="Y13" s="54"/>
      <c r="Z13" s="54"/>
      <c r="AA13" s="53"/>
    </row>
    <row r="14" spans="1:27">
      <c r="J14" s="9"/>
      <c r="K14" s="9"/>
      <c r="L14" s="9"/>
      <c r="M14" s="9"/>
      <c r="N14" s="9"/>
      <c r="O14" s="9"/>
      <c r="P14" s="9"/>
      <c r="Q14" s="9"/>
      <c r="R14" s="9"/>
      <c r="S14" s="9"/>
      <c r="T14" s="9"/>
      <c r="U14" s="9"/>
      <c r="V14" s="9"/>
      <c r="W14" s="9"/>
      <c r="Y14" s="54"/>
      <c r="Z14" s="54"/>
      <c r="AA14" s="53"/>
    </row>
    <row r="15" spans="1:27">
      <c r="J15" s="9"/>
      <c r="K15" s="9"/>
      <c r="L15" s="9"/>
      <c r="M15" s="9"/>
      <c r="N15" s="9"/>
      <c r="O15" s="9"/>
      <c r="P15" s="9"/>
      <c r="Q15" s="9"/>
      <c r="R15" s="9"/>
      <c r="S15" s="9"/>
      <c r="T15" s="9"/>
      <c r="U15" s="9"/>
      <c r="V15" s="9"/>
      <c r="W15" s="9"/>
      <c r="Y15" s="54"/>
      <c r="Z15" s="54"/>
      <c r="AA15" s="53"/>
    </row>
    <row r="16" spans="1:27">
      <c r="J16" s="9"/>
      <c r="K16" s="9"/>
      <c r="L16" s="9"/>
      <c r="M16" s="9"/>
      <c r="N16" s="9"/>
      <c r="O16" s="9"/>
      <c r="P16" s="9"/>
      <c r="Q16" s="9"/>
      <c r="R16" s="9"/>
      <c r="S16" s="9"/>
      <c r="T16" s="9"/>
      <c r="U16" s="9"/>
      <c r="V16" s="9"/>
      <c r="W16" s="9"/>
      <c r="Y16" s="54"/>
      <c r="Z16" s="54"/>
      <c r="AA16" s="53"/>
    </row>
    <row r="17" spans="10:27">
      <c r="J17" s="9"/>
      <c r="K17" s="9"/>
      <c r="L17" s="9"/>
      <c r="M17" s="9"/>
      <c r="N17" s="9"/>
      <c r="O17" s="9"/>
      <c r="P17" s="9"/>
      <c r="Q17" s="9"/>
      <c r="R17" s="9"/>
      <c r="S17" s="9"/>
      <c r="T17" s="9"/>
      <c r="U17" s="9"/>
      <c r="V17" s="9"/>
      <c r="W17" s="9"/>
      <c r="Y17" s="54"/>
      <c r="Z17" s="54"/>
      <c r="AA17" s="53"/>
    </row>
    <row r="18" spans="10:27">
      <c r="J18" s="9"/>
      <c r="K18" s="9"/>
      <c r="L18" s="9"/>
      <c r="M18" s="9"/>
      <c r="N18" s="9"/>
      <c r="O18" s="9"/>
      <c r="P18" s="9"/>
      <c r="Q18" s="9"/>
      <c r="R18" s="9"/>
      <c r="S18" s="9"/>
      <c r="T18" s="9"/>
      <c r="U18" s="9"/>
      <c r="V18" s="9"/>
      <c r="W18" s="9"/>
      <c r="Y18" s="54"/>
      <c r="Z18" s="54"/>
      <c r="AA18" s="53"/>
    </row>
    <row r="19" spans="10:27">
      <c r="J19" s="9"/>
      <c r="K19" s="9"/>
      <c r="L19" s="9"/>
      <c r="M19" s="9"/>
      <c r="N19" s="9"/>
      <c r="O19" s="9"/>
      <c r="P19" s="9"/>
      <c r="Q19" s="9"/>
      <c r="R19" s="9"/>
      <c r="S19" s="9"/>
      <c r="T19" s="9"/>
      <c r="U19" s="9"/>
      <c r="V19" s="9"/>
      <c r="W19" s="9"/>
      <c r="Y19" s="54"/>
      <c r="Z19" s="54"/>
      <c r="AA19" s="53"/>
    </row>
    <row r="20" spans="10:27">
      <c r="J20" s="9"/>
      <c r="K20" s="9"/>
      <c r="L20" s="9"/>
      <c r="M20" s="9"/>
      <c r="N20" s="9"/>
      <c r="O20" s="9"/>
      <c r="P20" s="9"/>
      <c r="Q20" s="9"/>
      <c r="R20" s="9"/>
      <c r="S20" s="9"/>
      <c r="T20" s="9"/>
      <c r="U20" s="9"/>
      <c r="V20" s="9"/>
      <c r="W20" s="9"/>
      <c r="Y20" s="54"/>
      <c r="Z20" s="54"/>
      <c r="AA20" s="53"/>
    </row>
    <row r="21" spans="10:27">
      <c r="J21" s="9"/>
      <c r="K21" s="9"/>
      <c r="L21" s="9"/>
      <c r="M21" s="9"/>
      <c r="N21" s="9"/>
      <c r="O21" s="9"/>
      <c r="P21" s="9"/>
      <c r="Q21" s="9"/>
      <c r="R21" s="9"/>
      <c r="S21" s="9"/>
      <c r="T21" s="9"/>
      <c r="U21" s="9"/>
      <c r="V21" s="9"/>
      <c r="W21" s="9"/>
      <c r="Y21" s="54"/>
      <c r="Z21" s="54"/>
      <c r="AA21" s="53"/>
    </row>
    <row r="22" spans="10:27">
      <c r="J22" s="9"/>
      <c r="K22" s="9"/>
      <c r="L22" s="9"/>
      <c r="M22" s="9"/>
      <c r="N22" s="9"/>
      <c r="O22" s="9"/>
      <c r="P22" s="9"/>
      <c r="Q22" s="9"/>
      <c r="R22" s="9"/>
      <c r="S22" s="9"/>
      <c r="T22" s="9"/>
      <c r="U22" s="9"/>
      <c r="V22" s="9"/>
      <c r="W22" s="9"/>
      <c r="Y22" s="54"/>
      <c r="Z22" s="54"/>
      <c r="AA22" s="53"/>
    </row>
    <row r="23" spans="10:27">
      <c r="J23" s="9"/>
      <c r="K23" s="9"/>
      <c r="L23" s="9"/>
      <c r="M23" s="9"/>
      <c r="N23" s="9"/>
      <c r="O23" s="9"/>
      <c r="P23" s="9"/>
      <c r="Q23" s="9"/>
      <c r="R23" s="9"/>
      <c r="S23" s="9"/>
      <c r="T23" s="9"/>
      <c r="U23" s="9"/>
      <c r="V23" s="9"/>
      <c r="W23" s="9"/>
      <c r="Y23" s="54"/>
      <c r="Z23" s="54"/>
      <c r="AA23" s="53"/>
    </row>
    <row r="24" spans="10:27">
      <c r="J24" s="9"/>
      <c r="K24" s="9"/>
      <c r="L24" s="9"/>
      <c r="M24" s="9"/>
      <c r="N24" s="9"/>
      <c r="O24" s="9"/>
      <c r="P24" s="9"/>
      <c r="Q24" s="9"/>
      <c r="R24" s="9"/>
      <c r="S24" s="9"/>
      <c r="T24" s="9"/>
      <c r="U24" s="9"/>
      <c r="V24" s="9"/>
      <c r="W24" s="9"/>
      <c r="Y24" s="54"/>
      <c r="Z24" s="54"/>
      <c r="AA24" s="53"/>
    </row>
    <row r="25" spans="10:27">
      <c r="J25" s="9"/>
      <c r="K25" s="9"/>
      <c r="L25" s="9"/>
      <c r="M25" s="9"/>
      <c r="N25" s="9"/>
      <c r="O25" s="9"/>
      <c r="P25" s="9"/>
      <c r="Q25" s="9"/>
      <c r="R25" s="9"/>
      <c r="S25" s="9"/>
      <c r="T25" s="9"/>
      <c r="U25" s="9"/>
      <c r="V25" s="9"/>
      <c r="W25" s="9"/>
      <c r="Y25" s="54"/>
      <c r="Z25" s="54"/>
      <c r="AA25" s="53"/>
    </row>
    <row r="26" spans="10:27">
      <c r="J26" s="9"/>
      <c r="K26" s="9"/>
      <c r="L26" s="9"/>
      <c r="M26" s="9"/>
      <c r="N26" s="9"/>
      <c r="O26" s="9"/>
      <c r="P26" s="9"/>
      <c r="Q26" s="9"/>
      <c r="R26" s="9"/>
      <c r="S26" s="9"/>
      <c r="T26" s="9"/>
      <c r="U26" s="9"/>
      <c r="V26" s="9"/>
      <c r="W26" s="9"/>
      <c r="Y26" s="54"/>
      <c r="Z26" s="54"/>
      <c r="AA26" s="53"/>
    </row>
    <row r="27" spans="10:27">
      <c r="J27" s="9"/>
      <c r="K27" s="9"/>
      <c r="L27" s="9"/>
      <c r="M27" s="9"/>
      <c r="N27" s="9"/>
      <c r="O27" s="9"/>
      <c r="P27" s="9"/>
      <c r="Q27" s="9"/>
      <c r="R27" s="9"/>
      <c r="S27" s="9"/>
      <c r="T27" s="9"/>
      <c r="U27" s="9"/>
      <c r="V27" s="9"/>
      <c r="W27" s="9"/>
      <c r="Y27" s="54"/>
      <c r="Z27" s="54"/>
      <c r="AA27" s="53"/>
    </row>
    <row r="28" spans="10:27">
      <c r="J28" s="9"/>
      <c r="K28" s="9"/>
      <c r="L28" s="9"/>
      <c r="M28" s="9"/>
      <c r="N28" s="9"/>
      <c r="O28" s="9"/>
      <c r="P28" s="9"/>
      <c r="Q28" s="9"/>
      <c r="R28" s="9"/>
      <c r="S28" s="9"/>
      <c r="T28" s="9"/>
      <c r="U28" s="9"/>
      <c r="V28" s="9"/>
      <c r="W28" s="9"/>
      <c r="Y28" s="54"/>
      <c r="Z28" s="54"/>
      <c r="AA28" s="53"/>
    </row>
    <row r="29" spans="10:27">
      <c r="J29" s="9"/>
      <c r="K29" s="9"/>
      <c r="L29" s="9"/>
      <c r="M29" s="9"/>
      <c r="N29" s="9"/>
      <c r="O29" s="9"/>
      <c r="P29" s="9"/>
      <c r="Q29" s="9"/>
      <c r="R29" s="9"/>
      <c r="S29" s="9"/>
      <c r="T29" s="9"/>
      <c r="U29" s="9"/>
      <c r="V29" s="9"/>
      <c r="W29" s="9"/>
      <c r="Y29" s="54"/>
      <c r="Z29" s="54"/>
      <c r="AA29" s="53"/>
    </row>
    <row r="30" spans="10:27">
      <c r="J30" s="9"/>
      <c r="K30" s="9"/>
      <c r="L30" s="9"/>
      <c r="M30" s="9"/>
      <c r="N30" s="9"/>
      <c r="O30" s="9"/>
      <c r="P30" s="9"/>
      <c r="Q30" s="9"/>
      <c r="R30" s="9"/>
      <c r="S30" s="9"/>
      <c r="T30" s="9"/>
      <c r="U30" s="9"/>
      <c r="V30" s="9"/>
      <c r="W30" s="9"/>
      <c r="Y30" s="54"/>
      <c r="Z30" s="54"/>
      <c r="AA30" s="53"/>
    </row>
    <row r="31" spans="10:27">
      <c r="J31" s="9"/>
      <c r="K31" s="9"/>
      <c r="L31" s="9"/>
      <c r="M31" s="9"/>
      <c r="N31" s="9"/>
      <c r="O31" s="9"/>
      <c r="P31" s="9"/>
      <c r="Q31" s="9"/>
      <c r="R31" s="9"/>
      <c r="S31" s="9"/>
      <c r="T31" s="9"/>
      <c r="U31" s="9"/>
      <c r="V31" s="9"/>
      <c r="W31" s="9"/>
      <c r="Y31" s="54"/>
      <c r="Z31" s="54"/>
      <c r="AA31" s="53"/>
    </row>
    <row r="32" spans="10:27">
      <c r="J32" s="9"/>
      <c r="K32" s="9"/>
      <c r="L32" s="9"/>
      <c r="M32" s="9"/>
      <c r="N32" s="9"/>
      <c r="O32" s="9"/>
      <c r="P32" s="9"/>
      <c r="Q32" s="9"/>
      <c r="R32" s="9"/>
      <c r="S32" s="9"/>
      <c r="T32" s="9"/>
      <c r="U32" s="9"/>
      <c r="V32" s="9"/>
      <c r="W32" s="9"/>
      <c r="Y32" s="54"/>
      <c r="Z32" s="54"/>
      <c r="AA32" s="53"/>
    </row>
    <row r="33" spans="10:27">
      <c r="J33" s="9"/>
      <c r="K33" s="9"/>
      <c r="L33" s="9"/>
      <c r="M33" s="9"/>
      <c r="N33" s="9"/>
      <c r="O33" s="9"/>
      <c r="P33" s="9"/>
      <c r="Q33" s="9"/>
      <c r="R33" s="9"/>
      <c r="S33" s="9"/>
      <c r="T33" s="9"/>
      <c r="U33" s="9"/>
      <c r="V33" s="9"/>
      <c r="W33" s="9"/>
      <c r="Y33" s="54"/>
      <c r="Z33" s="54"/>
      <c r="AA33" s="53"/>
    </row>
    <row r="34" spans="10:27">
      <c r="J34" s="9"/>
      <c r="K34" s="9"/>
      <c r="L34" s="9"/>
      <c r="M34" s="9"/>
      <c r="N34" s="9"/>
      <c r="O34" s="9"/>
      <c r="P34" s="9"/>
      <c r="Q34" s="9"/>
      <c r="R34" s="9"/>
      <c r="S34" s="9"/>
      <c r="T34" s="9"/>
      <c r="U34" s="9"/>
      <c r="V34" s="9"/>
      <c r="W34" s="9"/>
      <c r="Y34" s="54"/>
      <c r="Z34" s="54"/>
      <c r="AA34" s="53"/>
    </row>
    <row r="35" spans="10:27">
      <c r="J35" s="9"/>
      <c r="K35" s="9"/>
      <c r="L35" s="9"/>
      <c r="M35" s="9"/>
      <c r="N35" s="9"/>
      <c r="O35" s="9"/>
      <c r="P35" s="9"/>
      <c r="Q35" s="9"/>
      <c r="R35" s="9"/>
      <c r="S35" s="9"/>
      <c r="T35" s="9"/>
      <c r="U35" s="9"/>
      <c r="V35" s="9"/>
      <c r="W35" s="9"/>
      <c r="Y35" s="54"/>
      <c r="Z35" s="54"/>
      <c r="AA35" s="53"/>
    </row>
  </sheetData>
  <protectedRanges>
    <protectedRange sqref="A3 A1 X1:X3 A13:I1048576 C1:I1 X5 X12:X1048576 B2:I5 E7:E12" name="修正可能箇所"/>
    <protectedRange sqref="J13:W1048576 J1:R5 T1:W5 S1:S4 N12:W12" name="修正可能箇所_1"/>
    <protectedRange sqref="Y24:Z35" name="修正可能箇所_2"/>
    <protectedRange sqref="X6" name="修正可能箇所_6_1"/>
    <protectedRange sqref="X7:X11 U7:W7" name="修正可能箇所_9"/>
    <protectedRange sqref="X7:X8" name="修正可能箇所_1_2_2"/>
    <protectedRange sqref="Q11:S11 U9:W11 Q9:S9" name="修正可能箇所_1_7"/>
    <protectedRange sqref="U8:W8" name="修正可能箇所_1_4_2"/>
    <protectedRange sqref="Q10:S10" name="修正可能箇所_1_3_1_2"/>
    <protectedRange sqref="T7:T11" name="修正可能箇所_3_1_1_5"/>
    <protectedRange sqref="M7:M10" name="修正可能箇所_1_1"/>
    <protectedRange sqref="F7:G12" name="修正可能箇所_8_2"/>
    <protectedRange sqref="L12:M12 L10:L11" name="修正可能箇所_1_6"/>
    <protectedRange sqref="L9" name="修正可能箇所_1_1_1"/>
    <protectedRange sqref="M11" name="修正可能箇所_1_3_1_1"/>
    <protectedRange sqref="B10:D12 B8 C7:C9 D8" name="修正可能箇所_4"/>
    <protectedRange sqref="B9 B7" name="修正可能箇所_5_1_1"/>
    <protectedRange sqref="D7" name="修正可能箇所_4_1_1"/>
    <protectedRange sqref="D9" name="修正可能箇所_6"/>
    <protectedRange sqref="H12:I12 K7:K9 I11 H7:I7" name="修正可能箇所_4_2"/>
    <protectedRange sqref="H7:I7 K7:K9" name="修正可能箇所_1_2_1_1"/>
    <protectedRange sqref="J12:K12 K11" name="修正可能箇所_1_6_1"/>
    <protectedRange sqref="J7:J8" name="修正可能箇所_1_1_1_1"/>
    <protectedRange sqref="I9" name="修正可能箇所_3_4_1"/>
    <protectedRange sqref="H9:H11 I10 K10 H8:I8" name="修正可能箇所_3_1_1_1"/>
    <protectedRange sqref="J10" name="修正可能箇所_3_2_1_1"/>
    <protectedRange sqref="J9 J11" name="修正可能箇所_1_3_2_1"/>
    <protectedRange sqref="Y9:Y11" name="修正可能箇所_3_3_1_1"/>
  </protectedRanges>
  <phoneticPr fontId="3"/>
  <dataValidations count="5">
    <dataValidation type="list" allowBlank="1" showInputMessage="1" showErrorMessage="1" sqref="F7:F12" xr:uid="{156A86B2-24D8-E949-8D31-6223077ED222}">
      <formula1>"S,U"</formula1>
    </dataValidation>
    <dataValidation type="list" allowBlank="1" showInputMessage="1" showErrorMessage="1" sqref="M7:M12" xr:uid="{40E8B038-C6A7-AE41-8D60-631106C0AE32}">
      <formula1>"CB,CD,LB,LD"</formula1>
    </dataValidation>
    <dataValidation type="list" allowBlank="1" showInputMessage="1" showErrorMessage="1" sqref="G7:L12 T7:T12 U12:W12" xr:uid="{A5DCA3D1-2099-3247-BE4D-839BBD21F452}">
      <formula1>"○"</formula1>
    </dataValidation>
    <dataValidation type="list" allowBlank="1" showInputMessage="1" showErrorMessage="1" sqref="N7:N12" xr:uid="{B20856BF-1EF5-5C47-A783-4DA60DD32939}">
      <formula1>"@ManyToOne,@OneToOne"</formula1>
    </dataValidation>
    <dataValidation type="list" allowBlank="1" showInputMessage="1" showErrorMessage="1" sqref="O7:O12" xr:uid="{28280D65-66F8-8247-A0B4-1037099A70EB}">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D7EEE-D5A5-B549-8624-DD7A5E883C4D}">
  <dimension ref="A1"/>
  <sheetViews>
    <sheetView workbookViewId="0">
      <selection activeCell="K33" sqref="K33"/>
    </sheetView>
  </sheetViews>
  <sheetFormatPr baseColWidth="10" defaultRowHeight="14"/>
  <sheetData/>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zoomScale="80" workbookViewId="0">
      <selection activeCell="U39" sqref="U39"/>
    </sheetView>
  </sheetViews>
  <sheetFormatPr baseColWidth="10" defaultColWidth="8.83203125" defaultRowHeight="14"/>
  <cols>
    <col min="1" max="1" width="19.83203125" bestFit="1" customWidth="1"/>
    <col min="2" max="2" width="22" bestFit="1" customWidth="1"/>
  </cols>
  <sheetData>
    <row r="1" spans="1:3">
      <c r="A1" s="7" t="s">
        <v>102</v>
      </c>
      <c r="B1" s="3" t="s">
        <v>320</v>
      </c>
      <c r="C1" s="3"/>
    </row>
    <row r="2" spans="1:3">
      <c r="A2" s="3"/>
      <c r="B2" s="3"/>
      <c r="C2" s="3"/>
    </row>
    <row r="3" spans="1:3">
      <c r="A3" t="s">
        <v>103</v>
      </c>
      <c r="B3" t="s">
        <v>101</v>
      </c>
    </row>
    <row r="4" spans="1:3">
      <c r="A4" s="2"/>
      <c r="B4" s="3"/>
    </row>
  </sheetData>
  <protectedRanges>
    <protectedRange sqref="A1" name="修正可能箇所_2"/>
  </protectedRanges>
  <phoneticPr fontId="3"/>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
  <sheetViews>
    <sheetView workbookViewId="0">
      <selection activeCell="G37" sqref="G37"/>
    </sheetView>
  </sheetViews>
  <sheetFormatPr baseColWidth="10" defaultColWidth="8.83203125" defaultRowHeight="14"/>
  <cols>
    <col min="1" max="1" width="21.33203125" customWidth="1"/>
    <col min="2" max="2" width="40.33203125" bestFit="1" customWidth="1"/>
    <col min="3" max="3" width="9.1640625" customWidth="1"/>
    <col min="4" max="4" width="60.6640625" customWidth="1"/>
    <col min="5" max="5" width="11.1640625" bestFit="1" customWidth="1"/>
    <col min="6" max="6" width="14.33203125" bestFit="1" customWidth="1"/>
    <col min="7" max="7" width="28.83203125" bestFit="1" customWidth="1"/>
  </cols>
  <sheetData>
    <row r="1" spans="1:4">
      <c r="A1" s="7" t="s">
        <v>119</v>
      </c>
    </row>
    <row r="3" spans="1:4" ht="30">
      <c r="A3" s="44" t="s">
        <v>2</v>
      </c>
      <c r="B3" s="45" t="s">
        <v>122</v>
      </c>
      <c r="C3" s="45" t="s">
        <v>121</v>
      </c>
      <c r="D3" s="45" t="s">
        <v>118</v>
      </c>
    </row>
    <row r="4" spans="1:4">
      <c r="A4" s="47"/>
      <c r="B4" s="6"/>
      <c r="C4" s="46"/>
      <c r="D4" s="46"/>
    </row>
    <row r="5" spans="1:4">
      <c r="A5" s="3"/>
      <c r="B5" s="6"/>
      <c r="C5" s="3"/>
      <c r="D5" s="3"/>
    </row>
    <row r="6" spans="1:4">
      <c r="A6" s="3"/>
      <c r="B6" s="6"/>
      <c r="C6" s="3"/>
      <c r="D6" s="3"/>
    </row>
    <row r="7" spans="1:4">
      <c r="A7" s="3"/>
      <c r="B7" s="6"/>
      <c r="C7" s="3"/>
      <c r="D7" s="3"/>
    </row>
  </sheetData>
  <protectedRanges>
    <protectedRange sqref="C4:D4" name="修正可能箇所_1_1"/>
    <protectedRange sqref="A1" name="修正可能箇所_1"/>
    <protectedRange sqref="B33:B48" name="修正可能箇所_3"/>
    <protectedRange sqref="B8:B32" name="修正可能箇所_2_3"/>
    <protectedRange sqref="A40:A55" name="修正可能箇所_4"/>
    <protectedRange sqref="A9:A39" name="修正可能箇所_2_3_1"/>
    <protectedRange sqref="A4" name="修正可能箇所_2"/>
    <protectedRange sqref="B4:B7" name="修正可能箇所_2_3_2"/>
  </protectedRanges>
  <phoneticPr fontId="3"/>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48"/>
  <sheetViews>
    <sheetView zoomScale="71" zoomScaleNormal="71" zoomScaleSheetLayoutView="80" workbookViewId="0">
      <pane ySplit="5" topLeftCell="A6" activePane="bottomLeft" state="frozen"/>
      <selection activeCell="I9" sqref="I9"/>
      <selection pane="bottomLeft" activeCell="F43" sqref="F43"/>
    </sheetView>
  </sheetViews>
  <sheetFormatPr baseColWidth="10" defaultColWidth="8.83203125" defaultRowHeight="14"/>
  <cols>
    <col min="1" max="1" width="28.1640625" style="8" customWidth="1"/>
    <col min="2" max="4" width="25" style="8" customWidth="1"/>
    <col min="5" max="5" width="16.5" style="16" bestFit="1" customWidth="1"/>
    <col min="6" max="6" width="10.1640625" style="10" customWidth="1"/>
    <col min="7" max="7" width="17.1640625" style="10" bestFit="1" customWidth="1"/>
    <col min="8" max="9" width="17.1640625" style="8" bestFit="1" customWidth="1"/>
    <col min="10" max="17" width="10.83203125" style="8" customWidth="1"/>
    <col min="18" max="18" width="13.33203125" style="8" customWidth="1"/>
    <col min="19" max="21" width="19.33203125" customWidth="1"/>
  </cols>
  <sheetData>
    <row r="1" spans="1:21">
      <c r="A1" s="7" t="s">
        <v>7</v>
      </c>
      <c r="C1" s="16"/>
      <c r="D1" s="10"/>
      <c r="E1" s="8"/>
      <c r="F1" s="8"/>
      <c r="G1"/>
      <c r="H1"/>
      <c r="I1"/>
      <c r="J1"/>
      <c r="K1"/>
      <c r="L1"/>
      <c r="M1"/>
      <c r="N1"/>
      <c r="O1"/>
      <c r="P1"/>
      <c r="Q1"/>
      <c r="R1"/>
    </row>
    <row r="2" spans="1:21" ht="15">
      <c r="C2" s="16"/>
      <c r="D2" s="10"/>
      <c r="E2" s="8"/>
      <c r="F2" s="8"/>
      <c r="G2"/>
      <c r="H2"/>
      <c r="I2"/>
      <c r="J2"/>
      <c r="K2"/>
      <c r="L2"/>
      <c r="M2"/>
      <c r="N2"/>
      <c r="O2"/>
      <c r="P2"/>
      <c r="Q2"/>
      <c r="R2" s="52" t="s">
        <v>192</v>
      </c>
      <c r="S2" s="55" t="s">
        <v>127</v>
      </c>
      <c r="T2" s="55" t="s">
        <v>128</v>
      </c>
      <c r="U2" s="55" t="s">
        <v>129</v>
      </c>
    </row>
    <row r="3" spans="1:21">
      <c r="C3" s="16"/>
      <c r="D3" s="10"/>
      <c r="E3" s="8"/>
      <c r="F3" s="8"/>
      <c r="G3"/>
      <c r="H3"/>
      <c r="I3"/>
      <c r="J3"/>
      <c r="K3"/>
      <c r="L3"/>
      <c r="M3"/>
      <c r="N3"/>
      <c r="O3"/>
      <c r="P3"/>
      <c r="Q3"/>
      <c r="R3" s="3" t="e">
        <f>IF(#REF!=0,"",#REF!)</f>
        <v>#REF!</v>
      </c>
      <c r="S3" s="64" t="e">
        <f>IF(#REF!=0,"",#REF!)</f>
        <v>#REF!</v>
      </c>
      <c r="T3" s="64" t="e">
        <f>IF(#REF!=0,"",#REF!)</f>
        <v>#REF!</v>
      </c>
      <c r="U3" s="64" t="e">
        <f>IF(#REF!=0,"",#REF!)</f>
        <v>#REF!</v>
      </c>
    </row>
    <row r="4" spans="1:21">
      <c r="C4" s="16"/>
      <c r="D4" s="10"/>
      <c r="E4" s="8"/>
      <c r="F4" s="8"/>
      <c r="G4"/>
      <c r="H4"/>
      <c r="I4"/>
      <c r="J4"/>
      <c r="K4"/>
      <c r="L4"/>
      <c r="M4"/>
      <c r="N4"/>
      <c r="O4"/>
      <c r="P4"/>
      <c r="Q4"/>
      <c r="R4"/>
      <c r="S4" s="3"/>
      <c r="T4" s="3"/>
      <c r="U4" s="3"/>
    </row>
    <row r="5" spans="1:21" s="1" customFormat="1" ht="30">
      <c r="A5" s="9" t="s">
        <v>2</v>
      </c>
      <c r="B5" s="11" t="s">
        <v>131</v>
      </c>
      <c r="C5" s="9" t="s">
        <v>3</v>
      </c>
      <c r="D5" s="9" t="s">
        <v>4</v>
      </c>
      <c r="E5" s="42" t="s">
        <v>22</v>
      </c>
      <c r="F5" s="41" t="s">
        <v>113</v>
      </c>
      <c r="G5" s="41" t="s">
        <v>205</v>
      </c>
      <c r="H5" s="41" t="s">
        <v>206</v>
      </c>
      <c r="I5" s="41" t="s">
        <v>207</v>
      </c>
      <c r="J5" s="41" t="s">
        <v>208</v>
      </c>
      <c r="K5" s="41" t="s">
        <v>209</v>
      </c>
      <c r="L5" s="41" t="s">
        <v>210</v>
      </c>
      <c r="M5" s="41" t="s">
        <v>211</v>
      </c>
      <c r="N5" s="41" t="s">
        <v>212</v>
      </c>
      <c r="O5" s="41" t="s">
        <v>213</v>
      </c>
      <c r="P5" s="41" t="s">
        <v>214</v>
      </c>
      <c r="Q5" s="41" t="s">
        <v>215</v>
      </c>
      <c r="R5" s="11" t="s">
        <v>105</v>
      </c>
      <c r="S5" s="56" t="s">
        <v>132</v>
      </c>
      <c r="T5" s="56" t="s">
        <v>133</v>
      </c>
      <c r="U5" s="58" t="s">
        <v>134</v>
      </c>
    </row>
    <row r="6" spans="1:21">
      <c r="A6" s="6"/>
      <c r="B6" s="6"/>
      <c r="C6" s="6"/>
      <c r="D6" s="6"/>
      <c r="E6" s="85" t="str">
        <f>IF(OR(NOT(ISNA(VLOOKUP(テーブル710[[#This Row],[dataType]], dataType定義!A:A, 1,FALSE))),NOT(ISNA(VLOOKUP(テーブル710[[#This Row],[dataType]],'（未使用）dataType参照定義'!A:A, 1,FALSE)))), "○", "×")</f>
        <v>×</v>
      </c>
      <c r="F6" s="9"/>
      <c r="G6" s="9"/>
      <c r="H6" s="9"/>
      <c r="I6" s="9"/>
      <c r="J6" s="9"/>
      <c r="K6" s="9"/>
      <c r="L6" s="9"/>
      <c r="M6" s="9"/>
      <c r="N6" s="9"/>
      <c r="O6" s="9"/>
      <c r="P6" s="9"/>
      <c r="Q6" s="9"/>
      <c r="R6" s="43"/>
      <c r="S6" s="6"/>
      <c r="T6" s="9"/>
      <c r="U6" s="85"/>
    </row>
    <row r="7" spans="1:21">
      <c r="A7" s="6"/>
      <c r="B7" s="6"/>
      <c r="C7" s="6"/>
      <c r="D7" s="6"/>
      <c r="E7" s="85" t="str">
        <f>IF(OR(NOT(ISNA(VLOOKUP(テーブル710[[#This Row],[dataType]], dataType定義!A:A, 1,FALSE))),NOT(ISNA(VLOOKUP(テーブル710[[#This Row],[dataType]],'（未使用）dataType参照定義'!A:A, 1,FALSE)))), "○", "×")</f>
        <v>×</v>
      </c>
      <c r="F7" s="9"/>
      <c r="G7" s="9"/>
      <c r="H7" s="9"/>
      <c r="I7" s="9"/>
      <c r="J7" s="9"/>
      <c r="K7" s="9"/>
      <c r="L7" s="9"/>
      <c r="M7" s="9"/>
      <c r="N7" s="9"/>
      <c r="O7" s="9"/>
      <c r="P7" s="9"/>
      <c r="Q7" s="9"/>
      <c r="R7" s="43"/>
      <c r="S7" s="6"/>
      <c r="T7" s="9"/>
      <c r="U7" s="85"/>
    </row>
    <row r="8" spans="1:21">
      <c r="A8" s="6"/>
      <c r="B8" s="6"/>
      <c r="C8" s="6"/>
      <c r="D8" s="6"/>
      <c r="E8" s="85" t="str">
        <f>IF(OR(NOT(ISNA(VLOOKUP(テーブル710[[#This Row],[dataType]], dataType定義!A:A, 1,FALSE))),NOT(ISNA(VLOOKUP(テーブル710[[#This Row],[dataType]],'（未使用）dataType参照定義'!A:A, 1,FALSE)))), "○", "×")</f>
        <v>×</v>
      </c>
      <c r="F8" s="9"/>
      <c r="G8" s="9"/>
      <c r="H8" s="9"/>
      <c r="I8" s="9"/>
      <c r="J8" s="9"/>
      <c r="K8" s="9"/>
      <c r="L8" s="9"/>
      <c r="M8" s="9"/>
      <c r="N8" s="9"/>
      <c r="O8" s="9"/>
      <c r="P8" s="9"/>
      <c r="Q8" s="9"/>
      <c r="R8" s="43"/>
      <c r="S8" s="6"/>
      <c r="T8" s="9"/>
      <c r="U8" s="85"/>
    </row>
    <row r="9" spans="1:21">
      <c r="A9" s="6"/>
      <c r="B9" s="6"/>
      <c r="C9" s="6"/>
      <c r="D9" s="6"/>
      <c r="E9" s="85" t="str">
        <f>IF(OR(NOT(ISNA(VLOOKUP(テーブル710[[#This Row],[dataType]], dataType定義!A:A, 1,FALSE))),NOT(ISNA(VLOOKUP(テーブル710[[#This Row],[dataType]],'（未使用）dataType参照定義'!A:A, 1,FALSE)))), "○", "×")</f>
        <v>×</v>
      </c>
      <c r="F9" s="9"/>
      <c r="G9" s="9"/>
      <c r="H9" s="9"/>
      <c r="I9" s="9"/>
      <c r="J9" s="9"/>
      <c r="K9" s="9"/>
      <c r="L9" s="9"/>
      <c r="M9" s="9"/>
      <c r="N9" s="9"/>
      <c r="O9" s="9"/>
      <c r="P9" s="9"/>
      <c r="Q9" s="9"/>
      <c r="R9" s="43"/>
      <c r="S9" s="6"/>
      <c r="T9" s="9"/>
      <c r="U9" s="85"/>
    </row>
    <row r="10" spans="1:21">
      <c r="A10" s="6"/>
      <c r="B10" s="6"/>
      <c r="C10" s="6"/>
      <c r="D10" s="6"/>
      <c r="E10" s="85" t="str">
        <f>IF(OR(NOT(ISNA(VLOOKUP(テーブル710[[#This Row],[dataType]], dataType定義!A:A, 1,FALSE))),NOT(ISNA(VLOOKUP(テーブル710[[#This Row],[dataType]],'（未使用）dataType参照定義'!A:A, 1,FALSE)))), "○", "×")</f>
        <v>×</v>
      </c>
      <c r="F10" s="9"/>
      <c r="G10" s="9"/>
      <c r="H10" s="9"/>
      <c r="I10" s="9"/>
      <c r="J10" s="9"/>
      <c r="K10" s="9"/>
      <c r="L10" s="9"/>
      <c r="M10" s="9"/>
      <c r="N10" s="9"/>
      <c r="O10" s="9"/>
      <c r="P10" s="9"/>
      <c r="Q10" s="9"/>
      <c r="R10" s="43"/>
      <c r="S10" s="6"/>
      <c r="T10" s="9"/>
      <c r="U10" s="85"/>
    </row>
    <row r="11" spans="1:21">
      <c r="A11" s="6"/>
      <c r="B11" s="6"/>
      <c r="C11" s="6"/>
      <c r="D11" s="6"/>
      <c r="E11" s="85" t="str">
        <f>IF(OR(NOT(ISNA(VLOOKUP(テーブル710[[#This Row],[dataType]], dataType定義!A:A, 1,FALSE))),NOT(ISNA(VLOOKUP(テーブル710[[#This Row],[dataType]],'（未使用）dataType参照定義'!A:A, 1,FALSE)))), "○", "×")</f>
        <v>×</v>
      </c>
      <c r="F11" s="9"/>
      <c r="G11" s="9"/>
      <c r="H11" s="9"/>
      <c r="I11" s="9"/>
      <c r="J11" s="9"/>
      <c r="K11" s="9"/>
      <c r="L11" s="9"/>
      <c r="M11" s="9"/>
      <c r="N11" s="9"/>
      <c r="O11" s="9"/>
      <c r="P11" s="9"/>
      <c r="Q11" s="9"/>
      <c r="R11" s="43"/>
      <c r="S11" s="6"/>
      <c r="T11" s="9"/>
      <c r="U11" s="85"/>
    </row>
    <row r="12" spans="1:21">
      <c r="A12" s="6"/>
      <c r="B12" s="6"/>
      <c r="C12" s="6"/>
      <c r="D12" s="6"/>
      <c r="E12" s="85" t="str">
        <f>IF(OR(NOT(ISNA(VLOOKUP(テーブル710[[#This Row],[dataType]], dataType定義!A:A, 1,FALSE))),NOT(ISNA(VLOOKUP(テーブル710[[#This Row],[dataType]],'（未使用）dataType参照定義'!A:A, 1,FALSE)))), "○", "×")</f>
        <v>×</v>
      </c>
      <c r="F12" s="9"/>
      <c r="G12" s="9"/>
      <c r="H12" s="9"/>
      <c r="I12" s="9"/>
      <c r="J12" s="9"/>
      <c r="K12" s="9"/>
      <c r="L12" s="9"/>
      <c r="M12" s="9"/>
      <c r="N12" s="9"/>
      <c r="O12" s="9"/>
      <c r="P12" s="9"/>
      <c r="Q12" s="9"/>
      <c r="R12" s="43"/>
      <c r="S12" s="6"/>
      <c r="T12" s="9"/>
      <c r="U12" s="85"/>
    </row>
    <row r="13" spans="1:21">
      <c r="A13" s="6"/>
      <c r="B13" s="6"/>
      <c r="C13" s="6"/>
      <c r="D13" s="6"/>
      <c r="E13" s="85" t="str">
        <f>IF(OR(NOT(ISNA(VLOOKUP(テーブル710[[#This Row],[dataType]], dataType定義!A:A, 1,FALSE))),NOT(ISNA(VLOOKUP(テーブル710[[#This Row],[dataType]],'（未使用）dataType参照定義'!A:A, 1,FALSE)))), "○", "×")</f>
        <v>×</v>
      </c>
      <c r="F13" s="9"/>
      <c r="G13" s="9"/>
      <c r="H13" s="9"/>
      <c r="I13" s="9"/>
      <c r="J13" s="9"/>
      <c r="K13" s="9"/>
      <c r="L13" s="9"/>
      <c r="M13" s="9"/>
      <c r="N13" s="9"/>
      <c r="O13" s="9"/>
      <c r="P13" s="9"/>
      <c r="Q13" s="9"/>
      <c r="R13" s="43"/>
      <c r="S13" s="6"/>
      <c r="T13" s="9"/>
      <c r="U13" s="85"/>
    </row>
    <row r="14" spans="1:21">
      <c r="A14" s="6"/>
      <c r="B14" s="6"/>
      <c r="C14" s="6"/>
      <c r="D14" s="6"/>
      <c r="E14" s="85" t="str">
        <f>IF(OR(NOT(ISNA(VLOOKUP(テーブル710[[#This Row],[dataType]], dataType定義!A:A, 1,FALSE))),NOT(ISNA(VLOOKUP(テーブル710[[#This Row],[dataType]],'（未使用）dataType参照定義'!A:A, 1,FALSE)))), "○", "×")</f>
        <v>×</v>
      </c>
      <c r="F14" s="9"/>
      <c r="G14" s="9"/>
      <c r="H14" s="9"/>
      <c r="I14" s="9"/>
      <c r="J14" s="9"/>
      <c r="K14" s="9"/>
      <c r="L14" s="9"/>
      <c r="M14" s="9"/>
      <c r="N14" s="9"/>
      <c r="O14" s="9"/>
      <c r="P14" s="9"/>
      <c r="Q14" s="9"/>
      <c r="R14" s="43"/>
      <c r="S14" s="6"/>
      <c r="T14" s="9"/>
      <c r="U14" s="85"/>
    </row>
    <row r="20" spans="1:21">
      <c r="A20" s="90" t="s">
        <v>259</v>
      </c>
      <c r="B20" s="91" t="s">
        <v>229</v>
      </c>
      <c r="C20" s="91" t="s">
        <v>230</v>
      </c>
      <c r="D20" s="91" t="s">
        <v>231</v>
      </c>
      <c r="E20" s="92" t="str">
        <f>IF(OR(NOT(ISNA(VLOOKUP(テーブル710[[#This Row],[dataType]], dataType定義!A:A, 1,FALSE))),NOT(ISNA(VLOOKUP(テーブル710[[#This Row],[dataType]],'（未使用）dataType参照定義'!A:A, 1,FALSE)))), "○", "×")</f>
        <v>○</v>
      </c>
      <c r="F20" s="93"/>
      <c r="G20" s="93"/>
      <c r="H20" s="93"/>
      <c r="I20" s="93"/>
      <c r="J20" s="93"/>
      <c r="K20" s="93"/>
      <c r="L20" s="93"/>
      <c r="M20" s="93"/>
      <c r="N20" s="93"/>
      <c r="O20" s="93"/>
      <c r="P20" s="93"/>
      <c r="Q20" s="93"/>
      <c r="R20" s="94"/>
      <c r="S20" s="91" t="s">
        <v>249</v>
      </c>
      <c r="T20" s="93"/>
      <c r="U20" s="95"/>
    </row>
    <row r="21" spans="1:21">
      <c r="A21" s="96" t="s">
        <v>259</v>
      </c>
      <c r="B21" s="97" t="s">
        <v>235</v>
      </c>
      <c r="C21" s="97" t="s">
        <v>236</v>
      </c>
      <c r="D21" s="97" t="s">
        <v>222</v>
      </c>
      <c r="E21" s="98" t="str">
        <f>IF(OR(NOT(ISNA(VLOOKUP(テーブル710[[#This Row],[dataType]], dataType定義!A:A, 1,FALSE))),NOT(ISNA(VLOOKUP(テーブル710[[#This Row],[dataType]],'（未使用）dataType参照定義'!A:A, 1,FALSE)))), "○", "×")</f>
        <v>○</v>
      </c>
      <c r="F21" s="99"/>
      <c r="G21" s="99"/>
      <c r="H21" s="99"/>
      <c r="I21" s="99"/>
      <c r="J21" s="99"/>
      <c r="K21" s="99"/>
      <c r="L21" s="99"/>
      <c r="M21" s="99"/>
      <c r="N21" s="99"/>
      <c r="O21" s="99"/>
      <c r="P21" s="99"/>
      <c r="Q21" s="99"/>
      <c r="R21" s="100"/>
      <c r="S21" s="97" t="s">
        <v>251</v>
      </c>
      <c r="T21" s="99"/>
      <c r="U21" s="101"/>
    </row>
    <row r="22" spans="1:21">
      <c r="A22" s="90" t="s">
        <v>259</v>
      </c>
      <c r="B22" s="91" t="s">
        <v>237</v>
      </c>
      <c r="C22" s="91" t="s">
        <v>238</v>
      </c>
      <c r="D22" s="91" t="s">
        <v>223</v>
      </c>
      <c r="E22" s="92" t="str">
        <f>IF(OR(NOT(ISNA(VLOOKUP(テーブル710[[#This Row],[dataType]], dataType定義!A:A, 1,FALSE))),NOT(ISNA(VLOOKUP(テーブル710[[#This Row],[dataType]],'（未使用）dataType参照定義'!A:A, 1,FALSE)))), "○", "×")</f>
        <v>○</v>
      </c>
      <c r="F22" s="93"/>
      <c r="G22" s="93"/>
      <c r="H22" s="93"/>
      <c r="I22" s="93"/>
      <c r="J22" s="93"/>
      <c r="K22" s="93"/>
      <c r="L22" s="93"/>
      <c r="M22" s="93"/>
      <c r="N22" s="93"/>
      <c r="O22" s="93"/>
      <c r="P22" s="93"/>
      <c r="Q22" s="93"/>
      <c r="R22" s="94"/>
      <c r="S22" s="91" t="s">
        <v>252</v>
      </c>
      <c r="T22" s="93"/>
      <c r="U22" s="95"/>
    </row>
    <row r="23" spans="1:21">
      <c r="A23" s="96" t="s">
        <v>259</v>
      </c>
      <c r="B23" s="97" t="s">
        <v>239</v>
      </c>
      <c r="C23" s="97" t="s">
        <v>240</v>
      </c>
      <c r="D23" s="97" t="s">
        <v>227</v>
      </c>
      <c r="E23" s="98" t="str">
        <f>IF(OR(NOT(ISNA(VLOOKUP(テーブル710[[#This Row],[dataType]], dataType定義!A:A, 1,FALSE))),NOT(ISNA(VLOOKUP(テーブル710[[#This Row],[dataType]],'（未使用）dataType参照定義'!A:A, 1,FALSE)))), "○", "×")</f>
        <v>○</v>
      </c>
      <c r="F23" s="99"/>
      <c r="G23" s="99"/>
      <c r="H23" s="99"/>
      <c r="I23" s="99"/>
      <c r="J23" s="99"/>
      <c r="K23" s="99"/>
      <c r="L23" s="99"/>
      <c r="M23" s="99"/>
      <c r="N23" s="99"/>
      <c r="O23" s="99"/>
      <c r="P23" s="99"/>
      <c r="Q23" s="99"/>
      <c r="R23" s="100"/>
      <c r="S23" s="97" t="s">
        <v>280</v>
      </c>
      <c r="T23" s="99"/>
      <c r="U23" s="101"/>
    </row>
    <row r="24" spans="1:21">
      <c r="A24" s="90" t="s">
        <v>259</v>
      </c>
      <c r="B24" s="91" t="s">
        <v>260</v>
      </c>
      <c r="C24" s="91" t="s">
        <v>261</v>
      </c>
      <c r="D24" s="91" t="s">
        <v>225</v>
      </c>
      <c r="E24" s="92" t="str">
        <f>IF(OR(NOT(ISNA(VLOOKUP(テーブル710[[#This Row],[dataType]], dataType定義!A:A, 1,FALSE))),NOT(ISNA(VLOOKUP(テーブル710[[#This Row],[dataType]],'（未使用）dataType参照定義'!A:A, 1,FALSE)))), "○", "×")</f>
        <v>○</v>
      </c>
      <c r="F24" s="93"/>
      <c r="G24" s="93"/>
      <c r="H24" s="93"/>
      <c r="I24" s="93"/>
      <c r="J24" s="93"/>
      <c r="K24" s="93"/>
      <c r="L24" s="93"/>
      <c r="M24" s="93"/>
      <c r="N24" s="93"/>
      <c r="O24" s="93"/>
      <c r="P24" s="93"/>
      <c r="Q24" s="93"/>
      <c r="R24" s="94"/>
      <c r="S24" s="91" t="s">
        <v>281</v>
      </c>
      <c r="T24" s="93"/>
      <c r="U24" s="95"/>
    </row>
    <row r="25" spans="1:21">
      <c r="A25" s="96" t="s">
        <v>259</v>
      </c>
      <c r="B25" s="97" t="s">
        <v>262</v>
      </c>
      <c r="C25" s="97" t="s">
        <v>263</v>
      </c>
      <c r="D25" s="97" t="s">
        <v>224</v>
      </c>
      <c r="E25" s="98" t="str">
        <f>IF(OR(NOT(ISNA(VLOOKUP(テーブル710[[#This Row],[dataType]], dataType定義!A:A, 1,FALSE))),NOT(ISNA(VLOOKUP(テーブル710[[#This Row],[dataType]],'（未使用）dataType参照定義'!A:A, 1,FALSE)))), "○", "×")</f>
        <v>○</v>
      </c>
      <c r="F25" s="99"/>
      <c r="G25" s="99"/>
      <c r="H25" s="99"/>
      <c r="I25" s="99"/>
      <c r="J25" s="99"/>
      <c r="K25" s="99"/>
      <c r="L25" s="99"/>
      <c r="M25" s="99"/>
      <c r="N25" s="99"/>
      <c r="O25" s="99"/>
      <c r="P25" s="99"/>
      <c r="Q25" s="99"/>
      <c r="R25" s="100"/>
      <c r="S25" s="97" t="s">
        <v>282</v>
      </c>
      <c r="T25" s="99"/>
      <c r="U25" s="101"/>
    </row>
    <row r="26" spans="1:21">
      <c r="A26" s="90" t="s">
        <v>259</v>
      </c>
      <c r="B26" s="91" t="s">
        <v>241</v>
      </c>
      <c r="C26" s="91" t="s">
        <v>242</v>
      </c>
      <c r="D26" s="91" t="s">
        <v>309</v>
      </c>
      <c r="E26" s="92" t="str">
        <f>IF(OR(NOT(ISNA(VLOOKUP(テーブル710[[#This Row],[dataType]], dataType定義!A:A, 1,FALSE))),NOT(ISNA(VLOOKUP(テーブル710[[#This Row],[dataType]],'（未使用）dataType参照定義'!A:A, 1,FALSE)))), "○", "×")</f>
        <v>○</v>
      </c>
      <c r="F26" s="93"/>
      <c r="G26" s="93"/>
      <c r="H26" s="93"/>
      <c r="I26" s="93"/>
      <c r="J26" s="93"/>
      <c r="K26" s="93"/>
      <c r="L26" s="93"/>
      <c r="M26" s="93"/>
      <c r="N26" s="93"/>
      <c r="O26" s="93"/>
      <c r="P26" s="93"/>
      <c r="Q26" s="93"/>
      <c r="R26" s="94"/>
      <c r="S26" s="91" t="s">
        <v>253</v>
      </c>
      <c r="T26" s="93"/>
      <c r="U26" s="95"/>
    </row>
    <row r="27" spans="1:21">
      <c r="A27" s="96" t="s">
        <v>259</v>
      </c>
      <c r="B27" s="97" t="s">
        <v>244</v>
      </c>
      <c r="C27" s="97" t="s">
        <v>245</v>
      </c>
      <c r="D27" s="97" t="s">
        <v>227</v>
      </c>
      <c r="E27" s="98" t="str">
        <f>IF(OR(NOT(ISNA(VLOOKUP(テーブル710[[#This Row],[dataType]], dataType定義!A:A, 1,FALSE))),NOT(ISNA(VLOOKUP(テーブル710[[#This Row],[dataType]],'（未使用）dataType参照定義'!A:A, 1,FALSE)))), "○", "×")</f>
        <v>○</v>
      </c>
      <c r="F27" s="99"/>
      <c r="G27" s="99"/>
      <c r="H27" s="99"/>
      <c r="I27" s="99"/>
      <c r="J27" s="99"/>
      <c r="K27" s="99"/>
      <c r="L27" s="99"/>
      <c r="M27" s="99"/>
      <c r="N27" s="99"/>
      <c r="O27" s="99"/>
      <c r="P27" s="99"/>
      <c r="Q27" s="99"/>
      <c r="R27" s="100"/>
      <c r="S27" s="97" t="s">
        <v>254</v>
      </c>
      <c r="T27" s="99"/>
      <c r="U27" s="101"/>
    </row>
    <row r="28" spans="1:21">
      <c r="A28" s="90" t="s">
        <v>259</v>
      </c>
      <c r="B28" s="91" t="s">
        <v>264</v>
      </c>
      <c r="C28" s="91" t="s">
        <v>265</v>
      </c>
      <c r="D28" s="91" t="s">
        <v>225</v>
      </c>
      <c r="E28" s="92" t="str">
        <f>IF(OR(NOT(ISNA(VLOOKUP(テーブル710[[#This Row],[dataType]], dataType定義!A:A, 1,FALSE))),NOT(ISNA(VLOOKUP(テーブル710[[#This Row],[dataType]],'（未使用）dataType参照定義'!A:A, 1,FALSE)))), "○", "×")</f>
        <v>○</v>
      </c>
      <c r="F28" s="93"/>
      <c r="G28" s="93"/>
      <c r="H28" s="93"/>
      <c r="I28" s="93"/>
      <c r="J28" s="93"/>
      <c r="K28" s="93"/>
      <c r="L28" s="93"/>
      <c r="M28" s="93"/>
      <c r="N28" s="93"/>
      <c r="O28" s="93"/>
      <c r="P28" s="93"/>
      <c r="Q28" s="93"/>
      <c r="R28" s="94"/>
      <c r="S28" s="91" t="s">
        <v>283</v>
      </c>
      <c r="T28" s="93"/>
      <c r="U28" s="95"/>
    </row>
    <row r="29" spans="1:21">
      <c r="A29" s="96" t="s">
        <v>259</v>
      </c>
      <c r="B29" s="97" t="s">
        <v>266</v>
      </c>
      <c r="C29" s="97" t="s">
        <v>267</v>
      </c>
      <c r="D29" s="97" t="s">
        <v>224</v>
      </c>
      <c r="E29" s="98" t="str">
        <f>IF(OR(NOT(ISNA(VLOOKUP(テーブル710[[#This Row],[dataType]], dataType定義!A:A, 1,FALSE))),NOT(ISNA(VLOOKUP(テーブル710[[#This Row],[dataType]],'（未使用）dataType参照定義'!A:A, 1,FALSE)))), "○", "×")</f>
        <v>○</v>
      </c>
      <c r="F29" s="99"/>
      <c r="G29" s="99"/>
      <c r="H29" s="99"/>
      <c r="I29" s="99"/>
      <c r="J29" s="99"/>
      <c r="K29" s="99"/>
      <c r="L29" s="99"/>
      <c r="M29" s="99"/>
      <c r="N29" s="99"/>
      <c r="O29" s="99"/>
      <c r="P29" s="99"/>
      <c r="Q29" s="99"/>
      <c r="R29" s="100"/>
      <c r="S29" s="97" t="s">
        <v>284</v>
      </c>
      <c r="T29" s="99"/>
      <c r="U29" s="101"/>
    </row>
    <row r="30" spans="1:21">
      <c r="A30" s="90" t="s">
        <v>259</v>
      </c>
      <c r="B30" s="91" t="s">
        <v>268</v>
      </c>
      <c r="C30" s="91" t="s">
        <v>269</v>
      </c>
      <c r="D30" s="91" t="s">
        <v>309</v>
      </c>
      <c r="E30" s="92" t="str">
        <f>IF(OR(NOT(ISNA(VLOOKUP(テーブル710[[#This Row],[dataType]], dataType定義!A:A, 1,FALSE))),NOT(ISNA(VLOOKUP(テーブル710[[#This Row],[dataType]],'（未使用）dataType参照定義'!A:A, 1,FALSE)))), "○", "×")</f>
        <v>○</v>
      </c>
      <c r="F30" s="93"/>
      <c r="G30" s="93"/>
      <c r="H30" s="93"/>
      <c r="I30" s="93"/>
      <c r="J30" s="93"/>
      <c r="K30" s="93"/>
      <c r="L30" s="93"/>
      <c r="M30" s="93"/>
      <c r="N30" s="93"/>
      <c r="O30" s="93"/>
      <c r="P30" s="93"/>
      <c r="Q30" s="93"/>
      <c r="R30" s="94"/>
      <c r="S30" s="91" t="s">
        <v>285</v>
      </c>
      <c r="T30" s="93"/>
      <c r="U30" s="95"/>
    </row>
    <row r="31" spans="1:21">
      <c r="A31" s="96" t="s">
        <v>270</v>
      </c>
      <c r="B31" s="97" t="s">
        <v>229</v>
      </c>
      <c r="C31" s="97" t="s">
        <v>230</v>
      </c>
      <c r="D31" s="97" t="s">
        <v>231</v>
      </c>
      <c r="E31" s="98" t="str">
        <f>IF(OR(NOT(ISNA(VLOOKUP(テーブル710[[#This Row],[dataType]], dataType定義!A:A, 1,FALSE))),NOT(ISNA(VLOOKUP(テーブル710[[#This Row],[dataType]],'（未使用）dataType参照定義'!A:A, 1,FALSE)))), "○", "×")</f>
        <v>○</v>
      </c>
      <c r="F31" s="99"/>
      <c r="G31" s="99"/>
      <c r="H31" s="99"/>
      <c r="I31" s="99"/>
      <c r="J31" s="99"/>
      <c r="K31" s="99"/>
      <c r="L31" s="99"/>
      <c r="M31" s="99"/>
      <c r="N31" s="99"/>
      <c r="O31" s="99"/>
      <c r="P31" s="99"/>
      <c r="Q31" s="99"/>
      <c r="R31" s="100"/>
      <c r="S31" s="97" t="s">
        <v>249</v>
      </c>
      <c r="T31" s="99"/>
      <c r="U31" s="101"/>
    </row>
    <row r="32" spans="1:21">
      <c r="A32" s="90" t="s">
        <v>270</v>
      </c>
      <c r="B32" s="91" t="s">
        <v>232</v>
      </c>
      <c r="C32" s="91" t="s">
        <v>232</v>
      </c>
      <c r="D32" s="91" t="s">
        <v>221</v>
      </c>
      <c r="E32" s="92" t="str">
        <f>IF(OR(NOT(ISNA(VLOOKUP(テーブル710[[#This Row],[dataType]], dataType定義!A:A, 1,FALSE))),NOT(ISNA(VLOOKUP(テーブル710[[#This Row],[dataType]],'（未使用）dataType参照定義'!A:A, 1,FALSE)))), "○", "×")</f>
        <v>○</v>
      </c>
      <c r="F32" s="93"/>
      <c r="G32" s="93"/>
      <c r="H32" s="93"/>
      <c r="I32" s="93"/>
      <c r="J32" s="93"/>
      <c r="K32" s="93"/>
      <c r="L32" s="93"/>
      <c r="M32" s="93"/>
      <c r="N32" s="93"/>
      <c r="O32" s="93"/>
      <c r="P32" s="93"/>
      <c r="Q32" s="93"/>
      <c r="R32" s="94"/>
      <c r="S32" s="91" t="s">
        <v>232</v>
      </c>
      <c r="T32" s="93"/>
      <c r="U32" s="95"/>
    </row>
    <row r="33" spans="1:21">
      <c r="A33" s="96" t="s">
        <v>270</v>
      </c>
      <c r="B33" s="97" t="s">
        <v>233</v>
      </c>
      <c r="C33" s="97" t="s">
        <v>234</v>
      </c>
      <c r="D33" s="97" t="s">
        <v>220</v>
      </c>
      <c r="E33" s="98" t="str">
        <f>IF(OR(NOT(ISNA(VLOOKUP(テーブル710[[#This Row],[dataType]], dataType定義!A:A, 1,FALSE))),NOT(ISNA(VLOOKUP(テーブル710[[#This Row],[dataType]],'（未使用）dataType参照定義'!A:A, 1,FALSE)))), "○", "×")</f>
        <v>○</v>
      </c>
      <c r="F33" s="99"/>
      <c r="G33" s="99"/>
      <c r="H33" s="99"/>
      <c r="I33" s="99"/>
      <c r="J33" s="99"/>
      <c r="K33" s="99"/>
      <c r="L33" s="99"/>
      <c r="M33" s="99"/>
      <c r="N33" s="99"/>
      <c r="O33" s="99"/>
      <c r="P33" s="99"/>
      <c r="Q33" s="99"/>
      <c r="R33" s="100"/>
      <c r="S33" s="97" t="s">
        <v>250</v>
      </c>
      <c r="T33" s="99"/>
      <c r="U33" s="101"/>
    </row>
    <row r="34" spans="1:21">
      <c r="A34" s="90" t="s">
        <v>270</v>
      </c>
      <c r="B34" s="91" t="s">
        <v>235</v>
      </c>
      <c r="C34" s="91" t="s">
        <v>236</v>
      </c>
      <c r="D34" s="91" t="s">
        <v>222</v>
      </c>
      <c r="E34" s="92" t="str">
        <f>IF(OR(NOT(ISNA(VLOOKUP(テーブル710[[#This Row],[dataType]], dataType定義!A:A, 1,FALSE))),NOT(ISNA(VLOOKUP(テーブル710[[#This Row],[dataType]],'（未使用）dataType参照定義'!A:A, 1,FALSE)))), "○", "×")</f>
        <v>○</v>
      </c>
      <c r="F34" s="93"/>
      <c r="G34" s="93"/>
      <c r="H34" s="93"/>
      <c r="I34" s="93"/>
      <c r="J34" s="93"/>
      <c r="K34" s="93"/>
      <c r="L34" s="93"/>
      <c r="M34" s="93"/>
      <c r="N34" s="93"/>
      <c r="O34" s="93"/>
      <c r="P34" s="93"/>
      <c r="Q34" s="93"/>
      <c r="R34" s="94"/>
      <c r="S34" s="91" t="s">
        <v>251</v>
      </c>
      <c r="T34" s="93"/>
      <c r="U34" s="95"/>
    </row>
    <row r="35" spans="1:21">
      <c r="A35" s="96" t="s">
        <v>270</v>
      </c>
      <c r="B35" s="97" t="s">
        <v>237</v>
      </c>
      <c r="C35" s="97" t="s">
        <v>238</v>
      </c>
      <c r="D35" s="97" t="s">
        <v>223</v>
      </c>
      <c r="E35" s="98" t="str">
        <f>IF(OR(NOT(ISNA(VLOOKUP(テーブル710[[#This Row],[dataType]], dataType定義!A:A, 1,FALSE))),NOT(ISNA(VLOOKUP(テーブル710[[#This Row],[dataType]],'（未使用）dataType参照定義'!A:A, 1,FALSE)))), "○", "×")</f>
        <v>○</v>
      </c>
      <c r="F35" s="99"/>
      <c r="G35" s="99"/>
      <c r="H35" s="99"/>
      <c r="I35" s="99"/>
      <c r="J35" s="99"/>
      <c r="K35" s="99"/>
      <c r="L35" s="99"/>
      <c r="M35" s="99"/>
      <c r="N35" s="99"/>
      <c r="O35" s="99"/>
      <c r="P35" s="99"/>
      <c r="Q35" s="99"/>
      <c r="R35" s="100"/>
      <c r="S35" s="97" t="s">
        <v>252</v>
      </c>
      <c r="T35" s="99"/>
      <c r="U35" s="101"/>
    </row>
    <row r="36" spans="1:21">
      <c r="A36" s="90" t="s">
        <v>270</v>
      </c>
      <c r="B36" s="91" t="s">
        <v>246</v>
      </c>
      <c r="C36" s="91" t="s">
        <v>243</v>
      </c>
      <c r="D36" s="91" t="s">
        <v>224</v>
      </c>
      <c r="E36" s="92" t="str">
        <f>IF(OR(NOT(ISNA(VLOOKUP(テーブル710[[#This Row],[dataType]], dataType定義!A:A, 1,FALSE))),NOT(ISNA(VLOOKUP(テーブル710[[#This Row],[dataType]],'（未使用）dataType参照定義'!A:A, 1,FALSE)))), "○", "×")</f>
        <v>○</v>
      </c>
      <c r="F36" s="93"/>
      <c r="G36" s="93"/>
      <c r="H36" s="93"/>
      <c r="I36" s="93"/>
      <c r="J36" s="93"/>
      <c r="K36" s="93"/>
      <c r="L36" s="93"/>
      <c r="M36" s="93"/>
      <c r="N36" s="93"/>
      <c r="O36" s="93"/>
      <c r="P36" s="93"/>
      <c r="Q36" s="93"/>
      <c r="R36" s="94"/>
      <c r="S36" s="91" t="s">
        <v>255</v>
      </c>
      <c r="T36" s="93"/>
      <c r="U36" s="95"/>
    </row>
    <row r="37" spans="1:21">
      <c r="A37" s="96" t="s">
        <v>270</v>
      </c>
      <c r="B37" s="97" t="s">
        <v>247</v>
      </c>
      <c r="C37" s="97" t="s">
        <v>248</v>
      </c>
      <c r="D37" s="97" t="s">
        <v>219</v>
      </c>
      <c r="E37" s="98" t="str">
        <f>IF(OR(NOT(ISNA(VLOOKUP(テーブル710[[#This Row],[dataType]], dataType定義!A:A, 1,FALSE))),NOT(ISNA(VLOOKUP(テーブル710[[#This Row],[dataType]],'（未使用）dataType参照定義'!A:A, 1,FALSE)))), "○", "×")</f>
        <v>○</v>
      </c>
      <c r="F37" s="99"/>
      <c r="G37" s="99"/>
      <c r="H37" s="99"/>
      <c r="I37" s="99"/>
      <c r="J37" s="99"/>
      <c r="K37" s="99"/>
      <c r="L37" s="99"/>
      <c r="M37" s="99"/>
      <c r="N37" s="99"/>
      <c r="O37" s="99"/>
      <c r="P37" s="99"/>
      <c r="Q37" s="99"/>
      <c r="R37" s="100"/>
      <c r="S37" s="97" t="s">
        <v>256</v>
      </c>
      <c r="T37" s="99"/>
      <c r="U37" s="101"/>
    </row>
    <row r="38" spans="1:21">
      <c r="A38" s="90" t="s">
        <v>271</v>
      </c>
      <c r="B38" s="91" t="s">
        <v>229</v>
      </c>
      <c r="C38" s="91" t="s">
        <v>230</v>
      </c>
      <c r="D38" s="91" t="s">
        <v>231</v>
      </c>
      <c r="E38" s="92" t="str">
        <f>IF(OR(NOT(ISNA(VLOOKUP(テーブル710[[#This Row],[dataType]], dataType定義!A:A, 1,FALSE))),NOT(ISNA(VLOOKUP(テーブル710[[#This Row],[dataType]],'（未使用）dataType参照定義'!A:A, 1,FALSE)))), "○", "×")</f>
        <v>○</v>
      </c>
      <c r="F38" s="93"/>
      <c r="G38" s="93"/>
      <c r="H38" s="93"/>
      <c r="I38" s="93"/>
      <c r="J38" s="93"/>
      <c r="K38" s="93"/>
      <c r="L38" s="93"/>
      <c r="M38" s="93"/>
      <c r="N38" s="93"/>
      <c r="O38" s="93"/>
      <c r="P38" s="93"/>
      <c r="Q38" s="93"/>
      <c r="R38" s="94"/>
      <c r="S38" s="91" t="s">
        <v>249</v>
      </c>
      <c r="T38" s="93"/>
      <c r="U38" s="95"/>
    </row>
    <row r="39" spans="1:21">
      <c r="A39" s="96" t="s">
        <v>271</v>
      </c>
      <c r="B39" s="97" t="s">
        <v>232</v>
      </c>
      <c r="C39" s="97" t="s">
        <v>232</v>
      </c>
      <c r="D39" s="97" t="s">
        <v>221</v>
      </c>
      <c r="E39" s="98" t="str">
        <f>IF(OR(NOT(ISNA(VLOOKUP(テーブル710[[#This Row],[dataType]], dataType定義!A:A, 1,FALSE))),NOT(ISNA(VLOOKUP(テーブル710[[#This Row],[dataType]],'（未使用）dataType参照定義'!A:A, 1,FALSE)))), "○", "×")</f>
        <v>○</v>
      </c>
      <c r="F39" s="99"/>
      <c r="G39" s="99"/>
      <c r="H39" s="99"/>
      <c r="I39" s="99"/>
      <c r="J39" s="99"/>
      <c r="K39" s="99"/>
      <c r="L39" s="99"/>
      <c r="M39" s="99"/>
      <c r="N39" s="99"/>
      <c r="O39" s="99"/>
      <c r="P39" s="99"/>
      <c r="Q39" s="99"/>
      <c r="R39" s="100"/>
      <c r="S39" s="97" t="s">
        <v>232</v>
      </c>
      <c r="T39" s="99"/>
      <c r="U39" s="101"/>
    </row>
    <row r="40" spans="1:21">
      <c r="A40" s="90" t="s">
        <v>271</v>
      </c>
      <c r="B40" s="91" t="s">
        <v>233</v>
      </c>
      <c r="C40" s="91" t="s">
        <v>234</v>
      </c>
      <c r="D40" s="91" t="s">
        <v>220</v>
      </c>
      <c r="E40" s="92" t="str">
        <f>IF(OR(NOT(ISNA(VLOOKUP(テーブル710[[#This Row],[dataType]], dataType定義!A:A, 1,FALSE))),NOT(ISNA(VLOOKUP(テーブル710[[#This Row],[dataType]],'（未使用）dataType参照定義'!A:A, 1,FALSE)))), "○", "×")</f>
        <v>○</v>
      </c>
      <c r="F40" s="93"/>
      <c r="G40" s="93"/>
      <c r="H40" s="93"/>
      <c r="I40" s="93"/>
      <c r="J40" s="93"/>
      <c r="K40" s="93"/>
      <c r="L40" s="93"/>
      <c r="M40" s="93"/>
      <c r="N40" s="93"/>
      <c r="O40" s="93"/>
      <c r="P40" s="93"/>
      <c r="Q40" s="93"/>
      <c r="R40" s="94"/>
      <c r="S40" s="91" t="s">
        <v>250</v>
      </c>
      <c r="T40" s="93"/>
      <c r="U40" s="95"/>
    </row>
    <row r="41" spans="1:21">
      <c r="A41" s="96" t="s">
        <v>271</v>
      </c>
      <c r="B41" s="97" t="s">
        <v>235</v>
      </c>
      <c r="C41" s="97" t="s">
        <v>236</v>
      </c>
      <c r="D41" s="97" t="s">
        <v>222</v>
      </c>
      <c r="E41" s="98" t="str">
        <f>IF(OR(NOT(ISNA(VLOOKUP(テーブル710[[#This Row],[dataType]], dataType定義!A:A, 1,FALSE))),NOT(ISNA(VLOOKUP(テーブル710[[#This Row],[dataType]],'（未使用）dataType参照定義'!A:A, 1,FALSE)))), "○", "×")</f>
        <v>○</v>
      </c>
      <c r="F41" s="99"/>
      <c r="G41" s="99"/>
      <c r="H41" s="99"/>
      <c r="I41" s="99"/>
      <c r="J41" s="99"/>
      <c r="K41" s="99"/>
      <c r="L41" s="99"/>
      <c r="M41" s="99"/>
      <c r="N41" s="99"/>
      <c r="O41" s="99"/>
      <c r="P41" s="99"/>
      <c r="Q41" s="99"/>
      <c r="R41" s="100"/>
      <c r="S41" s="97" t="s">
        <v>251</v>
      </c>
      <c r="T41" s="99"/>
      <c r="U41" s="101"/>
    </row>
    <row r="42" spans="1:21">
      <c r="A42" s="90" t="s">
        <v>271</v>
      </c>
      <c r="B42" s="91" t="s">
        <v>237</v>
      </c>
      <c r="C42" s="91" t="s">
        <v>238</v>
      </c>
      <c r="D42" s="91" t="s">
        <v>223</v>
      </c>
      <c r="E42" s="92" t="str">
        <f>IF(OR(NOT(ISNA(VLOOKUP(テーブル710[[#This Row],[dataType]], dataType定義!A:A, 1,FALSE))),NOT(ISNA(VLOOKUP(テーブル710[[#This Row],[dataType]],'（未使用）dataType参照定義'!A:A, 1,FALSE)))), "○", "×")</f>
        <v>○</v>
      </c>
      <c r="F42" s="93"/>
      <c r="G42" s="93"/>
      <c r="H42" s="93"/>
      <c r="I42" s="93"/>
      <c r="J42" s="93"/>
      <c r="K42" s="93"/>
      <c r="L42" s="93"/>
      <c r="M42" s="93"/>
      <c r="N42" s="93"/>
      <c r="O42" s="93"/>
      <c r="P42" s="93"/>
      <c r="Q42" s="93"/>
      <c r="R42" s="94"/>
      <c r="S42" s="91" t="s">
        <v>252</v>
      </c>
      <c r="T42" s="93"/>
      <c r="U42" s="95"/>
    </row>
    <row r="43" spans="1:21">
      <c r="A43" s="96" t="s">
        <v>271</v>
      </c>
      <c r="B43" s="97" t="s">
        <v>246</v>
      </c>
      <c r="C43" s="97" t="s">
        <v>243</v>
      </c>
      <c r="D43" s="97" t="s">
        <v>224</v>
      </c>
      <c r="E43" s="98" t="str">
        <f>IF(OR(NOT(ISNA(VLOOKUP(テーブル710[[#This Row],[dataType]], dataType定義!A:A, 1,FALSE))),NOT(ISNA(VLOOKUP(テーブル710[[#This Row],[dataType]],'（未使用）dataType参照定義'!A:A, 1,FALSE)))), "○", "×")</f>
        <v>○</v>
      </c>
      <c r="F43" s="99"/>
      <c r="G43" s="99"/>
      <c r="H43" s="99"/>
      <c r="I43" s="99"/>
      <c r="J43" s="99"/>
      <c r="K43" s="99"/>
      <c r="L43" s="99"/>
      <c r="M43" s="99"/>
      <c r="N43" s="99"/>
      <c r="O43" s="99"/>
      <c r="P43" s="99"/>
      <c r="Q43" s="99"/>
      <c r="R43" s="100"/>
      <c r="S43" s="97" t="s">
        <v>255</v>
      </c>
      <c r="T43" s="99"/>
      <c r="U43" s="101"/>
    </row>
    <row r="44" spans="1:21">
      <c r="A44" s="90" t="s">
        <v>272</v>
      </c>
      <c r="B44" s="91" t="s">
        <v>229</v>
      </c>
      <c r="C44" s="91" t="s">
        <v>230</v>
      </c>
      <c r="D44" s="91" t="s">
        <v>231</v>
      </c>
      <c r="E44" s="92" t="str">
        <f>IF(OR(NOT(ISNA(VLOOKUP(テーブル710[[#This Row],[dataType]], dataType定義!A:A, 1,FALSE))),NOT(ISNA(VLOOKUP(テーブル710[[#This Row],[dataType]],'（未使用）dataType参照定義'!A:A, 1,FALSE)))), "○", "×")</f>
        <v>○</v>
      </c>
      <c r="F44" s="93"/>
      <c r="G44" s="93"/>
      <c r="H44" s="93"/>
      <c r="I44" s="93"/>
      <c r="J44" s="93"/>
      <c r="K44" s="93"/>
      <c r="L44" s="93"/>
      <c r="M44" s="93"/>
      <c r="N44" s="93"/>
      <c r="O44" s="93"/>
      <c r="P44" s="93"/>
      <c r="Q44" s="93"/>
      <c r="R44" s="94"/>
      <c r="S44" s="91" t="s">
        <v>249</v>
      </c>
      <c r="T44" s="93"/>
      <c r="U44" s="95"/>
    </row>
    <row r="45" spans="1:21">
      <c r="A45" s="96" t="s">
        <v>272</v>
      </c>
      <c r="B45" s="97" t="s">
        <v>273</v>
      </c>
      <c r="C45" s="97" t="s">
        <v>274</v>
      </c>
      <c r="D45" s="97" t="s">
        <v>226</v>
      </c>
      <c r="E45" s="98" t="str">
        <f>IF(OR(NOT(ISNA(VLOOKUP(テーブル710[[#This Row],[dataType]], dataType定義!A:A, 1,FALSE))),NOT(ISNA(VLOOKUP(テーブル710[[#This Row],[dataType]],'（未使用）dataType参照定義'!A:A, 1,FALSE)))), "○", "×")</f>
        <v>○</v>
      </c>
      <c r="F45" s="99"/>
      <c r="G45" s="99"/>
      <c r="H45" s="99"/>
      <c r="I45" s="99"/>
      <c r="J45" s="99"/>
      <c r="K45" s="99"/>
      <c r="L45" s="99"/>
      <c r="M45" s="99"/>
      <c r="N45" s="99"/>
      <c r="O45" s="99"/>
      <c r="P45" s="99"/>
      <c r="Q45" s="99"/>
      <c r="R45" s="100"/>
      <c r="S45" s="97" t="s">
        <v>286</v>
      </c>
      <c r="T45" s="99"/>
      <c r="U45" s="101"/>
    </row>
    <row r="46" spans="1:21">
      <c r="A46" s="90" t="s">
        <v>272</v>
      </c>
      <c r="B46" s="91" t="s">
        <v>275</v>
      </c>
      <c r="C46" s="91" t="s">
        <v>276</v>
      </c>
      <c r="D46" s="91" t="s">
        <v>226</v>
      </c>
      <c r="E46" s="92" t="str">
        <f>IF(OR(NOT(ISNA(VLOOKUP(テーブル710[[#This Row],[dataType]], dataType定義!A:A, 1,FALSE))),NOT(ISNA(VLOOKUP(テーブル710[[#This Row],[dataType]],'（未使用）dataType参照定義'!A:A, 1,FALSE)))), "○", "×")</f>
        <v>○</v>
      </c>
      <c r="F46" s="93"/>
      <c r="G46" s="93"/>
      <c r="H46" s="93"/>
      <c r="I46" s="93"/>
      <c r="J46" s="93"/>
      <c r="K46" s="93"/>
      <c r="L46" s="93"/>
      <c r="M46" s="93"/>
      <c r="N46" s="93"/>
      <c r="O46" s="93"/>
      <c r="P46" s="93"/>
      <c r="Q46" s="93"/>
      <c r="R46" s="94"/>
      <c r="S46" s="91" t="s">
        <v>287</v>
      </c>
      <c r="T46" s="93"/>
      <c r="U46" s="95"/>
    </row>
    <row r="47" spans="1:21">
      <c r="A47" s="96" t="s">
        <v>272</v>
      </c>
      <c r="B47" s="97" t="s">
        <v>277</v>
      </c>
      <c r="C47" s="97" t="s">
        <v>278</v>
      </c>
      <c r="D47" s="97" t="s">
        <v>279</v>
      </c>
      <c r="E47" s="98" t="str">
        <f>IF(OR(NOT(ISNA(VLOOKUP(テーブル710[[#This Row],[dataType]], dataType定義!A:A, 1,FALSE))),NOT(ISNA(VLOOKUP(テーブル710[[#This Row],[dataType]],'（未使用）dataType参照定義'!A:A, 1,FALSE)))), "○", "×")</f>
        <v>○</v>
      </c>
      <c r="F47" s="99"/>
      <c r="G47" s="99"/>
      <c r="H47" s="99"/>
      <c r="I47" s="99"/>
      <c r="J47" s="99"/>
      <c r="K47" s="99"/>
      <c r="L47" s="99"/>
      <c r="M47" s="99"/>
      <c r="N47" s="99"/>
      <c r="O47" s="99"/>
      <c r="P47" s="99"/>
      <c r="Q47" s="99"/>
      <c r="R47" s="100"/>
      <c r="S47" s="97" t="s">
        <v>288</v>
      </c>
      <c r="T47" s="99"/>
      <c r="U47" s="101"/>
    </row>
    <row r="48" spans="1:21">
      <c r="A48" s="90" t="s">
        <v>272</v>
      </c>
      <c r="B48" s="91" t="s">
        <v>233</v>
      </c>
      <c r="C48" s="91" t="s">
        <v>234</v>
      </c>
      <c r="D48" s="91" t="s">
        <v>228</v>
      </c>
      <c r="E48" s="92" t="str">
        <f>IF(OR(NOT(ISNA(VLOOKUP(テーブル710[[#This Row],[dataType]], dataType定義!A:A, 1,FALSE))),NOT(ISNA(VLOOKUP(テーブル710[[#This Row],[dataType]],'（未使用）dataType参照定義'!A:A, 1,FALSE)))), "○", "×")</f>
        <v>○</v>
      </c>
      <c r="F48" s="93"/>
      <c r="G48" s="93"/>
      <c r="H48" s="93"/>
      <c r="I48" s="93"/>
      <c r="J48" s="93"/>
      <c r="K48" s="93"/>
      <c r="L48" s="93"/>
      <c r="M48" s="93"/>
      <c r="N48" s="93"/>
      <c r="O48" s="93"/>
      <c r="P48" s="93"/>
      <c r="Q48" s="93"/>
      <c r="R48" s="94"/>
      <c r="S48" s="91" t="s">
        <v>289</v>
      </c>
      <c r="T48" s="93"/>
      <c r="U48" s="95"/>
    </row>
  </sheetData>
  <protectedRanges>
    <protectedRange sqref="C5:D5 A1 B1:F4 E21:R48 R5 E7:Q14 E20:Q20 E6 A49:R1048576 A15:R19" name="修正可能箇所"/>
    <protectedRange sqref="E5" name="修正可能箇所_2"/>
    <protectedRange sqref="A5" name="修正可能箇所_1"/>
    <protectedRange sqref="B5" name="修正可能箇所_5"/>
    <protectedRange sqref="F5:Q5" name="修正可能箇所_3"/>
    <protectedRange sqref="A22:D30 A31 A32:D37 A38 A45:D48 A44 A39:D43" name="修正可能箇所_4"/>
    <protectedRange sqref="D21" name="修正可能箇所_3_1"/>
    <protectedRange sqref="B21:C21" name="修正可能箇所_2_3_1"/>
    <protectedRange sqref="B38:D38 B44:D44 B7:D14 B20:D20 B31:D31" name="修正可能箇所_3_3"/>
    <protectedRange sqref="S22:S30 S32:S37 S39:S43 S45:S48" name="修正可能箇所_6"/>
    <protectedRange sqref="S21" name="修正可能箇所_2_3_1_1"/>
  </protectedRanges>
  <phoneticPr fontId="3"/>
  <pageMargins left="0.7" right="0.7" top="0.75" bottom="0.75" header="0.3" footer="0.3"/>
  <pageSetup paperSize="9" scale="33" orientation="portrait" r:id="rId1"/>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A10" sqref="A10"/>
    </sheetView>
  </sheetViews>
  <sheetFormatPr baseColWidth="10" defaultColWidth="8.83203125" defaultRowHeight="14"/>
  <cols>
    <col min="1" max="1" width="22" bestFit="1" customWidth="1"/>
    <col min="2" max="2" width="26" customWidth="1"/>
    <col min="3" max="3" width="19.1640625" bestFit="1" customWidth="1"/>
  </cols>
  <sheetData>
    <row r="1" spans="1:2">
      <c r="A1" t="s">
        <v>171</v>
      </c>
      <c r="B1" t="s">
        <v>172</v>
      </c>
    </row>
    <row r="2" spans="1:2">
      <c r="A2" t="s">
        <v>144</v>
      </c>
      <c r="B2" t="s">
        <v>162</v>
      </c>
    </row>
    <row r="3" spans="1:2">
      <c r="A3" t="s">
        <v>139</v>
      </c>
      <c r="B3" t="s">
        <v>163</v>
      </c>
    </row>
    <row r="4" spans="1:2">
      <c r="A4" t="s">
        <v>184</v>
      </c>
      <c r="B4" t="s">
        <v>164</v>
      </c>
    </row>
    <row r="5" spans="1:2">
      <c r="A5" t="s">
        <v>152</v>
      </c>
      <c r="B5" t="s">
        <v>165</v>
      </c>
    </row>
    <row r="6" spans="1:2">
      <c r="A6" t="s">
        <v>154</v>
      </c>
      <c r="B6" t="s">
        <v>166</v>
      </c>
    </row>
    <row r="7" spans="1:2">
      <c r="A7" t="s">
        <v>156</v>
      </c>
      <c r="B7" t="s">
        <v>167</v>
      </c>
    </row>
    <row r="8" spans="1:2">
      <c r="A8" t="s">
        <v>158</v>
      </c>
      <c r="B8" t="s">
        <v>168</v>
      </c>
    </row>
    <row r="9" spans="1:2">
      <c r="A9" t="s">
        <v>146</v>
      </c>
      <c r="B9" t="s">
        <v>169</v>
      </c>
    </row>
    <row r="10" spans="1:2">
      <c r="A10" t="s">
        <v>326</v>
      </c>
      <c r="B10" t="s">
        <v>170</v>
      </c>
    </row>
    <row r="11" spans="1:2">
      <c r="A11" t="s">
        <v>182</v>
      </c>
      <c r="B11" t="s">
        <v>183</v>
      </c>
    </row>
    <row r="12" spans="1:2">
      <c r="A12" t="s">
        <v>149</v>
      </c>
      <c r="B12" t="s">
        <v>175</v>
      </c>
    </row>
    <row r="13" spans="1:2">
      <c r="A13" t="s">
        <v>176</v>
      </c>
      <c r="B13" t="s">
        <v>177</v>
      </c>
    </row>
    <row r="14" spans="1:2">
      <c r="A14" t="s">
        <v>178</v>
      </c>
      <c r="B14" t="s">
        <v>179</v>
      </c>
    </row>
    <row r="15" spans="1:2">
      <c r="A15" t="s">
        <v>180</v>
      </c>
      <c r="B15" t="s">
        <v>181</v>
      </c>
    </row>
  </sheetData>
  <phoneticPr fontId="3"/>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opLeftCell="A27" zoomScaleNormal="100" workbookViewId="0">
      <selection activeCell="C34" sqref="C34"/>
    </sheetView>
  </sheetViews>
  <sheetFormatPr baseColWidth="10" defaultColWidth="8.83203125" defaultRowHeight="14"/>
  <cols>
    <col min="1" max="1" width="11.6640625" customWidth="1"/>
    <col min="2" max="2" width="12.1640625" style="13" bestFit="1" customWidth="1"/>
    <col min="3" max="3" width="73" customWidth="1"/>
    <col min="4" max="4" width="9" style="12"/>
  </cols>
  <sheetData>
    <row r="1" spans="1:4">
      <c r="A1" s="15" t="s">
        <v>17</v>
      </c>
    </row>
    <row r="3" spans="1:4">
      <c r="A3" s="12" t="s">
        <v>10</v>
      </c>
      <c r="B3" s="12" t="s">
        <v>11</v>
      </c>
      <c r="C3" s="12" t="s">
        <v>12</v>
      </c>
      <c r="D3" s="12" t="s">
        <v>14</v>
      </c>
    </row>
    <row r="4" spans="1:4">
      <c r="A4" s="17">
        <v>41456</v>
      </c>
      <c r="B4" s="18" t="s">
        <v>94</v>
      </c>
      <c r="C4" s="1" t="s">
        <v>13</v>
      </c>
      <c r="D4" s="4" t="s">
        <v>15</v>
      </c>
    </row>
    <row r="5" spans="1:4">
      <c r="A5" s="17">
        <v>41484</v>
      </c>
      <c r="B5" s="18" t="s">
        <v>95</v>
      </c>
      <c r="C5" s="1" t="s">
        <v>16</v>
      </c>
      <c r="D5" s="4" t="s">
        <v>15</v>
      </c>
    </row>
    <row r="6" spans="1:4">
      <c r="A6" s="17">
        <v>41486</v>
      </c>
      <c r="B6" s="18" t="s">
        <v>96</v>
      </c>
      <c r="C6" s="1" t="s">
        <v>20</v>
      </c>
      <c r="D6" s="4" t="s">
        <v>21</v>
      </c>
    </row>
    <row r="7" spans="1:4" ht="30">
      <c r="A7" s="17">
        <v>41490</v>
      </c>
      <c r="B7" s="18" t="s">
        <v>97</v>
      </c>
      <c r="C7" s="19" t="s">
        <v>25</v>
      </c>
      <c r="D7" s="4" t="s">
        <v>23</v>
      </c>
    </row>
    <row r="8" spans="1:4">
      <c r="A8" s="17">
        <v>41506</v>
      </c>
      <c r="B8" s="18" t="s">
        <v>98</v>
      </c>
      <c r="C8" s="1" t="s">
        <v>28</v>
      </c>
      <c r="D8" s="4" t="s">
        <v>27</v>
      </c>
    </row>
    <row r="9" spans="1:4" ht="266.25" customHeight="1">
      <c r="A9" s="17">
        <v>41973</v>
      </c>
      <c r="B9" s="18" t="s">
        <v>99</v>
      </c>
      <c r="C9" s="19" t="s">
        <v>112</v>
      </c>
      <c r="D9" s="4" t="s">
        <v>30</v>
      </c>
    </row>
    <row r="10" spans="1:4" ht="30">
      <c r="A10" s="17">
        <v>41993</v>
      </c>
      <c r="B10" s="18" t="s">
        <v>114</v>
      </c>
      <c r="C10" s="19" t="s">
        <v>117</v>
      </c>
      <c r="D10" s="4" t="s">
        <v>15</v>
      </c>
    </row>
    <row r="11" spans="1:4">
      <c r="A11" s="17">
        <v>41993</v>
      </c>
      <c r="B11" s="18" t="s">
        <v>115</v>
      </c>
      <c r="C11" s="1" t="s">
        <v>116</v>
      </c>
      <c r="D11" s="4" t="s">
        <v>15</v>
      </c>
    </row>
    <row r="12" spans="1:4" ht="45">
      <c r="A12" s="17">
        <v>42096</v>
      </c>
      <c r="B12" s="18" t="s">
        <v>120</v>
      </c>
      <c r="C12" s="19" t="s">
        <v>123</v>
      </c>
      <c r="D12" s="4" t="s">
        <v>15</v>
      </c>
    </row>
    <row r="13" spans="1:4" ht="45">
      <c r="A13" s="17">
        <v>42103</v>
      </c>
      <c r="B13" s="18" t="s">
        <v>125</v>
      </c>
      <c r="C13" s="19" t="s">
        <v>124</v>
      </c>
      <c r="D13" s="4" t="s">
        <v>126</v>
      </c>
    </row>
    <row r="14" spans="1:4" ht="30">
      <c r="A14" s="17">
        <v>42121</v>
      </c>
      <c r="B14" s="18" t="s">
        <v>136</v>
      </c>
      <c r="C14" s="19" t="s">
        <v>135</v>
      </c>
      <c r="D14" s="4" t="s">
        <v>130</v>
      </c>
    </row>
    <row r="15" spans="1:4" ht="60">
      <c r="A15" s="17">
        <v>42136</v>
      </c>
      <c r="B15" s="18" t="s">
        <v>137</v>
      </c>
      <c r="C15" s="19" t="s">
        <v>138</v>
      </c>
      <c r="D15" s="4" t="s">
        <v>15</v>
      </c>
    </row>
    <row r="16" spans="1:4" ht="75">
      <c r="A16" s="17">
        <v>42463</v>
      </c>
      <c r="B16" s="18" t="s">
        <v>143</v>
      </c>
      <c r="C16" s="19" t="s">
        <v>195</v>
      </c>
      <c r="D16" s="4" t="s">
        <v>15</v>
      </c>
    </row>
    <row r="17" spans="1:4" ht="75">
      <c r="A17" s="17">
        <v>43015</v>
      </c>
      <c r="B17" s="18" t="s">
        <v>194</v>
      </c>
      <c r="C17" s="19" t="s">
        <v>196</v>
      </c>
      <c r="D17" s="4" t="s">
        <v>197</v>
      </c>
    </row>
    <row r="18" spans="1:4" ht="30">
      <c r="A18" s="17">
        <v>43029</v>
      </c>
      <c r="B18" s="18" t="s">
        <v>198</v>
      </c>
      <c r="C18" s="19" t="s">
        <v>200</v>
      </c>
      <c r="D18" s="4" t="s">
        <v>199</v>
      </c>
    </row>
    <row r="19" spans="1:4" ht="75">
      <c r="A19" s="17">
        <v>43060</v>
      </c>
      <c r="B19" s="18" t="s">
        <v>203</v>
      </c>
      <c r="C19" s="19" t="s">
        <v>216</v>
      </c>
      <c r="D19" s="4" t="s">
        <v>204</v>
      </c>
    </row>
    <row r="20" spans="1:4" ht="60">
      <c r="A20" s="17">
        <v>43182</v>
      </c>
      <c r="B20" s="18" t="s">
        <v>290</v>
      </c>
      <c r="C20" s="19" t="s">
        <v>308</v>
      </c>
      <c r="D20" s="4" t="s">
        <v>15</v>
      </c>
    </row>
    <row r="21" spans="1:4" ht="105">
      <c r="A21" s="17">
        <v>43856</v>
      </c>
      <c r="B21" s="18" t="s">
        <v>314</v>
      </c>
      <c r="C21" s="19" t="s">
        <v>316</v>
      </c>
      <c r="D21" s="4" t="s">
        <v>315</v>
      </c>
    </row>
    <row r="22" spans="1:4" ht="45">
      <c r="A22" s="17">
        <v>44962</v>
      </c>
      <c r="B22" s="18" t="s">
        <v>410</v>
      </c>
      <c r="C22" s="19" t="s">
        <v>330</v>
      </c>
      <c r="D22" s="4" t="s">
        <v>329</v>
      </c>
    </row>
    <row r="23" spans="1:4" ht="135">
      <c r="A23" s="17">
        <v>44962</v>
      </c>
      <c r="B23" s="18" t="s">
        <v>430</v>
      </c>
      <c r="C23" s="19" t="s">
        <v>471</v>
      </c>
      <c r="D23" s="4" t="s">
        <v>329</v>
      </c>
    </row>
    <row r="24" spans="1:4" ht="15">
      <c r="A24" s="17">
        <v>45017</v>
      </c>
      <c r="B24" s="18" t="s">
        <v>439</v>
      </c>
      <c r="C24" s="19" t="s">
        <v>442</v>
      </c>
      <c r="D24" s="4" t="s">
        <v>329</v>
      </c>
    </row>
    <row r="25" spans="1:4" ht="180">
      <c r="A25" s="17">
        <v>45050</v>
      </c>
      <c r="B25" s="18" t="s">
        <v>443</v>
      </c>
      <c r="C25" s="19" t="s">
        <v>458</v>
      </c>
      <c r="D25" s="4" t="s">
        <v>440</v>
      </c>
    </row>
    <row r="26" spans="1:4" ht="30">
      <c r="A26" s="17">
        <v>45122</v>
      </c>
      <c r="B26" s="18" t="s">
        <v>449</v>
      </c>
      <c r="C26" s="19" t="s">
        <v>452</v>
      </c>
      <c r="D26" s="4" t="s">
        <v>440</v>
      </c>
    </row>
    <row r="27" spans="1:4" ht="165">
      <c r="A27" s="17">
        <v>45134</v>
      </c>
      <c r="B27" s="18" t="s">
        <v>457</v>
      </c>
      <c r="C27" s="19" t="s">
        <v>462</v>
      </c>
      <c r="D27" s="4" t="s">
        <v>440</v>
      </c>
    </row>
    <row r="28" spans="1:4" ht="60">
      <c r="A28" s="17">
        <v>45136</v>
      </c>
      <c r="B28" s="18" t="s">
        <v>464</v>
      </c>
      <c r="C28" s="19" t="s">
        <v>467</v>
      </c>
      <c r="D28" s="4" t="s">
        <v>440</v>
      </c>
    </row>
    <row r="29" spans="1:4" ht="150">
      <c r="A29" s="17">
        <v>45144</v>
      </c>
      <c r="B29" s="18" t="s">
        <v>473</v>
      </c>
      <c r="C29" s="19" t="s">
        <v>476</v>
      </c>
      <c r="D29" s="4" t="s">
        <v>440</v>
      </c>
    </row>
    <row r="30" spans="1:4" ht="105">
      <c r="A30" s="17">
        <v>45360</v>
      </c>
      <c r="B30" s="18" t="s">
        <v>491</v>
      </c>
      <c r="C30" s="19" t="s">
        <v>492</v>
      </c>
      <c r="D30" s="4" t="s">
        <v>440</v>
      </c>
    </row>
    <row r="31" spans="1:4" ht="105">
      <c r="A31" s="17">
        <v>45444</v>
      </c>
      <c r="B31" s="18" t="s">
        <v>495</v>
      </c>
      <c r="C31" s="19" t="s">
        <v>496</v>
      </c>
      <c r="D31" s="4" t="s">
        <v>440</v>
      </c>
    </row>
    <row r="32" spans="1:4">
      <c r="A32" s="1"/>
      <c r="B32" s="18"/>
      <c r="C32" s="1"/>
      <c r="D32" s="4"/>
    </row>
  </sheetData>
  <phoneticPr fontId="3"/>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4" sqref="A4"/>
    </sheetView>
  </sheetViews>
  <sheetFormatPr baseColWidth="10" defaultRowHeight="14"/>
  <sheetData>
    <row r="1" spans="1:1">
      <c r="A1" t="s">
        <v>433</v>
      </c>
    </row>
    <row r="2" spans="1:1">
      <c r="A2" t="s">
        <v>478</v>
      </c>
    </row>
    <row r="3" spans="1:1">
      <c r="A3" t="s">
        <v>479</v>
      </c>
    </row>
    <row r="5" spans="1:1">
      <c r="A5" t="s">
        <v>448</v>
      </c>
    </row>
    <row r="6" spans="1:1">
      <c r="A6" t="s">
        <v>477</v>
      </c>
    </row>
    <row r="7" spans="1:1">
      <c r="A7" t="s">
        <v>450</v>
      </c>
    </row>
    <row r="9" spans="1:1">
      <c r="A9" t="s">
        <v>451</v>
      </c>
    </row>
    <row r="10" spans="1:1">
      <c r="A10" t="s">
        <v>444</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1"/>
  <sheetViews>
    <sheetView tabSelected="1" topLeftCell="D1" zoomScale="110" zoomScaleNormal="110" workbookViewId="0">
      <pane ySplit="6" topLeftCell="A7" activePane="bottomLeft" state="frozen"/>
      <selection pane="bottomLeft" activeCell="F13" sqref="F13"/>
    </sheetView>
  </sheetViews>
  <sheetFormatPr baseColWidth="10" defaultRowHeight="14"/>
  <cols>
    <col min="1" max="1" width="19.33203125" customWidth="1"/>
    <col min="2" max="2" width="16" style="86" customWidth="1"/>
    <col min="3" max="3" width="27.6640625" bestFit="1" customWidth="1"/>
    <col min="4" max="4" width="64.33203125" customWidth="1"/>
    <col min="5" max="5" width="30.1640625" bestFit="1" customWidth="1"/>
    <col min="6" max="6" width="48.33203125" customWidth="1"/>
  </cols>
  <sheetData>
    <row r="1" spans="1:6">
      <c r="A1" s="60" t="s">
        <v>344</v>
      </c>
    </row>
    <row r="3" spans="1:6">
      <c r="A3" t="s">
        <v>341</v>
      </c>
    </row>
    <row r="4" spans="1:6">
      <c r="A4" s="109" t="s">
        <v>369</v>
      </c>
    </row>
    <row r="6" spans="1:6" ht="15">
      <c r="A6" t="s">
        <v>345</v>
      </c>
      <c r="B6" s="86" t="s">
        <v>346</v>
      </c>
      <c r="C6" t="s">
        <v>331</v>
      </c>
      <c r="D6" t="s">
        <v>332</v>
      </c>
      <c r="E6" s="110" t="s">
        <v>334</v>
      </c>
      <c r="F6" s="110" t="s">
        <v>333</v>
      </c>
    </row>
    <row r="7" spans="1:6" ht="15">
      <c r="A7" s="111" t="s">
        <v>365</v>
      </c>
      <c r="B7" s="122" t="s">
        <v>366</v>
      </c>
      <c r="C7" s="111" t="s">
        <v>409</v>
      </c>
      <c r="D7" s="111" t="s">
        <v>408</v>
      </c>
      <c r="E7" s="111" t="s">
        <v>497</v>
      </c>
      <c r="F7" s="111"/>
    </row>
    <row r="8" spans="1:6" ht="15">
      <c r="A8" s="111" t="s">
        <v>365</v>
      </c>
      <c r="B8" s="122" t="s">
        <v>366</v>
      </c>
      <c r="C8" s="111" t="s">
        <v>325</v>
      </c>
      <c r="D8" s="111" t="s">
        <v>368</v>
      </c>
      <c r="E8" s="111" t="s">
        <v>586</v>
      </c>
      <c r="F8" s="111"/>
    </row>
    <row r="9" spans="1:6" ht="15">
      <c r="A9" s="111" t="s">
        <v>365</v>
      </c>
      <c r="B9" s="122" t="s">
        <v>366</v>
      </c>
      <c r="C9" s="111" t="s">
        <v>335</v>
      </c>
      <c r="D9" s="111" t="s">
        <v>337</v>
      </c>
      <c r="E9" t="s">
        <v>498</v>
      </c>
      <c r="F9" s="111"/>
    </row>
    <row r="10" spans="1:6" ht="15">
      <c r="A10" s="111" t="s">
        <v>365</v>
      </c>
      <c r="B10" s="122" t="s">
        <v>366</v>
      </c>
      <c r="C10" s="111" t="s">
        <v>400</v>
      </c>
      <c r="D10" s="111" t="s">
        <v>401</v>
      </c>
      <c r="E10" s="111" t="s">
        <v>407</v>
      </c>
      <c r="F10" s="111"/>
    </row>
    <row r="11" spans="1:6" ht="30">
      <c r="A11" s="111" t="s">
        <v>365</v>
      </c>
      <c r="B11" s="122" t="s">
        <v>366</v>
      </c>
      <c r="C11" s="111" t="s">
        <v>405</v>
      </c>
      <c r="D11" s="122" t="s">
        <v>406</v>
      </c>
      <c r="E11" s="111" t="s">
        <v>43</v>
      </c>
      <c r="F11" s="111"/>
    </row>
    <row r="12" spans="1:6" ht="15">
      <c r="A12" s="111" t="s">
        <v>365</v>
      </c>
      <c r="B12" s="122" t="s">
        <v>366</v>
      </c>
      <c r="C12" s="111" t="s">
        <v>626</v>
      </c>
      <c r="D12" s="122" t="s">
        <v>627</v>
      </c>
      <c r="E12" s="111" t="s">
        <v>43</v>
      </c>
      <c r="F12" s="142" t="s">
        <v>628</v>
      </c>
    </row>
    <row r="13" spans="1:6" ht="15">
      <c r="A13" s="111" t="s">
        <v>365</v>
      </c>
      <c r="B13" s="122" t="s">
        <v>366</v>
      </c>
      <c r="C13" s="111" t="s">
        <v>339</v>
      </c>
      <c r="D13" s="111" t="s">
        <v>338</v>
      </c>
      <c r="E13" t="s">
        <v>217</v>
      </c>
      <c r="F13" s="111"/>
    </row>
    <row r="14" spans="1:6" ht="15">
      <c r="A14" s="111" t="s">
        <v>365</v>
      </c>
      <c r="B14" s="122" t="s">
        <v>366</v>
      </c>
      <c r="C14" s="111" t="s">
        <v>340</v>
      </c>
      <c r="D14" s="111" t="s">
        <v>141</v>
      </c>
      <c r="E14" t="s">
        <v>336</v>
      </c>
      <c r="F14" s="111"/>
    </row>
    <row r="15" spans="1:6" ht="45">
      <c r="A15" s="111" t="s">
        <v>365</v>
      </c>
      <c r="B15" s="122" t="s">
        <v>366</v>
      </c>
      <c r="C15" s="111" t="s">
        <v>370</v>
      </c>
      <c r="D15" s="122" t="s">
        <v>465</v>
      </c>
      <c r="E15" t="s">
        <v>218</v>
      </c>
      <c r="F15" s="111"/>
    </row>
    <row r="16" spans="1:6" ht="45">
      <c r="A16" s="111" t="s">
        <v>365</v>
      </c>
      <c r="B16" s="122" t="s">
        <v>366</v>
      </c>
      <c r="C16" s="111" t="s">
        <v>371</v>
      </c>
      <c r="D16" s="122" t="s">
        <v>466</v>
      </c>
      <c r="E16" t="s">
        <v>191</v>
      </c>
      <c r="F16" s="111"/>
    </row>
    <row r="17" spans="1:6" ht="15">
      <c r="A17" s="111" t="s">
        <v>365</v>
      </c>
      <c r="B17" s="122" t="s">
        <v>366</v>
      </c>
      <c r="C17" s="111" t="s">
        <v>372</v>
      </c>
      <c r="D17" s="111" t="s">
        <v>189</v>
      </c>
      <c r="F17" s="111"/>
    </row>
    <row r="18" spans="1:6" ht="15">
      <c r="A18" s="111" t="s">
        <v>365</v>
      </c>
      <c r="B18" s="122" t="s">
        <v>366</v>
      </c>
      <c r="C18" s="111" t="s">
        <v>373</v>
      </c>
      <c r="D18" s="111" t="s">
        <v>190</v>
      </c>
      <c r="F18" s="111"/>
    </row>
    <row r="19" spans="1:6" ht="105">
      <c r="A19" s="111" t="s">
        <v>348</v>
      </c>
      <c r="B19" s="122" t="s">
        <v>347</v>
      </c>
      <c r="C19" s="111" t="s">
        <v>349</v>
      </c>
      <c r="D19" s="121" t="s">
        <v>431</v>
      </c>
      <c r="E19" s="112" t="s">
        <v>585</v>
      </c>
      <c r="F19" s="113"/>
    </row>
    <row r="20" spans="1:6" ht="15">
      <c r="A20" s="111" t="s">
        <v>348</v>
      </c>
      <c r="B20" s="122" t="s">
        <v>347</v>
      </c>
      <c r="C20" s="111" t="s">
        <v>350</v>
      </c>
      <c r="D20" s="114" t="s">
        <v>360</v>
      </c>
      <c r="E20" s="115" t="s">
        <v>309</v>
      </c>
      <c r="F20" s="116"/>
    </row>
    <row r="21" spans="1:6" ht="150">
      <c r="A21" s="111" t="s">
        <v>348</v>
      </c>
      <c r="B21" s="122" t="s">
        <v>347</v>
      </c>
      <c r="C21" s="111" t="s">
        <v>353</v>
      </c>
      <c r="D21" s="117" t="s">
        <v>432</v>
      </c>
      <c r="E21" s="115" t="s">
        <v>311</v>
      </c>
      <c r="F21" s="116"/>
    </row>
    <row r="22" spans="1:6" ht="30">
      <c r="A22" s="111" t="s">
        <v>348</v>
      </c>
      <c r="B22" s="122" t="s">
        <v>347</v>
      </c>
      <c r="C22" s="111" t="s">
        <v>354</v>
      </c>
      <c r="D22" s="117" t="s">
        <v>351</v>
      </c>
      <c r="E22" s="115" t="s">
        <v>402</v>
      </c>
      <c r="F22" s="116"/>
    </row>
    <row r="23" spans="1:6" ht="30">
      <c r="A23" s="111" t="s">
        <v>348</v>
      </c>
      <c r="B23" s="122" t="s">
        <v>347</v>
      </c>
      <c r="C23" s="111" t="s">
        <v>356</v>
      </c>
      <c r="D23" s="117" t="s">
        <v>355</v>
      </c>
      <c r="E23" s="115" t="s">
        <v>312</v>
      </c>
      <c r="F23" s="116"/>
    </row>
    <row r="24" spans="1:6" ht="120">
      <c r="A24" s="111" t="s">
        <v>348</v>
      </c>
      <c r="B24" s="122" t="s">
        <v>347</v>
      </c>
      <c r="C24" s="111" t="s">
        <v>357</v>
      </c>
      <c r="D24" s="118" t="s">
        <v>352</v>
      </c>
      <c r="E24" s="119" t="s">
        <v>403</v>
      </c>
      <c r="F24" s="120"/>
    </row>
    <row r="25" spans="1:6" ht="195">
      <c r="A25" s="111" t="s">
        <v>358</v>
      </c>
      <c r="B25" s="122" t="s">
        <v>359</v>
      </c>
      <c r="C25" s="111" t="s">
        <v>349</v>
      </c>
      <c r="D25" s="122" t="s">
        <v>470</v>
      </c>
      <c r="E25" s="111"/>
      <c r="F25" s="111"/>
    </row>
    <row r="26" spans="1:6" ht="30">
      <c r="A26" s="111" t="s">
        <v>358</v>
      </c>
      <c r="B26" s="122" t="s">
        <v>359</v>
      </c>
      <c r="C26" s="111" t="s">
        <v>350</v>
      </c>
      <c r="D26" s="114" t="s">
        <v>360</v>
      </c>
      <c r="E26" s="111"/>
      <c r="F26" s="111"/>
    </row>
    <row r="27" spans="1:6" ht="30">
      <c r="A27" s="111" t="s">
        <v>358</v>
      </c>
      <c r="B27" s="122" t="s">
        <v>359</v>
      </c>
      <c r="C27" s="111" t="s">
        <v>468</v>
      </c>
      <c r="D27" s="122" t="s">
        <v>469</v>
      </c>
      <c r="E27" s="111"/>
      <c r="F27" s="111"/>
    </row>
    <row r="28" spans="1:6" ht="210">
      <c r="A28" s="111" t="s">
        <v>358</v>
      </c>
      <c r="B28" s="122" t="s">
        <v>359</v>
      </c>
      <c r="C28" s="111" t="s">
        <v>374</v>
      </c>
      <c r="D28" s="122" t="s">
        <v>412</v>
      </c>
      <c r="E28" s="111"/>
      <c r="F28" s="111"/>
    </row>
    <row r="29" spans="1:6" ht="210">
      <c r="A29" s="111" t="s">
        <v>358</v>
      </c>
      <c r="B29" s="122" t="s">
        <v>359</v>
      </c>
      <c r="C29" s="111" t="s">
        <v>361</v>
      </c>
      <c r="D29" s="122" t="s">
        <v>413</v>
      </c>
      <c r="E29" s="111"/>
      <c r="F29" s="111"/>
    </row>
    <row r="30" spans="1:6" ht="60">
      <c r="A30" s="111" t="s">
        <v>362</v>
      </c>
      <c r="B30" s="122" t="s">
        <v>363</v>
      </c>
      <c r="C30" s="111" t="s">
        <v>349</v>
      </c>
      <c r="D30" s="122" t="s">
        <v>364</v>
      </c>
      <c r="E30" s="111" t="s">
        <v>584</v>
      </c>
      <c r="F30" s="111"/>
    </row>
    <row r="31" spans="1:6" ht="15">
      <c r="A31" s="111" t="s">
        <v>362</v>
      </c>
      <c r="B31" s="122" t="s">
        <v>363</v>
      </c>
      <c r="C31" s="111" t="s">
        <v>350</v>
      </c>
      <c r="D31" s="111" t="s">
        <v>18</v>
      </c>
      <c r="E31" s="111" t="s">
        <v>291</v>
      </c>
      <c r="F31" s="111"/>
    </row>
  </sheetData>
  <phoneticPr fontId="3"/>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3"/>
  <sheetViews>
    <sheetView zoomScaleNormal="100" workbookViewId="0">
      <pane ySplit="8" topLeftCell="A9" activePane="bottomLeft" state="frozen"/>
      <selection pane="bottomLeft" activeCell="C13" sqref="C13"/>
    </sheetView>
  </sheetViews>
  <sheetFormatPr baseColWidth="10" defaultColWidth="8.83203125" defaultRowHeight="14"/>
  <cols>
    <col min="1" max="1" width="39.1640625" bestFit="1" customWidth="1"/>
    <col min="2" max="2" width="11.5" bestFit="1" customWidth="1"/>
    <col min="3" max="3" width="9.1640625" style="3" bestFit="1" customWidth="1"/>
    <col min="4" max="4" width="9.6640625" style="3" customWidth="1"/>
    <col min="5" max="5" width="22" style="3" bestFit="1" customWidth="1"/>
    <col min="6" max="6" width="18.1640625" style="3" customWidth="1"/>
    <col min="7" max="7" width="14.6640625" style="3" bestFit="1" customWidth="1"/>
    <col min="8" max="8" width="12.1640625" style="3" bestFit="1" customWidth="1"/>
    <col min="9" max="10" width="5.6640625" bestFit="1" customWidth="1"/>
    <col min="11" max="11" width="7.5" customWidth="1"/>
    <col min="12" max="15" width="8" customWidth="1"/>
    <col min="16" max="16" width="31.6640625" customWidth="1"/>
  </cols>
  <sheetData>
    <row r="1" spans="1:16">
      <c r="A1" s="7" t="s">
        <v>9</v>
      </c>
      <c r="B1" s="3"/>
    </row>
    <row r="2" spans="1:16">
      <c r="A2" s="7"/>
      <c r="B2" s="3"/>
    </row>
    <row r="3" spans="1:16">
      <c r="A3" s="7"/>
      <c r="B3" s="3"/>
    </row>
    <row r="4" spans="1:16">
      <c r="A4" s="109" t="s">
        <v>343</v>
      </c>
      <c r="B4" s="3"/>
    </row>
    <row r="5" spans="1:16">
      <c r="A5" s="7"/>
      <c r="B5" s="3"/>
    </row>
    <row r="6" spans="1:16" ht="30">
      <c r="A6" s="7"/>
      <c r="B6" s="59" t="s">
        <v>89</v>
      </c>
      <c r="C6" s="141" t="s">
        <v>93</v>
      </c>
      <c r="D6" s="141"/>
      <c r="E6" s="141"/>
      <c r="F6" s="141"/>
      <c r="G6" s="141"/>
      <c r="H6" s="141"/>
      <c r="I6" s="140" t="s">
        <v>142</v>
      </c>
      <c r="J6" s="140"/>
      <c r="K6" s="140"/>
      <c r="L6" s="140"/>
      <c r="M6" s="62" t="s">
        <v>186</v>
      </c>
      <c r="N6" s="105" t="s">
        <v>319</v>
      </c>
      <c r="O6" s="103"/>
      <c r="P6" s="103"/>
    </row>
    <row r="7" spans="1:16">
      <c r="B7" s="36" t="s">
        <v>90</v>
      </c>
      <c r="C7" s="49" t="s">
        <v>91</v>
      </c>
      <c r="D7" s="49" t="s">
        <v>90</v>
      </c>
      <c r="E7" s="38" t="s">
        <v>90</v>
      </c>
      <c r="F7" s="49" t="s">
        <v>90</v>
      </c>
      <c r="G7" s="38" t="s">
        <v>91</v>
      </c>
      <c r="H7" s="38" t="s">
        <v>185</v>
      </c>
      <c r="I7" s="40" t="s">
        <v>91</v>
      </c>
      <c r="J7" s="40" t="s">
        <v>91</v>
      </c>
      <c r="K7" s="40" t="s">
        <v>91</v>
      </c>
      <c r="L7" s="40" t="s">
        <v>91</v>
      </c>
      <c r="M7" s="63" t="s">
        <v>201</v>
      </c>
      <c r="N7" s="104" t="s">
        <v>91</v>
      </c>
      <c r="O7" s="37" t="s">
        <v>91</v>
      </c>
      <c r="P7" s="37" t="s">
        <v>91</v>
      </c>
    </row>
    <row r="8" spans="1:16" ht="30">
      <c r="A8" s="4" t="s">
        <v>18</v>
      </c>
      <c r="B8" s="4" t="s">
        <v>0</v>
      </c>
      <c r="C8" s="5" t="s">
        <v>375</v>
      </c>
      <c r="D8" s="5" t="s">
        <v>376</v>
      </c>
      <c r="E8" s="48" t="s">
        <v>377</v>
      </c>
      <c r="F8" s="50" t="s">
        <v>173</v>
      </c>
      <c r="G8" s="5" t="s">
        <v>100</v>
      </c>
      <c r="H8" s="5" t="s">
        <v>378</v>
      </c>
      <c r="I8" s="5" t="s">
        <v>379</v>
      </c>
      <c r="J8" s="5" t="s">
        <v>380</v>
      </c>
      <c r="K8" s="5" t="s">
        <v>140</v>
      </c>
      <c r="L8" s="5" t="s">
        <v>381</v>
      </c>
      <c r="M8" s="5" t="s">
        <v>187</v>
      </c>
      <c r="N8" s="5" t="s">
        <v>317</v>
      </c>
      <c r="O8" s="5" t="s">
        <v>318</v>
      </c>
      <c r="P8" s="5" t="s">
        <v>174</v>
      </c>
    </row>
    <row r="9" spans="1:16">
      <c r="A9" s="6" t="s">
        <v>309</v>
      </c>
      <c r="B9" s="2" t="s">
        <v>310</v>
      </c>
      <c r="C9" s="2"/>
      <c r="D9" s="2"/>
      <c r="E9" s="2"/>
      <c r="F9" s="1" t="str">
        <f>IF(テーブル2[[#This Row],[データパターン（日本語）]]="", "", VLOOKUP(テーブル2[[#This Row],[データパターン（日本語）]],dataType・データパターン一覧!A:B,2,FALSE))</f>
        <v/>
      </c>
      <c r="G9" s="39"/>
      <c r="H9" s="5"/>
      <c r="I9" s="2"/>
      <c r="J9" s="2"/>
      <c r="K9" s="2"/>
      <c r="L9" s="2"/>
      <c r="M9" s="2"/>
      <c r="N9" s="39"/>
      <c r="O9" s="39"/>
      <c r="P9" s="39"/>
    </row>
    <row r="10" spans="1:16" ht="15">
      <c r="A10" s="6" t="s">
        <v>489</v>
      </c>
      <c r="B10" s="2" t="s">
        <v>75</v>
      </c>
      <c r="C10" s="2"/>
      <c r="D10" s="2"/>
      <c r="E10" s="2"/>
      <c r="F10" s="1" t="str">
        <f>IF(テーブル2[[#This Row],[データパターン（日本語）]]="", "", VLOOKUP(テーブル2[[#This Row],[データパターン（日本語）]],dataType・データパターン一覧!A:B,2,FALSE))</f>
        <v/>
      </c>
      <c r="G10" s="39"/>
      <c r="H10" s="5"/>
      <c r="I10" s="2"/>
      <c r="J10" s="2"/>
      <c r="K10" s="2"/>
      <c r="L10" s="2"/>
      <c r="M10" s="2"/>
      <c r="N10" s="39"/>
      <c r="O10" s="39"/>
      <c r="P10" s="39" t="s">
        <v>514</v>
      </c>
    </row>
    <row r="11" spans="1:16">
      <c r="A11" s="6" t="s">
        <v>500</v>
      </c>
      <c r="B11" s="2" t="s">
        <v>61</v>
      </c>
      <c r="C11" s="2" t="s">
        <v>202</v>
      </c>
      <c r="D11" s="2" t="s">
        <v>499</v>
      </c>
      <c r="E11" s="2" t="s">
        <v>511</v>
      </c>
      <c r="F11" s="1" t="str">
        <f>IF(テーブル2[[#This Row],[データパターン（日本語）]]="", "", VLOOKUP(テーブル2[[#This Row],[データパターン（日本語）]],dataType・データパターン一覧!A:B,2,FALSE))</f>
        <v>REG_EX_HAN</v>
      </c>
      <c r="G11" s="39"/>
      <c r="H11" s="5"/>
      <c r="I11" s="2"/>
      <c r="J11" s="2"/>
      <c r="K11" s="2"/>
      <c r="L11" s="2"/>
      <c r="M11" s="2"/>
      <c r="N11" s="19"/>
      <c r="O11" s="19"/>
      <c r="P11" s="19"/>
    </row>
    <row r="12" spans="1:16" ht="60">
      <c r="A12" s="6" t="s">
        <v>501</v>
      </c>
      <c r="B12" s="2" t="s">
        <v>61</v>
      </c>
      <c r="C12" s="2" t="s">
        <v>625</v>
      </c>
      <c r="D12" s="2" t="s">
        <v>502</v>
      </c>
      <c r="E12" s="2" t="s">
        <v>512</v>
      </c>
      <c r="F12" s="1" t="str">
        <f>IF(テーブル2[[#This Row],[データパターン（日本語）]]="", "", VLOOKUP(テーブル2[[#This Row],[データパターン（日本語）]],dataType・データパターン一覧!A:B,2,FALSE))</f>
        <v>REG_EX_ALL</v>
      </c>
      <c r="G12" s="39"/>
      <c r="H12" s="127" t="s">
        <v>43</v>
      </c>
      <c r="I12" s="2"/>
      <c r="J12" s="2"/>
      <c r="K12" s="2"/>
      <c r="L12" s="2"/>
      <c r="M12" s="2"/>
      <c r="N12" s="19"/>
      <c r="O12" s="19"/>
      <c r="P12" s="19" t="s">
        <v>515</v>
      </c>
    </row>
    <row r="13" spans="1:16" ht="30">
      <c r="A13" s="6" t="s">
        <v>503</v>
      </c>
      <c r="B13" s="2" t="s">
        <v>61</v>
      </c>
      <c r="C13" s="2" t="s">
        <v>202</v>
      </c>
      <c r="D13" s="2" t="s">
        <v>504</v>
      </c>
      <c r="E13" s="2" t="s">
        <v>512</v>
      </c>
      <c r="F13" s="1" t="str">
        <f>IF(テーブル2[[#This Row],[データパターン（日本語）]]="", "", VLOOKUP(テーブル2[[#This Row],[データパターン（日本語）]],dataType・データパターン一覧!A:B,2,FALSE))</f>
        <v>REG_EX_ALL</v>
      </c>
      <c r="G13" s="39" t="s">
        <v>516</v>
      </c>
      <c r="H13" s="127" t="s">
        <v>43</v>
      </c>
      <c r="I13" s="2"/>
      <c r="J13" s="2"/>
      <c r="K13" s="2"/>
      <c r="L13" s="2"/>
      <c r="M13" s="2"/>
      <c r="N13" s="19"/>
      <c r="O13" s="19"/>
      <c r="P13" s="19"/>
    </row>
    <row r="14" spans="1:16">
      <c r="A14" s="88" t="s">
        <v>505</v>
      </c>
      <c r="B14" s="89" t="s">
        <v>65</v>
      </c>
      <c r="C14" s="89"/>
      <c r="D14" s="89"/>
      <c r="E14" s="89"/>
      <c r="F14" s="1" t="str">
        <f>IF(テーブル2[[#This Row],[データパターン（日本語）]]="", "", VLOOKUP(テーブル2[[#This Row],[データパターン（日本語）]],dataType・データパターン一覧!A:B,2,FALSE))</f>
        <v/>
      </c>
      <c r="G14" s="39"/>
      <c r="H14" s="5"/>
      <c r="I14" s="2"/>
      <c r="J14" s="2"/>
      <c r="K14" s="2"/>
      <c r="L14" s="2"/>
      <c r="M14" s="2" t="s">
        <v>193</v>
      </c>
      <c r="N14" s="19"/>
      <c r="O14" s="19"/>
      <c r="P14" s="19"/>
    </row>
    <row r="15" spans="1:16" ht="30">
      <c r="A15" s="6" t="s">
        <v>506</v>
      </c>
      <c r="B15" s="2" t="s">
        <v>61</v>
      </c>
      <c r="C15" s="2" t="s">
        <v>202</v>
      </c>
      <c r="D15" s="2" t="s">
        <v>507</v>
      </c>
      <c r="E15" s="2" t="s">
        <v>511</v>
      </c>
      <c r="F15" s="1" t="str">
        <f>IF(テーブル2[[#This Row],[データパターン（日本語）]]="", "", VLOOKUP(テーブル2[[#This Row],[データパターン（日本語）]],dataType・データパターン一覧!A:B,2,FALSE))</f>
        <v>REG_EX_HAN</v>
      </c>
      <c r="G15" s="39" t="s">
        <v>517</v>
      </c>
      <c r="H15" s="127" t="s">
        <v>43</v>
      </c>
      <c r="I15" s="2"/>
      <c r="J15" s="2"/>
      <c r="K15" s="2"/>
      <c r="L15" s="2"/>
      <c r="M15" s="2"/>
      <c r="N15" s="19"/>
      <c r="O15" s="19"/>
      <c r="P15" s="19"/>
    </row>
    <row r="16" spans="1:16" ht="75">
      <c r="A16" s="78" t="s">
        <v>508</v>
      </c>
      <c r="B16" s="2" t="s">
        <v>61</v>
      </c>
      <c r="C16" s="2" t="s">
        <v>202</v>
      </c>
      <c r="D16" s="2" t="s">
        <v>509</v>
      </c>
      <c r="E16" s="2" t="s">
        <v>511</v>
      </c>
      <c r="F16" s="1" t="str">
        <f>IF(テーブル2[[#This Row],[データパターン（日本語）]]="", "", VLOOKUP(テーブル2[[#This Row],[データパターン（日本語）]],dataType・データパターン一覧!A:B,2,FALSE))</f>
        <v>REG_EX_HAN</v>
      </c>
      <c r="G16" s="39"/>
      <c r="H16" s="5"/>
      <c r="I16" s="2"/>
      <c r="J16" s="2"/>
      <c r="K16" s="2"/>
      <c r="L16" s="2"/>
      <c r="M16" s="2"/>
      <c r="N16" s="19"/>
      <c r="O16" s="19"/>
      <c r="P16" s="19" t="s">
        <v>518</v>
      </c>
    </row>
    <row r="17" spans="1:16">
      <c r="A17" s="6" t="s">
        <v>226</v>
      </c>
      <c r="B17" s="2" t="s">
        <v>61</v>
      </c>
      <c r="C17" s="2" t="s">
        <v>510</v>
      </c>
      <c r="D17" s="2" t="s">
        <v>510</v>
      </c>
      <c r="E17" s="2" t="s">
        <v>513</v>
      </c>
      <c r="F17" s="1" t="str">
        <f>IF(テーブル2[[#This Row],[データパターン（日本語）]]="", "", VLOOKUP(テーブル2[[#This Row],[データパターン（日本語）]],dataType・データパターン一覧!A:B,2,FALSE))</f>
        <v>REG_EX_HAN_NUM</v>
      </c>
      <c r="G17" s="39"/>
      <c r="H17" s="5"/>
      <c r="I17" s="2"/>
      <c r="J17" s="2"/>
      <c r="K17" s="2"/>
      <c r="L17" s="2"/>
      <c r="M17" s="2"/>
      <c r="N17" s="39"/>
      <c r="O17" s="39"/>
      <c r="P17" s="39"/>
    </row>
    <row r="18" spans="1:16">
      <c r="A18" s="6" t="s">
        <v>481</v>
      </c>
      <c r="B18" s="2" t="s">
        <v>26</v>
      </c>
      <c r="C18" s="2"/>
      <c r="D18" s="2"/>
      <c r="E18" s="2"/>
      <c r="F18" s="1"/>
      <c r="G18" s="39"/>
      <c r="H18" s="5"/>
      <c r="I18" s="2"/>
      <c r="J18" s="2"/>
      <c r="K18" s="2"/>
      <c r="L18" s="2"/>
      <c r="M18" s="2"/>
      <c r="N18" s="19"/>
      <c r="O18" s="19"/>
      <c r="P18" s="19"/>
    </row>
    <row r="19" spans="1:16">
      <c r="A19" s="78" t="s">
        <v>322</v>
      </c>
      <c r="B19" s="2" t="s">
        <v>75</v>
      </c>
      <c r="C19" s="2"/>
      <c r="D19" s="2"/>
      <c r="E19" s="2"/>
      <c r="F19" s="1" t="str">
        <f>IF(テーブル2[[#This Row],[データパターン（日本語）]]="", "", VLOOKUP(テーブル2[[#This Row],[データパターン（日本語）]],dataType・データパターン一覧!A:B,2,FALSE))</f>
        <v/>
      </c>
      <c r="G19" s="39"/>
      <c r="H19" s="5"/>
      <c r="I19" s="2"/>
      <c r="J19" s="2"/>
      <c r="K19" s="2"/>
      <c r="L19" s="2"/>
      <c r="M19" s="2"/>
      <c r="N19" s="19"/>
      <c r="O19" s="19"/>
      <c r="P19" s="19"/>
    </row>
    <row r="20" spans="1:16">
      <c r="A20" s="78" t="s">
        <v>590</v>
      </c>
      <c r="B20" s="2" t="s">
        <v>594</v>
      </c>
      <c r="C20" s="2"/>
      <c r="D20" s="2"/>
      <c r="E20" s="2"/>
      <c r="F20" s="1" t="str">
        <f>IF(テーブル2[[#This Row],[データパターン（日本語）]]="", "", VLOOKUP(テーブル2[[#This Row],[データパターン（日本語）]],dataType・データパターン一覧!A:B,2,FALSE))</f>
        <v/>
      </c>
      <c r="G20" s="39"/>
      <c r="H20" s="127"/>
      <c r="I20" s="2" t="s">
        <v>595</v>
      </c>
      <c r="J20" s="2" t="s">
        <v>596</v>
      </c>
      <c r="K20" s="2"/>
      <c r="L20" s="2"/>
      <c r="M20" s="2"/>
      <c r="N20" s="19"/>
      <c r="O20" s="19"/>
      <c r="P20" s="19"/>
    </row>
    <row r="21" spans="1:16">
      <c r="A21" s="78" t="s">
        <v>593</v>
      </c>
      <c r="B21" s="2" t="s">
        <v>594</v>
      </c>
      <c r="C21" s="2"/>
      <c r="D21" s="2"/>
      <c r="E21" s="2"/>
      <c r="F21" s="1" t="str">
        <f>IF(テーブル2[[#This Row],[データパターン（日本語）]]="", "", VLOOKUP(テーブル2[[#This Row],[データパターン（日本語）]],dataType・データパターン一覧!A:B,2,FALSE))</f>
        <v/>
      </c>
      <c r="G21" s="39"/>
      <c r="H21" s="127"/>
      <c r="I21" s="2" t="s">
        <v>193</v>
      </c>
      <c r="J21" s="2" t="s">
        <v>597</v>
      </c>
      <c r="K21" s="2"/>
      <c r="L21" s="2"/>
      <c r="M21" s="2"/>
      <c r="N21" s="19"/>
      <c r="O21" s="19"/>
      <c r="P21" s="19"/>
    </row>
    <row r="22" spans="1:16">
      <c r="B22" s="2"/>
      <c r="C22" s="2"/>
      <c r="D22" s="2"/>
      <c r="E22" s="2"/>
      <c r="F22" s="1" t="str">
        <f>IF(テーブル2[[#This Row],[データパターン（日本語）]]="", "", VLOOKUP(テーブル2[[#This Row],[データパターン（日本語）]],dataType・データパターン一覧!A:B,2,FALSE))</f>
        <v/>
      </c>
      <c r="G22" s="39"/>
      <c r="H22" s="127"/>
      <c r="I22" s="2"/>
      <c r="J22" s="2"/>
      <c r="K22" s="2"/>
      <c r="L22" s="2"/>
      <c r="M22" s="2"/>
      <c r="N22" s="19"/>
      <c r="O22" s="19"/>
      <c r="P22" s="19"/>
    </row>
    <row r="23" spans="1:16">
      <c r="A23" s="78"/>
      <c r="B23" s="2"/>
      <c r="C23" s="2"/>
      <c r="D23" s="2"/>
      <c r="E23" s="2"/>
      <c r="F23" s="1" t="str">
        <f>IF(テーブル2[[#This Row],[データパターン（日本語）]]="", "", VLOOKUP(テーブル2[[#This Row],[データパターン（日本語）]],dataType・データパターン一覧!A:B,2,FALSE))</f>
        <v/>
      </c>
      <c r="G23" s="39"/>
      <c r="H23" s="127"/>
      <c r="I23" s="2"/>
      <c r="J23" s="2"/>
      <c r="K23" s="2"/>
      <c r="L23" s="2"/>
      <c r="M23" s="2"/>
      <c r="N23" s="19"/>
      <c r="O23" s="19"/>
      <c r="P23" s="19"/>
    </row>
    <row r="24" spans="1:16">
      <c r="B24" s="2"/>
      <c r="C24" s="2"/>
      <c r="D24" s="2"/>
      <c r="E24" s="2"/>
      <c r="F24" s="1" t="str">
        <f>IF(テーブル2[[#This Row],[データパターン（日本語）]]="", "", VLOOKUP(テーブル2[[#This Row],[データパターン（日本語）]],dataType・データパターン一覧!A:B,2,FALSE))</f>
        <v/>
      </c>
      <c r="G24" s="39"/>
      <c r="H24" s="127"/>
      <c r="I24" s="2"/>
      <c r="J24" s="2"/>
      <c r="K24" s="2"/>
      <c r="L24" s="2"/>
      <c r="M24" s="2"/>
      <c r="N24" s="19"/>
      <c r="O24" s="19"/>
      <c r="P24" s="19"/>
    </row>
    <row r="25" spans="1:16">
      <c r="C25" s="2"/>
      <c r="D25" s="2"/>
      <c r="E25" s="2"/>
      <c r="F25" s="1" t="str">
        <f>IF(テーブル2[[#This Row],[データパターン（日本語）]]="", "", VLOOKUP(テーブル2[[#This Row],[データパターン（日本語）]],dataType・データパターン一覧!A:B,2,FALSE))</f>
        <v/>
      </c>
      <c r="G25" s="39"/>
      <c r="H25" s="127"/>
      <c r="I25" s="2"/>
      <c r="J25" s="2"/>
      <c r="K25" s="2"/>
      <c r="L25" s="2"/>
      <c r="N25" s="19"/>
      <c r="O25" s="19"/>
      <c r="P25" s="19"/>
    </row>
    <row r="26" spans="1:16">
      <c r="B26" s="2"/>
      <c r="C26" s="2"/>
      <c r="D26" s="2"/>
      <c r="E26" s="2"/>
      <c r="F26" s="1" t="str">
        <f>IF(テーブル2[[#This Row],[データパターン（日本語）]]="", "", VLOOKUP(テーブル2[[#This Row],[データパターン（日本語）]],dataType・データパターン一覧!A:B,2,FALSE))</f>
        <v/>
      </c>
      <c r="G26" s="39"/>
      <c r="H26" s="127"/>
      <c r="I26" s="2"/>
      <c r="J26" s="2"/>
      <c r="K26" s="2"/>
      <c r="L26" s="2"/>
      <c r="M26" s="2"/>
      <c r="N26" s="19"/>
      <c r="O26" s="19"/>
      <c r="P26" s="19"/>
    </row>
    <row r="27" spans="1:16">
      <c r="A27" s="78"/>
      <c r="B27" s="2"/>
      <c r="C27" s="2"/>
      <c r="D27" s="2"/>
      <c r="E27" s="2"/>
      <c r="F27" s="1" t="str">
        <f>IF(テーブル2[[#This Row],[データパターン（日本語）]]="", "", VLOOKUP(テーブル2[[#This Row],[データパターン（日本語）]],dataType・データパターン一覧!A:B,2,FALSE))</f>
        <v/>
      </c>
      <c r="G27" s="39"/>
      <c r="H27" s="127"/>
      <c r="I27" s="2"/>
      <c r="J27" s="2"/>
      <c r="K27" s="2"/>
      <c r="L27" s="2"/>
      <c r="M27" s="2"/>
      <c r="N27" s="19"/>
      <c r="O27" s="19"/>
      <c r="P27" s="19"/>
    </row>
    <row r="28" spans="1:16">
      <c r="A28" s="6"/>
      <c r="B28" s="2"/>
      <c r="C28" s="2"/>
      <c r="D28" s="2"/>
      <c r="E28" s="2"/>
      <c r="F28" s="1" t="str">
        <f>IF(テーブル2[[#This Row],[データパターン（日本語）]]="", "", VLOOKUP(テーブル2[[#This Row],[データパターン（日本語）]],dataType・データパターン一覧!A:B,2,FALSE))</f>
        <v/>
      </c>
      <c r="G28" s="39"/>
      <c r="H28" s="5"/>
      <c r="I28" s="2"/>
      <c r="J28" s="2"/>
      <c r="K28" s="2"/>
      <c r="L28" s="2"/>
      <c r="M28" s="2"/>
      <c r="N28" s="19"/>
      <c r="O28" s="19"/>
      <c r="P28" s="19"/>
    </row>
    <row r="29" spans="1:16">
      <c r="A29" s="6"/>
      <c r="C29" s="2"/>
      <c r="D29" s="2"/>
      <c r="E29" s="2"/>
      <c r="F29" s="1" t="str">
        <f>IF(テーブル2[[#This Row],[データパターン（日本語）]]="", "", VLOOKUP(テーブル2[[#This Row],[データパターン（日本語）]],dataType・データパターン一覧!A:B,2,FALSE))</f>
        <v/>
      </c>
      <c r="G29" s="39"/>
      <c r="H29" s="5"/>
      <c r="I29" s="2"/>
      <c r="J29" s="2"/>
      <c r="K29" s="2"/>
      <c r="L29" s="2"/>
      <c r="N29" s="19"/>
      <c r="O29" s="19"/>
      <c r="P29" s="19"/>
    </row>
    <row r="30" spans="1:16">
      <c r="A30" s="78"/>
      <c r="C30" s="2"/>
      <c r="D30" s="2"/>
      <c r="E30" s="2"/>
      <c r="F30" s="1" t="str">
        <f>IF(テーブル2[[#This Row],[データパターン（日本語）]]="", "", VLOOKUP(テーブル2[[#This Row],[データパターン（日本語）]],dataType・データパターン一覧!A:B,2,FALSE))</f>
        <v/>
      </c>
      <c r="G30" s="39"/>
      <c r="H30" s="139"/>
      <c r="I30" s="2"/>
      <c r="J30" s="2"/>
      <c r="K30" s="2"/>
      <c r="L30" s="2"/>
      <c r="N30" s="19"/>
      <c r="O30" s="19"/>
      <c r="P30" s="19"/>
    </row>
    <row r="31" spans="1:16">
      <c r="A31" s="78"/>
      <c r="B31" s="2"/>
      <c r="C31" s="2"/>
      <c r="D31" s="2"/>
      <c r="E31" s="2"/>
      <c r="F31" s="1" t="str">
        <f>IF(テーブル2[[#This Row],[データパターン（日本語）]]="", "", VLOOKUP(テーブル2[[#This Row],[データパターン（日本語）]],dataType・データパターン一覧!A:B,2,FALSE))</f>
        <v/>
      </c>
      <c r="G31" s="39"/>
      <c r="H31" s="139"/>
      <c r="I31" s="2"/>
      <c r="J31" s="2"/>
      <c r="K31" s="2"/>
      <c r="L31" s="2"/>
      <c r="M31" s="2"/>
      <c r="N31" s="19"/>
      <c r="O31" s="19"/>
      <c r="P31" s="19"/>
    </row>
    <row r="32" spans="1:16">
      <c r="A32" s="78"/>
      <c r="B32" s="2"/>
      <c r="C32" s="2"/>
      <c r="D32" s="2"/>
      <c r="E32" s="2"/>
      <c r="F32" s="1" t="str">
        <f>IF(テーブル2[[#This Row],[データパターン（日本語）]]="", "", VLOOKUP(テーブル2[[#This Row],[データパターン（日本語）]],dataType・データパターン一覧!A:B,2,FALSE))</f>
        <v/>
      </c>
      <c r="G32" s="39"/>
      <c r="H32" s="127"/>
      <c r="I32" s="2"/>
      <c r="J32" s="2"/>
      <c r="K32" s="2"/>
      <c r="L32" s="2"/>
      <c r="M32" s="2"/>
      <c r="N32" s="19"/>
      <c r="O32" s="19"/>
      <c r="P32" s="19"/>
    </row>
    <row r="33" spans="1:16">
      <c r="A33" s="6"/>
      <c r="B33" s="2"/>
      <c r="C33" s="2"/>
      <c r="D33" s="2"/>
      <c r="E33" s="2"/>
      <c r="F33" s="1" t="str">
        <f>IF(テーブル2[[#This Row],[データパターン（日本語）]]="", "", VLOOKUP(テーブル2[[#This Row],[データパターン（日本語）]],dataType・データパターン一覧!A:B,2,FALSE))</f>
        <v/>
      </c>
      <c r="G33" s="39"/>
      <c r="H33" s="127"/>
      <c r="I33" s="2"/>
      <c r="J33" s="2"/>
      <c r="K33" s="2"/>
      <c r="L33" s="2"/>
      <c r="M33" s="2"/>
      <c r="N33" s="19"/>
      <c r="O33" s="19"/>
      <c r="P33" s="19"/>
    </row>
  </sheetData>
  <sheetProtection selectLockedCells="1" selectUnlockedCells="1"/>
  <protectedRanges>
    <protectedRange sqref="A16 A19" name="修正可能箇所_3_1_2"/>
    <protectedRange sqref="A20:A21" name="修正可能箇所_7_1"/>
    <protectedRange sqref="A27" name="修正可能箇所_10_1_1"/>
    <protectedRange sqref="H32:H33 H20:H27" name="修正可能箇所_2_1_1_1"/>
    <protectedRange sqref="A30" name="修正可能箇所_3_1_2_3"/>
    <protectedRange sqref="A31" name="修正可能箇所_3_1_2_3_1"/>
    <protectedRange sqref="A32" name="修正可能箇所_3_1_2_3_2"/>
    <protectedRange sqref="H15 H12:H13" name="修正可能箇所_2_1"/>
  </protectedRanges>
  <mergeCells count="2">
    <mergeCell ref="I6:L6"/>
    <mergeCell ref="C6:H6"/>
  </mergeCells>
  <phoneticPr fontId="3"/>
  <dataValidations count="9">
    <dataValidation type="list" allowBlank="1" showInputMessage="1" showErrorMessage="1" sqref="B8" xr:uid="{E584E77A-D19D-AF47-8752-2659B9F192F6}">
      <formula1>"INT,STRING,TIMESTAMP,ENUM"</formula1>
    </dataValidation>
    <dataValidation type="list" allowBlank="1" showInputMessage="1" showErrorMessage="1" sqref="F1:H1 F4:H5 F1048309:H1048576 O18:O33 O9:O13" xr:uid="{9E456B39-AC31-C54E-A941-1F234B3D418F}">
      <formula1>INDIRECT(#REF!)</formula1>
    </dataValidation>
    <dataValidation type="list" allowBlank="1" showInputMessage="1" showErrorMessage="1" sqref="F2:H3" xr:uid="{C602D75F-216A-5D49-91B0-7808C213D19E}">
      <formula1>INDIRECT($C6)</formula1>
    </dataValidation>
    <dataValidation type="list" allowBlank="1" showInputMessage="1" showErrorMessage="1" sqref="F30:H31 F33:F1048294 G34:H1048294 G16:H16" xr:uid="{F859AB8A-BE4F-E44F-8372-B00E9C665850}">
      <formula1>INDIRECT($C19)</formula1>
    </dataValidation>
    <dataValidation type="list" allowBlank="1" showInputMessage="1" showErrorMessage="1" sqref="G23:G25" xr:uid="{E60F703B-CECD-914C-A777-C01E720E134A}">
      <formula1>INDIRECT($C30)</formula1>
    </dataValidation>
    <dataValidation type="list" allowBlank="1" showInputMessage="1" showErrorMessage="1" sqref="F1048295:H1048308" xr:uid="{1C5976C2-C0B8-2D45-AE54-8055D472B907}">
      <formula1>INDIRECT($C1)</formula1>
    </dataValidation>
    <dataValidation type="list" allowBlank="1" showInputMessage="1" showErrorMessage="1" sqref="N9:N33" xr:uid="{D7B31756-ECD7-F141-908B-92BDD86DDA23}">
      <formula1>"○"</formula1>
    </dataValidation>
    <dataValidation type="list" allowBlank="1" showInputMessage="1" showErrorMessage="1" sqref="E9:E33" xr:uid="{99DE6843-CD64-ED48-9E4D-3C326B3CC555}">
      <formula1>一般</formula1>
    </dataValidation>
    <dataValidation type="list" allowBlank="1" showInputMessage="1" showErrorMessage="1" sqref="G14:H14" xr:uid="{A484061A-7F0C-5245-9748-3DF52A2D911F}">
      <formula1>INDIRECT($C16)</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8">
        <x14:dataValidation type="list" allowBlank="1" showInputMessage="1" showErrorMessage="1" xr:uid="{A7392FB2-C372-254A-8497-1D00CC207080}">
          <x14:formula1>
            <xm:f>dataTypeプルダウン項目!E1:E14</xm:f>
          </x14:formula1>
          <xm:sqref>B27:B31</xm:sqref>
        </x14:dataValidation>
        <x14:dataValidation type="list" allowBlank="1" showInputMessage="1" showErrorMessage="1" xr:uid="{890FA67E-C9C9-5D43-B608-51C8C4A0B777}">
          <x14:formula1>
            <xm:f>dataTypeプルダウン項目!E13:E1048576</xm:f>
          </x14:formula1>
          <xm:sqref>B25</xm:sqref>
        </x14:dataValidation>
        <x14:dataValidation type="list" allowBlank="1" showInputMessage="1" showErrorMessage="1" xr:uid="{5B87866B-E239-CB48-9C5C-6992809B2FC2}">
          <x14:formula1>
            <xm:f>dataTypeプルダウン項目!E13:E1048576</xm:f>
          </x14:formula1>
          <xm:sqref>B26</xm:sqref>
        </x14:dataValidation>
        <x14:dataValidation type="list" allowBlank="1" showInputMessage="1" showErrorMessage="1" xr:uid="{8467BCBE-744E-6D41-9601-CA74259810AE}">
          <x14:formula1>
            <xm:f>dataTypeプルダウン項目!E13:E1048576</xm:f>
          </x14:formula1>
          <xm:sqref>B23:B24</xm:sqref>
        </x14:dataValidation>
        <x14:dataValidation type="list" allowBlank="1" showInputMessage="1" showErrorMessage="1" xr:uid="{C71CC64D-11BD-B14D-BB1D-122C1A7B1A01}">
          <x14:formula1>
            <xm:f>dataTypeプルダウン項目!E11:E1048574</xm:f>
          </x14:formula1>
          <xm:sqref>B22 B19</xm:sqref>
        </x14:dataValidation>
        <x14:dataValidation type="list" allowBlank="1" showInputMessage="1" showErrorMessage="1" xr:uid="{D17E4E66-2C1E-E84C-89AF-EAF5D367CF20}">
          <x14:formula1>
            <xm:f>dataTypeプルダウン項目!E4:E1048567</xm:f>
          </x14:formula1>
          <xm:sqref>B9:B12 B20:B21</xm:sqref>
        </x14:dataValidation>
        <x14:dataValidation type="list" allowBlank="1" showInputMessage="1" showErrorMessage="1" xr:uid="{301802C5-0918-0C43-B34B-EC3C9881CC8C}">
          <x14:formula1>
            <xm:f>dataTypeプルダウン項目!E7:E1048570</xm:f>
          </x14:formula1>
          <xm:sqref>B13:B17</xm:sqref>
        </x14:dataValidation>
        <x14:dataValidation type="list" allowBlank="1" showInputMessage="1" showErrorMessage="1" xr:uid="{DDDFC835-1C27-BE44-B993-4350F46B987D}">
          <x14:formula1>
            <xm:f>dataTypeプルダウン項目!E11:E1048574</xm:f>
          </x14:formula1>
          <xm:sqref>B18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4"/>
  <sheetViews>
    <sheetView zoomScale="90" zoomScaleNormal="90" workbookViewId="0">
      <selection activeCell="E26" sqref="E26"/>
    </sheetView>
  </sheetViews>
  <sheetFormatPr baseColWidth="10" defaultColWidth="8.83203125" defaultRowHeight="14"/>
  <cols>
    <col min="1" max="1" width="37.5" style="3" customWidth="1"/>
    <col min="2" max="2" width="9.1640625" style="3" customWidth="1"/>
    <col min="3" max="3" width="23.33203125" style="20" customWidth="1"/>
    <col min="4" max="4" width="9.1640625" style="3" bestFit="1" customWidth="1"/>
    <col min="5" max="5" width="18.6640625" style="3" customWidth="1"/>
    <col min="6" max="6" width="20.6640625" customWidth="1"/>
    <col min="7" max="7" width="11.1640625" bestFit="1" customWidth="1"/>
    <col min="8" max="8" width="44.6640625" customWidth="1"/>
    <col min="9" max="11" width="24.5" bestFit="1" customWidth="1"/>
  </cols>
  <sheetData>
    <row r="1" spans="1:11">
      <c r="A1" s="7" t="s">
        <v>8</v>
      </c>
    </row>
    <row r="3" spans="1:11">
      <c r="A3" s="3" t="s">
        <v>58</v>
      </c>
    </row>
    <row r="4" spans="1:11">
      <c r="A4" s="3" t="s">
        <v>59</v>
      </c>
    </row>
    <row r="5" spans="1:11" ht="15">
      <c r="A5" s="3" t="s">
        <v>60</v>
      </c>
      <c r="H5" s="52" t="s">
        <v>192</v>
      </c>
      <c r="I5" s="52" t="s">
        <v>127</v>
      </c>
      <c r="J5" s="52" t="s">
        <v>128</v>
      </c>
      <c r="K5" s="52" t="s">
        <v>129</v>
      </c>
    </row>
    <row r="6" spans="1:11">
      <c r="A6" s="123" t="s">
        <v>342</v>
      </c>
      <c r="H6" s="65" t="str">
        <f>IF(各種設定!$E$15=0,"",各種設定!$E$15)</f>
        <v>en</v>
      </c>
      <c r="I6" s="65" t="str">
        <f>IF(各種設定!$E$16=0,"",各種設定!$E$16)</f>
        <v>ja</v>
      </c>
      <c r="J6" s="65" t="str">
        <f>IF(各種設定!$E$17=0,"",各種設定!$E$17)</f>
        <v/>
      </c>
      <c r="K6" s="65" t="str">
        <f>IF(各種設定!$E$18=0,"",各種設定!$E$18)</f>
        <v/>
      </c>
    </row>
    <row r="7" spans="1:11" ht="15">
      <c r="B7" s="3" t="s">
        <v>44</v>
      </c>
      <c r="C7" s="20" t="s">
        <v>44</v>
      </c>
    </row>
    <row r="8" spans="1:11" ht="30">
      <c r="A8" s="3" t="s">
        <v>42</v>
      </c>
      <c r="B8" s="20" t="s">
        <v>382</v>
      </c>
      <c r="C8" s="20" t="s">
        <v>41</v>
      </c>
      <c r="D8" s="3" t="s">
        <v>5</v>
      </c>
      <c r="E8" s="3" t="s">
        <v>6</v>
      </c>
      <c r="F8" s="20" t="s">
        <v>383</v>
      </c>
      <c r="G8" s="20" t="s">
        <v>384</v>
      </c>
      <c r="H8" s="3" t="s">
        <v>104</v>
      </c>
      <c r="I8" s="51" t="s">
        <v>385</v>
      </c>
      <c r="J8" s="51" t="s">
        <v>386</v>
      </c>
      <c r="K8" s="51" t="s">
        <v>387</v>
      </c>
    </row>
    <row r="9" spans="1:11">
      <c r="A9" s="78" t="s">
        <v>505</v>
      </c>
      <c r="B9" s="2"/>
      <c r="C9" s="66"/>
      <c r="D9" s="22" t="s">
        <v>519</v>
      </c>
      <c r="E9" s="22" t="s">
        <v>520</v>
      </c>
      <c r="F9" s="22" t="s">
        <v>521</v>
      </c>
      <c r="G9" s="21"/>
      <c r="H9" s="66"/>
      <c r="I9" s="24" t="s">
        <v>521</v>
      </c>
      <c r="J9" s="22"/>
      <c r="K9" s="22"/>
    </row>
    <row r="10" spans="1:11">
      <c r="A10" s="78" t="s">
        <v>505</v>
      </c>
      <c r="B10" s="2"/>
      <c r="C10" s="66"/>
      <c r="D10" s="22" t="s">
        <v>522</v>
      </c>
      <c r="E10" s="22" t="s">
        <v>523</v>
      </c>
      <c r="F10" s="22" t="s">
        <v>524</v>
      </c>
      <c r="G10" s="21"/>
      <c r="H10" s="66"/>
      <c r="I10" s="24" t="s">
        <v>524</v>
      </c>
      <c r="J10" s="22"/>
      <c r="K10" s="22"/>
    </row>
    <row r="11" spans="1:11">
      <c r="A11" s="78" t="s">
        <v>505</v>
      </c>
      <c r="B11" s="2"/>
      <c r="C11" s="66"/>
      <c r="D11" s="22" t="s">
        <v>525</v>
      </c>
      <c r="E11" s="22" t="s">
        <v>526</v>
      </c>
      <c r="F11" s="22" t="s">
        <v>527</v>
      </c>
      <c r="G11" s="21"/>
      <c r="H11" s="66"/>
      <c r="I11" s="126" t="s">
        <v>527</v>
      </c>
      <c r="J11" s="22"/>
      <c r="K11" s="22"/>
    </row>
    <row r="12" spans="1:11">
      <c r="A12" s="78"/>
      <c r="B12" s="2"/>
      <c r="C12" s="66"/>
      <c r="D12" s="22"/>
      <c r="E12" s="22"/>
      <c r="F12" s="22"/>
      <c r="G12" s="21"/>
      <c r="H12" s="66"/>
      <c r="I12" s="126"/>
      <c r="J12" s="22"/>
      <c r="K12" s="22"/>
    </row>
    <row r="13" spans="1:11">
      <c r="A13" s="78"/>
      <c r="B13" s="2"/>
      <c r="C13" s="66"/>
      <c r="D13" s="22"/>
      <c r="E13" s="22"/>
      <c r="F13" s="22"/>
      <c r="G13" s="21"/>
      <c r="H13" s="66"/>
      <c r="I13" s="126"/>
      <c r="J13" s="22"/>
      <c r="K13" s="22"/>
    </row>
    <row r="14" spans="1:11">
      <c r="A14" s="78"/>
    </row>
  </sheetData>
  <protectedRanges>
    <protectedRange sqref="A1" name="修正可能箇所_2"/>
    <protectedRange sqref="A14" name="修正可能箇所_3"/>
    <protectedRange sqref="A9" name="修正可能箇所_4_1"/>
    <protectedRange sqref="A10" name="修正可能箇所_4_2"/>
  </protectedRanges>
  <phoneticPr fontId="3"/>
  <pageMargins left="0.7" right="0.7" top="0.75" bottom="0.75" header="0.3" footer="0.3"/>
  <pageSetup paperSize="9" orientation="portrait" r:id="rId1"/>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D7" sqref="D7"/>
    </sheetView>
  </sheetViews>
  <sheetFormatPr baseColWidth="10" defaultColWidth="8.83203125" defaultRowHeight="14"/>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111</v>
      </c>
    </row>
    <row r="2" spans="1:10">
      <c r="A2" s="32" t="s">
        <v>0</v>
      </c>
      <c r="B2" s="32" t="s">
        <v>68</v>
      </c>
      <c r="C2" s="33" t="s">
        <v>69</v>
      </c>
      <c r="D2" s="33" t="s">
        <v>106</v>
      </c>
      <c r="E2" s="33" t="s">
        <v>92</v>
      </c>
      <c r="F2" s="33" t="s">
        <v>70</v>
      </c>
      <c r="G2" s="33" t="s">
        <v>19</v>
      </c>
      <c r="H2" s="33" t="s">
        <v>67</v>
      </c>
      <c r="J2" s="33" t="s">
        <v>110</v>
      </c>
    </row>
    <row r="3" spans="1:10">
      <c r="A3" s="29" t="s">
        <v>61</v>
      </c>
      <c r="B3" s="34" t="s">
        <v>66</v>
      </c>
      <c r="C3" s="34" t="s">
        <v>43</v>
      </c>
      <c r="D3" s="34" t="s">
        <v>107</v>
      </c>
      <c r="E3" s="34" t="s">
        <v>71</v>
      </c>
      <c r="F3" s="35"/>
      <c r="G3" s="35"/>
      <c r="H3" s="35"/>
      <c r="J3" s="35"/>
    </row>
    <row r="4" spans="1:10">
      <c r="A4" s="29" t="s">
        <v>62</v>
      </c>
      <c r="B4" s="35"/>
      <c r="C4" s="35"/>
      <c r="D4" s="35"/>
      <c r="E4" s="35"/>
      <c r="F4" s="34" t="s">
        <v>71</v>
      </c>
      <c r="G4" s="34" t="s">
        <v>71</v>
      </c>
      <c r="H4" s="35"/>
      <c r="J4" s="34" t="s">
        <v>71</v>
      </c>
    </row>
    <row r="5" spans="1:10">
      <c r="A5" s="29" t="s">
        <v>74</v>
      </c>
      <c r="B5" s="35"/>
      <c r="C5" s="35"/>
      <c r="D5" s="35"/>
      <c r="E5" s="35"/>
      <c r="F5" s="34" t="s">
        <v>71</v>
      </c>
      <c r="G5" s="34" t="s">
        <v>71</v>
      </c>
      <c r="H5" s="35"/>
      <c r="J5" s="35"/>
    </row>
    <row r="6" spans="1:10">
      <c r="A6" s="29" t="s">
        <v>75</v>
      </c>
      <c r="B6" s="35"/>
      <c r="C6" s="35"/>
      <c r="D6" s="35"/>
      <c r="E6" s="35"/>
      <c r="F6" s="34" t="s">
        <v>71</v>
      </c>
      <c r="G6" s="34" t="s">
        <v>71</v>
      </c>
      <c r="H6" s="35"/>
      <c r="J6" s="34" t="s">
        <v>71</v>
      </c>
    </row>
    <row r="7" spans="1:10">
      <c r="A7" s="29" t="s">
        <v>63</v>
      </c>
      <c r="B7" s="35"/>
      <c r="C7" s="35"/>
      <c r="D7" s="35"/>
      <c r="E7" s="35"/>
      <c r="F7" s="34" t="s">
        <v>71</v>
      </c>
      <c r="G7" s="34" t="s">
        <v>71</v>
      </c>
      <c r="H7" s="35"/>
      <c r="J7" s="35"/>
    </row>
    <row r="8" spans="1:10">
      <c r="A8" s="29" t="s">
        <v>64</v>
      </c>
      <c r="B8" s="35"/>
      <c r="C8" s="35"/>
      <c r="D8" s="35"/>
      <c r="E8" s="35"/>
      <c r="F8" s="34" t="s">
        <v>71</v>
      </c>
      <c r="G8" s="34" t="s">
        <v>71</v>
      </c>
      <c r="H8" s="35"/>
      <c r="J8" s="35"/>
    </row>
    <row r="9" spans="1:10">
      <c r="A9" s="29" t="s">
        <v>76</v>
      </c>
      <c r="B9" s="34" t="s">
        <v>66</v>
      </c>
      <c r="C9" s="34" t="s">
        <v>66</v>
      </c>
      <c r="D9" s="35"/>
      <c r="E9" s="35"/>
      <c r="F9" s="34" t="s">
        <v>71</v>
      </c>
      <c r="G9" s="34" t="s">
        <v>71</v>
      </c>
      <c r="H9" s="34" t="s">
        <v>43</v>
      </c>
      <c r="J9" s="35"/>
    </row>
    <row r="10" spans="1:10">
      <c r="A10" s="29" t="s">
        <v>26</v>
      </c>
      <c r="B10" s="35"/>
      <c r="C10" s="35"/>
      <c r="D10" s="35"/>
      <c r="E10" s="35"/>
      <c r="F10" s="35"/>
      <c r="G10" s="35"/>
      <c r="H10" s="35"/>
      <c r="J10" s="35"/>
    </row>
    <row r="11" spans="1:10">
      <c r="A11" s="29" t="s">
        <v>65</v>
      </c>
      <c r="B11" s="34" t="s">
        <v>72</v>
      </c>
      <c r="C11" s="34" t="s">
        <v>73</v>
      </c>
      <c r="D11" s="35"/>
      <c r="E11" s="35"/>
      <c r="F11" s="35"/>
      <c r="G11" s="35"/>
      <c r="H11" s="35"/>
      <c r="J11" s="35"/>
    </row>
    <row r="12" spans="1:10">
      <c r="A12" s="29" t="s">
        <v>87</v>
      </c>
      <c r="B12" s="35"/>
      <c r="C12" s="35"/>
      <c r="D12" s="35"/>
      <c r="E12" s="35"/>
      <c r="F12" s="35"/>
      <c r="G12" s="35"/>
      <c r="H12" s="35"/>
      <c r="J12" s="35"/>
    </row>
    <row r="14" spans="1:10">
      <c r="B14" s="31" t="s">
        <v>108</v>
      </c>
    </row>
    <row r="15" spans="1:10">
      <c r="B15" t="s">
        <v>109</v>
      </c>
    </row>
  </sheetData>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4"/>
  <cols>
    <col min="1" max="1" width="25.1640625" bestFit="1" customWidth="1"/>
    <col min="2" max="2" width="12.1640625" customWidth="1"/>
    <col min="3" max="3" width="12.1640625" bestFit="1" customWidth="1"/>
  </cols>
  <sheetData>
    <row r="1" spans="1:3">
      <c r="A1" t="s">
        <v>292</v>
      </c>
      <c r="B1" t="s">
        <v>293</v>
      </c>
      <c r="C1" t="s">
        <v>296</v>
      </c>
    </row>
    <row r="2" spans="1:3">
      <c r="A2" t="s">
        <v>299</v>
      </c>
      <c r="B2" t="s">
        <v>295</v>
      </c>
      <c r="C2" t="s">
        <v>297</v>
      </c>
    </row>
    <row r="3" spans="1:3">
      <c r="A3" t="s">
        <v>300</v>
      </c>
      <c r="B3" t="s">
        <v>295</v>
      </c>
      <c r="C3" t="s">
        <v>298</v>
      </c>
    </row>
    <row r="4" spans="1:3">
      <c r="A4" t="s">
        <v>294</v>
      </c>
      <c r="B4" t="s">
        <v>301</v>
      </c>
      <c r="C4" t="s">
        <v>297</v>
      </c>
    </row>
    <row r="11" spans="1:3">
      <c r="A11" t="s">
        <v>302</v>
      </c>
    </row>
    <row r="12" spans="1:3">
      <c r="A12" t="s">
        <v>303</v>
      </c>
    </row>
    <row r="13" spans="1:3">
      <c r="A13" s="87" t="s">
        <v>304</v>
      </c>
    </row>
    <row r="14" spans="1:3">
      <c r="A14" t="s">
        <v>305</v>
      </c>
    </row>
    <row r="15" spans="1:3">
      <c r="A15" t="s">
        <v>306</v>
      </c>
    </row>
  </sheetData>
  <phoneticPr fontId="3"/>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16</vt:i4>
      </vt:variant>
      <vt:variant>
        <vt:lpstr>名前付き一覧</vt:lpstr>
      </vt:variant>
      <vt:variant>
        <vt:i4>5</vt:i4>
      </vt:variant>
    </vt:vector>
  </HeadingPairs>
  <TitlesOfParts>
    <vt:vector size="21" baseType="lpstr">
      <vt:lpstr>dataTypeプルダウン項目</vt:lpstr>
      <vt:lpstr>dataType・データパターン一覧</vt:lpstr>
      <vt:lpstr>fmt変更履歴</vt:lpstr>
      <vt:lpstr>readme</vt:lpstr>
      <vt:lpstr>各種設定</vt:lpstr>
      <vt:lpstr>dataType定義</vt:lpstr>
      <vt:lpstr>enum定義</vt:lpstr>
      <vt:lpstr>型別dataType設定項目</vt:lpstr>
      <vt:lpstr>FK種類</vt:lpstr>
      <vt:lpstr>【説明】DB項目定義</vt:lpstr>
      <vt:lpstr>DB項目定義</vt:lpstr>
      <vt:lpstr>DB共通項目定義</vt:lpstr>
      <vt:lpstr>★☆★　→未使用→　★☆★</vt:lpstr>
      <vt:lpstr>（未使用）dataType参照定義</vt:lpstr>
      <vt:lpstr>（未使用）DBテーブル定義</vt:lpstr>
      <vt:lpstr>（未使用）class項目定義</vt:lpstr>
      <vt:lpstr>'（未使用）class項目定義'!Print_Area</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2024-11-06T23:35:00Z</dcterms:modified>
</cp:coreProperties>
</file>