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filterPrivacy="1" defaultThemeVersion="124226"/>
  <xr:revisionPtr revIDLastSave="0" documentId="13_ncr:1_{6639F110-DB82-9940-B788-873D9F7C1D14}" xr6:coauthVersionLast="47" xr6:coauthVersionMax="47" xr10:uidLastSave="{00000000-0000-0000-0000-000000000000}"/>
  <bookViews>
    <workbookView xWindow="0" yWindow="500" windowWidth="28800" windowHeight="16660" tabRatio="853" activeTab="10"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8" l="1"/>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F17" i="12"/>
  <c r="F18" i="12"/>
  <c r="F19" i="12"/>
  <c r="F20" i="12"/>
  <c r="F21" i="12"/>
  <c r="F22" i="12"/>
  <c r="F23" i="12"/>
  <c r="F24" i="12"/>
  <c r="E12" i="20" l="1"/>
  <c r="E11" i="20"/>
  <c r="E10" i="20"/>
  <c r="E9" i="20"/>
  <c r="E8" i="20"/>
  <c r="E7" i="20"/>
  <c r="E20" i="8"/>
  <c r="E19" i="8"/>
  <c r="E18" i="8"/>
  <c r="E17" i="8"/>
  <c r="E16" i="8"/>
  <c r="E15" i="8"/>
  <c r="E14" i="8"/>
  <c r="E13" i="8"/>
  <c r="E12" i="8"/>
  <c r="E11" i="8"/>
  <c r="E10" i="8"/>
  <c r="E9" i="8"/>
  <c r="E8" i="8"/>
  <c r="E7" i="8"/>
  <c r="E6" i="8"/>
  <c r="F9" i="12"/>
  <c r="F10" i="12"/>
  <c r="F11" i="12"/>
  <c r="F12" i="12"/>
  <c r="F13" i="12"/>
  <c r="F14" i="12"/>
  <c r="F15" i="12"/>
  <c r="F16"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tc={40D1BBBA-A512-9C45-8C09-AD04C4FB1C43}</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t>
        </r>
        <r>
          <rPr>
            <sz val="9"/>
            <color rgb="FF000000"/>
            <rFont val="ＭＳ Ｐゴシック"/>
            <family val="2"/>
            <charset val="128"/>
          </rPr>
          <t>float, double, 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O8" authorId="2" shapeId="0" xr:uid="{40D1BBBA-A512-9C45-8C09-AD04C4FB1C43}">
      <text>
        <t>[Threaded comment]
Your version of Excel allows you to read this threaded comment; however, any edits to it will get removed if the file is opened in a newer version of Excel. Learn more: https://go.microsoft.com/fwlink/?linkid=870924
Comment:
    Short, int long, BigInteger, BigDecimalの場合に使用可</t>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<sst xmlns="http://schemas.openxmlformats.org/spreadsheetml/2006/main" count="957" uniqueCount="616">
  <si>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</si>
  <si>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</si>
  <si>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</si>
  <si>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</si>
  <si>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</si>
  <si>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</si>
  <si>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</si>
  <si>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</si>
  <si>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</si>
  <si>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</si>
  <si>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</si>
  <si>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</si>
  <si>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</si>
  <si>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</si>
  <si>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</si>
  <si>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</si>
  <si>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</si>
  <si>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</si>
  <si>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</si>
  <si>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</si>
  <si>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</si>
  <si>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</si>
  <si>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</si>
  <si>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</si>
  <si>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</si>
  <si>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</si>
  <si>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</si>
  <si>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</si>
  <si>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</si>
  <si>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</si>
  <si>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</si>
  <si>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</si>
  <si>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</si>
  <si>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</si>
  <si>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</si>
  <si>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</si>
  <si>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</si>
  <si>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</si>
  <si>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</si>
  <si>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</si>
  <si>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</si>
  <si>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</si>
  <si>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</si>
  <si>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</si>
  <si>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</si>
  <si>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</si>
  <si>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</si>
  <si>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</si>
  <si>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</si>
  <si>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</si>
  <si>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</si>
  <si>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</si>
  <si>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</si>
  <si>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</si>
  <si>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</si>
  <si>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</si>
  <si>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</si>
  <si>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</si>
  <si>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</si>
  <si>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</si>
  <si>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</si>
  <si>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</si>
  <si>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</si>
  <si>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</si>
  <si>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</si>
  <si>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</si>
  <si>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</si>
  <si>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</si>
  <si>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</si>
  <si>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</si>
  <si>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</si>
  <si>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</si>
  <si>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</si>
  <si>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</si>
  <si>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</si>
  <si>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</si>
  <si>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</si>
  <si>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</si>
  <si>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</si>
  <si>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</si>
  <si>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</si>
  <si>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</si>
  <si>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</si>
  <si>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</si>
  <si>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</si>
  <si>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</si>
  <si>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</si>
  <si>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</si>
  <si>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</si>
  <si>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</si>
  <si>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</si>
  <si>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</si>
  <si>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</si>
  <si>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</si>
  <si>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</si>
  <si>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</si>
  <si>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</si>
  <si>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</si>
  <si>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</si>
  <si>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</si>
  <si>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</si>
  <si>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</si>
  <si>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</si>
  <si>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</si>
  <si>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</si>
  <si>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</si>
  <si>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</si>
  <si>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</si>
  <si>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</si>
  <si>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</si>
  <si>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</si>
  <si>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</si>
  <si>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</si>
  <si>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</si>
  <si>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</si>
  <si>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</si>
  <si>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</si>
  <si>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</si>
  <si>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</si>
  <si>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</si>
  <si>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</si>
  <si>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</si>
  <si>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</si>
  <si>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</si>
  <si>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</si>
  <si>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</si>
  <si>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</si>
  <si>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</si>
  <si>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</si>
  <si>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</si>
  <si>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</si>
  <si>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</si>
  <si>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</si>
  <si>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</si>
  <si>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</si>
  <si>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</si>
  <si>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</si>
  <si>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</si>
  <si>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</si>
  <si>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</si>
  <si>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</si>
  <si>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</si>
  <si>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</si>
  <si>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</si>
  <si>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</si>
  <si>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</si>
  <si>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</si>
  <si>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</si>
  <si>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</si>
  <si>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</si>
  <si>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</si>
  <si>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</si>
  <si>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</si>
  <si>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</si>
  <si>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</si>
  <si>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</si>
  <si>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</si>
  <si>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</si>
  <si>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</si>
  <si>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</si>
  <si>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</si>
  <si>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</si>
  <si>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</si>
  <si>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</si>
  <si>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</si>
  <si>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</si>
  <si>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</si>
  <si>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</si>
  <si>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</si>
  <si>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</si>
  <si>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</si>
  <si>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</si>
  <si>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</si>
  <si>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</si>
  <si>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</si>
  <si>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</si>
  <si>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</si>
  <si>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</si>
  <si>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</si>
  <si>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</si>
  <si>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</si>
  <si>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</si>
  <si>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</si>
  <si>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</si>
  <si>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v3.04</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</si>
  <si>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</si>
  <si>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</si>
  <si>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</si>
  <si>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</si>
  <si>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</si>
  <si>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</si>
  <si>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</si>
  <si>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</si>
  <si>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</si>
  <si>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</si>
  <si>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</si>
  <si>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</si>
  <si>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</si>
  <si>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</si>
  <si>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</si>
  <si>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</si>
  <si>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</si>
  <si>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</si>
  <si>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BOOLEAN</t>
  </si>
  <si>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</si>
  <si>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</si>
  <si>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</si>
  <si>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</si>
  <si>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</si>
  <si>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DT_DB_UPD_VER</t>
  </si>
  <si>
    <t>nullable</t>
    <phoneticPr fontId="4"/>
  </si>
  <si>
    <t>SYSTEM_NAME</t>
    <phoneticPr fontId="4"/>
  </si>
  <si>
    <t>半角数字＋英大文字＋_</t>
    <phoneticPr fontId="4"/>
  </si>
  <si>
    <t>作成日時</t>
  </si>
  <si>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</si>
  <si>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</si>
  <si>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</si>
  <si>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</si>
  <si>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</si>
  <si>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</si>
  <si>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</si>
  <si>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</si>
  <si>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</si>
  <si>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</si>
  <si>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</si>
  <si>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</si>
  <si>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</si>
  <si>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</si>
  <si>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</si>
  <si>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</si>
  <si>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</si>
  <si>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</si>
  <si>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</si>
  <si>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</si>
  <si>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</si>
  <si>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</si>
  <si>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</si>
  <si>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</si>
  <si>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</si>
  <si>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</si>
  <si>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</si>
  <si>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</si>
  <si>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</si>
  <si>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</si>
  <si>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</si>
  <si>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</si>
  <si>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</si>
  <si>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</si>
  <si>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</si>
  <si>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</si>
  <si>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</si>
  <si>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</si>
  <si>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</si>
  <si>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</si>
  <si>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</si>
  <si>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</si>
  <si>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</si>
  <si>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</si>
  <si>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</si>
  <si>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</si>
  <si>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</si>
  <si>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</si>
  <si>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</si>
  <si>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</si>
  <si>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</si>
  <si>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</si>
  <si>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</si>
  <si>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</si>
  <si>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</si>
  <si>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</si>
  <si>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</si>
  <si>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</si>
  <si>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</si>
  <si>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</si>
  <si>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</si>
  <si>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</si>
  <si>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</si>
  <si>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</si>
  <si>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</si>
  <si>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</si>
  <si>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</si>
  <si>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</si>
  <si>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</si>
  <si>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</si>
  <si>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</si>
  <si>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</si>
  <si>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</si>
  <si>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</si>
  <si>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</si>
  <si>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</si>
  <si>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</si>
  <si>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</si>
  <si>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</si>
  <si>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</si>
  <si>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</si>
  <si>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</si>
  <si>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</si>
  <si>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</si>
  <si>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</si>
  <si>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</si>
  <si>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</si>
  <si>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</si>
  <si>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</si>
  <si>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</si>
  <si>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</si>
  <si>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</si>
  <si>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</si>
  <si>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</si>
  <si>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</si>
  <si>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</si>
  <si>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</si>
  <si>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</si>
  <si>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</si>
  <si>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</si>
  <si>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</si>
  <si>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</si>
  <si>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</si>
  <si>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</si>
  <si>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</si>
  <si>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</si>
  <si>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</si>
  <si>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</si>
  <si>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</si>
  <si>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</si>
  <si>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</si>
  <si>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</si>
  <si>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</si>
  <si>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</si>
  <si>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</si>
  <si>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</si>
  <si>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</si>
  <si>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</si>
  <si>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</si>
  <si>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</si>
  <si>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</si>
  <si>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</si>
  <si>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</si>
  <si>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</si>
  <si>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</si>
  <si>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</si>
  <si>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</si>
  <si>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</si>
  <si>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</si>
  <si>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</si>
  <si>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</si>
  <si>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</si>
  <si>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</si>
  <si>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</si>
  <si>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</si>
  <si>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</si>
  <si>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</si>
  <si>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</si>
  <si>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</si>
  <si>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</si>
  <si>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DT_TIMESTAMP</t>
  </si>
  <si>
    <t>DATE_TIME</t>
  </si>
  <si>
    <t>○</t>
  </si>
  <si>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</si>
  <si>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</si>
  <si>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</si>
  <si>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</si>
  <si>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</si>
  <si>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</si>
  <si>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</si>
  <si>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</si>
  <si>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</si>
  <si>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</si>
  <si>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</si>
  <si>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</si>
  <si>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</si>
  <si>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</si>
  <si>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</si>
  <si>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</si>
  <si>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</si>
  <si>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</si>
  <si>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</si>
  <si>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</si>
  <si>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</si>
  <si>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ja</t>
  </si>
  <si>
    <t>DT_SERIAL</t>
  </si>
  <si>
    <t>DT_MAIL_ADDRESS</t>
  </si>
  <si>
    <t>1</t>
  </si>
  <si>
    <t>INTEGER</t>
  </si>
  <si>
    <t>禁則文字チェック除外</t>
  </si>
  <si>
    <t>一部記号（$%&amp;()=^~,&lt;&gt;/?）以外</t>
  </si>
  <si>
    <t>半角英数と一部記号（_、@、+、-、.）</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</si>
  <si>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</si>
  <si>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</si>
  <si>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</si>
  <si>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</si>
  <si>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</si>
  <si>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</si>
  <si>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</si>
  <si>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</si>
  <si>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</si>
  <si>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</si>
  <si>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</si>
  <si>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参照先の変数名は、unidirectionalの場合は設定不可。bidirectionalの場合でも、defaultで参照元のEntity名が使用されるので任意。checkboxの場合は"selected...List"を設定。</t>
  </si>
  <si>
    <t>vv4.9.1</t>
  </si>
  <si>
    <t>各種表示文言修正（機能仕様変更なし）</t>
  </si>
  <si>
    <t>田中</t>
  </si>
  <si>
    <t>4.9.1</t>
  </si>
  <si>
    <t>sample-driver-info-sharing</t>
    <phoneticPr fontId="3"/>
  </si>
  <si>
    <t>jp.co.jfewp.driverinfosharing</t>
  </si>
  <si>
    <t>Spring Framework</t>
    <phoneticPr fontId="3"/>
  </si>
  <si>
    <t>○</t>
    <phoneticPr fontId="3"/>
  </si>
  <si>
    <t>IS_DELETED</t>
    <phoneticPr fontId="3"/>
  </si>
  <si>
    <t>false</t>
    <phoneticPr fontId="3"/>
  </si>
  <si>
    <t>logicalDeleteByPk</t>
    <phoneticPr fontId="3"/>
  </si>
  <si>
    <t>true</t>
    <phoneticPr fontId="3"/>
  </si>
  <si>
    <t>LST_UPD_ACC_ID</t>
    <phoneticPr fontId="3"/>
  </si>
  <si>
    <t>VERSION</t>
    <phoneticPr fontId="3"/>
  </si>
  <si>
    <t>DT_DB_UPD_VER</t>
    <phoneticPr fontId="3"/>
  </si>
  <si>
    <t>DT_NAME</t>
  </si>
  <si>
    <t>30</t>
  </si>
  <si>
    <t>全半角（制限なし）</t>
    <rPh sb="0" eb="1">
      <t>ゼン</t>
    </rPh>
    <rPh sb="1" eb="3">
      <t>ハンカク</t>
    </rPh>
    <rPh sb="4" eb="6">
      <t>セイゲン</t>
    </rPh>
    <phoneticPr fontId="3"/>
  </si>
  <si>
    <t>256</t>
  </si>
  <si>
    <t>DT_PHONE_NO</t>
  </si>
  <si>
    <t>10</t>
  </si>
  <si>
    <t>14</t>
  </si>
  <si>
    <t>DT_HASHED_PASSWORD</t>
  </si>
  <si>
    <t>60</t>
  </si>
  <si>
    <t>DT_NIOROSHI</t>
  </si>
  <si>
    <t>DT_MISC</t>
  </si>
  <si>
    <t>0</t>
  </si>
  <si>
    <t>1000</t>
  </si>
  <si>
    <t>DT_DRIVE_STATUS</t>
  </si>
  <si>
    <t>DT_WEATHER</t>
  </si>
  <si>
    <t>DT_UMU</t>
  </si>
  <si>
    <t>DT_CM</t>
  </si>
  <si>
    <t>DT_NIOROSHIJI_CHECK</t>
  </si>
  <si>
    <t>DT_DATE</t>
  </si>
  <si>
    <t>DATE</t>
  </si>
  <si>
    <t>^[^$%&amp;\\(\\)=\\^~,&lt;&gt;/\\?]*$</t>
    <phoneticPr fontId="3"/>
  </si>
  <si>
    <t>^[a-zA-Z0-9 _@\\+\\-\\.]*$</t>
    <phoneticPr fontId="3"/>
  </si>
  <si>
    <t>^[a-z0-9\\-]$</t>
    <phoneticPr fontId="3"/>
  </si>
  <si>
    <t>半角英数と一部記号（-）</t>
  </si>
  <si>
    <t>1</t>
    <phoneticPr fontId="3"/>
  </si>
  <si>
    <t>0</t>
    <phoneticPr fontId="3"/>
  </si>
  <si>
    <t>100</t>
    <phoneticPr fontId="3"/>
  </si>
  <si>
    <t>マルチバイト文字も入るのでブラックリスト方式。</t>
    <rPh sb="6" eb="8">
      <t>モジ</t>
    </rPh>
    <rPh sb="9" eb="10">
      <t>ハイ</t>
    </rPh>
    <rPh sb="20" eb="22">
      <t>ホウシキ</t>
    </rPh>
    <phoneticPr fontId="3"/>
  </si>
  <si>
    <t>メールアドレスの作成ではなく受け側なので、文字種の指定以上の厳密な定義はしないでおく</t>
    <rPh sb="8" eb="10">
      <t xml:space="preserve">サクセイデハナクウケガワナノデ </t>
    </rPh>
    <rPh sb="21" eb="24">
      <t xml:space="preserve">モジシュノミノ </t>
    </rPh>
    <rPh sb="25" eb="27">
      <t xml:space="preserve">シテイデ </t>
    </rPh>
    <rPh sb="27" eb="29">
      <t xml:space="preserve">イジョウハ </t>
    </rPh>
    <rPh sb="30" eb="32">
      <t xml:space="preserve">ゲンミツナ </t>
    </rPh>
    <rPh sb="33" eb="35">
      <t xml:space="preserve">テイギハシナイデオク </t>
    </rPh>
    <phoneticPr fontId="3"/>
  </si>
  <si>
    <t>bcrypt。</t>
    <phoneticPr fontId="3"/>
  </si>
  <si>
    <t>DT_NIOROSHI</t>
    <phoneticPr fontId="3"/>
  </si>
  <si>
    <t>DT_WEATHER</t>
    <phoneticPr fontId="3"/>
  </si>
  <si>
    <t>DT_UMU</t>
    <phoneticPr fontId="3"/>
  </si>
  <si>
    <t>DT_NIOROSHIJI_CHECK</t>
    <phoneticPr fontId="3"/>
  </si>
  <si>
    <t>TAMAKAKE</t>
    <phoneticPr fontId="3"/>
  </si>
  <si>
    <t>玉掛け</t>
    <rPh sb="0" eb="2">
      <t xml:space="preserve">タマカケ </t>
    </rPh>
    <phoneticPr fontId="3"/>
  </si>
  <si>
    <t>2</t>
    <phoneticPr fontId="3"/>
  </si>
  <si>
    <t>TAMAKAKE_HOJO</t>
    <phoneticPr fontId="3"/>
  </si>
  <si>
    <t>玉掛け補助</t>
    <rPh sb="0" eb="2">
      <t xml:space="preserve">タマカケ </t>
    </rPh>
    <rPh sb="3" eb="5">
      <t xml:space="preserve">ホジョ </t>
    </rPh>
    <phoneticPr fontId="3"/>
  </si>
  <si>
    <t>3</t>
    <phoneticPr fontId="3"/>
  </si>
  <si>
    <t>TAMAKAKE_NASHI</t>
    <phoneticPr fontId="3"/>
  </si>
  <si>
    <t>玉掛け無し</t>
    <rPh sb="0" eb="2">
      <t xml:space="preserve">タマカケ </t>
    </rPh>
    <rPh sb="3" eb="4">
      <t xml:space="preserve">ナシ </t>
    </rPh>
    <phoneticPr fontId="3"/>
  </si>
  <si>
    <t>NOT_GOOD</t>
    <phoneticPr fontId="3"/>
  </si>
  <si>
    <t>×</t>
    <phoneticPr fontId="3"/>
  </si>
  <si>
    <t>OK</t>
    <phoneticPr fontId="3"/>
  </si>
  <si>
    <t>△</t>
    <phoneticPr fontId="3"/>
  </si>
  <si>
    <t>GOOD</t>
    <phoneticPr fontId="3"/>
  </si>
  <si>
    <t>4</t>
    <phoneticPr fontId="3"/>
  </si>
  <si>
    <t>VERY_GOOD</t>
    <phoneticPr fontId="3"/>
  </si>
  <si>
    <t>◎</t>
    <phoneticPr fontId="3"/>
  </si>
  <si>
    <t>SUNNY</t>
    <phoneticPr fontId="3"/>
  </si>
  <si>
    <t>晴</t>
    <rPh sb="0" eb="1">
      <t xml:space="preserve">ハレ </t>
    </rPh>
    <phoneticPr fontId="3"/>
  </si>
  <si>
    <t>CLOUDY</t>
    <phoneticPr fontId="3"/>
  </si>
  <si>
    <t>曇</t>
    <rPh sb="0" eb="1">
      <t xml:space="preserve">クモリ </t>
    </rPh>
    <phoneticPr fontId="3"/>
  </si>
  <si>
    <t>RAIN</t>
    <phoneticPr fontId="3"/>
  </si>
  <si>
    <t>雨</t>
    <rPh sb="0" eb="1">
      <t xml:space="preserve">アメ </t>
    </rPh>
    <phoneticPr fontId="3"/>
  </si>
  <si>
    <t>ARI</t>
    <phoneticPr fontId="3"/>
  </si>
  <si>
    <t>有</t>
    <phoneticPr fontId="3"/>
  </si>
  <si>
    <t>NASHI</t>
    <phoneticPr fontId="3"/>
  </si>
  <si>
    <t>無</t>
    <rPh sb="0" eb="1">
      <t xml:space="preserve">ナシ </t>
    </rPh>
    <phoneticPr fontId="3"/>
  </si>
  <si>
    <t>NO_BAD</t>
    <phoneticPr fontId="3"/>
  </si>
  <si>
    <t>異常無（○）</t>
    <rPh sb="0" eb="2">
      <t xml:space="preserve">イジョウ </t>
    </rPh>
    <rPh sb="2" eb="3">
      <t xml:space="preserve">ナシ </t>
    </rPh>
    <phoneticPr fontId="3"/>
  </si>
  <si>
    <t>SCAR</t>
    <phoneticPr fontId="3"/>
  </si>
  <si>
    <t>疵（△）</t>
    <rPh sb="0" eb="1">
      <t xml:space="preserve">キズ </t>
    </rPh>
    <phoneticPr fontId="3"/>
  </si>
  <si>
    <t>DENT</t>
    <phoneticPr fontId="3"/>
  </si>
  <si>
    <t>凹み（×）</t>
    <rPh sb="0" eb="1">
      <t>ヘコミ</t>
    </rPh>
    <phoneticPr fontId="3"/>
  </si>
  <si>
    <t>APP_USER</t>
    <phoneticPr fontId="3"/>
  </si>
  <si>
    <t>ID</t>
    <phoneticPr fontId="3"/>
  </si>
  <si>
    <t>DT_SERIAL</t>
    <phoneticPr fontId="3"/>
  </si>
  <si>
    <t>メールアドレス</t>
    <phoneticPr fontId="3"/>
  </si>
  <si>
    <t>MAIL_ADDRESS</t>
    <phoneticPr fontId="3"/>
  </si>
  <si>
    <t>DT_MAIL_ADDRESS</t>
    <phoneticPr fontId="3"/>
  </si>
  <si>
    <t>名前</t>
    <rPh sb="0" eb="2">
      <t xml:space="preserve">ナマエ </t>
    </rPh>
    <phoneticPr fontId="3"/>
  </si>
  <si>
    <t>NAME</t>
    <phoneticPr fontId="3"/>
  </si>
  <si>
    <t>DT_NAME</t>
    <phoneticPr fontId="3"/>
  </si>
  <si>
    <t>暗号化済みパスワード</t>
    <rPh sb="0" eb="4">
      <t xml:space="preserve">アンゴウカズミ </t>
    </rPh>
    <phoneticPr fontId="3"/>
  </si>
  <si>
    <t>HASHED_PASSWORD</t>
    <phoneticPr fontId="3"/>
  </si>
  <si>
    <t>DT_HASHED_PASSWORD</t>
    <phoneticPr fontId="3"/>
  </si>
  <si>
    <t>無効</t>
    <rPh sb="0" eb="2">
      <t xml:space="preserve">ムコウ </t>
    </rPh>
    <phoneticPr fontId="3"/>
  </si>
  <si>
    <t>IS_INVALIDATED</t>
    <phoneticPr fontId="3"/>
  </si>
  <si>
    <t>DT_BOOL</t>
    <phoneticPr fontId="3"/>
  </si>
  <si>
    <t>DRIVE_RECORD</t>
    <phoneticPr fontId="3"/>
  </si>
  <si>
    <t>積込日</t>
    <rPh sb="0" eb="1">
      <t xml:space="preserve">ツミコミビ </t>
    </rPh>
    <phoneticPr fontId="3"/>
  </si>
  <si>
    <t>TSUMIKOMIBI</t>
    <phoneticPr fontId="3"/>
  </si>
  <si>
    <t>DT_DATE</t>
    <phoneticPr fontId="3"/>
  </si>
  <si>
    <t>納入先</t>
    <rPh sb="0" eb="3">
      <t xml:space="preserve">ノウニュウサキ </t>
    </rPh>
    <phoneticPr fontId="3"/>
  </si>
  <si>
    <t>DELIVER_TO</t>
    <phoneticPr fontId="3"/>
  </si>
  <si>
    <t>荷下ろし</t>
    <rPh sb="0" eb="2">
      <t xml:space="preserve">ニオロシ </t>
    </rPh>
    <phoneticPr fontId="3"/>
  </si>
  <si>
    <t>NIOROSHI</t>
    <phoneticPr fontId="3"/>
  </si>
  <si>
    <t>協力店社</t>
    <rPh sb="0" eb="2">
      <t xml:space="preserve">キョウリョク </t>
    </rPh>
    <rPh sb="2" eb="4">
      <t xml:space="preserve">テンシャ </t>
    </rPh>
    <phoneticPr fontId="3"/>
  </si>
  <si>
    <t>KYOURYOKUTENSHA</t>
    <phoneticPr fontId="3"/>
  </si>
  <si>
    <t>車番</t>
    <rPh sb="0" eb="2">
      <t xml:space="preserve">シャバン </t>
    </rPh>
    <phoneticPr fontId="3"/>
  </si>
  <si>
    <t>SHABAN</t>
    <phoneticPr fontId="3"/>
  </si>
  <si>
    <t>運転者</t>
    <rPh sb="0" eb="3">
      <t xml:space="preserve">ウンテンシャ </t>
    </rPh>
    <phoneticPr fontId="3"/>
  </si>
  <si>
    <t>DRIVER_NAME</t>
    <phoneticPr fontId="3"/>
  </si>
  <si>
    <t>強めのブレーキを掛けない（出発前指示）</t>
    <rPh sb="0" eb="1">
      <t xml:space="preserve">ツヨイ </t>
    </rPh>
    <rPh sb="13" eb="18">
      <t xml:space="preserve">シュッパツマエシジ </t>
    </rPh>
    <phoneticPr fontId="3"/>
  </si>
  <si>
    <t>NO_STRONG_BREAK_SHIJI</t>
    <phoneticPr fontId="3"/>
  </si>
  <si>
    <t>強めのブレーキを掛けない（運転状況）</t>
    <rPh sb="0" eb="1">
      <t xml:space="preserve">ツヨイ </t>
    </rPh>
    <rPh sb="13" eb="17">
      <t xml:space="preserve">ウンテンジョウキョウ </t>
    </rPh>
    <phoneticPr fontId="3"/>
  </si>
  <si>
    <t>NO_STRONG_BREAK_DRIVING_STATUS</t>
    <phoneticPr fontId="3"/>
  </si>
  <si>
    <t>DT_DRIVE_STATUS</t>
    <phoneticPr fontId="3"/>
  </si>
  <si>
    <t>車間距離を大きくとる（出発前指示）</t>
    <rPh sb="0" eb="4">
      <t xml:space="preserve">シャカンキョリ </t>
    </rPh>
    <rPh sb="5" eb="6">
      <t xml:space="preserve">オオキクトル </t>
    </rPh>
    <phoneticPr fontId="3"/>
  </si>
  <si>
    <t>SHAKANKYORI_SHIJI</t>
    <phoneticPr fontId="3"/>
  </si>
  <si>
    <t>車間距離を大きくとる（運転状況）</t>
    <rPh sb="0" eb="4">
      <t xml:space="preserve">シャカンキョリ </t>
    </rPh>
    <rPh sb="5" eb="6">
      <t xml:space="preserve">オオキクトル </t>
    </rPh>
    <phoneticPr fontId="3"/>
  </si>
  <si>
    <t>SHAKANKYORI_DRIVING_STATUS</t>
    <phoneticPr fontId="3"/>
  </si>
  <si>
    <t>法定速度以下で走行（出発前指示）</t>
    <rPh sb="0" eb="6">
      <t xml:space="preserve">ホウテイソクドイカデソウコウ </t>
    </rPh>
    <phoneticPr fontId="3"/>
  </si>
  <si>
    <t>HOUTEISOKUDOIKA_SHIJI</t>
    <phoneticPr fontId="3"/>
  </si>
  <si>
    <t>法定速度以下で走行（運転状況）</t>
    <rPh sb="0" eb="6">
      <t xml:space="preserve">ホウテイソクドイカデソウコウ </t>
    </rPh>
    <phoneticPr fontId="3"/>
  </si>
  <si>
    <t>HOUTEISOKUDOIKA_DRIVING_STATUS</t>
    <phoneticPr fontId="3"/>
  </si>
  <si>
    <t>天候（積込時）</t>
    <rPh sb="0" eb="2">
      <t xml:space="preserve">テンコウ </t>
    </rPh>
    <rPh sb="3" eb="4">
      <t xml:space="preserve">ツミコミジ </t>
    </rPh>
    <phoneticPr fontId="3"/>
  </si>
  <si>
    <t>WEATHER_TSUMIKOMIJI</t>
    <phoneticPr fontId="3"/>
  </si>
  <si>
    <t>天候（納入時）</t>
    <rPh sb="0" eb="2">
      <t xml:space="preserve">テンコウ </t>
    </rPh>
    <rPh sb="3" eb="5">
      <t xml:space="preserve">ノウニュウ </t>
    </rPh>
    <phoneticPr fontId="3"/>
  </si>
  <si>
    <t>WEATHER_NOUNYUUJI</t>
    <phoneticPr fontId="3"/>
  </si>
  <si>
    <t>天候（輸送時）</t>
    <rPh sb="0" eb="2">
      <t xml:space="preserve">テンコウ </t>
    </rPh>
    <rPh sb="3" eb="5">
      <t xml:space="preserve">ユソウ </t>
    </rPh>
    <phoneticPr fontId="3"/>
  </si>
  <si>
    <t>WEATHER_YUSOUJI</t>
    <phoneticPr fontId="3"/>
  </si>
  <si>
    <t>荷台の濡れ（積込時）</t>
    <rPh sb="0" eb="1">
      <t xml:space="preserve">ニダイ </t>
    </rPh>
    <phoneticPr fontId="3"/>
  </si>
  <si>
    <t>NIDAI_NURE_TSUMIKOMIJI</t>
    <phoneticPr fontId="3"/>
  </si>
  <si>
    <t>荷台の濡れ（納入時）</t>
    <rPh sb="0" eb="1">
      <t xml:space="preserve">ニダイ </t>
    </rPh>
    <phoneticPr fontId="3"/>
  </si>
  <si>
    <t>NIDAI_NURE_NOUNYUUJI</t>
    <phoneticPr fontId="3"/>
  </si>
  <si>
    <t>商品の雨濡れ・錆・キズ（積込時）</t>
    <phoneticPr fontId="3"/>
  </si>
  <si>
    <t>AMENURE_SABI_KIZU_TSUMIKOMIJI</t>
    <phoneticPr fontId="3"/>
  </si>
  <si>
    <t>商品の雨濡れ・錆・キズ（納入時）</t>
    <phoneticPr fontId="3"/>
  </si>
  <si>
    <t>AMENURE_SABI_KIZU_NOUNYUUJI</t>
    <phoneticPr fontId="3"/>
  </si>
  <si>
    <t>輸送中の荷ずれ</t>
    <rPh sb="0" eb="3">
      <t xml:space="preserve">ユソウチュウノ </t>
    </rPh>
    <rPh sb="4" eb="5">
      <t xml:space="preserve">ニズレ </t>
    </rPh>
    <phoneticPr fontId="3"/>
  </si>
  <si>
    <t>YUSOUCHUUNONIZURE</t>
    <phoneticPr fontId="3"/>
  </si>
  <si>
    <t>商品管端のズレ（積込時）</t>
    <phoneticPr fontId="3"/>
  </si>
  <si>
    <t>KANTAN_ZURE_TSUMIKOMIJI</t>
    <phoneticPr fontId="3"/>
  </si>
  <si>
    <t>商品管端のズレ（納入時）</t>
    <phoneticPr fontId="3"/>
  </si>
  <si>
    <t>KANTAN_ZURE_NOUNYUUJI</t>
    <phoneticPr fontId="3"/>
  </si>
  <si>
    <t>商品管端のズレ（輸送時・cm）</t>
    <phoneticPr fontId="3"/>
  </si>
  <si>
    <t>KANTAN_ZURE_YUSOUJI</t>
    <phoneticPr fontId="3"/>
  </si>
  <si>
    <t>DT_CM</t>
    <phoneticPr fontId="3"/>
  </si>
  <si>
    <t>保護具の装着状況</t>
    <rPh sb="0" eb="2">
      <t xml:space="preserve">ホゴ </t>
    </rPh>
    <phoneticPr fontId="3"/>
  </si>
  <si>
    <t>HOGOGU_SOUCHAKU_STATUS</t>
    <phoneticPr fontId="3"/>
  </si>
  <si>
    <t>荷卸しの前にお客様と荷卸し手順の確認を行ったか</t>
    <phoneticPr fontId="3"/>
  </si>
  <si>
    <t>NIOROSHIMAE_CHECK_PROC_WITH_CUSTOMER</t>
    <phoneticPr fontId="3"/>
  </si>
  <si>
    <t>荷卸しの前にお客様と退避位置の確認を行なったか</t>
    <rPh sb="10" eb="12">
      <t xml:space="preserve">タイヒ </t>
    </rPh>
    <rPh sb="12" eb="14">
      <t>🕐</t>
    </rPh>
    <phoneticPr fontId="3"/>
  </si>
  <si>
    <t>NIOROSHIMAE_CHECK_POSITION_WITH_CUSTOMER</t>
    <phoneticPr fontId="3"/>
  </si>
  <si>
    <t>電話連絡する</t>
    <rPh sb="0" eb="4">
      <t xml:space="preserve">デンワレンラクスル </t>
    </rPh>
    <phoneticPr fontId="3"/>
  </si>
  <si>
    <t>DENWARENRAKU_SURU</t>
    <phoneticPr fontId="3"/>
  </si>
  <si>
    <t>備考</t>
    <rPh sb="0" eb="2">
      <t xml:space="preserve">ビコウ </t>
    </rPh>
    <phoneticPr fontId="3"/>
  </si>
  <si>
    <t>MISC</t>
    <phoneticPr fontId="3"/>
  </si>
  <si>
    <t>DT_MISC</t>
    <phoneticPr fontId="3"/>
  </si>
  <si>
    <t>荷降ろし時確認：１・角当て部分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</si>
  <si>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荷降ろし時確認：１・レバーブロック</t>
    <rPh sb="0" eb="1">
      <t xml:space="preserve">ニオロシジ </t>
    </rPh>
    <rPh sb="1" eb="2">
      <t xml:space="preserve">オロシ </t>
    </rPh>
    <rPh sb="4" eb="5">
      <t xml:space="preserve">ジ </t>
    </rPh>
    <rPh sb="5" eb="7">
      <t xml:space="preserve">カクニン </t>
    </rPh>
    <phoneticPr fontId="3"/>
  </si>
  <si>
    <t>NIOROSHIJI_CHECK_1_LEVER</t>
    <phoneticPr fontId="3"/>
  </si>
  <si>
    <t>荷降ろし時確認：１・その他のキズ</t>
    <rPh sb="0" eb="1">
      <t xml:space="preserve">ニオロシジ </t>
    </rPh>
    <rPh sb="1" eb="2">
      <t xml:space="preserve">オロシ </t>
    </rPh>
    <rPh sb="4" eb="5">
      <t xml:space="preserve">ジ </t>
    </rPh>
    <rPh sb="5" eb="7">
      <t xml:space="preserve">カクニン </t>
    </rPh>
    <phoneticPr fontId="3"/>
  </si>
  <si>
    <t>NIOROSHIJI_CHECK_1_OTHER_SCAR</t>
    <phoneticPr fontId="3"/>
  </si>
  <si>
    <t>荷降ろし時確認：２・角当て部分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</si>
  <si>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NIOROSHIJI_CHECK_2_KADO</t>
    <phoneticPr fontId="3"/>
  </si>
  <si>
    <t>荷降ろし時確認：２・レバーブロック</t>
    <rPh sb="0" eb="1">
      <t xml:space="preserve">ニオロシジ </t>
    </rPh>
    <rPh sb="1" eb="2">
      <t xml:space="preserve">オロシ </t>
    </rPh>
    <rPh sb="4" eb="5">
      <t xml:space="preserve">ジ </t>
    </rPh>
    <rPh sb="5" eb="7">
      <t xml:space="preserve">カクニン </t>
    </rPh>
    <phoneticPr fontId="3"/>
  </si>
  <si>
    <t>NIOROSHIJI_CHECK_2_LEVER</t>
    <phoneticPr fontId="3"/>
  </si>
  <si>
    <t>荷降ろし時確認：２・その他のキズ</t>
    <rPh sb="0" eb="1">
      <t xml:space="preserve">ニオロシジ </t>
    </rPh>
    <rPh sb="1" eb="2">
      <t xml:space="preserve">オロシ </t>
    </rPh>
    <rPh sb="4" eb="5">
      <t xml:space="preserve">ジ </t>
    </rPh>
    <rPh sb="5" eb="7">
      <t xml:space="preserve">カクニン </t>
    </rPh>
    <phoneticPr fontId="3"/>
  </si>
  <si>
    <t>NIOROSHIJI_CHECK_2_OTHER_SCAR</t>
    <phoneticPr fontId="3"/>
  </si>
  <si>
    <t>荷降ろし時確認：３・角当て部分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</si>
  <si>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NIOROSHIJI_CHECK_3_KADO</t>
    <phoneticPr fontId="3"/>
  </si>
  <si>
    <t>荷降ろし時確認：３・レバーブロック</t>
    <rPh sb="0" eb="1">
      <t xml:space="preserve">ニオロシジ </t>
    </rPh>
    <rPh sb="1" eb="2">
      <t xml:space="preserve">オロシ </t>
    </rPh>
    <rPh sb="4" eb="5">
      <t xml:space="preserve">ジ </t>
    </rPh>
    <rPh sb="5" eb="7">
      <t xml:space="preserve">カクニン </t>
    </rPh>
    <phoneticPr fontId="3"/>
  </si>
  <si>
    <t>NIOROSHIJI_CHECK_3_LEVER</t>
    <phoneticPr fontId="3"/>
  </si>
  <si>
    <t>荷降ろし時確認：３・その他のキズ</t>
    <rPh sb="0" eb="1">
      <t xml:space="preserve">ニオロシジ </t>
    </rPh>
    <rPh sb="1" eb="2">
      <t xml:space="preserve">オロシ </t>
    </rPh>
    <rPh sb="4" eb="5">
      <t xml:space="preserve">ジ </t>
    </rPh>
    <rPh sb="5" eb="7">
      <t xml:space="preserve">カクニン </t>
    </rPh>
    <phoneticPr fontId="3"/>
  </si>
  <si>
    <t>NIOROSHIJI_CHECK_3_OTHER_SCAR</t>
    <phoneticPr fontId="3"/>
  </si>
  <si>
    <t>荷降ろし時確認：４・角当て部分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</si>
  <si>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NIOROSHIJI_CHECK_4_KADO</t>
    <phoneticPr fontId="3"/>
  </si>
  <si>
    <t>荷降ろし時確認：４・レバーブロック</t>
    <rPh sb="0" eb="1">
      <t xml:space="preserve">ニオロシジ </t>
    </rPh>
    <rPh sb="1" eb="2">
      <t xml:space="preserve">オロシ </t>
    </rPh>
    <rPh sb="4" eb="5">
      <t xml:space="preserve">ジ </t>
    </rPh>
    <rPh sb="5" eb="7">
      <t xml:space="preserve">カクニン </t>
    </rPh>
    <phoneticPr fontId="3"/>
  </si>
  <si>
    <t>NIOROSHIJI_CHECK_4_LEVER</t>
    <phoneticPr fontId="3"/>
  </si>
  <si>
    <t>荷降ろし時確認：４・その他のキズ</t>
    <rPh sb="0" eb="1">
      <t xml:space="preserve">ニオロシジ </t>
    </rPh>
    <rPh sb="1" eb="2">
      <t xml:space="preserve">オロシ </t>
    </rPh>
    <rPh sb="4" eb="5">
      <t xml:space="preserve">ジ </t>
    </rPh>
    <rPh sb="5" eb="7">
      <t xml:space="preserve">カクニン </t>
    </rPh>
    <phoneticPr fontId="3"/>
  </si>
  <si>
    <t>NIOROSHIJI_CHECK_4_OTHER_SCAR</t>
    <phoneticPr fontId="3"/>
  </si>
  <si>
    <t>荷降ろし時確認：５・角当て部分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</si>
  <si>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NIOROSHIJI_CHECK_5_KADO</t>
    <phoneticPr fontId="3"/>
  </si>
  <si>
    <t>荷降ろし時確認：５・レバーブロック</t>
    <rPh sb="0" eb="1">
      <t xml:space="preserve">ニオロシジ </t>
    </rPh>
    <rPh sb="1" eb="2">
      <t xml:space="preserve">オロシ </t>
    </rPh>
    <rPh sb="4" eb="5">
      <t xml:space="preserve">ジ </t>
    </rPh>
    <rPh sb="5" eb="7">
      <t xml:space="preserve">カクニン </t>
    </rPh>
    <phoneticPr fontId="3"/>
  </si>
  <si>
    <t>NIOROSHIJI_CHECK_5_LEVER</t>
    <phoneticPr fontId="3"/>
  </si>
  <si>
    <t>荷降ろし時確認：５・その他のキズ</t>
    <rPh sb="0" eb="1">
      <t xml:space="preserve">ニオロシジ </t>
    </rPh>
    <rPh sb="1" eb="2">
      <t xml:space="preserve">オロシ </t>
    </rPh>
    <rPh sb="4" eb="5">
      <t xml:space="preserve">ジ </t>
    </rPh>
    <rPh sb="5" eb="7">
      <t xml:space="preserve">カクニン </t>
    </rPh>
    <phoneticPr fontId="3"/>
  </si>
  <si>
    <t>NIOROSHIJI_CHECK_5_OTHER_SCAR</t>
    <phoneticPr fontId="3"/>
  </si>
  <si>
    <t>荷降ろし時確認：６・角当て部分</t>
    <rPh sb="0" eb="1">
      <t xml:space="preserve">ニオロシジ </t>
    </rPh>
    <rPh sb="1" eb="2">
      <t xml:space="preserve">オロシ </t>
    </rPh>
    <rPh sb="4" eb="5">
      <t xml:space="preserve">ジ </t>
    </rPh>
    <rPh sb="5" eb="7">
      <t xml:space="preserve">カクニン </t>
    </rPh>
    <rPh sb="10" eb="15">
      <t xml:space="preserve">カクアテブブン </t>
    </rPh>
    <phoneticPr fontId="3"/>
  </si>
  <si>
    <t>NIOROSHIJI_CHECK_6_KADO</t>
    <phoneticPr fontId="3"/>
  </si>
  <si>
    <t>荷降ろし時確認：６・レバーブロック</t>
    <rPh sb="0" eb="1">
      <t xml:space="preserve">ニオロシジ </t>
    </rPh>
    <rPh sb="1" eb="2">
      <t xml:space="preserve">オロシ </t>
    </rPh>
    <rPh sb="4" eb="5">
      <t xml:space="preserve">ジ </t>
    </rPh>
    <rPh sb="5" eb="7">
      <t xml:space="preserve">カクニン </t>
    </rPh>
    <phoneticPr fontId="3"/>
  </si>
  <si>
    <t>NIOROSHIJI_CHECK_6_LEVER</t>
    <phoneticPr fontId="3"/>
  </si>
  <si>
    <t>荷降ろし時確認：６・その他のキズ</t>
    <rPh sb="0" eb="1">
      <t xml:space="preserve">ニオロシジ </t>
    </rPh>
    <rPh sb="1" eb="2">
      <t xml:space="preserve">オロシ </t>
    </rPh>
    <rPh sb="4" eb="5">
      <t xml:space="preserve">ジ </t>
    </rPh>
    <rPh sb="5" eb="7">
      <t xml:space="preserve">カクニン </t>
    </rPh>
    <phoneticPr fontId="3"/>
  </si>
  <si>
    <t>NIOROSHIJI_CHECK_6_OTHER_SCAR</t>
    <phoneticPr fontId="3"/>
  </si>
  <si>
    <t>ダウンロード実施日時</t>
    <rPh sb="6" eb="8">
      <t xml:space="preserve">ジッシシャ </t>
    </rPh>
    <rPh sb="8" eb="9">
      <t xml:space="preserve">ニチジ </t>
    </rPh>
    <rPh sb="9" eb="10">
      <t xml:space="preserve">ジ </t>
    </rPh>
    <phoneticPr fontId="3"/>
  </si>
  <si>
    <t>DL_TIME</t>
    <phoneticPr fontId="3"/>
  </si>
  <si>
    <t>DT_TIMESTAMP</t>
    <phoneticPr fontId="3"/>
  </si>
  <si>
    <t>ダウンロード実施者</t>
    <rPh sb="6" eb="8">
      <t xml:space="preserve">ジッシシャ </t>
    </rPh>
    <rPh sb="8" eb="9">
      <t xml:space="preserve">シャ </t>
    </rPh>
    <phoneticPr fontId="3"/>
  </si>
  <si>
    <t>DL_USER_ID</t>
    <phoneticPr fontId="3"/>
  </si>
  <si>
    <t>ダウンロードステータス</t>
    <phoneticPr fontId="3"/>
  </si>
  <si>
    <t>DL_STATUS</t>
    <phoneticPr fontId="3"/>
  </si>
  <si>
    <t>S</t>
    <phoneticPr fontId="3"/>
  </si>
  <si>
    <t>U</t>
    <phoneticPr fontId="3"/>
  </si>
  <si>
    <t>ビジネス削除したアカウントのメールアドレスを変更できないが、かと言って同一メールアドレスで登録しようとしたときにそのレコードを削除すると最終更新者の表示に問題が出ることから、ビジネス削除済みのレコードと同一メールアドレスで登録したくなった場合は「無効から有効に戻す」という運用にすることとした。カラム名は面倒なので変更していないが必要なら変更して・・</t>
    <phoneticPr fontId="3"/>
  </si>
  <si>
    <t>SYSTEM_COMMON_ENTITY</t>
    <phoneticPr fontId="3"/>
  </si>
  <si>
    <t>CREATE_USER_ID</t>
    <phoneticPr fontId="3"/>
  </si>
  <si>
    <t>CREATE_TIME</t>
    <phoneticPr fontId="3"/>
  </si>
  <si>
    <t>LST_UPD_USER_ID</t>
    <phoneticPr fontId="3"/>
  </si>
  <si>
    <t>最終更新日時</t>
    <rPh sb="0" eb="2">
      <t>サイシュウ</t>
    </rPh>
    <rPh sb="2" eb="4">
      <t>コウシン</t>
    </rPh>
    <rPh sb="4" eb="6">
      <t>ニチジ</t>
    </rPh>
    <phoneticPr fontId="3"/>
  </si>
  <si>
    <t>LST_UPD_TIME</t>
    <phoneticPr fontId="3"/>
  </si>
  <si>
    <t>削除フラグ</t>
    <rPh sb="0" eb="2">
      <t>サクジョ</t>
    </rPh>
    <phoneticPr fontId="3"/>
  </si>
  <si>
    <t>DB 更新バージョン</t>
    <rPh sb="3" eb="5">
      <t>コウシン</t>
    </rPh>
    <phoneticPr fontId="3"/>
  </si>
  <si>
    <t>CB</t>
    <phoneticPr fontId="3"/>
  </si>
  <si>
    <t>作成アカウントID</t>
    <phoneticPr fontId="3"/>
  </si>
  <si>
    <t>CD</t>
    <phoneticPr fontId="3"/>
  </si>
  <si>
    <t>LB</t>
    <phoneticPr fontId="3"/>
  </si>
  <si>
    <t>最終更新アカウントID</t>
    <rPh sb="0" eb="2">
      <t>サイシュウ</t>
    </rPh>
    <rPh sb="2" eb="4">
      <t>コウシン</t>
    </rPh>
    <phoneticPr fontId="3"/>
  </si>
  <si>
    <t>LD</t>
    <phoneticPr fontId="3"/>
  </si>
  <si>
    <t>DRIVE_RECORD</t>
  </si>
  <si>
    <t>NIOROSHIJI_CHECK_1_KADO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</si>
</sst>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2">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9"/>
      <color rgb="FF000000"/>
      <name val="Calibri"/>
      <family val="2"/>
    </font>
  </fonts>
  <fills count="18">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theme="6" tint="0.79998168889431442"/>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s>
  <cellStyleXfs count="2">
    <xf numFmtId="0" fontId="0" fillId="0" borderId="0"/>
    <xf numFmtId="0" fontId="2" fillId="0" borderId="0">
      <alignment vertical="center"/>
    </xf>
  </cellStyleXfs>
  <cellXfs count="118">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3" borderId="0" xfId="0" applyNumberFormat="1" applyFill="1" applyAlignment="1">
      <alignment horizontal="center" vertical="center"/>
    </xf>
    <xf numFmtId="49" fontId="0" fillId="0" borderId="15" xfId="0" applyNumberFormat="1" applyBorder="1" applyAlignment="1">
      <alignment vertical="center"/>
    </xf>
    <xf numFmtId="49" fontId="0" fillId="0" borderId="16" xfId="0" applyNumberFormat="1" applyBorder="1" applyAlignment="1">
      <alignment vertical="center"/>
    </xf>
    <xf numFmtId="49" fontId="1" fillId="0" borderId="3" xfId="0" applyNumberFormat="1" applyFont="1" applyBorder="1" applyAlignment="1">
      <alignment horizontal="center" vertical="center"/>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0" fontId="0" fillId="0" borderId="0" xfId="0" applyAlignment="1">
      <alignment horizontal="center" vertical="top"/>
    </xf>
    <xf numFmtId="49" fontId="0" fillId="0" borderId="0" xfId="0" applyNumberFormat="1" applyAlignment="1">
      <alignment horizontal="left" vertical="center" wrapText="1"/>
    </xf>
    <xf numFmtId="49" fontId="0" fillId="17" borderId="2" xfId="0" applyNumberFormat="1" applyFill="1" applyBorder="1" applyAlignment="1">
      <alignment horizontal="left" vertical="center"/>
    </xf>
    <xf numFmtId="49" fontId="0" fillId="0" borderId="3" xfId="0" applyNumberFormat="1" applyBorder="1" applyAlignment="1">
      <alignment horizontal="center" vertical="center"/>
    </xf>
    <xf numFmtId="49" fontId="0" fillId="0" borderId="3" xfId="0" applyNumberFormat="1" applyBorder="1" applyAlignment="1">
      <alignment horizontal="left" vertical="center" wrapText="1"/>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5" totalsRowShown="0" headerRowDxfId="109" dataDxfId="108">
  <autoFilter ref="A3:D35"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24" tableType="xml" totalsRowShown="0" headerRowDxfId="96" dataDxfId="95">
  <tableColumns count="19">
    <tableColumn id="1" xr3:uid="{00000000-0010-0000-0900-000001000000}" uniqueName="name" name="DataType名" dataDxfId="94">
      <xmlColumnPr mapId="191" xpath="/root/datatype/@name" xmlDataType="string"/>
    </tableColumn>
    <tableColumn id="3" xr3:uid="{00000000-0010-0000-0900-000003000000}" uniqueName="kata" name="型" dataDxfId="93">
      <xmlColumnPr mapId="191" xpath="/root/datatype/kata" xmlDataType="string"/>
    </tableColumn>
    <tableColumn id="4" xr3:uid="{00000000-0010-0000-0900-000004000000}" uniqueName="minLength" name="長さ最小" dataDxfId="92">
      <xmlColumnPr mapId="191" xpath="/root/datatype/minLength" xmlDataType="string"/>
    </tableColumn>
    <tableColumn id="11" xr3:uid="{00000000-0010-0000-0900-00000B000000}" uniqueName="maxLength" name="長さ最大" dataDxfId="91">
      <xmlColumnPr mapId="191" xpath="/root/datatype/maxLength" xmlDataType="string"/>
    </tableColumn>
    <tableColumn id="15" xr3:uid="{00000000-0010-0000-0900-00000F000000}" uniqueName="numScale" name="データパターン（日本語）" dataDxfId="90"/>
    <tableColumn id="24" xr3:uid="{00000000-0010-0000-0900-000018000000}" uniqueName="stringDataPtn" name="データパターン" dataDxfId="89">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8"/>
    <tableColumn id="25" xr3:uid="{00000000-0010-0000-0900-000019000000}" uniqueName="stringRegEx" name="正規表現" dataDxfId="87">
      <xmlColumnPr mapId="191" xpath="/root/datatype/stringRegEx" xmlDataType="string"/>
    </tableColumn>
    <tableColumn id="6" xr3:uid="{4F1C3D46-DC18-44B2-9FE7-72D46DAAA154}" uniqueName="6" name="パターン説明（デフォルト言語）" dataDxfId="86"/>
    <tableColumn id="7" xr3:uid="{C1173491-43CA-4F00-AC19-7849EF95EC5E}" uniqueName="7" name="パターン説明（追加言語1）" dataDxfId="85"/>
    <tableColumn id="8" xr3:uid="{466DA0A7-A07E-4233-8BB7-36ACC084EC08}" uniqueName="8" name="パターン説明（追加言語2）" dataDxfId="84"/>
    <tableColumn id="17" xr3:uid="{E8BC47D8-ACDE-41A5-AA16-B7EB83A3800F}" uniqueName="17" name="パターン説明（追加言語3）" dataDxfId="83"/>
    <tableColumn id="9" xr3:uid="{00000000-0010-0000-0900-000009000000}" uniqueName="numMinVal" name="最小値" dataDxfId="82">
      <xmlColumnPr mapId="191" xpath="/root/datatype/numMinVal" xmlDataType="string"/>
    </tableColumn>
    <tableColumn id="10" xr3:uid="{00000000-0010-0000-0900-00000A000000}" uniqueName="numMaxVal" name="最大値" dataDxfId="81">
      <xmlColumnPr mapId="191" xpath="/root/datatype/numMaxVal" xmlDataType="string"/>
    </tableColumn>
    <tableColumn id="12" xr3:uid="{00000000-0010-0000-0900-00000C000000}" uniqueName="numDigitInteger" name="整数部桁数" dataDxfId="80">
      <xmlColumnPr mapId="191" xpath="/root/datatype/numDigitInteger" xmlDataType="string"/>
    </tableColumn>
    <tableColumn id="13" xr3:uid="{00000000-0010-0000-0900-00000D000000}" uniqueName="numDigitFraction" name="小数部桁数" dataDxfId="79">
      <xmlColumnPr mapId="191" xpath="/root/datatype/numDigitFraction" xmlDataType="string"/>
    </tableColumn>
    <tableColumn id="5" xr3:uid="{00000000-0010-0000-0900-000005000000}" uniqueName="enumCodeLength" name="コードの長さ" dataDxfId="78">
      <xmlColumnPr mapId="191" xpath="/root/datatype/enumCodeLength" xmlDataType="string"/>
    </tableColumn>
    <tableColumn id="14" xr3:uid="{00000000-0010-0000-0900-00000E000000}" uniqueName="notNeedsTimezone" name="timezoneなし" dataDxfId="77">
      <xmlColumnPr mapId="191" xpath="/root/datatype/notNeedsTimezone" xmlDataType="string"/>
    </tableColumn>
    <tableColumn id="16" xr3:uid="{00000000-0010-0000-0900-000010000000}" uniqueName="javadoc" name="備考" dataDxfId="7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22" tableType="xml" totalsRowShown="0" headerRowDxfId="75" dataDxfId="74">
  <autoFilter ref="A7:I22"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60" tableType="xml" totalsRowShown="0" headerRowDxfId="58" dataDxfId="57">
  <autoFilter ref="A5:AB60"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2" tableType="xml" totalsRowShown="0" headerRowDxfId="28">
  <autoFilter ref="A6:AB12"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26">
      <xmlColumnPr mapId="160" xpath="/root/column/dispName" xmlDataType="string"/>
    </tableColumn>
    <tableColumn id="2" xr3:uid="{00000000-0010-0000-1900-000002000000}" uniqueName="name" name="カラム名" dataDxfId="25">
      <xmlColumnPr mapId="160" xpath="/root/column/@name" xmlDataType="string"/>
    </tableColumn>
    <tableColumn id="3" xr3:uid="{00000000-0010-0000-1900-000003000000}" uniqueName="dataType" name="dataType" dataDxfId="24">
      <xmlColumnPr mapId="160" xpath="/root/column/dataType" xmlDataType="string"/>
    </tableColumn>
    <tableColumn id="4" xr3:uid="{00000000-0010-0000-1900-000004000000}" uniqueName="4" name="dataType存在確認" dataDxfId="23">
      <calculatedColumnFormula>IF(NOT(ISNA(VLOOKUP(テーブル17[[#This Row],[dataType]], dataType定義!A:A, 1,FALSE))), "○", "×")</calculatedColumnFormula>
    </tableColumn>
    <tableColumn id="28" xr3:uid="{4D294515-0442-4DF2-B793-94F0247498FF}" uniqueName="28" name="javaのみ" dataDxfId="22"/>
    <tableColumn id="5" xr3:uid="{00000000-0010-0000-1900-000005000000}" uniqueName="pk" name="PK・UK" dataDxfId="21">
      <xmlColumnPr mapId="160" xpath="/root/column/pk" xmlDataType="string"/>
    </tableColumn>
    <tableColumn id="6" xr3:uid="{00000000-0010-0000-1900-000006000000}" uniqueName="nullable" name="nullable" dataDxfId="20">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 ref="O8" dT="2025-06-01T00:41:38.80" personId="{00000000-0000-0000-0000-000000000000}" id="{40D1BBBA-A512-9C45-8C09-AD04C4FB1C43}">
    <text>Short, int long, BigInteger, BigDecimalの場合に使用可</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78</v>
      </c>
    </row>
    <row r="3" spans="1:6">
      <c r="A3" s="52" t="s">
        <v>126</v>
      </c>
      <c r="B3" s="22" t="s">
        <v>33</v>
      </c>
      <c r="C3" t="s">
        <v>38</v>
      </c>
      <c r="E3" s="28" t="s">
        <v>56</v>
      </c>
      <c r="F3" s="29" t="s">
        <v>71</v>
      </c>
    </row>
    <row r="4" spans="1:6">
      <c r="A4" s="52" t="s">
        <v>29</v>
      </c>
      <c r="B4" s="23" t="s">
        <v>44</v>
      </c>
      <c r="C4" t="s">
        <v>27</v>
      </c>
      <c r="E4" s="28" t="s">
        <v>200</v>
      </c>
      <c r="F4" s="29" t="s">
        <v>72</v>
      </c>
    </row>
    <row r="5" spans="1:6">
      <c r="A5" s="52" t="s">
        <v>30</v>
      </c>
      <c r="B5" s="23" t="s">
        <v>41</v>
      </c>
      <c r="E5" s="28" t="s">
        <v>68</v>
      </c>
      <c r="F5" s="29" t="s">
        <v>73</v>
      </c>
    </row>
    <row r="6" spans="1:6">
      <c r="A6" s="52" t="s">
        <v>31</v>
      </c>
      <c r="B6" s="23" t="s">
        <v>34</v>
      </c>
      <c r="E6" s="28" t="s">
        <v>69</v>
      </c>
      <c r="F6" s="29" t="s">
        <v>74</v>
      </c>
    </row>
    <row r="7" spans="1:6">
      <c r="A7" s="52" t="s">
        <v>134</v>
      </c>
      <c r="B7" s="23" t="s">
        <v>43</v>
      </c>
      <c r="E7" s="28" t="s">
        <v>57</v>
      </c>
      <c r="F7" s="29" t="s">
        <v>76</v>
      </c>
    </row>
    <row r="8" spans="1:6">
      <c r="A8" s="52" t="s">
        <v>136</v>
      </c>
      <c r="B8" s="23" t="s">
        <v>35</v>
      </c>
      <c r="E8" s="28" t="s">
        <v>58</v>
      </c>
      <c r="F8" s="29" t="s">
        <v>75</v>
      </c>
    </row>
    <row r="9" spans="1:6">
      <c r="A9" s="52" t="s">
        <v>138</v>
      </c>
      <c r="B9" s="23" t="s">
        <v>42</v>
      </c>
      <c r="E9" s="28" t="s">
        <v>168</v>
      </c>
      <c r="F9" s="29" t="s">
        <v>77</v>
      </c>
    </row>
    <row r="10" spans="1:6">
      <c r="A10" s="52" t="s">
        <v>140</v>
      </c>
      <c r="B10" s="23" t="s">
        <v>45</v>
      </c>
      <c r="E10" s="28" t="s">
        <v>70</v>
      </c>
      <c r="F10" s="29" t="s">
        <v>77</v>
      </c>
    </row>
    <row r="11" spans="1:6">
      <c r="A11" s="52" t="s">
        <v>128</v>
      </c>
      <c r="B11" s="23" t="s">
        <v>46</v>
      </c>
      <c r="E11" s="28" t="s">
        <v>312</v>
      </c>
      <c r="F11" s="29" t="s">
        <v>314</v>
      </c>
    </row>
    <row r="12" spans="1:6">
      <c r="A12" s="52" t="s">
        <v>129</v>
      </c>
      <c r="B12" s="23" t="s">
        <v>47</v>
      </c>
      <c r="E12" s="28" t="s">
        <v>313</v>
      </c>
      <c r="F12" s="29" t="s">
        <v>315</v>
      </c>
    </row>
    <row r="13" spans="1:6">
      <c r="A13" s="52" t="s">
        <v>132</v>
      </c>
      <c r="B13" s="23" t="s">
        <v>48</v>
      </c>
      <c r="E13" s="28" t="s">
        <v>349</v>
      </c>
      <c r="F13" s="29" t="s">
        <v>79</v>
      </c>
    </row>
    <row r="14" spans="1:6">
      <c r="A14" s="52" t="s">
        <v>131</v>
      </c>
      <c r="B14" s="23" t="s">
        <v>49</v>
      </c>
      <c r="E14" s="28" t="s">
        <v>24</v>
      </c>
      <c r="F14" s="29" t="s">
        <v>79</v>
      </c>
    </row>
    <row r="15" spans="1:6">
      <c r="A15" s="52" t="s">
        <v>141</v>
      </c>
      <c r="B15" s="23" t="s">
        <v>50</v>
      </c>
      <c r="E15" s="28" t="s">
        <v>59</v>
      </c>
      <c r="F15" s="29" t="s">
        <v>80</v>
      </c>
    </row>
    <row r="16" spans="1:6">
      <c r="A16" s="52" t="s">
        <v>142</v>
      </c>
      <c r="B16" s="23" t="s">
        <v>51</v>
      </c>
      <c r="E16" s="28" t="s">
        <v>81</v>
      </c>
      <c r="F16" s="29" t="s">
        <v>82</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topLeftCell="A6" zoomScale="102" zoomScaleNormal="130" workbookViewId="0">
      <selection activeCell="D10" sqref="D10"/>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3" t="s">
        <v>292</v>
      </c>
      <c r="B1" s="83" t="s">
        <v>293</v>
      </c>
      <c r="C1" s="83" t="s">
        <v>217</v>
      </c>
      <c r="D1" s="83" t="s">
        <v>218</v>
      </c>
    </row>
    <row r="2" spans="1:4" ht="32">
      <c r="A2" s="83">
        <f>ROW()-1</f>
        <v>1</v>
      </c>
      <c r="B2" s="83" t="s">
        <v>367</v>
      </c>
      <c r="C2" s="94" t="s">
        <v>368</v>
      </c>
      <c r="D2" s="83"/>
    </row>
    <row r="3" spans="1:4" ht="80">
      <c r="A3" s="83">
        <f t="shared" ref="A3:A15" si="0">ROW()-1</f>
        <v>2</v>
      </c>
      <c r="B3" s="83" t="s">
        <v>288</v>
      </c>
      <c r="C3" s="94" t="s">
        <v>335</v>
      </c>
      <c r="D3" s="83"/>
    </row>
    <row r="4" spans="1:4" ht="74" customHeight="1">
      <c r="A4" s="83">
        <f t="shared" si="0"/>
        <v>3</v>
      </c>
      <c r="B4" s="83" t="s">
        <v>296</v>
      </c>
      <c r="C4" s="94" t="s">
        <v>337</v>
      </c>
      <c r="D4" s="83"/>
    </row>
    <row r="5" spans="1:4">
      <c r="A5" s="83">
        <f t="shared" si="0"/>
        <v>4</v>
      </c>
      <c r="B5" s="83" t="s">
        <v>295</v>
      </c>
      <c r="C5" s="83" t="s">
        <v>297</v>
      </c>
      <c r="D5" s="83"/>
    </row>
    <row r="6" spans="1:4" ht="96">
      <c r="A6" s="83">
        <f t="shared" si="0"/>
        <v>5</v>
      </c>
      <c r="B6" s="83" t="s">
        <v>294</v>
      </c>
      <c r="C6" s="94" t="s">
        <v>311</v>
      </c>
      <c r="D6" s="83"/>
    </row>
    <row r="7" spans="1:4">
      <c r="A7" s="83">
        <f t="shared" si="0"/>
        <v>6</v>
      </c>
      <c r="B7" s="83" t="s">
        <v>298</v>
      </c>
      <c r="C7" s="83" t="s">
        <v>299</v>
      </c>
      <c r="D7" s="83"/>
    </row>
    <row r="8" spans="1:4" ht="176">
      <c r="A8" s="83">
        <f>ROW()-1</f>
        <v>7</v>
      </c>
      <c r="B8" s="83" t="s">
        <v>306</v>
      </c>
      <c r="C8" s="94" t="s">
        <v>346</v>
      </c>
      <c r="D8" s="83"/>
    </row>
    <row r="9" spans="1:4" ht="80">
      <c r="A9" s="83">
        <f t="shared" si="0"/>
        <v>8</v>
      </c>
      <c r="B9" s="83" t="s">
        <v>301</v>
      </c>
      <c r="C9" s="94" t="s">
        <v>318</v>
      </c>
      <c r="D9" s="83"/>
    </row>
    <row r="10" spans="1:4" ht="192">
      <c r="A10" s="83">
        <f>ROW()-1</f>
        <v>9</v>
      </c>
      <c r="B10" s="83" t="s">
        <v>334</v>
      </c>
      <c r="C10" s="94" t="s">
        <v>397</v>
      </c>
      <c r="D10" s="83"/>
    </row>
    <row r="11" spans="1:4" ht="32">
      <c r="A11" s="83">
        <f t="shared" si="0"/>
        <v>10</v>
      </c>
      <c r="B11" s="94" t="s">
        <v>302</v>
      </c>
      <c r="C11" s="83" t="s">
        <v>303</v>
      </c>
      <c r="D11" s="83"/>
    </row>
    <row r="12" spans="1:4">
      <c r="A12" s="83">
        <f t="shared" si="0"/>
        <v>11</v>
      </c>
      <c r="B12" s="83"/>
      <c r="C12" s="83"/>
      <c r="D12" s="83"/>
    </row>
    <row r="13" spans="1:4">
      <c r="A13" s="83">
        <f t="shared" si="0"/>
        <v>12</v>
      </c>
      <c r="B13" s="83"/>
      <c r="C13" s="83"/>
      <c r="D13" s="83"/>
    </row>
    <row r="14" spans="1:4">
      <c r="A14" s="83">
        <f t="shared" si="0"/>
        <v>13</v>
      </c>
      <c r="B14" s="83"/>
      <c r="C14" s="83"/>
      <c r="D14" s="83"/>
    </row>
    <row r="15" spans="1:4">
      <c r="A15" s="83">
        <f t="shared" si="0"/>
        <v>14</v>
      </c>
      <c r="B15" s="83"/>
      <c r="C15" s="83"/>
      <c r="D15" s="83"/>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60"/>
  <sheetViews>
    <sheetView tabSelected="1" topLeftCell="A28" zoomScaleNormal="100" zoomScaleSheetLayoutView="80" workbookViewId="0">
      <selection activeCell="C38" sqref="C38"/>
    </sheetView>
  </sheetViews>
  <sheetFormatPr baseColWidth="10" defaultColWidth="9" defaultRowHeight="15" outlineLevelCol="1"/>
  <cols>
    <col min="1" max="1" width="39.1640625" style="57" customWidth="1"/>
    <col min="2" max="2" width="32.6640625" style="57" customWidth="1"/>
    <col min="3" max="3" width="26.6640625" style="57" bestFit="1" customWidth="1"/>
    <col min="4" max="4" width="36" style="57" bestFit="1" customWidth="1"/>
    <col min="5" max="5" width="16.5" style="57" customWidth="1"/>
    <col min="6" max="6" width="9.5" style="57" customWidth="1"/>
    <col min="7" max="7" width="7.1640625" style="58" customWidth="1"/>
    <col min="8" max="8" width="8.83203125" style="59" customWidth="1"/>
    <col min="9" max="10" width="8.33203125" style="59" customWidth="1"/>
    <col min="11" max="12" width="8.5" style="59" customWidth="1"/>
    <col min="13" max="13" width="9.33203125" style="59" customWidth="1" outlineLevel="1"/>
    <col min="14" max="14" width="8.5" style="59" customWidth="1" outlineLevel="1"/>
    <col min="15" max="16" width="18.33203125" style="59" customWidth="1" outlineLevel="1"/>
    <col min="17" max="17" width="29.5" style="59" bestFit="1" customWidth="1" outlineLevel="1"/>
    <col min="18" max="18" width="40.83203125" style="59" bestFit="1" customWidth="1" outlineLevel="1"/>
    <col min="19" max="20" width="18.33203125" style="59" customWidth="1" outlineLevel="1"/>
    <col min="21" max="21" width="17.1640625" style="59" bestFit="1" customWidth="1" outlineLevel="1"/>
    <col min="22" max="23" width="9.1640625" style="59" customWidth="1"/>
    <col min="24" max="24" width="9.33203125" style="59" customWidth="1"/>
    <col min="25" max="25" width="37.5" style="57" customWidth="1"/>
    <col min="26" max="27" width="19.33203125" style="60" customWidth="1"/>
    <col min="28" max="28" width="19.33203125" style="60" bestFit="1" customWidth="1"/>
    <col min="29" max="16384" width="9" style="60"/>
  </cols>
  <sheetData>
    <row r="1" spans="1:30">
      <c r="A1" s="56" t="s">
        <v>1</v>
      </c>
      <c r="B1" s="56"/>
    </row>
    <row r="2" spans="1:30" ht="16">
      <c r="Y2" s="61" t="s">
        <v>171</v>
      </c>
      <c r="Z2" s="61" t="s">
        <v>112</v>
      </c>
      <c r="AA2" s="61" t="s">
        <v>113</v>
      </c>
      <c r="AB2" s="61" t="s">
        <v>114</v>
      </c>
    </row>
    <row r="3" spans="1:30">
      <c r="A3" s="95" t="s">
        <v>251</v>
      </c>
      <c r="Y3" s="55" t="str">
        <f>IF(各種設定!$E$14=0,"",各種設定!$E$14)</f>
        <v>ja</v>
      </c>
      <c r="Z3" s="55" t="str">
        <f>IF(各種設定!$E$15=0,"",各種設定!$E$15)</f>
        <v/>
      </c>
      <c r="AA3" s="55" t="str">
        <f>IF(各種設定!$E$16=0,"",各種設定!$E$16)</f>
        <v/>
      </c>
      <c r="AB3" s="55" t="str">
        <f>IF(各種設定!$E$17=0,"",各種設定!$E$17)</f>
        <v/>
      </c>
    </row>
    <row r="4" spans="1:30">
      <c r="A4" s="56"/>
    </row>
    <row r="5" spans="1:30" s="65" customFormat="1" ht="45">
      <c r="A5" s="62" t="s">
        <v>2</v>
      </c>
      <c r="B5" s="63" t="s">
        <v>269</v>
      </c>
      <c r="C5" s="62" t="s">
        <v>3</v>
      </c>
      <c r="D5" s="62" t="s">
        <v>4</v>
      </c>
      <c r="E5" s="69" t="s">
        <v>270</v>
      </c>
      <c r="F5" s="62" t="s">
        <v>367</v>
      </c>
      <c r="G5" s="62" t="s">
        <v>291</v>
      </c>
      <c r="H5" s="63" t="s">
        <v>210</v>
      </c>
      <c r="I5" s="63" t="s">
        <v>100</v>
      </c>
      <c r="J5" s="11" t="s">
        <v>271</v>
      </c>
      <c r="K5" s="63" t="s">
        <v>272</v>
      </c>
      <c r="L5" s="11" t="s">
        <v>273</v>
      </c>
      <c r="M5" s="11" t="s">
        <v>305</v>
      </c>
      <c r="N5" s="11" t="s">
        <v>301</v>
      </c>
      <c r="O5" s="11" t="s">
        <v>327</v>
      </c>
      <c r="P5" s="11" t="s">
        <v>328</v>
      </c>
      <c r="Q5" s="11" t="s">
        <v>348</v>
      </c>
      <c r="R5" s="11" t="s">
        <v>329</v>
      </c>
      <c r="S5" s="11" t="s">
        <v>330</v>
      </c>
      <c r="T5" s="11" t="s">
        <v>359</v>
      </c>
      <c r="U5" s="11" t="s">
        <v>333</v>
      </c>
      <c r="V5" s="11" t="s">
        <v>274</v>
      </c>
      <c r="W5" s="11" t="s">
        <v>275</v>
      </c>
      <c r="X5" s="11" t="s">
        <v>276</v>
      </c>
      <c r="Y5" s="11" t="s">
        <v>95</v>
      </c>
      <c r="Z5" s="64" t="s">
        <v>277</v>
      </c>
      <c r="AA5" s="64" t="s">
        <v>278</v>
      </c>
      <c r="AB5" s="64" t="s">
        <v>279</v>
      </c>
      <c r="AD5" s="66"/>
    </row>
    <row r="6" spans="1:30" s="65" customFormat="1" ht="14" customHeight="1">
      <c r="A6" s="6" t="s">
        <v>479</v>
      </c>
      <c r="B6" s="6" t="s">
        <v>480</v>
      </c>
      <c r="C6" s="6" t="s">
        <v>480</v>
      </c>
      <c r="D6" s="6" t="s">
        <v>481</v>
      </c>
      <c r="E6" s="68" t="str">
        <f>IF(NOT(ISNA(VLOOKUP(テーブル7[[#This Row],[dataType]], dataType定義!A:A, 1,FALSE))), "○", "×")</f>
        <v>○</v>
      </c>
      <c r="F6" s="10"/>
      <c r="G6" s="10" t="s">
        <v>597</v>
      </c>
      <c r="H6" s="10"/>
      <c r="I6" s="10" t="s">
        <v>405</v>
      </c>
      <c r="J6" s="9"/>
      <c r="K6" s="62"/>
      <c r="L6" s="9"/>
      <c r="M6" s="9"/>
      <c r="N6" s="9"/>
      <c r="O6" s="9"/>
      <c r="P6" s="9"/>
      <c r="Q6" s="9"/>
      <c r="R6" s="9"/>
      <c r="S6" s="9"/>
      <c r="T6" s="10"/>
      <c r="U6" s="9"/>
      <c r="V6" s="9"/>
      <c r="W6" s="9"/>
      <c r="X6" s="40"/>
      <c r="Y6" s="67"/>
      <c r="Z6" s="67"/>
      <c r="AA6" s="67"/>
      <c r="AB6" s="62"/>
      <c r="AD6" s="66"/>
    </row>
    <row r="7" spans="1:30" s="65" customFormat="1" ht="14" customHeight="1">
      <c r="A7" s="6" t="s">
        <v>479</v>
      </c>
      <c r="B7" s="6" t="s">
        <v>482</v>
      </c>
      <c r="C7" s="67" t="s">
        <v>483</v>
      </c>
      <c r="D7" s="67" t="s">
        <v>484</v>
      </c>
      <c r="E7" s="68" t="str">
        <f>IF(NOT(ISNA(VLOOKUP(テーブル7[[#This Row],[dataType]], dataType定義!A:A, 1,FALSE))), "○", "×")</f>
        <v>○</v>
      </c>
      <c r="F7" s="10"/>
      <c r="G7" s="62" t="s">
        <v>598</v>
      </c>
      <c r="H7" s="62"/>
      <c r="I7" s="62"/>
      <c r="J7" s="9"/>
      <c r="K7" s="62"/>
      <c r="L7" s="99"/>
      <c r="M7" s="62"/>
      <c r="N7" s="9"/>
      <c r="O7" s="9"/>
      <c r="P7" s="9"/>
      <c r="Q7" s="9"/>
      <c r="R7" s="9"/>
      <c r="S7" s="9"/>
      <c r="T7" s="10"/>
      <c r="U7" s="9"/>
      <c r="V7" s="9"/>
      <c r="W7" s="9"/>
      <c r="X7" s="40"/>
      <c r="Y7" s="67"/>
      <c r="Z7" s="67"/>
      <c r="AA7" s="67"/>
      <c r="AB7" s="62"/>
      <c r="AD7" s="66"/>
    </row>
    <row r="8" spans="1:30" s="65" customFormat="1" ht="14" customHeight="1">
      <c r="A8" s="6" t="s">
        <v>479</v>
      </c>
      <c r="B8" s="6" t="s">
        <v>485</v>
      </c>
      <c r="C8" s="67" t="s">
        <v>486</v>
      </c>
      <c r="D8" s="6" t="s">
        <v>487</v>
      </c>
      <c r="E8" s="68" t="str">
        <f>IF(NOT(ISNA(VLOOKUP(テーブル7[[#This Row],[dataType]], dataType定義!A:A, 1,FALSE))), "○", "×")</f>
        <v>○</v>
      </c>
      <c r="F8" s="10"/>
      <c r="G8" s="62"/>
      <c r="H8" s="62"/>
      <c r="I8" s="62"/>
      <c r="J8" s="9"/>
      <c r="K8" s="62"/>
      <c r="L8" s="9"/>
      <c r="M8" s="62"/>
      <c r="N8" s="9"/>
      <c r="O8" s="9"/>
      <c r="P8" s="9"/>
      <c r="Q8" s="9"/>
      <c r="R8" s="9"/>
      <c r="S8" s="9"/>
      <c r="T8" s="10"/>
      <c r="U8" s="9"/>
      <c r="V8" s="9"/>
      <c r="W8" s="9"/>
      <c r="X8" s="40"/>
      <c r="Y8" s="6"/>
      <c r="Z8" s="67"/>
      <c r="AA8" s="67"/>
      <c r="AB8" s="62"/>
      <c r="AD8" s="66"/>
    </row>
    <row r="9" spans="1:30" s="65" customFormat="1" ht="14" customHeight="1">
      <c r="A9" s="6" t="s">
        <v>479</v>
      </c>
      <c r="B9" s="6" t="s">
        <v>488</v>
      </c>
      <c r="C9" s="67" t="s">
        <v>489</v>
      </c>
      <c r="D9" s="67" t="s">
        <v>490</v>
      </c>
      <c r="E9" s="68" t="str">
        <f>IF(NOT(ISNA(VLOOKUP(テーブル7[[#This Row],[dataType]], dataType定義!A:A, 1,FALSE))), "○", "×")</f>
        <v>○</v>
      </c>
      <c r="F9" s="10"/>
      <c r="G9" s="62"/>
      <c r="H9" s="62"/>
      <c r="I9" s="62"/>
      <c r="J9" s="9"/>
      <c r="K9" s="62"/>
      <c r="L9" s="9"/>
      <c r="M9" s="62"/>
      <c r="N9" s="9"/>
      <c r="O9" s="9"/>
      <c r="P9" s="9"/>
      <c r="Q9" s="9"/>
      <c r="R9" s="9"/>
      <c r="S9" s="9"/>
      <c r="T9" s="10"/>
      <c r="U9" s="9"/>
      <c r="V9" s="9"/>
      <c r="W9" s="9"/>
      <c r="X9" s="40"/>
      <c r="Y9" s="6"/>
      <c r="Z9" s="67"/>
      <c r="AA9" s="67"/>
      <c r="AB9" s="62"/>
      <c r="AD9" s="66"/>
    </row>
    <row r="10" spans="1:30" s="65" customFormat="1" ht="14" customHeight="1">
      <c r="A10" s="6" t="s">
        <v>479</v>
      </c>
      <c r="B10" s="6" t="s">
        <v>491</v>
      </c>
      <c r="C10" s="6" t="s">
        <v>492</v>
      </c>
      <c r="D10" s="6" t="s">
        <v>493</v>
      </c>
      <c r="E10" s="68" t="str">
        <f>IF(NOT(ISNA(VLOOKUP(テーブル7[[#This Row],[dataType]], dataType定義!A:A, 1,FALSE))), "○", "×")</f>
        <v>○</v>
      </c>
      <c r="F10" s="10"/>
      <c r="G10" s="62"/>
      <c r="H10" s="9"/>
      <c r="I10" s="9"/>
      <c r="J10" s="9"/>
      <c r="K10" s="62"/>
      <c r="L10" s="9"/>
      <c r="M10" s="9"/>
      <c r="N10" s="9"/>
      <c r="O10" s="9"/>
      <c r="P10" s="9"/>
      <c r="Q10" s="9"/>
      <c r="R10" s="9"/>
      <c r="S10" s="9"/>
      <c r="T10" s="10"/>
      <c r="U10" s="9"/>
      <c r="V10" s="9"/>
      <c r="W10" s="9"/>
      <c r="X10" s="40"/>
      <c r="Y10" s="6" t="s">
        <v>599</v>
      </c>
      <c r="Z10" s="67"/>
      <c r="AA10" s="67"/>
      <c r="AB10" s="62"/>
      <c r="AD10" s="66"/>
    </row>
    <row r="11" spans="1:30" s="65" customFormat="1" ht="14" customHeight="1">
      <c r="A11" s="67" t="s">
        <v>494</v>
      </c>
      <c r="B11" s="6" t="s">
        <v>480</v>
      </c>
      <c r="C11" s="6" t="s">
        <v>480</v>
      </c>
      <c r="D11" s="6" t="s">
        <v>481</v>
      </c>
      <c r="E11" s="68" t="str">
        <f>IF(NOT(ISNA(VLOOKUP(テーブル7[[#This Row],[dataType]], dataType定義!A:A, 1,FALSE))), "○", "×")</f>
        <v>○</v>
      </c>
      <c r="F11" s="10"/>
      <c r="G11" s="10" t="s">
        <v>597</v>
      </c>
      <c r="H11" s="10"/>
      <c r="I11" s="10" t="s">
        <v>405</v>
      </c>
      <c r="J11" s="9"/>
      <c r="K11" s="62"/>
      <c r="L11" s="9"/>
      <c r="M11" s="9"/>
      <c r="N11" s="9"/>
      <c r="O11" s="9"/>
      <c r="P11" s="9"/>
      <c r="Q11" s="9"/>
      <c r="R11" s="9"/>
      <c r="S11" s="9"/>
      <c r="T11" s="10"/>
      <c r="U11" s="9"/>
      <c r="V11" s="9"/>
      <c r="W11" s="9"/>
      <c r="X11" s="40"/>
      <c r="Y11" s="40"/>
      <c r="Z11" s="67"/>
      <c r="AA11" s="67"/>
      <c r="AB11" s="62"/>
      <c r="AD11" s="66"/>
    </row>
    <row r="12" spans="1:30" s="65" customFormat="1" ht="14" customHeight="1">
      <c r="A12" s="67" t="s">
        <v>494</v>
      </c>
      <c r="B12" s="6" t="s">
        <v>495</v>
      </c>
      <c r="C12" s="6" t="s">
        <v>496</v>
      </c>
      <c r="D12" s="6" t="s">
        <v>497</v>
      </c>
      <c r="E12" s="68" t="str">
        <f>IF(NOT(ISNA(VLOOKUP(テーブル7[[#This Row],[dataType]], dataType定義!A:A, 1,FALSE))), "○", "×")</f>
        <v>○</v>
      </c>
      <c r="F12" s="10"/>
      <c r="G12" s="9"/>
      <c r="H12" s="9"/>
      <c r="I12" s="9"/>
      <c r="J12" s="9"/>
      <c r="K12" s="62"/>
      <c r="L12" s="9"/>
      <c r="M12" s="9"/>
      <c r="N12" s="9"/>
      <c r="O12" s="9"/>
      <c r="P12" s="9"/>
      <c r="Q12" s="9"/>
      <c r="R12" s="9"/>
      <c r="S12" s="9"/>
      <c r="T12" s="10"/>
      <c r="U12" s="9"/>
      <c r="V12" s="9"/>
      <c r="W12" s="9"/>
      <c r="X12" s="40"/>
      <c r="Y12" s="40"/>
      <c r="Z12" s="67"/>
      <c r="AA12" s="67"/>
      <c r="AB12" s="62"/>
      <c r="AD12" s="66"/>
    </row>
    <row r="13" spans="1:30" s="65" customFormat="1" ht="14" customHeight="1">
      <c r="A13" s="67" t="s">
        <v>494</v>
      </c>
      <c r="B13" s="67" t="s">
        <v>498</v>
      </c>
      <c r="C13" s="67" t="s">
        <v>499</v>
      </c>
      <c r="D13" s="67" t="s">
        <v>487</v>
      </c>
      <c r="E13" s="68" t="str">
        <f>IF(NOT(ISNA(VLOOKUP(テーブル7[[#This Row],[dataType]], dataType定義!A:A, 1,FALSE))), "○", "×")</f>
        <v>○</v>
      </c>
      <c r="F13" s="10"/>
      <c r="G13" s="62"/>
      <c r="H13" s="62"/>
      <c r="I13" s="62"/>
      <c r="J13" s="9"/>
      <c r="K13" s="62"/>
      <c r="L13" s="9"/>
      <c r="M13" s="62"/>
      <c r="N13" s="9"/>
      <c r="O13" s="9"/>
      <c r="P13" s="9"/>
      <c r="Q13" s="9"/>
      <c r="R13" s="9"/>
      <c r="S13" s="9"/>
      <c r="T13" s="10"/>
      <c r="U13" s="9"/>
      <c r="V13" s="9"/>
      <c r="W13" s="62"/>
      <c r="X13" s="76"/>
      <c r="Y13" s="40"/>
      <c r="Z13" s="67"/>
      <c r="AA13" s="67"/>
      <c r="AB13" s="62"/>
      <c r="AD13" s="66"/>
    </row>
    <row r="14" spans="1:30" s="65" customFormat="1" ht="14" customHeight="1">
      <c r="A14" s="67" t="s">
        <v>494</v>
      </c>
      <c r="B14" s="67" t="s">
        <v>500</v>
      </c>
      <c r="C14" s="67" t="s">
        <v>501</v>
      </c>
      <c r="D14" s="6" t="s">
        <v>443</v>
      </c>
      <c r="E14" s="68" t="str">
        <f>IF(NOT(ISNA(VLOOKUP(テーブル7[[#This Row],[dataType]], dataType定義!A:A, 1,FALSE))), "○", "×")</f>
        <v>○</v>
      </c>
      <c r="F14" s="10"/>
      <c r="G14" s="62"/>
      <c r="H14" s="62"/>
      <c r="I14" s="62"/>
      <c r="J14" s="9"/>
      <c r="K14" s="62"/>
      <c r="L14" s="9"/>
      <c r="M14" s="62"/>
      <c r="N14" s="9"/>
      <c r="O14" s="9"/>
      <c r="P14" s="9"/>
      <c r="Q14" s="9"/>
      <c r="R14" s="96"/>
      <c r="S14" s="96"/>
      <c r="T14" s="10"/>
      <c r="U14" s="9"/>
      <c r="V14" s="9"/>
      <c r="W14" s="9"/>
      <c r="X14" s="40"/>
      <c r="Y14" s="40"/>
      <c r="Z14" s="67"/>
      <c r="AA14" s="67"/>
      <c r="AB14" s="62"/>
      <c r="AD14" s="66"/>
    </row>
    <row r="15" spans="1:30">
      <c r="A15" s="67" t="s">
        <v>494</v>
      </c>
      <c r="B15" s="67" t="s">
        <v>502</v>
      </c>
      <c r="C15" s="67" t="s">
        <v>503</v>
      </c>
      <c r="D15" s="67" t="s">
        <v>487</v>
      </c>
      <c r="E15" s="68" t="str">
        <f>IF(NOT(ISNA(VLOOKUP(テーブル7[[#This Row],[dataType]], dataType定義!A:A, 1,FALSE))), "○", "×")</f>
        <v>○</v>
      </c>
      <c r="F15" s="10"/>
      <c r="G15" s="62"/>
      <c r="H15" s="62"/>
      <c r="I15" s="62"/>
      <c r="J15" s="9"/>
      <c r="K15" s="62"/>
      <c r="L15" s="9"/>
      <c r="M15" s="62"/>
      <c r="N15" s="9"/>
      <c r="O15" s="9"/>
      <c r="P15" s="9"/>
      <c r="Q15" s="9"/>
      <c r="R15" s="9"/>
      <c r="S15" s="9"/>
      <c r="T15" s="10"/>
      <c r="U15" s="9"/>
      <c r="V15" s="9"/>
      <c r="W15" s="62"/>
      <c r="X15" s="76"/>
      <c r="Y15" s="40"/>
      <c r="Z15" s="67"/>
    </row>
    <row r="16" spans="1:30">
      <c r="A16" s="67" t="s">
        <v>494</v>
      </c>
      <c r="B16" s="67" t="s">
        <v>504</v>
      </c>
      <c r="C16" s="67" t="s">
        <v>505</v>
      </c>
      <c r="D16" s="67" t="s">
        <v>487</v>
      </c>
      <c r="E16" s="68" t="str">
        <f>IF(NOT(ISNA(VLOOKUP(テーブル7[[#This Row],[dataType]], dataType定義!A:A, 1,FALSE))), "○", "×")</f>
        <v>○</v>
      </c>
      <c r="F16" s="10"/>
      <c r="G16" s="62"/>
      <c r="H16" s="62"/>
      <c r="I16" s="62"/>
      <c r="J16" s="9"/>
      <c r="K16" s="62"/>
      <c r="L16" s="9"/>
      <c r="M16" s="62"/>
      <c r="N16" s="9"/>
      <c r="O16" s="9"/>
      <c r="P16" s="9"/>
      <c r="Q16" s="9"/>
      <c r="R16" s="9"/>
      <c r="S16" s="9"/>
      <c r="T16" s="10"/>
      <c r="U16" s="9"/>
      <c r="V16" s="9"/>
      <c r="W16" s="62"/>
      <c r="X16" s="76"/>
      <c r="Y16" s="40"/>
      <c r="Z16" s="67"/>
      <c r="AA16" s="67"/>
      <c r="AB16" s="62"/>
    </row>
    <row r="17" spans="1:28">
      <c r="A17" s="67" t="s">
        <v>494</v>
      </c>
      <c r="B17" s="67" t="s">
        <v>506</v>
      </c>
      <c r="C17" s="67" t="s">
        <v>507</v>
      </c>
      <c r="D17" s="67" t="s">
        <v>487</v>
      </c>
      <c r="E17" s="68" t="str">
        <f>IF(NOT(ISNA(VLOOKUP(テーブル7[[#This Row],[dataType]], dataType定義!A:A, 1,FALSE))), "○", "×")</f>
        <v>○</v>
      </c>
      <c r="F17" s="10"/>
      <c r="G17" s="62"/>
      <c r="H17" s="62"/>
      <c r="I17" s="62"/>
      <c r="J17" s="9"/>
      <c r="K17" s="62"/>
      <c r="L17" s="9"/>
      <c r="M17" s="62"/>
      <c r="N17" s="9"/>
      <c r="O17" s="9"/>
      <c r="P17" s="9"/>
      <c r="Q17" s="9"/>
      <c r="R17" s="9"/>
      <c r="S17" s="9"/>
      <c r="T17" s="10"/>
      <c r="U17" s="9"/>
      <c r="V17" s="9"/>
      <c r="W17" s="62"/>
      <c r="X17" s="76"/>
      <c r="Y17" s="40"/>
      <c r="Z17" s="67"/>
      <c r="AA17" s="67"/>
      <c r="AB17" s="62"/>
    </row>
    <row r="18" spans="1:28">
      <c r="A18" s="67" t="s">
        <v>494</v>
      </c>
      <c r="B18" s="67" t="s">
        <v>508</v>
      </c>
      <c r="C18" s="67" t="s">
        <v>509</v>
      </c>
      <c r="D18" s="67" t="s">
        <v>445</v>
      </c>
      <c r="E18" s="68" t="str">
        <f>IF(NOT(ISNA(VLOOKUP(テーブル7[[#This Row],[dataType]], dataType定義!A:A, 1,FALSE))), "○", "×")</f>
        <v>○</v>
      </c>
      <c r="F18" s="10"/>
      <c r="G18" s="62"/>
      <c r="H18" s="62"/>
      <c r="I18" s="62"/>
      <c r="J18" s="9"/>
      <c r="K18" s="62"/>
      <c r="L18" s="9"/>
      <c r="M18" s="62"/>
      <c r="N18" s="9"/>
      <c r="O18" s="9"/>
      <c r="P18" s="9"/>
      <c r="Q18" s="9"/>
      <c r="R18" s="9"/>
      <c r="S18" s="9"/>
      <c r="T18" s="10"/>
      <c r="U18" s="9"/>
      <c r="V18" s="9"/>
      <c r="W18" s="9"/>
      <c r="X18" s="40"/>
      <c r="Y18" s="40"/>
      <c r="Z18" s="67"/>
      <c r="AA18" s="67"/>
      <c r="AB18" s="62"/>
    </row>
    <row r="19" spans="1:28">
      <c r="A19" s="67" t="s">
        <v>494</v>
      </c>
      <c r="B19" s="67" t="s">
        <v>510</v>
      </c>
      <c r="C19" s="67" t="s">
        <v>511</v>
      </c>
      <c r="D19" s="67" t="s">
        <v>512</v>
      </c>
      <c r="E19" s="68" t="str">
        <f>IF(NOT(ISNA(VLOOKUP(テーブル7[[#This Row],[dataType]], dataType定義!A:A, 1,FALSE))), "○", "×")</f>
        <v>○</v>
      </c>
      <c r="F19" s="10"/>
      <c r="G19" s="62"/>
      <c r="H19" s="62"/>
      <c r="I19" s="62"/>
      <c r="J19" s="9"/>
      <c r="K19" s="62"/>
      <c r="L19" s="9"/>
      <c r="M19" s="62"/>
      <c r="N19" s="9"/>
      <c r="O19" s="9"/>
      <c r="P19" s="9"/>
      <c r="Q19" s="9"/>
      <c r="R19" s="9"/>
      <c r="S19" s="9"/>
      <c r="T19" s="10"/>
      <c r="U19" s="9"/>
      <c r="V19" s="9"/>
      <c r="W19" s="9"/>
      <c r="X19" s="40"/>
      <c r="Y19" s="40"/>
      <c r="Z19" s="67"/>
      <c r="AA19" s="67"/>
      <c r="AB19" s="62"/>
    </row>
    <row r="20" spans="1:28">
      <c r="A20" s="67" t="s">
        <v>494</v>
      </c>
      <c r="B20" s="67" t="s">
        <v>513</v>
      </c>
      <c r="C20" s="67" t="s">
        <v>514</v>
      </c>
      <c r="D20" s="67" t="s">
        <v>445</v>
      </c>
      <c r="E20" s="68" t="str">
        <f>IF(NOT(ISNA(VLOOKUP(テーブル7[[#This Row],[dataType]], dataType定義!A:A, 1,FALSE))), "○", "×")</f>
        <v>○</v>
      </c>
      <c r="F20" s="10"/>
      <c r="G20" s="62"/>
      <c r="H20" s="62"/>
      <c r="I20" s="62"/>
      <c r="J20" s="9"/>
      <c r="K20" s="62"/>
      <c r="L20" s="9"/>
      <c r="M20" s="62"/>
      <c r="N20" s="9"/>
      <c r="O20" s="9"/>
      <c r="P20" s="9"/>
      <c r="Q20" s="9"/>
      <c r="R20" s="9"/>
      <c r="S20" s="9"/>
      <c r="T20" s="10"/>
      <c r="U20" s="9"/>
      <c r="V20" s="9"/>
      <c r="W20" s="9"/>
      <c r="X20" s="40"/>
      <c r="Y20" s="40"/>
      <c r="Z20" s="67"/>
      <c r="AA20" s="67"/>
      <c r="AB20" s="62"/>
    </row>
    <row r="21" spans="1:28">
      <c r="A21" s="67" t="s">
        <v>494</v>
      </c>
      <c r="B21" s="67" t="s">
        <v>515</v>
      </c>
      <c r="C21" s="67" t="s">
        <v>516</v>
      </c>
      <c r="D21" s="67" t="s">
        <v>512</v>
      </c>
      <c r="E21" s="68" t="str">
        <f>IF(NOT(ISNA(VLOOKUP(テーブル7[[#This Row],[dataType]], dataType定義!A:A, 1,FALSE))), "○", "×")</f>
        <v>○</v>
      </c>
      <c r="F21" s="10"/>
      <c r="G21" s="62"/>
      <c r="H21" s="62"/>
      <c r="I21" s="62"/>
      <c r="J21" s="9"/>
      <c r="K21" s="62"/>
      <c r="L21" s="9"/>
      <c r="M21" s="62"/>
      <c r="N21" s="9"/>
      <c r="O21" s="9"/>
      <c r="P21" s="9"/>
      <c r="Q21" s="9"/>
      <c r="R21" s="9"/>
      <c r="S21" s="9"/>
      <c r="T21" s="10"/>
      <c r="U21" s="9"/>
      <c r="V21" s="9"/>
      <c r="W21" s="9"/>
      <c r="X21" s="40"/>
      <c r="Y21" s="76"/>
      <c r="Z21" s="67"/>
      <c r="AA21" s="67"/>
      <c r="AB21" s="62"/>
    </row>
    <row r="22" spans="1:28">
      <c r="A22" s="67" t="s">
        <v>494</v>
      </c>
      <c r="B22" s="67" t="s">
        <v>517</v>
      </c>
      <c r="C22" s="67" t="s">
        <v>518</v>
      </c>
      <c r="D22" s="67" t="s">
        <v>445</v>
      </c>
      <c r="E22" s="68" t="str">
        <f>IF(NOT(ISNA(VLOOKUP(テーブル7[[#This Row],[dataType]], dataType定義!A:A, 1,FALSE))), "○", "×")</f>
        <v>○</v>
      </c>
      <c r="F22" s="10"/>
      <c r="G22" s="62"/>
      <c r="H22" s="62"/>
      <c r="I22" s="62"/>
      <c r="J22" s="9"/>
      <c r="K22" s="62"/>
      <c r="L22" s="9"/>
      <c r="M22" s="62"/>
      <c r="N22" s="9"/>
      <c r="O22" s="9"/>
      <c r="P22" s="9"/>
      <c r="Q22" s="9"/>
      <c r="R22" s="9"/>
      <c r="S22" s="9"/>
      <c r="T22" s="10"/>
      <c r="U22" s="9"/>
      <c r="V22" s="9"/>
      <c r="W22" s="9"/>
      <c r="X22" s="40"/>
      <c r="Y22" s="76"/>
      <c r="Z22" s="67"/>
      <c r="AA22" s="67"/>
      <c r="AB22" s="62"/>
    </row>
    <row r="23" spans="1:28">
      <c r="A23" s="67" t="s">
        <v>494</v>
      </c>
      <c r="B23" s="67" t="s">
        <v>519</v>
      </c>
      <c r="C23" s="67" t="s">
        <v>520</v>
      </c>
      <c r="D23" s="67" t="s">
        <v>512</v>
      </c>
      <c r="E23" s="68" t="str">
        <f>IF(NOT(ISNA(VLOOKUP(テーブル7[[#This Row],[dataType]], dataType定義!A:A, 1,FALSE))), "○", "×")</f>
        <v>○</v>
      </c>
      <c r="F23" s="10"/>
      <c r="G23" s="62"/>
      <c r="H23" s="62"/>
      <c r="I23" s="62"/>
      <c r="J23" s="9"/>
      <c r="K23" s="62"/>
      <c r="L23" s="9"/>
      <c r="M23" s="62"/>
      <c r="N23" s="9"/>
      <c r="O23" s="9"/>
      <c r="P23" s="9"/>
      <c r="Q23" s="9"/>
      <c r="R23" s="9"/>
      <c r="S23" s="9"/>
      <c r="T23" s="10"/>
      <c r="U23" s="9"/>
      <c r="V23" s="9"/>
      <c r="W23" s="9"/>
      <c r="X23" s="40"/>
      <c r="Y23" s="76"/>
      <c r="Z23" s="67"/>
      <c r="AA23" s="67"/>
      <c r="AB23" s="62"/>
    </row>
    <row r="24" spans="1:28">
      <c r="A24" s="67" t="s">
        <v>494</v>
      </c>
      <c r="B24" s="67" t="s">
        <v>521</v>
      </c>
      <c r="C24" s="67" t="s">
        <v>522</v>
      </c>
      <c r="D24" s="67" t="s">
        <v>444</v>
      </c>
      <c r="E24" s="68" t="str">
        <f>IF(NOT(ISNA(VLOOKUP(テーブル7[[#This Row],[dataType]], dataType定義!A:A, 1,FALSE))), "○", "×")</f>
        <v>○</v>
      </c>
      <c r="F24" s="10"/>
      <c r="G24" s="62"/>
      <c r="H24" s="62"/>
      <c r="I24" s="62"/>
      <c r="J24" s="9"/>
      <c r="K24" s="62"/>
      <c r="L24" s="9"/>
      <c r="M24" s="62"/>
      <c r="N24" s="9"/>
      <c r="O24" s="9"/>
      <c r="P24" s="9"/>
      <c r="Q24" s="9"/>
      <c r="R24" s="9"/>
      <c r="S24" s="9"/>
      <c r="T24" s="10"/>
      <c r="U24" s="9"/>
      <c r="V24" s="9"/>
      <c r="W24" s="9"/>
      <c r="X24" s="40"/>
      <c r="Y24" s="76"/>
      <c r="Z24" s="67"/>
      <c r="AA24" s="67"/>
      <c r="AB24" s="62"/>
    </row>
    <row r="25" spans="1:28">
      <c r="A25" s="67" t="s">
        <v>494</v>
      </c>
      <c r="B25" s="67" t="s">
        <v>523</v>
      </c>
      <c r="C25" s="67" t="s">
        <v>524</v>
      </c>
      <c r="D25" s="67" t="s">
        <v>444</v>
      </c>
      <c r="E25" s="68" t="str">
        <f>IF(NOT(ISNA(VLOOKUP(テーブル7[[#This Row],[dataType]], dataType定義!A:A, 1,FALSE))), "○", "×")</f>
        <v>○</v>
      </c>
      <c r="F25" s="10"/>
      <c r="G25" s="62"/>
      <c r="H25" s="62"/>
      <c r="I25" s="62"/>
      <c r="J25" s="9"/>
      <c r="K25" s="62"/>
      <c r="L25" s="9"/>
      <c r="M25" s="62"/>
      <c r="N25" s="9"/>
      <c r="O25" s="9"/>
      <c r="P25" s="9"/>
      <c r="Q25" s="9"/>
      <c r="R25" s="9"/>
      <c r="S25" s="9"/>
      <c r="T25" s="10"/>
      <c r="U25" s="9"/>
      <c r="V25" s="9"/>
      <c r="W25" s="9"/>
      <c r="X25" s="40"/>
      <c r="Y25" s="76"/>
      <c r="Z25" s="67"/>
      <c r="AA25" s="67"/>
      <c r="AB25" s="62"/>
    </row>
    <row r="26" spans="1:28">
      <c r="A26" s="67" t="s">
        <v>494</v>
      </c>
      <c r="B26" s="67" t="s">
        <v>525</v>
      </c>
      <c r="C26" s="67" t="s">
        <v>526</v>
      </c>
      <c r="D26" s="67" t="s">
        <v>444</v>
      </c>
      <c r="E26" s="68" t="str">
        <f>IF(NOT(ISNA(VLOOKUP(テーブル7[[#This Row],[dataType]], dataType定義!A:A, 1,FALSE))), "○", "×")</f>
        <v>○</v>
      </c>
      <c r="F26" s="10"/>
      <c r="G26" s="62"/>
      <c r="H26" s="62"/>
      <c r="I26" s="62"/>
      <c r="J26" s="9"/>
      <c r="K26" s="62"/>
      <c r="L26" s="9"/>
      <c r="M26" s="62"/>
      <c r="N26" s="9"/>
      <c r="O26" s="114"/>
      <c r="P26" s="114"/>
      <c r="Q26" s="114"/>
      <c r="R26" s="114"/>
      <c r="S26" s="114"/>
      <c r="T26" s="10"/>
      <c r="U26" s="114"/>
      <c r="V26" s="114"/>
      <c r="W26" s="114"/>
      <c r="X26" s="115"/>
      <c r="Y26" s="76"/>
      <c r="Z26" s="67"/>
      <c r="AA26" s="67"/>
      <c r="AB26" s="62"/>
    </row>
    <row r="27" spans="1:28">
      <c r="A27" s="67" t="s">
        <v>494</v>
      </c>
      <c r="B27" s="67" t="s">
        <v>527</v>
      </c>
      <c r="C27" s="67" t="s">
        <v>528</v>
      </c>
      <c r="D27" s="67" t="s">
        <v>445</v>
      </c>
      <c r="E27" s="68" t="str">
        <f>IF(NOT(ISNA(VLOOKUP(テーブル7[[#This Row],[dataType]], dataType定義!A:A, 1,FALSE))), "○", "×")</f>
        <v>○</v>
      </c>
      <c r="F27" s="10"/>
      <c r="G27" s="62"/>
      <c r="H27" s="62"/>
      <c r="I27" s="62"/>
      <c r="J27" s="9"/>
      <c r="K27" s="62"/>
      <c r="L27" s="9"/>
      <c r="M27" s="62"/>
      <c r="N27" s="9"/>
      <c r="O27" s="114"/>
      <c r="P27" s="114"/>
      <c r="Q27" s="114"/>
      <c r="R27" s="114"/>
      <c r="S27" s="114"/>
      <c r="T27" s="10"/>
      <c r="U27" s="114"/>
      <c r="V27" s="114"/>
      <c r="W27" s="114"/>
      <c r="X27" s="115"/>
      <c r="Y27" s="76"/>
      <c r="Z27" s="67"/>
      <c r="AA27" s="67"/>
      <c r="AB27" s="62"/>
    </row>
    <row r="28" spans="1:28">
      <c r="A28" s="67" t="s">
        <v>494</v>
      </c>
      <c r="B28" s="67" t="s">
        <v>529</v>
      </c>
      <c r="C28" s="67" t="s">
        <v>530</v>
      </c>
      <c r="D28" s="67" t="s">
        <v>445</v>
      </c>
      <c r="E28" s="68" t="str">
        <f>IF(NOT(ISNA(VLOOKUP(テーブル7[[#This Row],[dataType]], dataType定義!A:A, 1,FALSE))), "○", "×")</f>
        <v>○</v>
      </c>
      <c r="F28" s="10"/>
      <c r="G28" s="62"/>
      <c r="H28" s="62"/>
      <c r="I28" s="62"/>
      <c r="J28" s="9"/>
      <c r="K28" s="62"/>
      <c r="L28" s="9"/>
      <c r="M28" s="62"/>
      <c r="N28" s="9"/>
      <c r="O28" s="114"/>
      <c r="P28" s="114"/>
      <c r="Q28" s="114"/>
      <c r="R28" s="114"/>
      <c r="S28" s="114"/>
      <c r="T28" s="10"/>
      <c r="U28" s="114"/>
      <c r="V28" s="114"/>
      <c r="W28" s="114"/>
      <c r="X28" s="115"/>
      <c r="Y28" s="76"/>
      <c r="Z28" s="67"/>
      <c r="AA28" s="67"/>
      <c r="AB28" s="62"/>
    </row>
    <row r="29" spans="1:28">
      <c r="A29" s="67" t="s">
        <v>494</v>
      </c>
      <c r="B29" s="67" t="s">
        <v>531</v>
      </c>
      <c r="C29" s="67" t="s">
        <v>532</v>
      </c>
      <c r="D29" s="67" t="s">
        <v>445</v>
      </c>
      <c r="E29" s="68" t="str">
        <f>IF(NOT(ISNA(VLOOKUP(テーブル7[[#This Row],[dataType]], dataType定義!A:A, 1,FALSE))), "○", "×")</f>
        <v>○</v>
      </c>
      <c r="F29" s="10"/>
      <c r="G29" s="62"/>
      <c r="H29" s="62"/>
      <c r="I29" s="62"/>
      <c r="J29" s="9"/>
      <c r="K29" s="62"/>
      <c r="L29" s="9"/>
      <c r="M29" s="62"/>
      <c r="N29" s="9"/>
      <c r="O29" s="114"/>
      <c r="P29" s="114"/>
      <c r="Q29" s="114"/>
      <c r="R29" s="114"/>
      <c r="S29" s="114"/>
      <c r="T29" s="10"/>
      <c r="U29" s="114"/>
      <c r="V29" s="114"/>
      <c r="W29" s="114"/>
      <c r="X29" s="115"/>
      <c r="Y29" s="76"/>
      <c r="Z29" s="67"/>
      <c r="AA29" s="67"/>
      <c r="AB29" s="62"/>
    </row>
    <row r="30" spans="1:28">
      <c r="A30" s="67" t="s">
        <v>494</v>
      </c>
      <c r="B30" s="67" t="s">
        <v>533</v>
      </c>
      <c r="C30" s="67" t="s">
        <v>534</v>
      </c>
      <c r="D30" s="67" t="s">
        <v>445</v>
      </c>
      <c r="E30" s="68" t="str">
        <f>IF(NOT(ISNA(VLOOKUP(テーブル7[[#This Row],[dataType]], dataType定義!A:A, 1,FALSE))), "○", "×")</f>
        <v>○</v>
      </c>
      <c r="F30" s="10"/>
      <c r="G30" s="62"/>
      <c r="H30" s="62"/>
      <c r="I30" s="62"/>
      <c r="J30" s="9"/>
      <c r="K30" s="62"/>
      <c r="L30" s="9"/>
      <c r="M30" s="62"/>
      <c r="N30" s="9"/>
      <c r="O30" s="114"/>
      <c r="P30" s="114"/>
      <c r="Q30" s="114"/>
      <c r="R30" s="114"/>
      <c r="S30" s="114"/>
      <c r="T30" s="10"/>
      <c r="U30" s="114"/>
      <c r="V30" s="114"/>
      <c r="W30" s="114"/>
      <c r="X30" s="115"/>
      <c r="Y30" s="76"/>
      <c r="Z30" s="67"/>
      <c r="AA30" s="67"/>
      <c r="AB30" s="62"/>
    </row>
    <row r="31" spans="1:28">
      <c r="A31" s="67" t="s">
        <v>494</v>
      </c>
      <c r="B31" s="67" t="s">
        <v>535</v>
      </c>
      <c r="C31" s="67" t="s">
        <v>536</v>
      </c>
      <c r="D31" s="67" t="s">
        <v>445</v>
      </c>
      <c r="E31" s="68" t="str">
        <f>IF(NOT(ISNA(VLOOKUP(テーブル7[[#This Row],[dataType]], dataType定義!A:A, 1,FALSE))), "○", "×")</f>
        <v>○</v>
      </c>
      <c r="F31" s="10"/>
      <c r="G31" s="62"/>
      <c r="H31" s="62"/>
      <c r="I31" s="62"/>
      <c r="J31" s="9"/>
      <c r="K31" s="62"/>
      <c r="L31" s="9"/>
      <c r="M31" s="62"/>
      <c r="N31" s="9"/>
      <c r="O31" s="9"/>
      <c r="P31" s="9"/>
      <c r="Q31" s="9"/>
      <c r="R31" s="9"/>
      <c r="S31" s="9"/>
      <c r="T31" s="10"/>
      <c r="U31" s="9"/>
      <c r="V31" s="9"/>
      <c r="W31" s="62"/>
      <c r="X31" s="76"/>
      <c r="Y31" s="76"/>
      <c r="Z31" s="67"/>
      <c r="AA31" s="67"/>
      <c r="AB31" s="62"/>
    </row>
    <row r="32" spans="1:28">
      <c r="A32" s="67" t="s">
        <v>494</v>
      </c>
      <c r="B32" s="67" t="s">
        <v>537</v>
      </c>
      <c r="C32" s="67" t="s">
        <v>538</v>
      </c>
      <c r="D32" s="67" t="s">
        <v>445</v>
      </c>
      <c r="E32" s="68" t="str">
        <f>IF(NOT(ISNA(VLOOKUP(テーブル7[[#This Row],[dataType]], dataType定義!A:A, 1,FALSE))), "○", "×")</f>
        <v>○</v>
      </c>
      <c r="F32" s="10"/>
      <c r="G32" s="62"/>
      <c r="H32" s="62"/>
      <c r="I32" s="62"/>
      <c r="J32" s="9"/>
      <c r="K32" s="62"/>
      <c r="L32" s="9"/>
      <c r="M32" s="62"/>
      <c r="N32" s="9"/>
      <c r="O32" s="9"/>
      <c r="P32" s="9"/>
      <c r="Q32" s="9"/>
      <c r="R32" s="9"/>
      <c r="S32" s="9"/>
      <c r="T32" s="10"/>
      <c r="U32" s="9"/>
      <c r="V32" s="9"/>
      <c r="W32" s="62"/>
      <c r="X32" s="76"/>
      <c r="Y32" s="76"/>
      <c r="Z32" s="67"/>
      <c r="AA32" s="67"/>
      <c r="AB32" s="62"/>
    </row>
    <row r="33" spans="1:28">
      <c r="A33" s="67" t="s">
        <v>494</v>
      </c>
      <c r="B33" s="67" t="s">
        <v>539</v>
      </c>
      <c r="C33" s="67" t="s">
        <v>540</v>
      </c>
      <c r="D33" s="67" t="s">
        <v>445</v>
      </c>
      <c r="E33" s="68" t="str">
        <f>IF(NOT(ISNA(VLOOKUP(テーブル7[[#This Row],[dataType]], dataType定義!A:A, 1,FALSE))), "○", "×")</f>
        <v>○</v>
      </c>
      <c r="F33" s="10"/>
      <c r="G33" s="62"/>
      <c r="H33" s="62"/>
      <c r="I33" s="62"/>
      <c r="J33" s="9"/>
      <c r="K33" s="62"/>
      <c r="L33" s="9"/>
      <c r="M33" s="62"/>
      <c r="N33" s="9"/>
      <c r="O33" s="9"/>
      <c r="P33" s="9"/>
      <c r="Q33" s="9"/>
      <c r="R33" s="9"/>
      <c r="S33" s="9"/>
      <c r="T33" s="10"/>
      <c r="U33" s="9"/>
      <c r="V33" s="9"/>
      <c r="W33" s="62"/>
      <c r="X33" s="76"/>
      <c r="Y33" s="76"/>
      <c r="Z33" s="67"/>
      <c r="AA33" s="67"/>
      <c r="AB33" s="62"/>
    </row>
    <row r="34" spans="1:28">
      <c r="A34" s="67" t="s">
        <v>494</v>
      </c>
      <c r="B34" s="67" t="s">
        <v>541</v>
      </c>
      <c r="C34" s="67" t="s">
        <v>542</v>
      </c>
      <c r="D34" s="67" t="s">
        <v>543</v>
      </c>
      <c r="E34" s="68" t="str">
        <f>IF(NOT(ISNA(VLOOKUP(テーブル7[[#This Row],[dataType]], dataType定義!A:A, 1,FALSE))), "○", "×")</f>
        <v>○</v>
      </c>
      <c r="F34" s="10"/>
      <c r="G34" s="62"/>
      <c r="H34" s="62"/>
      <c r="I34" s="62"/>
      <c r="J34" s="9"/>
      <c r="K34" s="62"/>
      <c r="L34" s="9"/>
      <c r="M34" s="62"/>
      <c r="N34" s="9"/>
      <c r="O34" s="9"/>
      <c r="P34" s="9"/>
      <c r="Q34" s="9"/>
      <c r="R34" s="9"/>
      <c r="S34" s="9"/>
      <c r="T34" s="10"/>
      <c r="U34" s="9"/>
      <c r="V34" s="9"/>
      <c r="W34" s="62"/>
      <c r="X34" s="76"/>
      <c r="Y34" s="76"/>
      <c r="Z34" s="67"/>
      <c r="AA34" s="67"/>
      <c r="AB34" s="62"/>
    </row>
    <row r="35" spans="1:28">
      <c r="A35" s="67" t="s">
        <v>494</v>
      </c>
      <c r="B35" s="67" t="s">
        <v>544</v>
      </c>
      <c r="C35" s="67" t="s">
        <v>545</v>
      </c>
      <c r="D35" s="67" t="s">
        <v>445</v>
      </c>
      <c r="E35" s="68" t="str">
        <f>IF(NOT(ISNA(VLOOKUP(テーブル7[[#This Row],[dataType]], dataType定義!A:A, 1,FALSE))), "○", "×")</f>
        <v>○</v>
      </c>
      <c r="F35" s="10"/>
      <c r="G35" s="62"/>
      <c r="H35" s="62"/>
      <c r="I35" s="62"/>
      <c r="J35" s="9"/>
      <c r="K35" s="62"/>
      <c r="L35" s="9"/>
      <c r="M35" s="62"/>
      <c r="N35" s="9"/>
      <c r="O35" s="9"/>
      <c r="P35" s="9"/>
      <c r="Q35" s="9"/>
      <c r="R35" s="96"/>
      <c r="S35" s="96"/>
      <c r="T35" s="10"/>
      <c r="U35" s="9"/>
      <c r="V35" s="9"/>
      <c r="W35" s="62"/>
      <c r="X35" s="76"/>
      <c r="Y35" s="76"/>
      <c r="Z35" s="67"/>
      <c r="AA35" s="67"/>
      <c r="AB35" s="62"/>
    </row>
    <row r="36" spans="1:28">
      <c r="A36" s="67" t="s">
        <v>494</v>
      </c>
      <c r="B36" s="67" t="s">
        <v>546</v>
      </c>
      <c r="C36" s="67" t="s">
        <v>547</v>
      </c>
      <c r="D36" s="67" t="s">
        <v>445</v>
      </c>
      <c r="E36" s="68" t="str">
        <f>IF(NOT(ISNA(VLOOKUP(テーブル7[[#This Row],[dataType]], dataType定義!A:A, 1,FALSE))), "○", "×")</f>
        <v>○</v>
      </c>
      <c r="F36" s="10"/>
      <c r="G36" s="62"/>
      <c r="H36" s="62"/>
      <c r="I36" s="62"/>
      <c r="J36" s="9"/>
      <c r="K36" s="62"/>
      <c r="L36" s="9"/>
      <c r="M36" s="62"/>
      <c r="N36" s="9"/>
      <c r="O36" s="9"/>
      <c r="P36" s="9"/>
      <c r="Q36" s="9"/>
      <c r="R36" s="9"/>
      <c r="S36" s="9"/>
      <c r="T36" s="10"/>
      <c r="U36" s="9"/>
      <c r="V36" s="9"/>
      <c r="W36" s="62"/>
      <c r="X36" s="76"/>
      <c r="Y36" s="76"/>
      <c r="Z36" s="67"/>
      <c r="AA36" s="67"/>
      <c r="AB36" s="62"/>
    </row>
    <row r="37" spans="1:28">
      <c r="A37" s="67" t="s">
        <v>494</v>
      </c>
      <c r="B37" s="67" t="s">
        <v>548</v>
      </c>
      <c r="C37" s="67" t="s">
        <v>549</v>
      </c>
      <c r="D37" s="67" t="s">
        <v>445</v>
      </c>
      <c r="E37" s="68" t="str">
        <f>IF(NOT(ISNA(VLOOKUP(テーブル7[[#This Row],[dataType]], dataType定義!A:A, 1,FALSE))), "○", "×")</f>
        <v>○</v>
      </c>
      <c r="F37" s="10"/>
      <c r="G37" s="62"/>
      <c r="H37" s="62"/>
      <c r="I37" s="62"/>
      <c r="J37" s="9"/>
      <c r="K37" s="62"/>
      <c r="L37" s="9"/>
      <c r="M37" s="62"/>
      <c r="N37" s="9"/>
      <c r="O37" s="9"/>
      <c r="P37" s="9"/>
      <c r="Q37" s="9"/>
      <c r="R37" s="96"/>
      <c r="S37" s="96"/>
      <c r="T37" s="10"/>
      <c r="U37" s="9"/>
      <c r="V37" s="9"/>
      <c r="W37" s="62"/>
      <c r="X37" s="76"/>
      <c r="Y37" s="76"/>
      <c r="Z37" s="67"/>
      <c r="AA37" s="67"/>
      <c r="AB37" s="62"/>
    </row>
    <row r="38" spans="1:28">
      <c r="A38" s="67" t="s">
        <v>494</v>
      </c>
      <c r="B38" s="67" t="s">
        <v>550</v>
      </c>
      <c r="C38" s="67" t="s">
        <v>551</v>
      </c>
      <c r="D38" s="67" t="s">
        <v>493</v>
      </c>
      <c r="E38" s="68" t="str">
        <f>IF(NOT(ISNA(VLOOKUP(テーブル7[[#This Row],[dataType]], dataType定義!A:A, 1,FALSE))), "○", "×")</f>
        <v>○</v>
      </c>
      <c r="F38" s="10"/>
      <c r="G38" s="62"/>
      <c r="H38" s="62"/>
      <c r="I38" s="62"/>
      <c r="J38" s="9"/>
      <c r="K38" s="62"/>
      <c r="L38" s="9"/>
      <c r="M38" s="62"/>
      <c r="N38" s="9"/>
      <c r="O38" s="9"/>
      <c r="P38" s="9"/>
      <c r="Q38" s="9"/>
      <c r="R38" s="9"/>
      <c r="S38" s="9"/>
      <c r="T38" s="10"/>
      <c r="U38" s="9"/>
      <c r="V38" s="9"/>
      <c r="W38" s="62"/>
      <c r="X38" s="76"/>
      <c r="Y38" s="76"/>
      <c r="Z38" s="67"/>
      <c r="AA38" s="67"/>
      <c r="AB38" s="62"/>
    </row>
    <row r="39" spans="1:28">
      <c r="A39" s="67" t="s">
        <v>494</v>
      </c>
      <c r="B39" s="67" t="s">
        <v>552</v>
      </c>
      <c r="C39" s="67" t="s">
        <v>553</v>
      </c>
      <c r="D39" s="67" t="s">
        <v>554</v>
      </c>
      <c r="E39" s="68" t="str">
        <f>IF(NOT(ISNA(VLOOKUP(テーブル7[[#This Row],[dataType]], dataType定義!A:A, 1,FALSE))), "○", "×")</f>
        <v>○</v>
      </c>
      <c r="F39" s="10"/>
      <c r="G39" s="62"/>
      <c r="H39" s="68" t="s">
        <v>356</v>
      </c>
      <c r="I39" s="62"/>
      <c r="J39" s="9"/>
      <c r="K39" s="62"/>
      <c r="L39" s="9"/>
      <c r="M39" s="62"/>
      <c r="N39" s="9"/>
      <c r="O39" s="9"/>
      <c r="P39" s="9"/>
      <c r="Q39" s="9"/>
      <c r="R39" s="9"/>
      <c r="S39" s="9"/>
      <c r="T39" s="10"/>
      <c r="U39" s="9"/>
      <c r="V39" s="9"/>
      <c r="W39" s="62"/>
      <c r="X39" s="76"/>
      <c r="Y39" s="76"/>
      <c r="Z39" s="67"/>
      <c r="AA39" s="67"/>
      <c r="AB39" s="62"/>
    </row>
    <row r="40" spans="1:28">
      <c r="A40" s="67" t="s">
        <v>614</v>
      </c>
      <c r="B40" s="67" t="s">
        <v>555</v>
      </c>
      <c r="C40" s="67" t="s">
        <v>615</v>
      </c>
      <c r="D40" s="67" t="s">
        <v>446</v>
      </c>
      <c r="E40" s="68" t="str">
        <f>IF(NOT(ISNA(VLOOKUP(テーブル7[[#This Row],[dataType]], dataType定義!A:A, 1,FALSE))), "○", "×")</f>
        <v>○</v>
      </c>
      <c r="F40" s="10"/>
      <c r="G40" s="62"/>
      <c r="H40" s="62"/>
      <c r="I40" s="62"/>
      <c r="J40" s="9"/>
      <c r="K40" s="62"/>
      <c r="L40" s="9"/>
      <c r="M40" s="62"/>
      <c r="N40" s="9"/>
      <c r="O40" s="9"/>
      <c r="P40" s="9"/>
      <c r="Q40" s="9"/>
      <c r="R40" s="9"/>
      <c r="S40" s="9"/>
      <c r="T40" s="10"/>
      <c r="U40" s="9"/>
      <c r="V40" s="9"/>
      <c r="W40" s="62"/>
      <c r="X40" s="76"/>
      <c r="Y40" s="76"/>
      <c r="Z40" s="67"/>
      <c r="AA40" s="67"/>
      <c r="AB40" s="62"/>
    </row>
    <row r="41" spans="1:28">
      <c r="A41" s="67" t="s">
        <v>494</v>
      </c>
      <c r="B41" s="67" t="s">
        <v>556</v>
      </c>
      <c r="C41" s="67" t="s">
        <v>557</v>
      </c>
      <c r="D41" s="67" t="s">
        <v>446</v>
      </c>
      <c r="E41" s="68" t="str">
        <f>IF(NOT(ISNA(VLOOKUP(テーブル7[[#This Row],[dataType]], dataType定義!A:A, 1,FALSE))), "○", "×")</f>
        <v>○</v>
      </c>
      <c r="F41" s="10"/>
      <c r="G41" s="62"/>
      <c r="H41" s="62"/>
      <c r="I41" s="62"/>
      <c r="J41" s="9"/>
      <c r="K41" s="62"/>
      <c r="L41" s="9"/>
      <c r="M41" s="62"/>
      <c r="N41" s="9"/>
      <c r="O41" s="9"/>
      <c r="P41" s="9"/>
      <c r="Q41" s="9"/>
      <c r="R41" s="9"/>
      <c r="S41" s="9"/>
      <c r="T41" s="10"/>
      <c r="U41" s="9"/>
      <c r="V41" s="9"/>
      <c r="W41" s="62"/>
      <c r="X41" s="76"/>
      <c r="Y41" s="76"/>
      <c r="Z41" s="67"/>
      <c r="AA41" s="67"/>
      <c r="AB41" s="62"/>
    </row>
    <row r="42" spans="1:28">
      <c r="A42" s="67" t="s">
        <v>494</v>
      </c>
      <c r="B42" s="67" t="s">
        <v>558</v>
      </c>
      <c r="C42" s="67" t="s">
        <v>559</v>
      </c>
      <c r="D42" s="67" t="s">
        <v>446</v>
      </c>
      <c r="E42" s="68" t="str">
        <f>IF(NOT(ISNA(VLOOKUP(テーブル7[[#This Row],[dataType]], dataType定義!A:A, 1,FALSE))), "○", "×")</f>
        <v>○</v>
      </c>
      <c r="F42" s="10"/>
      <c r="G42" s="62"/>
      <c r="H42" s="62"/>
      <c r="I42" s="62"/>
      <c r="J42" s="9"/>
      <c r="K42" s="62"/>
      <c r="L42" s="9"/>
      <c r="M42" s="62"/>
      <c r="N42" s="9"/>
      <c r="O42" s="9"/>
      <c r="P42" s="9"/>
      <c r="Q42" s="9"/>
      <c r="R42" s="9"/>
      <c r="S42" s="9"/>
      <c r="T42" s="10"/>
      <c r="U42" s="9"/>
      <c r="V42" s="9"/>
      <c r="W42" s="62"/>
      <c r="X42" s="76"/>
      <c r="Y42" s="76"/>
      <c r="Z42" s="67"/>
      <c r="AA42" s="67"/>
      <c r="AB42" s="62"/>
    </row>
    <row r="43" spans="1:28">
      <c r="A43" s="67" t="s">
        <v>494</v>
      </c>
      <c r="B43" s="67" t="s">
        <v>560</v>
      </c>
      <c r="C43" s="67" t="s">
        <v>561</v>
      </c>
      <c r="D43" s="67" t="s">
        <v>446</v>
      </c>
      <c r="E43" s="68" t="str">
        <f>IF(NOT(ISNA(VLOOKUP(テーブル7[[#This Row],[dataType]], dataType定義!A:A, 1,FALSE))), "○", "×")</f>
        <v>○</v>
      </c>
      <c r="F43" s="10"/>
      <c r="G43" s="62"/>
      <c r="H43" s="62"/>
      <c r="I43" s="62"/>
      <c r="J43" s="9"/>
      <c r="K43" s="62"/>
      <c r="L43" s="9"/>
      <c r="M43" s="62"/>
      <c r="N43" s="9"/>
      <c r="O43" s="9"/>
      <c r="P43" s="9"/>
      <c r="Q43" s="9"/>
      <c r="R43" s="9"/>
      <c r="S43" s="9"/>
      <c r="T43" s="10"/>
      <c r="U43" s="9"/>
      <c r="V43" s="9"/>
      <c r="W43" s="62"/>
      <c r="X43" s="76"/>
      <c r="Y43" s="76"/>
      <c r="Z43" s="67"/>
      <c r="AA43" s="67"/>
      <c r="AB43" s="62"/>
    </row>
    <row r="44" spans="1:28">
      <c r="A44" s="67" t="s">
        <v>494</v>
      </c>
      <c r="B44" s="67" t="s">
        <v>562</v>
      </c>
      <c r="C44" s="67" t="s">
        <v>563</v>
      </c>
      <c r="D44" s="67" t="s">
        <v>446</v>
      </c>
      <c r="E44" s="68" t="str">
        <f>IF(NOT(ISNA(VLOOKUP(テーブル7[[#This Row],[dataType]], dataType定義!A:A, 1,FALSE))), "○", "×")</f>
        <v>○</v>
      </c>
      <c r="F44" s="10"/>
      <c r="G44" s="62"/>
      <c r="H44" s="62"/>
      <c r="I44" s="62"/>
      <c r="J44" s="9"/>
      <c r="K44" s="62"/>
      <c r="L44" s="9"/>
      <c r="M44" s="62"/>
      <c r="N44" s="9"/>
      <c r="O44" s="9"/>
      <c r="P44" s="9"/>
      <c r="Q44" s="9"/>
      <c r="R44" s="9"/>
      <c r="S44" s="9"/>
      <c r="T44" s="10"/>
      <c r="U44" s="9"/>
      <c r="V44" s="9"/>
      <c r="W44" s="62"/>
      <c r="X44" s="76"/>
      <c r="Y44" s="76"/>
      <c r="Z44" s="67"/>
      <c r="AA44" s="67"/>
      <c r="AB44" s="62"/>
    </row>
    <row r="45" spans="1:28">
      <c r="A45" s="67" t="s">
        <v>494</v>
      </c>
      <c r="B45" s="67" t="s">
        <v>564</v>
      </c>
      <c r="C45" s="67" t="s">
        <v>565</v>
      </c>
      <c r="D45" s="67" t="s">
        <v>446</v>
      </c>
      <c r="E45" s="68" t="str">
        <f>IF(NOT(ISNA(VLOOKUP(テーブル7[[#This Row],[dataType]], dataType定義!A:A, 1,FALSE))), "○", "×")</f>
        <v>○</v>
      </c>
      <c r="F45" s="10"/>
      <c r="G45" s="62"/>
      <c r="H45" s="62"/>
      <c r="I45" s="62"/>
      <c r="J45" s="9"/>
      <c r="K45" s="62"/>
      <c r="L45" s="9"/>
      <c r="M45" s="62"/>
      <c r="N45" s="9"/>
      <c r="O45" s="9"/>
      <c r="P45" s="9"/>
      <c r="Q45" s="9"/>
      <c r="R45" s="9"/>
      <c r="S45" s="9"/>
      <c r="T45" s="10"/>
      <c r="U45" s="9"/>
      <c r="V45" s="9"/>
      <c r="W45" s="62"/>
      <c r="X45" s="76"/>
      <c r="Y45" s="76"/>
      <c r="Z45" s="67"/>
      <c r="AA45" s="67"/>
      <c r="AB45" s="62"/>
    </row>
    <row r="46" spans="1:28">
      <c r="A46" s="67" t="s">
        <v>494</v>
      </c>
      <c r="B46" s="67" t="s">
        <v>566</v>
      </c>
      <c r="C46" s="67" t="s">
        <v>567</v>
      </c>
      <c r="D46" s="67" t="s">
        <v>446</v>
      </c>
      <c r="E46" s="68" t="str">
        <f>IF(NOT(ISNA(VLOOKUP(テーブル7[[#This Row],[dataType]], dataType定義!A:A, 1,FALSE))), "○", "×")</f>
        <v>○</v>
      </c>
      <c r="F46" s="10"/>
      <c r="G46" s="62"/>
      <c r="H46" s="62"/>
      <c r="I46" s="62"/>
      <c r="J46" s="9"/>
      <c r="K46" s="62"/>
      <c r="L46" s="9"/>
      <c r="M46" s="62"/>
      <c r="N46" s="9"/>
      <c r="O46" s="9"/>
      <c r="P46" s="9"/>
      <c r="Q46" s="9"/>
      <c r="R46" s="9"/>
      <c r="S46" s="9"/>
      <c r="T46" s="10"/>
      <c r="U46" s="9"/>
      <c r="V46" s="9"/>
      <c r="W46" s="62"/>
      <c r="X46" s="76"/>
      <c r="Y46" s="76"/>
      <c r="Z46" s="67"/>
      <c r="AA46" s="67"/>
      <c r="AB46" s="62"/>
    </row>
    <row r="47" spans="1:28">
      <c r="A47" s="67" t="s">
        <v>494</v>
      </c>
      <c r="B47" s="67" t="s">
        <v>568</v>
      </c>
      <c r="C47" s="67" t="s">
        <v>569</v>
      </c>
      <c r="D47" s="67" t="s">
        <v>446</v>
      </c>
      <c r="E47" s="68" t="str">
        <f>IF(NOT(ISNA(VLOOKUP(テーブル7[[#This Row],[dataType]], dataType定義!A:A, 1,FALSE))), "○", "×")</f>
        <v>○</v>
      </c>
      <c r="F47" s="10"/>
      <c r="G47" s="62"/>
      <c r="H47" s="62"/>
      <c r="I47" s="62"/>
      <c r="J47" s="9"/>
      <c r="K47" s="62"/>
      <c r="L47" s="9"/>
      <c r="M47" s="62"/>
      <c r="N47" s="9"/>
      <c r="O47" s="9"/>
      <c r="P47" s="9"/>
      <c r="Q47" s="9"/>
      <c r="R47" s="9"/>
      <c r="S47" s="9"/>
      <c r="T47" s="10"/>
      <c r="U47" s="9"/>
      <c r="V47" s="9"/>
      <c r="W47" s="62"/>
      <c r="X47" s="76"/>
      <c r="Y47" s="76"/>
      <c r="Z47" s="67"/>
      <c r="AA47" s="67"/>
      <c r="AB47" s="62"/>
    </row>
    <row r="48" spans="1:28">
      <c r="A48" s="67" t="s">
        <v>494</v>
      </c>
      <c r="B48" s="67" t="s">
        <v>570</v>
      </c>
      <c r="C48" s="67" t="s">
        <v>571</v>
      </c>
      <c r="D48" s="67" t="s">
        <v>446</v>
      </c>
      <c r="E48" s="68" t="str">
        <f>IF(NOT(ISNA(VLOOKUP(テーブル7[[#This Row],[dataType]], dataType定義!A:A, 1,FALSE))), "○", "×")</f>
        <v>○</v>
      </c>
      <c r="F48" s="10"/>
      <c r="G48" s="62"/>
      <c r="H48" s="62"/>
      <c r="I48" s="62"/>
      <c r="J48" s="9"/>
      <c r="K48" s="62"/>
      <c r="L48" s="9"/>
      <c r="M48" s="62"/>
      <c r="N48" s="9"/>
      <c r="O48" s="9"/>
      <c r="P48" s="9"/>
      <c r="Q48" s="9"/>
      <c r="R48" s="9"/>
      <c r="S48" s="9"/>
      <c r="T48" s="10"/>
      <c r="U48" s="9"/>
      <c r="V48" s="9"/>
      <c r="W48" s="62"/>
      <c r="X48" s="76"/>
      <c r="Y48" s="76"/>
      <c r="Z48" s="67"/>
      <c r="AA48" s="67"/>
      <c r="AB48" s="62"/>
    </row>
    <row r="49" spans="1:28">
      <c r="A49" s="67" t="s">
        <v>494</v>
      </c>
      <c r="B49" s="67" t="s">
        <v>572</v>
      </c>
      <c r="C49" s="67" t="s">
        <v>573</v>
      </c>
      <c r="D49" s="67" t="s">
        <v>446</v>
      </c>
      <c r="E49" s="68" t="str">
        <f>IF(NOT(ISNA(VLOOKUP(テーブル7[[#This Row],[dataType]], dataType定義!A:A, 1,FALSE))), "○", "×")</f>
        <v>○</v>
      </c>
      <c r="F49" s="10"/>
      <c r="G49" s="62"/>
      <c r="H49" s="62"/>
      <c r="I49" s="62"/>
      <c r="J49" s="9"/>
      <c r="K49" s="62"/>
      <c r="L49" s="9"/>
      <c r="M49" s="62"/>
      <c r="N49" s="9"/>
      <c r="O49" s="9"/>
      <c r="P49" s="9"/>
      <c r="Q49" s="9"/>
      <c r="R49" s="9"/>
      <c r="S49" s="9"/>
      <c r="T49" s="10"/>
      <c r="U49" s="9"/>
      <c r="V49" s="9"/>
      <c r="W49" s="62"/>
      <c r="X49" s="76"/>
      <c r="Y49" s="76"/>
      <c r="Z49" s="67"/>
      <c r="AA49" s="67"/>
      <c r="AB49" s="62"/>
    </row>
    <row r="50" spans="1:28">
      <c r="A50" s="67" t="s">
        <v>494</v>
      </c>
      <c r="B50" s="67" t="s">
        <v>574</v>
      </c>
      <c r="C50" s="67" t="s">
        <v>575</v>
      </c>
      <c r="D50" s="67" t="s">
        <v>446</v>
      </c>
      <c r="E50" s="68" t="str">
        <f>IF(NOT(ISNA(VLOOKUP(テーブル7[[#This Row],[dataType]], dataType定義!A:A, 1,FALSE))), "○", "×")</f>
        <v>○</v>
      </c>
      <c r="F50" s="10"/>
      <c r="G50" s="62"/>
      <c r="H50" s="62"/>
      <c r="I50" s="62"/>
      <c r="J50" s="9"/>
      <c r="K50" s="62"/>
      <c r="L50" s="9"/>
      <c r="M50" s="62"/>
      <c r="N50" s="9"/>
      <c r="O50" s="9"/>
      <c r="P50" s="9"/>
      <c r="Q50" s="9"/>
      <c r="R50" s="96"/>
      <c r="S50" s="96"/>
      <c r="T50" s="10"/>
      <c r="U50" s="9"/>
      <c r="V50" s="9"/>
      <c r="W50" s="62"/>
      <c r="X50" s="76"/>
      <c r="Y50" s="76"/>
      <c r="Z50" s="67"/>
      <c r="AA50" s="67"/>
      <c r="AB50" s="62"/>
    </row>
    <row r="51" spans="1:28">
      <c r="A51" s="67" t="s">
        <v>494</v>
      </c>
      <c r="B51" s="67" t="s">
        <v>576</v>
      </c>
      <c r="C51" s="67" t="s">
        <v>577</v>
      </c>
      <c r="D51" s="67" t="s">
        <v>446</v>
      </c>
      <c r="E51" s="68" t="str">
        <f>IF(NOT(ISNA(VLOOKUP(テーブル7[[#This Row],[dataType]], dataType定義!A:A, 1,FALSE))), "○", "×")</f>
        <v>○</v>
      </c>
      <c r="F51" s="10"/>
      <c r="G51" s="62"/>
      <c r="H51" s="62"/>
      <c r="I51" s="62"/>
      <c r="J51" s="9"/>
      <c r="K51" s="62"/>
      <c r="L51" s="9"/>
      <c r="M51" s="62"/>
      <c r="N51" s="9"/>
      <c r="O51" s="9"/>
      <c r="P51" s="9"/>
      <c r="Q51" s="9"/>
      <c r="R51" s="9"/>
      <c r="S51" s="9"/>
      <c r="T51" s="10"/>
      <c r="U51" s="9"/>
      <c r="V51" s="9"/>
      <c r="W51" s="62"/>
      <c r="X51" s="76"/>
      <c r="Y51" s="76"/>
      <c r="Z51" s="67"/>
      <c r="AA51" s="67"/>
      <c r="AB51" s="62"/>
    </row>
    <row r="52" spans="1:28">
      <c r="A52" s="67" t="s">
        <v>494</v>
      </c>
      <c r="B52" s="67" t="s">
        <v>578</v>
      </c>
      <c r="C52" s="67" t="s">
        <v>579</v>
      </c>
      <c r="D52" s="67" t="s">
        <v>446</v>
      </c>
      <c r="E52" s="68" t="str">
        <f>IF(NOT(ISNA(VLOOKUP(テーブル7[[#This Row],[dataType]], dataType定義!A:A, 1,FALSE))), "○", "×")</f>
        <v>○</v>
      </c>
      <c r="F52" s="10"/>
      <c r="G52" s="62"/>
      <c r="H52" s="62"/>
      <c r="I52" s="62"/>
      <c r="J52" s="9"/>
      <c r="K52" s="62"/>
      <c r="L52" s="9"/>
      <c r="M52" s="62"/>
      <c r="N52" s="9"/>
      <c r="O52" s="9"/>
      <c r="P52" s="9"/>
      <c r="Q52" s="9"/>
      <c r="R52" s="9"/>
      <c r="S52" s="9"/>
      <c r="T52" s="10"/>
      <c r="U52" s="9"/>
      <c r="V52" s="9"/>
      <c r="W52" s="62"/>
      <c r="X52" s="76"/>
      <c r="Y52" s="76"/>
      <c r="Z52" s="67"/>
      <c r="AA52" s="67"/>
      <c r="AB52" s="62"/>
    </row>
    <row r="53" spans="1:28">
      <c r="A53" s="67" t="s">
        <v>494</v>
      </c>
      <c r="B53" s="67" t="s">
        <v>580</v>
      </c>
      <c r="C53" s="67" t="s">
        <v>581</v>
      </c>
      <c r="D53" s="67" t="s">
        <v>446</v>
      </c>
      <c r="E53" s="68" t="str">
        <f>IF(NOT(ISNA(VLOOKUP(テーブル7[[#This Row],[dataType]], dataType定義!A:A, 1,FALSE))), "○", "×")</f>
        <v>○</v>
      </c>
      <c r="F53" s="10"/>
      <c r="G53" s="62"/>
      <c r="H53" s="62"/>
      <c r="I53" s="62"/>
      <c r="J53" s="9"/>
      <c r="K53" s="62"/>
      <c r="L53" s="9"/>
      <c r="M53" s="62"/>
      <c r="N53" s="9"/>
      <c r="O53" s="9"/>
      <c r="P53" s="9"/>
      <c r="Q53" s="9"/>
      <c r="R53" s="9"/>
      <c r="S53" s="9"/>
      <c r="T53" s="10"/>
      <c r="U53" s="9"/>
      <c r="V53" s="9"/>
      <c r="W53" s="62"/>
      <c r="X53" s="76"/>
      <c r="Y53" s="76"/>
      <c r="Z53" s="67"/>
      <c r="AA53" s="67"/>
      <c r="AB53" s="62"/>
    </row>
    <row r="54" spans="1:28">
      <c r="A54" s="67" t="s">
        <v>494</v>
      </c>
      <c r="B54" s="67" t="s">
        <v>582</v>
      </c>
      <c r="C54" s="67" t="s">
        <v>583</v>
      </c>
      <c r="D54" s="67" t="s">
        <v>446</v>
      </c>
      <c r="E54" s="68" t="str">
        <f>IF(NOT(ISNA(VLOOKUP(テーブル7[[#This Row],[dataType]], dataType定義!A:A, 1,FALSE))), "○", "×")</f>
        <v>○</v>
      </c>
      <c r="F54" s="10"/>
      <c r="G54" s="62"/>
      <c r="H54" s="62"/>
      <c r="I54" s="62"/>
      <c r="J54" s="9"/>
      <c r="K54" s="62"/>
      <c r="L54" s="9"/>
      <c r="M54" s="62"/>
      <c r="N54" s="9"/>
      <c r="O54" s="9"/>
      <c r="P54" s="9"/>
      <c r="Q54" s="9"/>
      <c r="R54" s="9"/>
      <c r="S54" s="9"/>
      <c r="T54" s="10"/>
      <c r="U54" s="9"/>
      <c r="V54" s="9"/>
      <c r="W54" s="62"/>
      <c r="X54" s="76"/>
      <c r="Y54" s="76"/>
      <c r="Z54" s="67"/>
      <c r="AA54" s="67"/>
      <c r="AB54" s="62"/>
    </row>
    <row r="55" spans="1:28">
      <c r="A55" s="67" t="s">
        <v>494</v>
      </c>
      <c r="B55" s="67" t="s">
        <v>584</v>
      </c>
      <c r="C55" s="67" t="s">
        <v>585</v>
      </c>
      <c r="D55" s="67" t="s">
        <v>446</v>
      </c>
      <c r="E55" s="68" t="str">
        <f>IF(NOT(ISNA(VLOOKUP(テーブル7[[#This Row],[dataType]], dataType定義!A:A, 1,FALSE))), "○", "×")</f>
        <v>○</v>
      </c>
      <c r="F55" s="10"/>
      <c r="G55" s="62"/>
      <c r="H55" s="62"/>
      <c r="I55" s="62"/>
      <c r="J55" s="9"/>
      <c r="K55" s="62"/>
      <c r="L55" s="9"/>
      <c r="M55" s="62"/>
      <c r="N55" s="9"/>
      <c r="O55" s="9"/>
      <c r="P55" s="9"/>
      <c r="Q55" s="9"/>
      <c r="R55" s="9"/>
      <c r="S55" s="9"/>
      <c r="T55" s="10"/>
      <c r="U55" s="9"/>
      <c r="V55" s="9"/>
      <c r="W55" s="62"/>
      <c r="X55" s="76"/>
      <c r="Y55" s="76"/>
      <c r="Z55" s="67"/>
      <c r="AA55" s="67"/>
      <c r="AB55" s="62"/>
    </row>
    <row r="56" spans="1:28">
      <c r="A56" s="67" t="s">
        <v>494</v>
      </c>
      <c r="B56" s="67" t="s">
        <v>586</v>
      </c>
      <c r="C56" s="67" t="s">
        <v>587</v>
      </c>
      <c r="D56" s="67" t="s">
        <v>446</v>
      </c>
      <c r="E56" s="68" t="str">
        <f>IF(NOT(ISNA(VLOOKUP(テーブル7[[#This Row],[dataType]], dataType定義!A:A, 1,FALSE))), "○", "×")</f>
        <v>○</v>
      </c>
      <c r="F56" s="10"/>
      <c r="G56" s="62"/>
      <c r="H56" s="62"/>
      <c r="I56" s="62"/>
      <c r="J56" s="9"/>
      <c r="K56" s="62"/>
      <c r="L56" s="9"/>
      <c r="M56" s="62"/>
      <c r="N56" s="9"/>
      <c r="O56" s="9"/>
      <c r="P56" s="9"/>
      <c r="Q56" s="9"/>
      <c r="R56" s="9"/>
      <c r="S56" s="9"/>
      <c r="T56" s="10"/>
      <c r="U56" s="9"/>
      <c r="V56" s="9"/>
      <c r="W56" s="62"/>
      <c r="X56" s="76"/>
      <c r="Y56" s="76"/>
      <c r="Z56" s="67"/>
      <c r="AA56" s="67"/>
      <c r="AB56" s="62"/>
    </row>
    <row r="57" spans="1:28">
      <c r="A57" s="67" t="s">
        <v>494</v>
      </c>
      <c r="B57" s="67" t="s">
        <v>588</v>
      </c>
      <c r="C57" s="67" t="s">
        <v>589</v>
      </c>
      <c r="D57" s="67" t="s">
        <v>446</v>
      </c>
      <c r="E57" s="68" t="str">
        <f>IF(NOT(ISNA(VLOOKUP(テーブル7[[#This Row],[dataType]], dataType定義!A:A, 1,FALSE))), "○", "×")</f>
        <v>○</v>
      </c>
      <c r="F57" s="10"/>
      <c r="G57" s="62"/>
      <c r="H57" s="62"/>
      <c r="I57" s="62"/>
      <c r="J57" s="9"/>
      <c r="K57" s="62"/>
      <c r="L57" s="9"/>
      <c r="M57" s="62"/>
      <c r="N57" s="9"/>
      <c r="O57" s="9"/>
      <c r="P57" s="9"/>
      <c r="Q57" s="9"/>
      <c r="R57" s="9"/>
      <c r="S57" s="9"/>
      <c r="T57" s="10"/>
      <c r="U57" s="9"/>
      <c r="V57" s="9"/>
      <c r="W57" s="62"/>
      <c r="X57" s="76"/>
      <c r="Y57" s="76"/>
      <c r="Z57" s="67"/>
      <c r="AA57" s="67"/>
      <c r="AB57" s="62"/>
    </row>
    <row r="58" spans="1:28">
      <c r="A58" s="67" t="s">
        <v>494</v>
      </c>
      <c r="B58" s="67" t="s">
        <v>590</v>
      </c>
      <c r="C58" s="67" t="s">
        <v>591</v>
      </c>
      <c r="D58" s="67" t="s">
        <v>592</v>
      </c>
      <c r="E58" s="68" t="str">
        <f>IF(NOT(ISNA(VLOOKUP(テーブル7[[#This Row],[dataType]], dataType定義!A:A, 1,FALSE))), "○", "×")</f>
        <v>○</v>
      </c>
      <c r="F58" s="10"/>
      <c r="G58" s="62"/>
      <c r="H58" s="10" t="s">
        <v>405</v>
      </c>
      <c r="I58" s="62"/>
      <c r="J58" s="9"/>
      <c r="K58" s="62"/>
      <c r="L58" s="9"/>
      <c r="M58" s="62"/>
      <c r="N58" s="9"/>
      <c r="O58" s="9"/>
      <c r="P58" s="9"/>
      <c r="Q58" s="9"/>
      <c r="R58" s="9"/>
      <c r="S58" s="9"/>
      <c r="T58" s="10"/>
      <c r="U58" s="9"/>
      <c r="V58" s="9"/>
      <c r="W58" s="62"/>
      <c r="X58" s="76"/>
      <c r="Y58" s="76"/>
      <c r="Z58" s="67"/>
      <c r="AA58" s="67"/>
      <c r="AB58" s="62"/>
    </row>
    <row r="59" spans="1:28">
      <c r="A59" s="67" t="s">
        <v>494</v>
      </c>
      <c r="B59" s="67" t="s">
        <v>593</v>
      </c>
      <c r="C59" s="67" t="s">
        <v>594</v>
      </c>
      <c r="D59" s="67" t="s">
        <v>481</v>
      </c>
      <c r="E59" s="68" t="str">
        <f>IF(NOT(ISNA(VLOOKUP(テーブル7[[#This Row],[dataType]], dataType定義!A:A, 1,FALSE))), "○", "×")</f>
        <v>○</v>
      </c>
      <c r="F59" s="10"/>
      <c r="G59" s="62"/>
      <c r="H59" s="10" t="s">
        <v>405</v>
      </c>
      <c r="I59" s="62"/>
      <c r="J59" s="9"/>
      <c r="K59" s="62"/>
      <c r="L59" s="9"/>
      <c r="M59" s="62"/>
      <c r="N59" s="9"/>
      <c r="O59" s="9"/>
      <c r="P59" s="9"/>
      <c r="Q59" s="9"/>
      <c r="R59" s="96"/>
      <c r="S59" s="96"/>
      <c r="T59" s="10"/>
      <c r="U59" s="9"/>
      <c r="V59" s="9"/>
      <c r="W59" s="62"/>
      <c r="X59" s="76"/>
      <c r="Y59" s="76"/>
      <c r="Z59" s="67"/>
      <c r="AA59" s="67"/>
      <c r="AB59" s="62"/>
    </row>
    <row r="60" spans="1:28">
      <c r="A60" s="67" t="s">
        <v>494</v>
      </c>
      <c r="B60" s="67" t="s">
        <v>595</v>
      </c>
      <c r="C60" s="67" t="s">
        <v>596</v>
      </c>
      <c r="D60" s="67" t="s">
        <v>493</v>
      </c>
      <c r="E60" s="68" t="str">
        <f>IF(NOT(ISNA(VLOOKUP(テーブル7[[#This Row],[dataType]], dataType定義!A:A, 1,FALSE))), "○", "×")</f>
        <v>○</v>
      </c>
      <c r="F60" s="10"/>
      <c r="G60" s="62"/>
      <c r="H60" s="10" t="s">
        <v>405</v>
      </c>
      <c r="I60" s="62"/>
      <c r="J60" s="9"/>
      <c r="K60" s="62"/>
      <c r="L60" s="9"/>
      <c r="M60" s="62"/>
      <c r="N60" s="9"/>
      <c r="O60" s="9"/>
      <c r="P60" s="9"/>
      <c r="Q60" s="9"/>
      <c r="R60" s="9"/>
      <c r="S60" s="9"/>
      <c r="T60" s="10"/>
      <c r="U60" s="9"/>
      <c r="V60" s="9"/>
      <c r="W60" s="62"/>
      <c r="X60" s="76"/>
      <c r="Y60" s="76"/>
      <c r="Z60" s="67"/>
      <c r="AA60" s="67"/>
      <c r="AB60" s="62"/>
    </row>
  </sheetData>
  <protectedRanges>
    <protectedRange sqref="A1:B1 D1:Y1 D2:X4 Y4 A5:H5 A61:Y1048576 E21:F60 Y21:Y60" name="修正可能箇所"/>
    <protectedRange sqref="Y5" name="修正可能箇所_6"/>
    <protectedRange sqref="F6:F20" name="修正可能箇所_3_1_1_2_3"/>
    <protectedRange sqref="Y14:Y20 Y11:Y12" name="修正可能箇所_6_1_5"/>
    <protectedRange sqref="Y13" name="修正可能箇所_6_1_4_2"/>
    <protectedRange sqref="D9 C7:D7 B24:B30 B13:D13 B14:C14 B32:B60 B15:D23 A11:A60 C24:D60" name="修正可能箇所_2_2"/>
    <protectedRange sqref="A6:A10 B7:B10" name="修正可能箇所_1_3_1"/>
    <protectedRange sqref="U42:X60 O51:S58 O42:S49 O60:S60" name="修正可能箇所_8"/>
    <protectedRange sqref="O26:S27 O33:S34 U13:X13 U15:X17 U26:X27 U33:X41 O38:S41 O13:S13 O15:S17 O36:S36" name="修正可能箇所_4_2"/>
    <protectedRange sqref="X14 X6:X9 X18:X25 X11:X12" name="修正可能箇所_6_1_5_1"/>
    <protectedRange sqref="T6:T60" name="修正可能箇所_3_1_1_5_1"/>
    <protectedRange sqref="G7:N9 G58:G60 I58:N60 G13:N57" name="修正可能箇所_1_5"/>
    <protectedRange sqref="H6:I6 H10:I12 H58:H60" name="修正可能箇所_3_1_5"/>
    <protectedRange sqref="X10" name="修正可能箇所_6_2_2"/>
    <protectedRange sqref="Y8:Y10" name="修正可能箇所_1_2_3"/>
  </protectedRanges>
  <phoneticPr fontId="4"/>
  <dataValidations count="5">
    <dataValidation type="list" allowBlank="1" showInputMessage="1" showErrorMessage="1" sqref="F6:F60 H6:M60 T6:T60" xr:uid="{D1765308-54EE-6144-9C78-89C6C328DBD3}">
      <formula1>"○"</formula1>
    </dataValidation>
    <dataValidation type="list" allowBlank="1" showInputMessage="1" showErrorMessage="1" sqref="G6:G60" xr:uid="{1EED671D-64C6-5A4A-833D-DA6BC813E3F0}">
      <formula1>"S,U"</formula1>
    </dataValidation>
    <dataValidation type="list" allowBlank="1" showInputMessage="1" showErrorMessage="1" sqref="N6:N60" xr:uid="{392C5EE1-FE21-CA4D-B4CE-DD1ADFB4A757}">
      <formula1>"CB,CD,LB,LD"</formula1>
    </dataValidation>
    <dataValidation type="list" allowBlank="1" showInputMessage="1" showErrorMessage="1" sqref="O6:O60" xr:uid="{1475130F-9B53-D943-92C9-16C9102F147B}">
      <formula1>"@ManyToOne,@OneToOne"</formula1>
    </dataValidation>
    <dataValidation type="list" allowBlank="1" showInputMessage="1" showErrorMessage="1" sqref="P6:P60" xr:uid="{782A24E1-C348-4C44-83CE-4EB1266359B9}">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5"/>
  <sheetViews>
    <sheetView topLeftCell="R1" zoomScaleNormal="100" zoomScaleSheetLayoutView="80" workbookViewId="0">
      <pane ySplit="6" topLeftCell="A7" activePane="bottomLeft" state="frozen"/>
      <selection activeCell="I9" sqref="I9"/>
      <selection pane="bottomLeft" activeCell="V22" sqref="V22"/>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304</v>
      </c>
      <c r="Y3" s="45" t="s">
        <v>171</v>
      </c>
      <c r="Z3" s="48" t="s">
        <v>112</v>
      </c>
      <c r="AA3" s="48" t="s">
        <v>113</v>
      </c>
      <c r="AB3" s="48" t="s">
        <v>114</v>
      </c>
    </row>
    <row r="4" spans="1:28">
      <c r="A4" s="95" t="s">
        <v>280</v>
      </c>
      <c r="Y4" s="55" t="str">
        <f>IF(各種設定!$E$14=0,"",各種設定!$E$14)</f>
        <v>ja</v>
      </c>
      <c r="Z4" s="55" t="str">
        <f>IF(各種設定!$E$15=0,"",各種設定!$E$15)</f>
        <v/>
      </c>
      <c r="AA4" s="55" t="str">
        <f>IF(各種設定!$E$16=0,"",各種設定!$E$16)</f>
        <v/>
      </c>
      <c r="AB4" s="55" t="str">
        <f>IF(各種設定!$E$17=0,"",各種設定!$E$17)</f>
        <v/>
      </c>
    </row>
    <row r="5" spans="1:28">
      <c r="A5" s="95"/>
    </row>
    <row r="6" spans="1:28" s="1" customFormat="1" ht="43" customHeight="1">
      <c r="A6" s="62" t="s">
        <v>2</v>
      </c>
      <c r="B6" s="63" t="s">
        <v>269</v>
      </c>
      <c r="C6" s="62" t="s">
        <v>3</v>
      </c>
      <c r="D6" s="62" t="s">
        <v>4</v>
      </c>
      <c r="E6" s="69" t="s">
        <v>270</v>
      </c>
      <c r="F6" s="62" t="s">
        <v>369</v>
      </c>
      <c r="G6" s="62" t="s">
        <v>370</v>
      </c>
      <c r="H6" s="63" t="s">
        <v>210</v>
      </c>
      <c r="I6" s="63" t="s">
        <v>100</v>
      </c>
      <c r="J6" s="11" t="s">
        <v>271</v>
      </c>
      <c r="K6" s="63" t="s">
        <v>272</v>
      </c>
      <c r="L6" s="11" t="s">
        <v>273</v>
      </c>
      <c r="M6" s="11" t="s">
        <v>305</v>
      </c>
      <c r="N6" s="11" t="s">
        <v>300</v>
      </c>
      <c r="O6" s="11" t="s">
        <v>327</v>
      </c>
      <c r="P6" s="11" t="s">
        <v>328</v>
      </c>
      <c r="Q6" s="11" t="s">
        <v>348</v>
      </c>
      <c r="R6" s="11" t="s">
        <v>329</v>
      </c>
      <c r="S6" s="11" t="s">
        <v>330</v>
      </c>
      <c r="T6" s="11" t="s">
        <v>359</v>
      </c>
      <c r="U6" s="11" t="s">
        <v>333</v>
      </c>
      <c r="V6" s="11" t="s">
        <v>274</v>
      </c>
      <c r="W6" s="11" t="s">
        <v>275</v>
      </c>
      <c r="X6" s="11" t="s">
        <v>276</v>
      </c>
      <c r="Y6" s="11" t="s">
        <v>95</v>
      </c>
      <c r="Z6" s="64" t="s">
        <v>277</v>
      </c>
      <c r="AA6" s="64" t="s">
        <v>278</v>
      </c>
      <c r="AB6" s="64" t="s">
        <v>279</v>
      </c>
    </row>
    <row r="7" spans="1:28" s="1" customFormat="1" ht="16">
      <c r="A7" s="105" t="s">
        <v>600</v>
      </c>
      <c r="B7" s="100" t="s">
        <v>609</v>
      </c>
      <c r="C7" s="100" t="s">
        <v>601</v>
      </c>
      <c r="D7" s="67" t="s">
        <v>481</v>
      </c>
      <c r="E7" s="80" t="str">
        <f>IF(NOT(ISNA(VLOOKUP(テーブル17[[#This Row],[dataType]], dataType定義!A:A, 1,FALSE))), "○", "×")</f>
        <v>○</v>
      </c>
      <c r="F7" s="10"/>
      <c r="G7" s="97"/>
      <c r="H7" s="106"/>
      <c r="I7" s="106"/>
      <c r="J7" s="106"/>
      <c r="K7" s="107"/>
      <c r="L7" s="108"/>
      <c r="M7" s="100"/>
      <c r="N7" s="107" t="s">
        <v>608</v>
      </c>
      <c r="O7" s="9"/>
      <c r="P7" s="9"/>
      <c r="Q7" s="9"/>
      <c r="R7" s="96"/>
      <c r="S7" s="96"/>
      <c r="T7" s="10"/>
      <c r="U7" s="9"/>
      <c r="V7" s="9"/>
      <c r="W7" s="9"/>
      <c r="X7" s="40"/>
      <c r="Y7" s="14"/>
      <c r="Z7" s="47"/>
      <c r="AA7" s="110"/>
      <c r="AB7" s="100"/>
    </row>
    <row r="8" spans="1:28" s="1" customFormat="1" ht="16">
      <c r="A8" s="105" t="s">
        <v>600</v>
      </c>
      <c r="B8" s="100" t="s">
        <v>213</v>
      </c>
      <c r="C8" s="100" t="s">
        <v>602</v>
      </c>
      <c r="D8" s="8" t="s">
        <v>354</v>
      </c>
      <c r="E8" s="80" t="str">
        <f>IF(NOT(ISNA(VLOOKUP(テーブル17[[#This Row],[dataType]], dataType定義!A:A, 1,FALSE))), "○", "×")</f>
        <v>○</v>
      </c>
      <c r="F8" s="10"/>
      <c r="G8" s="97"/>
      <c r="H8" s="106"/>
      <c r="I8" s="10" t="s">
        <v>405</v>
      </c>
      <c r="J8" s="10" t="s">
        <v>405</v>
      </c>
      <c r="K8" s="107"/>
      <c r="L8" s="108"/>
      <c r="M8" s="100"/>
      <c r="N8" s="107" t="s">
        <v>610</v>
      </c>
      <c r="O8" s="9"/>
      <c r="P8" s="9"/>
      <c r="Q8" s="9"/>
      <c r="R8" s="107"/>
      <c r="S8" s="107"/>
      <c r="T8" s="10"/>
      <c r="U8" s="100"/>
      <c r="V8" s="100"/>
      <c r="W8" s="100"/>
      <c r="X8" s="109"/>
      <c r="Y8" s="14"/>
      <c r="Z8" s="47"/>
      <c r="AA8" s="47"/>
      <c r="AB8" s="46"/>
    </row>
    <row r="9" spans="1:28" s="1" customFormat="1" ht="16">
      <c r="A9" s="105" t="s">
        <v>600</v>
      </c>
      <c r="B9" s="8" t="s">
        <v>612</v>
      </c>
      <c r="C9" s="73" t="s">
        <v>603</v>
      </c>
      <c r="D9" s="67" t="s">
        <v>481</v>
      </c>
      <c r="E9" s="80" t="str">
        <f>IF(NOT(ISNA(VLOOKUP(テーブル17[[#This Row],[dataType]], dataType定義!A:A, 1,FALSE))), "○", "×")</f>
        <v>○</v>
      </c>
      <c r="F9" s="10"/>
      <c r="G9" s="97"/>
      <c r="H9" s="97"/>
      <c r="I9" s="10"/>
      <c r="J9" s="10"/>
      <c r="K9" s="9"/>
      <c r="L9" s="98"/>
      <c r="M9" s="71"/>
      <c r="N9" s="71" t="s">
        <v>611</v>
      </c>
      <c r="O9" s="9"/>
      <c r="P9" s="9"/>
      <c r="Q9" s="9"/>
      <c r="R9" s="96"/>
      <c r="S9" s="96"/>
      <c r="T9" s="10"/>
      <c r="U9" s="71"/>
      <c r="V9" s="71"/>
      <c r="W9" s="71"/>
      <c r="X9" s="72"/>
      <c r="Y9" s="14"/>
      <c r="Z9" s="47"/>
      <c r="AA9" s="70"/>
      <c r="AB9" s="46"/>
    </row>
    <row r="10" spans="1:28" ht="16">
      <c r="A10" s="105" t="s">
        <v>600</v>
      </c>
      <c r="B10" s="8" t="s">
        <v>604</v>
      </c>
      <c r="C10" s="8" t="s">
        <v>605</v>
      </c>
      <c r="D10" s="8" t="s">
        <v>354</v>
      </c>
      <c r="E10" s="80" t="str">
        <f>IF(NOT(ISNA(VLOOKUP(テーブル17[[#This Row],[dataType]], dataType定義!A:A, 1,FALSE))), "○", "×")</f>
        <v>○</v>
      </c>
      <c r="F10" s="10"/>
      <c r="I10" s="10" t="s">
        <v>405</v>
      </c>
      <c r="J10" s="10" t="s">
        <v>405</v>
      </c>
      <c r="K10" s="10" t="s">
        <v>405</v>
      </c>
      <c r="L10" s="10" t="s">
        <v>405</v>
      </c>
      <c r="M10" s="9"/>
      <c r="N10" s="9" t="s">
        <v>613</v>
      </c>
      <c r="O10" s="9"/>
      <c r="P10" s="9"/>
      <c r="Q10" s="9"/>
      <c r="R10" s="9"/>
      <c r="S10" s="9"/>
      <c r="U10" s="9"/>
      <c r="V10" s="9"/>
      <c r="W10" s="9"/>
      <c r="X10" s="14"/>
      <c r="Z10" s="47"/>
      <c r="AA10" s="47"/>
      <c r="AB10" s="46"/>
    </row>
    <row r="11" spans="1:28" ht="16">
      <c r="A11" s="105" t="s">
        <v>600</v>
      </c>
      <c r="B11" s="8" t="s">
        <v>606</v>
      </c>
      <c r="C11" s="8" t="s">
        <v>406</v>
      </c>
      <c r="D11" s="8" t="s">
        <v>202</v>
      </c>
      <c r="E11" s="80" t="str">
        <f>IF(NOT(ISNA(VLOOKUP(テーブル17[[#This Row],[dataType]], dataType定義!A:A, 1,FALSE))), "○", "×")</f>
        <v>○</v>
      </c>
      <c r="F11" s="10"/>
      <c r="I11" s="10" t="s">
        <v>405</v>
      </c>
      <c r="J11" s="10"/>
      <c r="K11" s="9"/>
      <c r="L11" s="9"/>
      <c r="M11" s="9"/>
      <c r="N11" s="9"/>
      <c r="O11" s="9"/>
      <c r="P11" s="9"/>
      <c r="Q11" s="9"/>
      <c r="R11" s="9"/>
      <c r="S11" s="9"/>
      <c r="U11" s="9"/>
      <c r="V11" s="9"/>
      <c r="W11" s="9"/>
      <c r="X11" s="14"/>
      <c r="Z11" s="47"/>
      <c r="AA11" s="47"/>
      <c r="AB11" s="46"/>
    </row>
    <row r="12" spans="1:28" ht="16">
      <c r="A12" s="105" t="s">
        <v>600</v>
      </c>
      <c r="B12" s="79" t="s">
        <v>607</v>
      </c>
      <c r="C12" s="8" t="s">
        <v>411</v>
      </c>
      <c r="D12" s="8" t="s">
        <v>209</v>
      </c>
      <c r="E12" s="80" t="str">
        <f>IF(NOT(ISNA(VLOOKUP(テーブル17[[#This Row],[dataType]], dataType定義!A:A, 1,FALSE))), "○", "×")</f>
        <v>○</v>
      </c>
      <c r="F12" s="10"/>
      <c r="I12" s="10"/>
      <c r="J12" s="10"/>
      <c r="K12" s="9"/>
      <c r="L12" s="9"/>
      <c r="M12" s="9"/>
      <c r="N12" s="9"/>
      <c r="O12" s="9"/>
      <c r="P12" s="9"/>
      <c r="Q12" s="9"/>
      <c r="R12" s="9"/>
      <c r="S12" s="9"/>
      <c r="U12" s="9"/>
      <c r="V12" s="9"/>
      <c r="W12" s="9"/>
      <c r="X12" s="14"/>
      <c r="Z12" s="47"/>
      <c r="AA12" s="47"/>
      <c r="AB12" s="46"/>
    </row>
    <row r="13" spans="1:28">
      <c r="K13" s="9"/>
      <c r="L13" s="9"/>
      <c r="M13" s="9"/>
      <c r="N13" s="9"/>
      <c r="O13" s="9"/>
      <c r="P13" s="9"/>
      <c r="Q13" s="9"/>
      <c r="R13" s="9"/>
      <c r="S13" s="9"/>
      <c r="T13" s="9"/>
      <c r="U13" s="9"/>
      <c r="V13" s="9"/>
      <c r="W13" s="9"/>
      <c r="X13" s="9"/>
      <c r="Z13" s="47"/>
      <c r="AA13" s="47"/>
      <c r="AB13" s="46"/>
    </row>
    <row r="14" spans="1:28">
      <c r="K14" s="9"/>
      <c r="L14" s="9"/>
      <c r="M14" s="9"/>
      <c r="N14" s="9"/>
      <c r="O14" s="9"/>
      <c r="P14" s="9"/>
      <c r="Q14" s="9"/>
      <c r="R14" s="9"/>
      <c r="S14" s="9"/>
      <c r="T14" s="9"/>
      <c r="U14" s="9"/>
      <c r="V14" s="9"/>
      <c r="W14" s="9"/>
      <c r="X14" s="9"/>
      <c r="Z14" s="47"/>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sheetData>
  <protectedRanges>
    <protectedRange sqref="A3 A1 Y1:Y3 A13:J1048576 C1:J1 Y5 Y13:Y1048576 B2:J5 E7:E12" name="修正可能箇所"/>
    <protectedRange sqref="U13:X1048576 K13:T1048576 K1:S5 U1:X5 T1:T4" name="修正可能箇所_1"/>
    <protectedRange sqref="Z24:AA35" name="修正可能箇所_2"/>
    <protectedRange sqref="Y6" name="修正可能箇所_6_1"/>
    <protectedRange sqref="D8 C7:C9 C10:D12" name="修正可能箇所_3"/>
    <protectedRange sqref="D7" name="修正可能箇所_4_1"/>
    <protectedRange sqref="D9" name="修正可能箇所_6"/>
    <protectedRange sqref="X7:X12 U7:W8" name="修正可能箇所_9_1"/>
    <protectedRange sqref="X7:X9" name="修正可能箇所_1_2_2_1"/>
    <protectedRange sqref="R12:S12 U10:W12 R10:S10" name="修正可能箇所_1_7_1"/>
    <protectedRange sqref="U9:W9" name="修正可能箇所_1_4_2_1"/>
    <protectedRange sqref="R11:S11" name="修正可能箇所_1_3_1_2_1"/>
    <protectedRange sqref="B9:B11" name="修正可能箇所_3_3_2"/>
    <protectedRange sqref="T7:T12" name="修正可能箇所_3_1_1_5_1"/>
    <protectedRange sqref="J11 G12:J12 H7:J7 H8 G7:G8 L7:L9 G9:H11" name="修正可能箇所_5"/>
    <protectedRange sqref="I7:J7 L7:L9" name="修正可能箇所_1_2"/>
    <protectedRange sqref="K12:N12 M10:N10 L11:M11" name="修正可能箇所_1_1"/>
    <protectedRange sqref="M9:N9 K7:K8" name="修正可能箇所_1_1_1"/>
    <protectedRange sqref="J9" name="修正可能箇所_3_1"/>
    <protectedRange sqref="I9:I11 J10 L10 I8:J8" name="修正可能箇所_3_1_1"/>
    <protectedRange sqref="K10" name="修正可能箇所_3_2"/>
    <protectedRange sqref="K9 K11" name="修正可能箇所_1_3_1"/>
    <protectedRange sqref="N11" name="修正可能箇所_1_3_1_1"/>
  </protectedRanges>
  <phoneticPr fontId="4"/>
  <dataValidations count="5">
    <dataValidation type="list" allowBlank="1" showInputMessage="1" showErrorMessage="1" sqref="G7:G12" xr:uid="{BC620BDF-FB63-3342-B3AE-3D066DC86813}">
      <formula1>"S,U"</formula1>
    </dataValidation>
    <dataValidation type="list" allowBlank="1" showInputMessage="1" showErrorMessage="1" sqref="N7:N12" xr:uid="{F5195DB4-5780-154F-BD00-20B4DA2354C7}">
      <formula1>"CB,CD,LB,LD"</formula1>
    </dataValidation>
    <dataValidation type="list" allowBlank="1" showInputMessage="1" showErrorMessage="1" sqref="F7:F12 T7:T12 H7:M12" xr:uid="{9C7195DD-FD99-4C42-825B-4669400258AE}">
      <formula1>"○"</formula1>
    </dataValidation>
    <dataValidation type="list" allowBlank="1" showInputMessage="1" showErrorMessage="1" sqref="O7:O12" xr:uid="{6CA35CB8-6F09-9449-8CE0-FE4B4C3CB096}">
      <formula1>"@ManyToOne,@OneToOne"</formula1>
    </dataValidation>
    <dataValidation type="list" allowBlank="1" showInputMessage="1" showErrorMessage="1" sqref="P7:P12" xr:uid="{622C1389-E770-DF47-8412-DD8FAA9D1AFD}">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152</v>
      </c>
      <c r="B1" t="s">
        <v>153</v>
      </c>
    </row>
    <row r="2" spans="1:2">
      <c r="A2" t="s">
        <v>125</v>
      </c>
      <c r="B2" t="s">
        <v>143</v>
      </c>
    </row>
    <row r="3" spans="1:2">
      <c r="A3" t="s">
        <v>120</v>
      </c>
      <c r="B3" t="s">
        <v>144</v>
      </c>
    </row>
    <row r="4" spans="1:2">
      <c r="A4" t="s">
        <v>164</v>
      </c>
      <c r="B4" t="s">
        <v>145</v>
      </c>
    </row>
    <row r="5" spans="1:2">
      <c r="A5" t="s">
        <v>133</v>
      </c>
      <c r="B5" t="s">
        <v>146</v>
      </c>
    </row>
    <row r="6" spans="1:2">
      <c r="A6" t="s">
        <v>135</v>
      </c>
      <c r="B6" t="s">
        <v>147</v>
      </c>
    </row>
    <row r="7" spans="1:2">
      <c r="A7" t="s">
        <v>137</v>
      </c>
      <c r="B7" t="s">
        <v>148</v>
      </c>
    </row>
    <row r="8" spans="1:2">
      <c r="A8" t="s">
        <v>139</v>
      </c>
      <c r="B8" t="s">
        <v>149</v>
      </c>
    </row>
    <row r="9" spans="1:2">
      <c r="A9" t="s">
        <v>127</v>
      </c>
      <c r="B9" t="s">
        <v>150</v>
      </c>
    </row>
    <row r="10" spans="1:2">
      <c r="A10" t="s">
        <v>212</v>
      </c>
      <c r="B10" t="s">
        <v>151</v>
      </c>
    </row>
    <row r="11" spans="1:2">
      <c r="A11" t="s">
        <v>162</v>
      </c>
      <c r="B11" t="s">
        <v>163</v>
      </c>
    </row>
    <row r="12" spans="1:2">
      <c r="A12" t="s">
        <v>130</v>
      </c>
      <c r="B12" t="s">
        <v>155</v>
      </c>
    </row>
    <row r="13" spans="1:2">
      <c r="A13" t="s">
        <v>156</v>
      </c>
      <c r="B13" t="s">
        <v>157</v>
      </c>
    </row>
    <row r="14" spans="1:2">
      <c r="A14" t="s">
        <v>158</v>
      </c>
      <c r="B14" t="s">
        <v>159</v>
      </c>
    </row>
    <row r="15" spans="1:2">
      <c r="A15" t="s">
        <v>160</v>
      </c>
      <c r="B15" t="s">
        <v>161</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opLeftCell="A33" zoomScaleNormal="100" workbookViewId="0">
      <selection activeCell="A36" sqref="A36"/>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88</v>
      </c>
      <c r="C4" s="1" t="s">
        <v>12</v>
      </c>
      <c r="D4" s="4" t="s">
        <v>14</v>
      </c>
    </row>
    <row r="5" spans="1:4">
      <c r="A5" s="17">
        <v>41484</v>
      </c>
      <c r="B5" s="18" t="s">
        <v>89</v>
      </c>
      <c r="C5" s="1" t="s">
        <v>15</v>
      </c>
      <c r="D5" s="4" t="s">
        <v>14</v>
      </c>
    </row>
    <row r="6" spans="1:4">
      <c r="A6" s="17">
        <v>41486</v>
      </c>
      <c r="B6" s="18" t="s">
        <v>90</v>
      </c>
      <c r="C6" s="1" t="s">
        <v>19</v>
      </c>
      <c r="D6" s="4" t="s">
        <v>20</v>
      </c>
    </row>
    <row r="7" spans="1:4" ht="32">
      <c r="A7" s="17">
        <v>41490</v>
      </c>
      <c r="B7" s="18" t="s">
        <v>91</v>
      </c>
      <c r="C7" s="19" t="s">
        <v>23</v>
      </c>
      <c r="D7" s="4" t="s">
        <v>21</v>
      </c>
    </row>
    <row r="8" spans="1:4">
      <c r="A8" s="17">
        <v>41506</v>
      </c>
      <c r="B8" s="18" t="s">
        <v>92</v>
      </c>
      <c r="C8" s="1" t="s">
        <v>26</v>
      </c>
      <c r="D8" s="4" t="s">
        <v>25</v>
      </c>
    </row>
    <row r="9" spans="1:4" ht="266.25" customHeight="1">
      <c r="A9" s="17">
        <v>41973</v>
      </c>
      <c r="B9" s="18" t="s">
        <v>93</v>
      </c>
      <c r="C9" s="19" t="s">
        <v>102</v>
      </c>
      <c r="D9" s="4" t="s">
        <v>28</v>
      </c>
    </row>
    <row r="10" spans="1:4" ht="32">
      <c r="A10" s="17">
        <v>41993</v>
      </c>
      <c r="B10" s="18" t="s">
        <v>103</v>
      </c>
      <c r="C10" s="19" t="s">
        <v>106</v>
      </c>
      <c r="D10" s="4" t="s">
        <v>14</v>
      </c>
    </row>
    <row r="11" spans="1:4">
      <c r="A11" s="17">
        <v>41993</v>
      </c>
      <c r="B11" s="18" t="s">
        <v>104</v>
      </c>
      <c r="C11" s="1" t="s">
        <v>105</v>
      </c>
      <c r="D11" s="4" t="s">
        <v>14</v>
      </c>
    </row>
    <row r="12" spans="1:4" ht="48">
      <c r="A12" s="17">
        <v>42096</v>
      </c>
      <c r="B12" s="18" t="s">
        <v>107</v>
      </c>
      <c r="C12" s="19" t="s">
        <v>108</v>
      </c>
      <c r="D12" s="4" t="s">
        <v>14</v>
      </c>
    </row>
    <row r="13" spans="1:4" ht="64">
      <c r="A13" s="17">
        <v>42103</v>
      </c>
      <c r="B13" s="18" t="s">
        <v>110</v>
      </c>
      <c r="C13" s="19" t="s">
        <v>109</v>
      </c>
      <c r="D13" s="4" t="s">
        <v>111</v>
      </c>
    </row>
    <row r="14" spans="1:4" ht="32">
      <c r="A14" s="17">
        <v>42121</v>
      </c>
      <c r="B14" s="18" t="s">
        <v>117</v>
      </c>
      <c r="C14" s="19" t="s">
        <v>116</v>
      </c>
      <c r="D14" s="4" t="s">
        <v>115</v>
      </c>
    </row>
    <row r="15" spans="1:4" ht="80">
      <c r="A15" s="17">
        <v>42136</v>
      </c>
      <c r="B15" s="18" t="s">
        <v>118</v>
      </c>
      <c r="C15" s="19" t="s">
        <v>119</v>
      </c>
      <c r="D15" s="4" t="s">
        <v>14</v>
      </c>
    </row>
    <row r="16" spans="1:4" ht="96">
      <c r="A16" s="17">
        <v>42463</v>
      </c>
      <c r="B16" s="18" t="s">
        <v>124</v>
      </c>
      <c r="C16" s="19" t="s">
        <v>173</v>
      </c>
      <c r="D16" s="4" t="s">
        <v>14</v>
      </c>
    </row>
    <row r="17" spans="1:4" ht="80">
      <c r="A17" s="17">
        <v>43015</v>
      </c>
      <c r="B17" s="18" t="s">
        <v>172</v>
      </c>
      <c r="C17" s="19" t="s">
        <v>174</v>
      </c>
      <c r="D17" s="4" t="s">
        <v>175</v>
      </c>
    </row>
    <row r="18" spans="1:4" ht="32">
      <c r="A18" s="17">
        <v>43029</v>
      </c>
      <c r="B18" s="18" t="s">
        <v>176</v>
      </c>
      <c r="C18" s="19" t="s">
        <v>178</v>
      </c>
      <c r="D18" s="4" t="s">
        <v>177</v>
      </c>
    </row>
    <row r="19" spans="1:4" ht="80">
      <c r="A19" s="17">
        <v>43060</v>
      </c>
      <c r="B19" s="18" t="s">
        <v>180</v>
      </c>
      <c r="C19" s="19" t="s">
        <v>182</v>
      </c>
      <c r="D19" s="4" t="s">
        <v>181</v>
      </c>
    </row>
    <row r="20" spans="1:4" ht="64">
      <c r="A20" s="17">
        <v>43182</v>
      </c>
      <c r="B20" s="18" t="s">
        <v>184</v>
      </c>
      <c r="C20" s="19" t="s">
        <v>201</v>
      </c>
      <c r="D20" s="4" t="s">
        <v>14</v>
      </c>
    </row>
    <row r="21" spans="1:4" ht="112">
      <c r="A21" s="17">
        <v>43856</v>
      </c>
      <c r="B21" s="18" t="s">
        <v>204</v>
      </c>
      <c r="C21" s="19" t="s">
        <v>206</v>
      </c>
      <c r="D21" s="4" t="s">
        <v>205</v>
      </c>
    </row>
    <row r="22" spans="1:4" ht="64">
      <c r="A22" s="17">
        <v>44962</v>
      </c>
      <c r="B22" s="18" t="s">
        <v>287</v>
      </c>
      <c r="C22" s="19" t="s">
        <v>215</v>
      </c>
      <c r="D22" s="4" t="s">
        <v>214</v>
      </c>
    </row>
    <row r="23" spans="1:4" ht="144">
      <c r="A23" s="17">
        <v>44962</v>
      </c>
      <c r="B23" s="18" t="s">
        <v>307</v>
      </c>
      <c r="C23" s="19" t="s">
        <v>345</v>
      </c>
      <c r="D23" s="4" t="s">
        <v>214</v>
      </c>
    </row>
    <row r="24" spans="1:4" ht="16">
      <c r="A24" s="17">
        <v>45017</v>
      </c>
      <c r="B24" s="18" t="s">
        <v>316</v>
      </c>
      <c r="C24" s="19" t="s">
        <v>319</v>
      </c>
      <c r="D24" s="4" t="s">
        <v>214</v>
      </c>
    </row>
    <row r="25" spans="1:4" ht="192">
      <c r="A25" s="17">
        <v>45050</v>
      </c>
      <c r="B25" s="18" t="s">
        <v>320</v>
      </c>
      <c r="C25" s="19" t="s">
        <v>332</v>
      </c>
      <c r="D25" s="4" t="s">
        <v>317</v>
      </c>
    </row>
    <row r="26" spans="1:4" ht="32">
      <c r="A26" s="17">
        <v>45122</v>
      </c>
      <c r="B26" s="18" t="s">
        <v>323</v>
      </c>
      <c r="C26" s="19" t="s">
        <v>326</v>
      </c>
      <c r="D26" s="4" t="s">
        <v>317</v>
      </c>
    </row>
    <row r="27" spans="1:4" ht="176">
      <c r="A27" s="17">
        <v>45134</v>
      </c>
      <c r="B27" s="18" t="s">
        <v>331</v>
      </c>
      <c r="C27" s="19" t="s">
        <v>336</v>
      </c>
      <c r="D27" s="4" t="s">
        <v>317</v>
      </c>
    </row>
    <row r="28" spans="1:4" ht="64">
      <c r="A28" s="17">
        <v>45136</v>
      </c>
      <c r="B28" s="18" t="s">
        <v>338</v>
      </c>
      <c r="C28" s="19" t="s">
        <v>341</v>
      </c>
      <c r="D28" s="4" t="s">
        <v>317</v>
      </c>
    </row>
    <row r="29" spans="1:4" ht="160">
      <c r="A29" s="17">
        <v>45144</v>
      </c>
      <c r="B29" s="18" t="s">
        <v>347</v>
      </c>
      <c r="C29" s="19" t="s">
        <v>350</v>
      </c>
      <c r="D29" s="4" t="s">
        <v>317</v>
      </c>
    </row>
    <row r="30" spans="1:4" ht="112">
      <c r="A30" s="17">
        <v>45360</v>
      </c>
      <c r="B30" s="18" t="s">
        <v>357</v>
      </c>
      <c r="C30" s="19" t="s">
        <v>358</v>
      </c>
      <c r="D30" s="4" t="s">
        <v>317</v>
      </c>
    </row>
    <row r="31" spans="1:4" ht="112">
      <c r="A31" s="17">
        <v>45444</v>
      </c>
      <c r="B31" s="18" t="s">
        <v>360</v>
      </c>
      <c r="C31" s="19" t="s">
        <v>361</v>
      </c>
      <c r="D31" s="4" t="s">
        <v>317</v>
      </c>
    </row>
    <row r="32" spans="1:4" ht="144">
      <c r="A32" s="17">
        <v>45602</v>
      </c>
      <c r="B32" s="18" t="s">
        <v>364</v>
      </c>
      <c r="C32" s="19" t="s">
        <v>365</v>
      </c>
      <c r="D32" s="4" t="s">
        <v>317</v>
      </c>
    </row>
    <row r="33" spans="1:4" ht="208">
      <c r="A33" s="17">
        <v>45707</v>
      </c>
      <c r="B33" s="18" t="s">
        <v>366</v>
      </c>
      <c r="C33" s="19" t="s">
        <v>371</v>
      </c>
      <c r="D33" s="4" t="s">
        <v>317</v>
      </c>
    </row>
    <row r="34" spans="1:4" ht="320">
      <c r="A34" s="17">
        <v>45730</v>
      </c>
      <c r="B34" s="18" t="s">
        <v>377</v>
      </c>
      <c r="C34" s="19" t="s">
        <v>396</v>
      </c>
      <c r="D34" s="4" t="s">
        <v>317</v>
      </c>
    </row>
    <row r="35" spans="1:4">
      <c r="A35" s="17">
        <v>45809</v>
      </c>
      <c r="B35" s="18" t="s">
        <v>398</v>
      </c>
      <c r="C35" s="1" t="s">
        <v>399</v>
      </c>
      <c r="D35" s="4" t="s">
        <v>400</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310</v>
      </c>
    </row>
    <row r="2" spans="1:1">
      <c r="A2" t="s">
        <v>352</v>
      </c>
    </row>
    <row r="3" spans="1:1">
      <c r="A3" t="s">
        <v>353</v>
      </c>
    </row>
    <row r="5" spans="1:1">
      <c r="A5" t="s">
        <v>322</v>
      </c>
    </row>
    <row r="6" spans="1:1">
      <c r="A6" t="s">
        <v>351</v>
      </c>
    </row>
    <row r="7" spans="1:1">
      <c r="A7" t="s">
        <v>324</v>
      </c>
    </row>
    <row r="9" spans="1:1">
      <c r="A9" t="s">
        <v>325</v>
      </c>
    </row>
    <row r="10" spans="1:1">
      <c r="A10" t="s">
        <v>321</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zoomScaleNormal="110" workbookViewId="0">
      <pane ySplit="6" topLeftCell="A33" activePane="bottomLeft" state="frozen"/>
      <selection pane="bottomLeft" activeCell="E23" sqref="E23:F35"/>
    </sheetView>
  </sheetViews>
  <sheetFormatPr baseColWidth="10" defaultColWidth="11" defaultRowHeight="15"/>
  <cols>
    <col min="1" max="1" width="19.33203125" customWidth="1"/>
    <col min="2" max="2" width="16" style="74" customWidth="1"/>
    <col min="3" max="3" width="27.6640625" bestFit="1" customWidth="1"/>
    <col min="4" max="4" width="64.33203125" customWidth="1"/>
    <col min="5" max="5" width="30.1640625" bestFit="1" customWidth="1"/>
    <col min="6" max="6" width="48.33203125" customWidth="1"/>
  </cols>
  <sheetData>
    <row r="1" spans="1:6">
      <c r="A1" s="51" t="s">
        <v>228</v>
      </c>
    </row>
    <row r="3" spans="1:6">
      <c r="A3" t="s">
        <v>225</v>
      </c>
    </row>
    <row r="4" spans="1:6">
      <c r="A4" s="81" t="s">
        <v>253</v>
      </c>
    </row>
    <row r="6" spans="1:6" ht="16">
      <c r="A6" t="s">
        <v>229</v>
      </c>
      <c r="B6" s="74" t="s">
        <v>230</v>
      </c>
      <c r="C6" t="s">
        <v>216</v>
      </c>
      <c r="D6" t="s">
        <v>217</v>
      </c>
      <c r="E6" s="82" t="s">
        <v>219</v>
      </c>
      <c r="F6" s="82" t="s">
        <v>218</v>
      </c>
    </row>
    <row r="7" spans="1:6" ht="16">
      <c r="A7" s="83" t="s">
        <v>249</v>
      </c>
      <c r="B7" s="94" t="s">
        <v>250</v>
      </c>
      <c r="C7" s="83" t="s">
        <v>286</v>
      </c>
      <c r="D7" s="83" t="s">
        <v>285</v>
      </c>
      <c r="E7" s="83" t="s">
        <v>401</v>
      </c>
      <c r="F7" s="83"/>
    </row>
    <row r="8" spans="1:6" ht="16">
      <c r="A8" s="83" t="s">
        <v>249</v>
      </c>
      <c r="B8" s="94" t="s">
        <v>250</v>
      </c>
      <c r="C8" s="83" t="s">
        <v>211</v>
      </c>
      <c r="D8" s="83" t="s">
        <v>252</v>
      </c>
      <c r="E8" s="83" t="s">
        <v>402</v>
      </c>
      <c r="F8" s="83"/>
    </row>
    <row r="9" spans="1:6" ht="16">
      <c r="A9" s="83" t="s">
        <v>249</v>
      </c>
      <c r="B9" s="94" t="s">
        <v>250</v>
      </c>
      <c r="C9" s="83" t="s">
        <v>220</v>
      </c>
      <c r="D9" s="83" t="s">
        <v>222</v>
      </c>
      <c r="E9" t="s">
        <v>403</v>
      </c>
      <c r="F9" s="83"/>
    </row>
    <row r="10" spans="1:6" ht="16">
      <c r="A10" s="83" t="s">
        <v>249</v>
      </c>
      <c r="B10" s="94" t="s">
        <v>250</v>
      </c>
      <c r="C10" s="83" t="s">
        <v>281</v>
      </c>
      <c r="D10" s="83" t="s">
        <v>282</v>
      </c>
      <c r="E10" s="83" t="s">
        <v>404</v>
      </c>
      <c r="F10" s="83"/>
    </row>
    <row r="11" spans="1:6" ht="32">
      <c r="A11" s="83" t="s">
        <v>249</v>
      </c>
      <c r="B11" s="94" t="s">
        <v>250</v>
      </c>
      <c r="C11" s="83" t="s">
        <v>283</v>
      </c>
      <c r="D11" s="94" t="s">
        <v>284</v>
      </c>
      <c r="E11" s="83" t="s">
        <v>405</v>
      </c>
      <c r="F11" s="83"/>
    </row>
    <row r="12" spans="1:6" ht="16">
      <c r="A12" s="83" t="s">
        <v>249</v>
      </c>
      <c r="B12" s="94" t="s">
        <v>250</v>
      </c>
      <c r="C12" s="83" t="s">
        <v>362</v>
      </c>
      <c r="D12" s="94" t="s">
        <v>363</v>
      </c>
      <c r="E12" s="83"/>
      <c r="F12" s="83"/>
    </row>
    <row r="13" spans="1:6" ht="16">
      <c r="A13" s="83" t="s">
        <v>249</v>
      </c>
      <c r="B13" s="94" t="s">
        <v>250</v>
      </c>
      <c r="C13" s="83" t="s">
        <v>224</v>
      </c>
      <c r="D13" s="83" t="s">
        <v>223</v>
      </c>
      <c r="E13" s="83" t="s">
        <v>183</v>
      </c>
      <c r="F13" s="83"/>
    </row>
    <row r="14" spans="1:6" ht="48">
      <c r="A14" s="83" t="s">
        <v>249</v>
      </c>
      <c r="B14" s="94" t="s">
        <v>250</v>
      </c>
      <c r="C14" s="83" t="s">
        <v>254</v>
      </c>
      <c r="D14" s="94" t="s">
        <v>339</v>
      </c>
      <c r="E14" t="s">
        <v>378</v>
      </c>
      <c r="F14" s="83"/>
    </row>
    <row r="15" spans="1:6" ht="48">
      <c r="A15" s="83" t="s">
        <v>249</v>
      </c>
      <c r="B15" s="94" t="s">
        <v>250</v>
      </c>
      <c r="C15" s="83" t="s">
        <v>255</v>
      </c>
      <c r="D15" s="94" t="s">
        <v>340</v>
      </c>
      <c r="F15" s="83"/>
    </row>
    <row r="16" spans="1:6" ht="16">
      <c r="A16" s="83" t="s">
        <v>249</v>
      </c>
      <c r="B16" s="94" t="s">
        <v>250</v>
      </c>
      <c r="C16" s="83" t="s">
        <v>256</v>
      </c>
      <c r="D16" s="83" t="s">
        <v>169</v>
      </c>
      <c r="F16" s="83"/>
    </row>
    <row r="17" spans="1:6" ht="16">
      <c r="A17" s="83" t="s">
        <v>249</v>
      </c>
      <c r="B17" s="94" t="s">
        <v>250</v>
      </c>
      <c r="C17" s="83" t="s">
        <v>257</v>
      </c>
      <c r="D17" s="83" t="s">
        <v>170</v>
      </c>
      <c r="F17" s="83"/>
    </row>
    <row r="18" spans="1:6" ht="16">
      <c r="A18" s="83" t="s">
        <v>249</v>
      </c>
      <c r="B18" s="94" t="s">
        <v>250</v>
      </c>
      <c r="C18" s="83" t="s">
        <v>387</v>
      </c>
      <c r="D18" s="83" t="s">
        <v>122</v>
      </c>
      <c r="E18" t="s">
        <v>221</v>
      </c>
      <c r="F18" s="83"/>
    </row>
    <row r="19" spans="1:6" ht="16">
      <c r="A19" s="83" t="s">
        <v>249</v>
      </c>
      <c r="B19" s="94" t="s">
        <v>250</v>
      </c>
      <c r="C19" s="83" t="s">
        <v>388</v>
      </c>
      <c r="D19" s="83" t="s">
        <v>386</v>
      </c>
      <c r="E19" s="83" t="s">
        <v>395</v>
      </c>
      <c r="F19" s="83"/>
    </row>
    <row r="20" spans="1:6" ht="16">
      <c r="A20" s="83" t="s">
        <v>249</v>
      </c>
      <c r="B20" s="94" t="s">
        <v>250</v>
      </c>
      <c r="C20" s="83" t="s">
        <v>389</v>
      </c>
      <c r="D20" s="83" t="s">
        <v>392</v>
      </c>
      <c r="E20" s="83"/>
      <c r="F20" s="83"/>
    </row>
    <row r="21" spans="1:6" ht="16">
      <c r="A21" s="83" t="s">
        <v>249</v>
      </c>
      <c r="B21" s="94" t="s">
        <v>250</v>
      </c>
      <c r="C21" s="83" t="s">
        <v>390</v>
      </c>
      <c r="D21" s="83" t="s">
        <v>393</v>
      </c>
      <c r="E21" s="83"/>
      <c r="F21" s="83"/>
    </row>
    <row r="22" spans="1:6" ht="16">
      <c r="A22" s="83" t="s">
        <v>249</v>
      </c>
      <c r="B22" s="94" t="s">
        <v>250</v>
      </c>
      <c r="C22" s="83" t="s">
        <v>391</v>
      </c>
      <c r="D22" s="83" t="s">
        <v>394</v>
      </c>
      <c r="E22" s="83"/>
      <c r="F22" s="83"/>
    </row>
    <row r="23" spans="1:6" ht="112">
      <c r="A23" s="83" t="s">
        <v>232</v>
      </c>
      <c r="B23" s="94" t="s">
        <v>231</v>
      </c>
      <c r="C23" s="83" t="s">
        <v>233</v>
      </c>
      <c r="D23" s="93" t="s">
        <v>308</v>
      </c>
      <c r="E23" s="84" t="s">
        <v>406</v>
      </c>
      <c r="F23" s="83"/>
    </row>
    <row r="24" spans="1:6" ht="16">
      <c r="A24" s="83" t="s">
        <v>232</v>
      </c>
      <c r="B24" s="94" t="s">
        <v>231</v>
      </c>
      <c r="C24" s="83" t="s">
        <v>234</v>
      </c>
      <c r="D24" s="86" t="s">
        <v>244</v>
      </c>
      <c r="E24" s="87" t="s">
        <v>202</v>
      </c>
      <c r="F24" s="85"/>
    </row>
    <row r="25" spans="1:6" ht="160">
      <c r="A25" s="83" t="s">
        <v>232</v>
      </c>
      <c r="B25" s="94" t="s">
        <v>231</v>
      </c>
      <c r="C25" s="83" t="s">
        <v>237</v>
      </c>
      <c r="D25" s="89" t="s">
        <v>309</v>
      </c>
      <c r="E25" s="87" t="s">
        <v>407</v>
      </c>
      <c r="F25" s="88"/>
    </row>
    <row r="26" spans="1:6" ht="32">
      <c r="A26" s="83" t="s">
        <v>232</v>
      </c>
      <c r="B26" s="94" t="s">
        <v>231</v>
      </c>
      <c r="C26" s="83" t="s">
        <v>238</v>
      </c>
      <c r="D26" s="89" t="s">
        <v>235</v>
      </c>
      <c r="E26" s="87" t="s">
        <v>408</v>
      </c>
      <c r="F26" s="88"/>
    </row>
    <row r="27" spans="1:6" ht="32">
      <c r="A27" s="83" t="s">
        <v>232</v>
      </c>
      <c r="B27" s="94" t="s">
        <v>231</v>
      </c>
      <c r="C27" s="83" t="s">
        <v>240</v>
      </c>
      <c r="D27" s="89" t="s">
        <v>239</v>
      </c>
      <c r="E27" s="87" t="s">
        <v>409</v>
      </c>
      <c r="F27" s="88"/>
    </row>
    <row r="28" spans="1:6" ht="128">
      <c r="A28" s="83" t="s">
        <v>232</v>
      </c>
      <c r="B28" s="94" t="s">
        <v>231</v>
      </c>
      <c r="C28" s="83" t="s">
        <v>241</v>
      </c>
      <c r="D28" s="90" t="s">
        <v>236</v>
      </c>
      <c r="E28" s="91" t="s">
        <v>410</v>
      </c>
      <c r="F28" s="88"/>
    </row>
    <row r="29" spans="1:6" ht="208">
      <c r="A29" s="83" t="s">
        <v>242</v>
      </c>
      <c r="B29" s="94" t="s">
        <v>243</v>
      </c>
      <c r="C29" s="83" t="s">
        <v>233</v>
      </c>
      <c r="D29" s="94" t="s">
        <v>344</v>
      </c>
      <c r="E29" s="83"/>
      <c r="F29" s="92"/>
    </row>
    <row r="30" spans="1:6" ht="32">
      <c r="A30" s="83" t="s">
        <v>242</v>
      </c>
      <c r="B30" s="94" t="s">
        <v>243</v>
      </c>
      <c r="C30" s="83" t="s">
        <v>234</v>
      </c>
      <c r="D30" s="86" t="s">
        <v>244</v>
      </c>
      <c r="E30" s="83"/>
      <c r="F30" s="83"/>
    </row>
    <row r="31" spans="1:6" ht="32">
      <c r="A31" s="83" t="s">
        <v>242</v>
      </c>
      <c r="B31" s="94" t="s">
        <v>243</v>
      </c>
      <c r="C31" s="83" t="s">
        <v>342</v>
      </c>
      <c r="D31" s="94" t="s">
        <v>343</v>
      </c>
      <c r="E31" s="83"/>
      <c r="F31" s="83"/>
    </row>
    <row r="32" spans="1:6" ht="256">
      <c r="A32" s="83" t="s">
        <v>242</v>
      </c>
      <c r="B32" s="94" t="s">
        <v>243</v>
      </c>
      <c r="C32" s="83" t="s">
        <v>258</v>
      </c>
      <c r="D32" s="94" t="s">
        <v>289</v>
      </c>
      <c r="E32" s="111"/>
      <c r="F32" s="83"/>
    </row>
    <row r="33" spans="1:6" ht="224">
      <c r="A33" s="83" t="s">
        <v>242</v>
      </c>
      <c r="B33" s="94" t="s">
        <v>243</v>
      </c>
      <c r="C33" s="83" t="s">
        <v>245</v>
      </c>
      <c r="D33" s="94" t="s">
        <v>290</v>
      </c>
      <c r="E33" s="83"/>
      <c r="F33" s="83"/>
    </row>
    <row r="34" spans="1:6" ht="64">
      <c r="A34" s="83" t="s">
        <v>246</v>
      </c>
      <c r="B34" s="94" t="s">
        <v>247</v>
      </c>
      <c r="C34" s="83" t="s">
        <v>233</v>
      </c>
      <c r="D34" s="94" t="s">
        <v>248</v>
      </c>
      <c r="E34" s="83" t="s">
        <v>411</v>
      </c>
      <c r="F34" s="83"/>
    </row>
    <row r="35" spans="1:6" ht="16">
      <c r="A35" s="83" t="s">
        <v>246</v>
      </c>
      <c r="B35" s="94" t="s">
        <v>247</v>
      </c>
      <c r="C35" s="83" t="s">
        <v>234</v>
      </c>
      <c r="D35" s="83" t="s">
        <v>17</v>
      </c>
      <c r="E35" s="83" t="s">
        <v>412</v>
      </c>
      <c r="F35" s="83"/>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4"/>
  <sheetViews>
    <sheetView topLeftCell="C1" zoomScaleNormal="100" workbookViewId="0">
      <pane ySplit="8" topLeftCell="A9" activePane="bottomLeft" state="frozen"/>
      <selection pane="bottomLeft" activeCell="S9" sqref="S9:S24"/>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1" t="s">
        <v>171</v>
      </c>
      <c r="J3" s="61" t="s">
        <v>112</v>
      </c>
      <c r="K3" s="61" t="s">
        <v>113</v>
      </c>
      <c r="L3" s="61" t="s">
        <v>114</v>
      </c>
    </row>
    <row r="4" spans="1:19">
      <c r="A4" s="81" t="s">
        <v>227</v>
      </c>
      <c r="B4" s="3"/>
      <c r="I4" s="55" t="str">
        <f>IF(各種設定!$E$14=0,"",各種設定!$E$14)</f>
        <v>ja</v>
      </c>
      <c r="J4" s="55" t="str">
        <f>IF(各種設定!$E$15=0,"",各種設定!$E$15)</f>
        <v/>
      </c>
      <c r="K4" s="55" t="str">
        <f>IF(各種設定!$E$16=0,"",各種設定!$E$16)</f>
        <v/>
      </c>
      <c r="L4" s="55" t="str">
        <f>IF(各種設定!$E$17=0,"",各種設定!$E$17)</f>
        <v/>
      </c>
    </row>
    <row r="5" spans="1:19">
      <c r="A5" s="7"/>
      <c r="B5" s="3"/>
    </row>
    <row r="6" spans="1:19" ht="32">
      <c r="A6" s="7"/>
      <c r="B6" s="50" t="s">
        <v>83</v>
      </c>
      <c r="C6" s="117" t="s">
        <v>87</v>
      </c>
      <c r="D6" s="117"/>
      <c r="E6" s="117"/>
      <c r="F6" s="117"/>
      <c r="G6" s="117"/>
      <c r="H6" s="117"/>
      <c r="I6" s="117"/>
      <c r="J6" s="117"/>
      <c r="K6" s="117"/>
      <c r="L6" s="117"/>
      <c r="M6" s="116" t="s">
        <v>123</v>
      </c>
      <c r="N6" s="116"/>
      <c r="O6" s="116"/>
      <c r="P6" s="116"/>
      <c r="Q6" s="53" t="s">
        <v>166</v>
      </c>
      <c r="R6" s="78" t="s">
        <v>208</v>
      </c>
      <c r="S6" s="101" t="s">
        <v>95</v>
      </c>
    </row>
    <row r="7" spans="1:19">
      <c r="B7" s="35" t="s">
        <v>84</v>
      </c>
      <c r="C7" s="42" t="s">
        <v>85</v>
      </c>
      <c r="D7" s="42" t="s">
        <v>84</v>
      </c>
      <c r="E7" s="37" t="s">
        <v>84</v>
      </c>
      <c r="F7" s="42" t="s">
        <v>84</v>
      </c>
      <c r="G7" s="37" t="s">
        <v>165</v>
      </c>
      <c r="H7" s="37" t="s">
        <v>85</v>
      </c>
      <c r="I7" s="37" t="s">
        <v>85</v>
      </c>
      <c r="J7" s="37" t="s">
        <v>85</v>
      </c>
      <c r="K7" s="37" t="s">
        <v>85</v>
      </c>
      <c r="L7" s="37" t="s">
        <v>85</v>
      </c>
      <c r="M7" s="39" t="s">
        <v>85</v>
      </c>
      <c r="N7" s="39" t="s">
        <v>85</v>
      </c>
      <c r="O7" s="39" t="s">
        <v>85</v>
      </c>
      <c r="P7" s="39" t="s">
        <v>85</v>
      </c>
      <c r="Q7" s="54" t="s">
        <v>179</v>
      </c>
      <c r="R7" s="77" t="s">
        <v>85</v>
      </c>
      <c r="S7" s="36" t="s">
        <v>85</v>
      </c>
    </row>
    <row r="8" spans="1:19" ht="48">
      <c r="A8" s="4" t="s">
        <v>17</v>
      </c>
      <c r="B8" s="4" t="s">
        <v>0</v>
      </c>
      <c r="C8" s="5" t="s">
        <v>259</v>
      </c>
      <c r="D8" s="5" t="s">
        <v>260</v>
      </c>
      <c r="E8" s="41" t="s">
        <v>261</v>
      </c>
      <c r="F8" s="43" t="s">
        <v>154</v>
      </c>
      <c r="G8" s="5" t="s">
        <v>383</v>
      </c>
      <c r="H8" s="5" t="s">
        <v>94</v>
      </c>
      <c r="I8" s="5" t="s">
        <v>373</v>
      </c>
      <c r="J8" s="5" t="s">
        <v>374</v>
      </c>
      <c r="K8" s="5" t="s">
        <v>375</v>
      </c>
      <c r="L8" s="5" t="s">
        <v>376</v>
      </c>
      <c r="M8" s="5" t="s">
        <v>262</v>
      </c>
      <c r="N8" s="5" t="s">
        <v>263</v>
      </c>
      <c r="O8" s="5" t="s">
        <v>121</v>
      </c>
      <c r="P8" s="5" t="s">
        <v>264</v>
      </c>
      <c r="Q8" s="5" t="s">
        <v>167</v>
      </c>
      <c r="R8" s="5" t="s">
        <v>207</v>
      </c>
      <c r="S8" s="5" t="s">
        <v>95</v>
      </c>
    </row>
    <row r="9" spans="1:19">
      <c r="A9" s="6" t="s">
        <v>202</v>
      </c>
      <c r="B9" s="2" t="s">
        <v>203</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209</v>
      </c>
      <c r="B10" s="2" t="s">
        <v>69</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379</v>
      </c>
      <c r="B11" s="2" t="s">
        <v>69</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354</v>
      </c>
      <c r="B12" s="2" t="s">
        <v>355</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ht="32">
      <c r="A13" s="6" t="s">
        <v>413</v>
      </c>
      <c r="B13" s="2" t="s">
        <v>56</v>
      </c>
      <c r="C13" s="2" t="s">
        <v>381</v>
      </c>
      <c r="D13" s="2" t="s">
        <v>414</v>
      </c>
      <c r="E13" s="2" t="s">
        <v>415</v>
      </c>
      <c r="F13" s="1" t="str">
        <f>IF(テーブル2[[#This Row],[データパターン（日本語）]]="", "", VLOOKUP(テーブル2[[#This Row],[データパターン（日本語）]],dataType・データパターン一覧!A:B,2,FALSE))</f>
        <v>REG_EX_ALL</v>
      </c>
      <c r="G13" s="5"/>
      <c r="H13" s="38" t="s">
        <v>433</v>
      </c>
      <c r="I13" s="38" t="s">
        <v>384</v>
      </c>
      <c r="J13" s="38"/>
      <c r="K13" s="38"/>
      <c r="L13" s="38"/>
      <c r="M13" s="2"/>
      <c r="N13" s="2"/>
      <c r="O13" s="2"/>
      <c r="P13" s="2"/>
      <c r="Q13" s="2"/>
      <c r="R13" s="19"/>
      <c r="S13" s="19" t="s">
        <v>440</v>
      </c>
    </row>
    <row r="14" spans="1:19" ht="48">
      <c r="A14" s="102" t="s">
        <v>380</v>
      </c>
      <c r="B14" s="103" t="s">
        <v>56</v>
      </c>
      <c r="C14" s="103" t="s">
        <v>381</v>
      </c>
      <c r="D14" s="103" t="s">
        <v>416</v>
      </c>
      <c r="E14" s="103" t="s">
        <v>415</v>
      </c>
      <c r="F14" s="1" t="str">
        <f>IF(テーブル2[[#This Row],[データパターン（日本語）]]="", "", VLOOKUP(テーブル2[[#This Row],[データパターン（日本語）]],dataType・データパターン一覧!A:B,2,FALSE))</f>
        <v>REG_EX_ALL</v>
      </c>
      <c r="G14" s="104" t="s">
        <v>405</v>
      </c>
      <c r="H14" s="38" t="s">
        <v>434</v>
      </c>
      <c r="I14" s="38" t="s">
        <v>385</v>
      </c>
      <c r="J14" s="38"/>
      <c r="K14" s="38"/>
      <c r="L14" s="38"/>
      <c r="M14" s="2"/>
      <c r="N14" s="2"/>
      <c r="O14" s="2"/>
      <c r="P14" s="2"/>
      <c r="Q14" s="2"/>
      <c r="R14" s="19"/>
      <c r="S14" s="19" t="s">
        <v>441</v>
      </c>
    </row>
    <row r="15" spans="1:19" ht="32">
      <c r="A15" s="6" t="s">
        <v>417</v>
      </c>
      <c r="B15" s="2" t="s">
        <v>56</v>
      </c>
      <c r="C15" s="2" t="s">
        <v>418</v>
      </c>
      <c r="D15" s="2" t="s">
        <v>419</v>
      </c>
      <c r="E15" s="2" t="s">
        <v>415</v>
      </c>
      <c r="F15" s="1" t="str">
        <f>IF(テーブル2[[#This Row],[データパターン（日本語）]]="", "", VLOOKUP(テーブル2[[#This Row],[データパターン（日本語）]],dataType・データパターン一覧!A:B,2,FALSE))</f>
        <v>REG_EX_ALL</v>
      </c>
      <c r="G15" s="104"/>
      <c r="H15" s="38" t="s">
        <v>435</v>
      </c>
      <c r="I15" s="38" t="s">
        <v>436</v>
      </c>
      <c r="J15" s="38"/>
      <c r="K15" s="38"/>
      <c r="L15" s="38"/>
      <c r="M15" s="2"/>
      <c r="N15" s="2"/>
      <c r="O15" s="2"/>
      <c r="P15" s="2"/>
      <c r="Q15" s="2"/>
      <c r="R15" s="19"/>
      <c r="S15" s="19"/>
    </row>
    <row r="16" spans="1:19" ht="16">
      <c r="A16" s="6" t="s">
        <v>420</v>
      </c>
      <c r="B16" s="2" t="s">
        <v>56</v>
      </c>
      <c r="C16" s="2" t="s">
        <v>421</v>
      </c>
      <c r="D16" s="2" t="s">
        <v>421</v>
      </c>
      <c r="E16" s="2" t="s">
        <v>415</v>
      </c>
      <c r="F16" s="1" t="str">
        <f>IF(テーブル2[[#This Row],[データパターン（日本語）]]="", "", VLOOKUP(テーブル2[[#This Row],[データパターン（日本語）]],dataType・データパターン一覧!A:B,2,FALSE))</f>
        <v>REG_EX_ALL</v>
      </c>
      <c r="G16" s="104" t="s">
        <v>405</v>
      </c>
      <c r="H16" s="38"/>
      <c r="I16" s="38"/>
      <c r="J16" s="38"/>
      <c r="K16" s="38"/>
      <c r="L16" s="38"/>
      <c r="M16" s="2"/>
      <c r="N16" s="2"/>
      <c r="O16" s="2"/>
      <c r="P16" s="2"/>
      <c r="Q16" s="2"/>
      <c r="R16" s="19"/>
      <c r="S16" s="19" t="s">
        <v>442</v>
      </c>
    </row>
    <row r="17" spans="1:19">
      <c r="A17" s="6" t="s">
        <v>422</v>
      </c>
      <c r="B17" s="2" t="s">
        <v>59</v>
      </c>
      <c r="C17" s="2"/>
      <c r="D17" s="2"/>
      <c r="E17" s="2"/>
      <c r="F17" s="1" t="str">
        <f>IF(テーブル2[[#This Row],[データパターン（日本語）]]="", "", VLOOKUP(テーブル2[[#This Row],[データパターン（日本語）]],dataType・データパターン一覧!A:B,2,FALSE))</f>
        <v/>
      </c>
      <c r="G17" s="5"/>
      <c r="H17" s="38"/>
      <c r="I17" s="38"/>
      <c r="J17" s="38"/>
      <c r="K17" s="38"/>
      <c r="L17" s="38"/>
      <c r="M17" s="2"/>
      <c r="N17" s="2"/>
      <c r="O17" s="2"/>
      <c r="P17" s="2"/>
      <c r="Q17" s="2" t="s">
        <v>437</v>
      </c>
      <c r="R17" s="19"/>
      <c r="S17" s="19"/>
    </row>
    <row r="18" spans="1:19">
      <c r="A18" s="6" t="s">
        <v>423</v>
      </c>
      <c r="B18" s="2" t="s">
        <v>56</v>
      </c>
      <c r="C18" s="2" t="s">
        <v>424</v>
      </c>
      <c r="D18" s="2" t="s">
        <v>425</v>
      </c>
      <c r="E18" s="2" t="s">
        <v>415</v>
      </c>
      <c r="F18" s="1" t="str">
        <f>IF(テーブル2[[#This Row],[データパターン（日本語）]]="", "", VLOOKUP(テーブル2[[#This Row],[データパターン（日本語）]],dataType・データパターン一覧!A:B,2,FALSE))</f>
        <v>REG_EX_ALL</v>
      </c>
      <c r="G18" s="5"/>
      <c r="H18" s="38"/>
      <c r="I18" s="38"/>
      <c r="J18" s="38"/>
      <c r="K18" s="38"/>
      <c r="L18" s="38"/>
      <c r="M18" s="2"/>
      <c r="N18" s="2"/>
      <c r="O18" s="2"/>
      <c r="P18" s="2"/>
      <c r="Q18" s="2"/>
      <c r="R18" s="19"/>
      <c r="S18" s="19"/>
    </row>
    <row r="19" spans="1:19">
      <c r="A19" s="6" t="s">
        <v>426</v>
      </c>
      <c r="B19" s="2" t="s">
        <v>59</v>
      </c>
      <c r="C19" s="2"/>
      <c r="D19" s="2"/>
      <c r="E19" s="2"/>
      <c r="F19" s="1" t="str">
        <f>IF(テーブル2[[#This Row],[データパターン（日本語）]]="", "", VLOOKUP(テーブル2[[#This Row],[データパターン（日本語）]],dataType・データパターン一覧!A:B,2,FALSE))</f>
        <v/>
      </c>
      <c r="G19" s="5"/>
      <c r="H19" s="38"/>
      <c r="I19" s="38"/>
      <c r="J19" s="38"/>
      <c r="K19" s="38"/>
      <c r="L19" s="38"/>
      <c r="M19" s="2"/>
      <c r="N19" s="2"/>
      <c r="O19" s="2"/>
      <c r="P19" s="2"/>
      <c r="Q19" s="2" t="s">
        <v>437</v>
      </c>
      <c r="R19" s="19"/>
      <c r="S19" s="19"/>
    </row>
    <row r="20" spans="1:19">
      <c r="A20" s="6" t="s">
        <v>427</v>
      </c>
      <c r="B20" s="2" t="s">
        <v>59</v>
      </c>
      <c r="C20" s="2"/>
      <c r="D20" s="2"/>
      <c r="E20" s="2"/>
      <c r="F20" s="1" t="str">
        <f>IF(テーブル2[[#This Row],[データパターン（日本語）]]="", "", VLOOKUP(テーブル2[[#This Row],[データパターン（日本語）]],dataType・データパターン一覧!A:B,2,FALSE))</f>
        <v/>
      </c>
      <c r="G20" s="5"/>
      <c r="H20" s="38"/>
      <c r="I20" s="38"/>
      <c r="J20" s="38"/>
      <c r="K20" s="38"/>
      <c r="L20" s="38"/>
      <c r="M20" s="2"/>
      <c r="N20" s="2"/>
      <c r="O20" s="2"/>
      <c r="P20" s="2"/>
      <c r="Q20" s="2" t="s">
        <v>437</v>
      </c>
      <c r="R20" s="19"/>
      <c r="S20" s="19"/>
    </row>
    <row r="21" spans="1:19">
      <c r="A21" s="6" t="s">
        <v>428</v>
      </c>
      <c r="B21" s="2" t="s">
        <v>59</v>
      </c>
      <c r="C21" s="2"/>
      <c r="D21" s="2"/>
      <c r="E21" s="2"/>
      <c r="F21" s="1" t="str">
        <f>IF(テーブル2[[#This Row],[データパターン（日本語）]]="", "", VLOOKUP(テーブル2[[#This Row],[データパターン（日本語）]],dataType・データパターン一覧!A:B,2,FALSE))</f>
        <v/>
      </c>
      <c r="G21" s="5"/>
      <c r="H21" s="38"/>
      <c r="I21" s="38"/>
      <c r="J21" s="38"/>
      <c r="K21" s="38"/>
      <c r="L21" s="38"/>
      <c r="M21" s="2"/>
      <c r="N21" s="2"/>
      <c r="O21" s="2"/>
      <c r="P21" s="2"/>
      <c r="Q21" s="2" t="s">
        <v>437</v>
      </c>
      <c r="R21" s="19"/>
      <c r="S21" s="19"/>
    </row>
    <row r="22" spans="1:19">
      <c r="A22" s="6" t="s">
        <v>429</v>
      </c>
      <c r="B22" s="2" t="s">
        <v>382</v>
      </c>
      <c r="C22" s="2"/>
      <c r="D22" s="2"/>
      <c r="E22" s="2"/>
      <c r="F22" s="1" t="str">
        <f>IF(テーブル2[[#This Row],[データパターン（日本語）]]="", "", VLOOKUP(テーブル2[[#This Row],[データパターン（日本語）]],dataType・データパターン一覧!A:B,2,FALSE))</f>
        <v/>
      </c>
      <c r="G22" s="5"/>
      <c r="H22" s="38"/>
      <c r="I22" s="38"/>
      <c r="J22" s="38"/>
      <c r="K22" s="38"/>
      <c r="L22" s="38"/>
      <c r="M22" s="2" t="s">
        <v>438</v>
      </c>
      <c r="N22" s="2" t="s">
        <v>439</v>
      </c>
      <c r="O22" s="2"/>
      <c r="P22" s="2"/>
      <c r="Q22" s="2"/>
      <c r="R22" s="19"/>
      <c r="S22" s="19"/>
    </row>
    <row r="23" spans="1:19">
      <c r="A23" s="6" t="s">
        <v>430</v>
      </c>
      <c r="B23" s="2" t="s">
        <v>59</v>
      </c>
      <c r="C23" s="2"/>
      <c r="D23" s="2"/>
      <c r="E23" s="2"/>
      <c r="F23" s="1" t="str">
        <f>IF(テーブル2[[#This Row],[データパターン（日本語）]]="", "", VLOOKUP(テーブル2[[#This Row],[データパターン（日本語）]],dataType・データパターン一覧!A:B,2,FALSE))</f>
        <v/>
      </c>
      <c r="G23" s="5"/>
      <c r="H23" s="38"/>
      <c r="I23" s="38"/>
      <c r="J23" s="38"/>
      <c r="K23" s="38"/>
      <c r="L23" s="38"/>
      <c r="M23" s="2"/>
      <c r="N23" s="2"/>
      <c r="O23" s="2"/>
      <c r="P23" s="2"/>
      <c r="Q23" s="2" t="s">
        <v>437</v>
      </c>
      <c r="R23" s="19"/>
      <c r="S23" s="19"/>
    </row>
    <row r="24" spans="1:19">
      <c r="A24" s="6" t="s">
        <v>431</v>
      </c>
      <c r="B24" s="2" t="s">
        <v>432</v>
      </c>
      <c r="C24" s="2"/>
      <c r="D24" s="2"/>
      <c r="E24" s="2"/>
      <c r="F24" s="1" t="str">
        <f>IF(テーブル2[[#This Row],[データパターン（日本語）]]="", "", VLOOKUP(テーブル2[[#This Row],[データパターン（日本語）]],dataType・データパターン一覧!A:B,2,FALSE))</f>
        <v/>
      </c>
      <c r="G24" s="5"/>
      <c r="H24" s="38"/>
      <c r="I24" s="38"/>
      <c r="J24" s="38"/>
      <c r="K24" s="38"/>
      <c r="L24" s="38"/>
      <c r="M24" s="2"/>
      <c r="N24" s="2"/>
      <c r="O24" s="2"/>
      <c r="P24" s="2"/>
      <c r="Q24" s="2"/>
      <c r="R24" s="19"/>
      <c r="S24" s="19"/>
    </row>
  </sheetData>
  <sheetProtection selectLockedCells="1" selectUnlockedCells="1"/>
  <protectedRanges>
    <protectedRange sqref="A15" name="修正可能箇所_3_1_2_1"/>
  </protectedRanges>
  <mergeCells count="2">
    <mergeCell ref="M6:P6"/>
    <mergeCell ref="C6:L6"/>
  </mergeCells>
  <phoneticPr fontId="4"/>
  <dataValidations count="9">
    <dataValidation type="list" allowBlank="1" showInputMessage="1" showErrorMessage="1" sqref="F1:L1 F1048300:L1048576 F4:H5 I5:L5 H13"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25:L1048285 G24:H24" xr:uid="{C97D471F-6202-4E38-917A-75ED14AE005E}">
      <formula1>INDIRECT($C27)</formula1>
    </dataValidation>
    <dataValidation type="list" allowBlank="1" showInputMessage="1" showErrorMessage="1" sqref="F1048286:L1048299" xr:uid="{6400312D-0E00-4D04-9793-D9D2B04F8B7F}">
      <formula1>INDIRECT($C1)</formula1>
    </dataValidation>
    <dataValidation type="list" allowBlank="1" showInputMessage="1" showErrorMessage="1" sqref="R9:R24" xr:uid="{B7E8EAEC-F2A7-4AF9-B482-D98177AAE053}">
      <formula1>"○"</formula1>
    </dataValidation>
    <dataValidation type="list" allowBlank="1" showInputMessage="1" showErrorMessage="1" sqref="E9:E24" xr:uid="{5ECBAD3F-3CE7-C441-96B4-F2F1594C0276}">
      <formula1>一般</formula1>
    </dataValidation>
    <dataValidation type="list" allowBlank="1" showInputMessage="1" showErrorMessage="1" sqref="G17:H17" xr:uid="{7D2ECB69-BD88-F74E-B55C-313D6A9EA3F8}">
      <formula1>INDIRECT($C26)</formula1>
    </dataValidation>
    <dataValidation type="list" allowBlank="1" showInputMessage="1" showErrorMessage="1" sqref="G19:H19" xr:uid="{E2B4BA8F-9544-AE47-B006-A933CC2BD52C}">
      <formula1>INDIRECT($C33)</formula1>
    </dataValidation>
    <dataValidation type="list" allowBlank="1" showInputMessage="1" showErrorMessage="1" sqref="G18:H23" xr:uid="{3E79B72C-F411-984E-BD53-4D2EB07FA0FF}">
      <formula1>INDIRECT($C29)</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B9D3F0F-B96D-AF41-821D-56373DE0AA62}">
          <x14:formula1>
            <xm:f>dataTypeプルダウン項目!$E$3:$E$16</xm:f>
          </x14:formula1>
          <xm:sqref>B8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90" zoomScaleNormal="90" workbookViewId="0">
      <selection activeCell="C8" sqref="C8:E22"/>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171</v>
      </c>
      <c r="G4" s="45" t="s">
        <v>112</v>
      </c>
      <c r="H4" s="45" t="s">
        <v>113</v>
      </c>
      <c r="I4" s="45" t="s">
        <v>114</v>
      </c>
    </row>
    <row r="5" spans="1:9">
      <c r="A5" s="95" t="s">
        <v>226</v>
      </c>
      <c r="B5" s="95"/>
      <c r="F5" s="55" t="str">
        <f>IF(各種設定!$E$14=0,"",各種設定!$E$14)</f>
        <v>ja</v>
      </c>
      <c r="G5" s="55" t="str">
        <f>IF(各種設定!$E$15=0,"",各種設定!$E$15)</f>
        <v/>
      </c>
      <c r="H5" s="55" t="str">
        <f>IF(各種設定!$E$16=0,"",各種設定!$E$16)</f>
        <v/>
      </c>
      <c r="I5" s="55" t="str">
        <f>IF(各種設定!$E$17=0,"",各種設定!$E$17)</f>
        <v/>
      </c>
    </row>
    <row r="7" spans="1:9" ht="16">
      <c r="A7" s="3" t="s">
        <v>39</v>
      </c>
      <c r="B7" s="3" t="s">
        <v>369</v>
      </c>
      <c r="C7" s="3" t="s">
        <v>5</v>
      </c>
      <c r="D7" s="3" t="s">
        <v>6</v>
      </c>
      <c r="E7" s="20" t="s">
        <v>265</v>
      </c>
      <c r="F7" s="3" t="s">
        <v>372</v>
      </c>
      <c r="G7" s="44" t="s">
        <v>266</v>
      </c>
      <c r="H7" s="44" t="s">
        <v>267</v>
      </c>
      <c r="I7" s="44" t="s">
        <v>268</v>
      </c>
    </row>
    <row r="8" spans="1:9">
      <c r="A8" s="6" t="s">
        <v>443</v>
      </c>
      <c r="B8" s="10"/>
      <c r="C8" s="21" t="s">
        <v>437</v>
      </c>
      <c r="D8" s="21" t="s">
        <v>447</v>
      </c>
      <c r="E8" s="21" t="s">
        <v>448</v>
      </c>
      <c r="G8" s="23"/>
    </row>
    <row r="9" spans="1:9">
      <c r="A9" s="6" t="s">
        <v>443</v>
      </c>
      <c r="B9" s="10"/>
      <c r="C9" s="21" t="s">
        <v>449</v>
      </c>
      <c r="D9" s="21" t="s">
        <v>450</v>
      </c>
      <c r="E9" s="21" t="s">
        <v>451</v>
      </c>
      <c r="G9" s="23"/>
    </row>
    <row r="10" spans="1:9">
      <c r="A10" s="6" t="s">
        <v>443</v>
      </c>
      <c r="B10" s="10"/>
      <c r="C10" s="21" t="s">
        <v>452</v>
      </c>
      <c r="D10" s="21" t="s">
        <v>453</v>
      </c>
      <c r="E10" s="21" t="s">
        <v>454</v>
      </c>
      <c r="G10" s="23"/>
    </row>
    <row r="11" spans="1:9">
      <c r="A11" s="6" t="s">
        <v>426</v>
      </c>
      <c r="B11" s="10"/>
      <c r="C11" s="21" t="s">
        <v>437</v>
      </c>
      <c r="D11" s="23" t="s">
        <v>455</v>
      </c>
      <c r="E11" s="21" t="s">
        <v>456</v>
      </c>
      <c r="F11" s="112"/>
      <c r="G11" s="23"/>
      <c r="H11" s="21"/>
      <c r="I11" s="21"/>
    </row>
    <row r="12" spans="1:9">
      <c r="A12" s="6" t="s">
        <v>426</v>
      </c>
      <c r="B12" s="10"/>
      <c r="C12" s="21" t="s">
        <v>449</v>
      </c>
      <c r="D12" s="113" t="s">
        <v>457</v>
      </c>
      <c r="E12" s="21" t="s">
        <v>458</v>
      </c>
      <c r="F12" s="112"/>
      <c r="G12" s="23"/>
      <c r="H12" s="21"/>
      <c r="I12" s="21"/>
    </row>
    <row r="13" spans="1:9">
      <c r="A13" s="6" t="s">
        <v>426</v>
      </c>
      <c r="B13" s="10"/>
      <c r="C13" s="21" t="s">
        <v>452</v>
      </c>
      <c r="D13" s="23" t="s">
        <v>459</v>
      </c>
      <c r="E13" s="21" t="s">
        <v>405</v>
      </c>
      <c r="F13" s="112"/>
      <c r="G13" s="23"/>
      <c r="H13" s="21"/>
      <c r="I13" s="21"/>
    </row>
    <row r="14" spans="1:9">
      <c r="A14" s="6" t="s">
        <v>426</v>
      </c>
      <c r="B14" s="10"/>
      <c r="C14" s="21" t="s">
        <v>460</v>
      </c>
      <c r="D14" s="113" t="s">
        <v>461</v>
      </c>
      <c r="E14" s="21" t="s">
        <v>462</v>
      </c>
      <c r="F14" s="112"/>
      <c r="G14" s="23"/>
      <c r="H14" s="21"/>
      <c r="I14" s="21"/>
    </row>
    <row r="15" spans="1:9">
      <c r="A15" s="6" t="s">
        <v>444</v>
      </c>
      <c r="B15" s="10"/>
      <c r="C15" s="21" t="s">
        <v>437</v>
      </c>
      <c r="D15" s="21" t="s">
        <v>463</v>
      </c>
      <c r="E15" s="21" t="s">
        <v>464</v>
      </c>
      <c r="F15" s="112"/>
      <c r="G15" s="23"/>
      <c r="H15" s="21"/>
      <c r="I15" s="21"/>
    </row>
    <row r="16" spans="1:9">
      <c r="A16" s="6" t="s">
        <v>444</v>
      </c>
      <c r="B16" s="10"/>
      <c r="C16" s="21" t="s">
        <v>449</v>
      </c>
      <c r="D16" s="21" t="s">
        <v>465</v>
      </c>
      <c r="E16" s="21" t="s">
        <v>466</v>
      </c>
      <c r="F16" s="112"/>
      <c r="G16" s="23"/>
      <c r="H16" s="21"/>
      <c r="I16" s="21"/>
    </row>
    <row r="17" spans="1:9">
      <c r="A17" s="6" t="s">
        <v>444</v>
      </c>
      <c r="B17" s="10"/>
      <c r="C17" s="21" t="s">
        <v>452</v>
      </c>
      <c r="D17" s="21" t="s">
        <v>467</v>
      </c>
      <c r="E17" s="21" t="s">
        <v>468</v>
      </c>
      <c r="F17" s="112"/>
      <c r="G17" s="23"/>
      <c r="H17" s="21"/>
      <c r="I17" s="21"/>
    </row>
    <row r="18" spans="1:9">
      <c r="A18" s="67" t="s">
        <v>445</v>
      </c>
      <c r="B18" s="10"/>
      <c r="C18" s="21" t="s">
        <v>437</v>
      </c>
      <c r="D18" s="21" t="s">
        <v>469</v>
      </c>
      <c r="E18" s="21" t="s">
        <v>470</v>
      </c>
      <c r="F18" s="112"/>
      <c r="G18" s="23"/>
      <c r="H18" s="21"/>
      <c r="I18" s="21"/>
    </row>
    <row r="19" spans="1:9">
      <c r="A19" s="67" t="s">
        <v>445</v>
      </c>
      <c r="B19" s="10"/>
      <c r="C19" s="21" t="s">
        <v>449</v>
      </c>
      <c r="D19" s="21" t="s">
        <v>471</v>
      </c>
      <c r="E19" s="21" t="s">
        <v>472</v>
      </c>
      <c r="F19" s="112"/>
      <c r="G19" s="23"/>
      <c r="H19" s="21"/>
      <c r="I19" s="21"/>
    </row>
    <row r="20" spans="1:9">
      <c r="A20" s="67" t="s">
        <v>446</v>
      </c>
      <c r="B20" s="10"/>
      <c r="C20" s="21" t="s">
        <v>437</v>
      </c>
      <c r="D20" s="21" t="s">
        <v>473</v>
      </c>
      <c r="E20" s="21" t="s">
        <v>474</v>
      </c>
      <c r="F20" s="112"/>
      <c r="G20" s="23"/>
      <c r="H20" s="21"/>
      <c r="I20" s="21"/>
    </row>
    <row r="21" spans="1:9">
      <c r="A21" s="67" t="s">
        <v>446</v>
      </c>
      <c r="B21" s="10"/>
      <c r="C21" s="21" t="s">
        <v>449</v>
      </c>
      <c r="D21" s="21" t="s">
        <v>475</v>
      </c>
      <c r="E21" s="21" t="s">
        <v>476</v>
      </c>
      <c r="F21" s="112"/>
      <c r="G21" s="23"/>
      <c r="H21" s="21"/>
      <c r="I21" s="21"/>
    </row>
    <row r="22" spans="1:9">
      <c r="A22" s="67" t="s">
        <v>446</v>
      </c>
      <c r="B22" s="10"/>
      <c r="C22" s="21" t="s">
        <v>452</v>
      </c>
      <c r="D22" s="21" t="s">
        <v>477</v>
      </c>
      <c r="E22" s="21" t="s">
        <v>478</v>
      </c>
      <c r="F22" s="112"/>
      <c r="G22" s="23"/>
      <c r="H22" s="21"/>
      <c r="I22" s="21"/>
    </row>
  </sheetData>
  <protectedRanges>
    <protectedRange sqref="A1:B1" name="修正可能箇所_2"/>
    <protectedRange sqref="B8:B10" name="修正可能箇所_3_1_1_2_1_1"/>
    <protectedRange sqref="A18" name="修正可能箇所_4_1_1"/>
    <protectedRange sqref="A19" name="修正可能箇所_4_2_1"/>
  </protectedRanges>
  <phoneticPr fontId="4"/>
  <dataValidations count="1">
    <dataValidation type="list" allowBlank="1" showInputMessage="1" showErrorMessage="1" sqref="B8:B22"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H22" sqref="H22"/>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101</v>
      </c>
    </row>
    <row r="2" spans="1:10">
      <c r="A2" s="31" t="s">
        <v>0</v>
      </c>
      <c r="B2" s="31" t="s">
        <v>62</v>
      </c>
      <c r="C2" s="32" t="s">
        <v>63</v>
      </c>
      <c r="D2" s="32" t="s">
        <v>96</v>
      </c>
      <c r="E2" s="32" t="s">
        <v>86</v>
      </c>
      <c r="F2" s="32" t="s">
        <v>64</v>
      </c>
      <c r="G2" s="32" t="s">
        <v>18</v>
      </c>
      <c r="H2" s="32" t="s">
        <v>61</v>
      </c>
      <c r="J2" s="32" t="s">
        <v>100</v>
      </c>
    </row>
    <row r="3" spans="1:10">
      <c r="A3" s="28" t="s">
        <v>56</v>
      </c>
      <c r="B3" s="33" t="s">
        <v>60</v>
      </c>
      <c r="C3" s="33" t="s">
        <v>40</v>
      </c>
      <c r="D3" s="33" t="s">
        <v>97</v>
      </c>
      <c r="E3" s="33" t="s">
        <v>65</v>
      </c>
      <c r="F3" s="34"/>
      <c r="G3" s="34"/>
      <c r="H3" s="34"/>
      <c r="J3" s="34"/>
    </row>
    <row r="4" spans="1:10">
      <c r="A4" s="28" t="s">
        <v>382</v>
      </c>
      <c r="B4" s="34"/>
      <c r="C4" s="34"/>
      <c r="D4" s="34"/>
      <c r="E4" s="34"/>
      <c r="F4" s="33" t="s">
        <v>65</v>
      </c>
      <c r="G4" s="33" t="s">
        <v>65</v>
      </c>
      <c r="H4" s="34"/>
      <c r="J4" s="33" t="s">
        <v>65</v>
      </c>
    </row>
    <row r="5" spans="1:10">
      <c r="A5" s="28" t="s">
        <v>68</v>
      </c>
      <c r="B5" s="34"/>
      <c r="C5" s="34"/>
      <c r="D5" s="34"/>
      <c r="E5" s="34"/>
      <c r="F5" s="33" t="s">
        <v>65</v>
      </c>
      <c r="G5" s="33" t="s">
        <v>65</v>
      </c>
      <c r="H5" s="34"/>
      <c r="J5" s="34"/>
    </row>
    <row r="6" spans="1:10">
      <c r="A6" s="28" t="s">
        <v>69</v>
      </c>
      <c r="B6" s="34"/>
      <c r="C6" s="34"/>
      <c r="D6" s="34"/>
      <c r="E6" s="34"/>
      <c r="F6" s="33" t="s">
        <v>65</v>
      </c>
      <c r="G6" s="33" t="s">
        <v>65</v>
      </c>
      <c r="H6" s="34"/>
      <c r="J6" s="33" t="s">
        <v>65</v>
      </c>
    </row>
    <row r="7" spans="1:10">
      <c r="A7" s="28" t="s">
        <v>57</v>
      </c>
      <c r="B7" s="34"/>
      <c r="C7" s="34"/>
      <c r="D7" s="34"/>
      <c r="E7" s="34"/>
      <c r="F7" s="33" t="s">
        <v>65</v>
      </c>
      <c r="G7" s="33" t="s">
        <v>65</v>
      </c>
      <c r="H7" s="34"/>
      <c r="J7" s="34"/>
    </row>
    <row r="8" spans="1:10">
      <c r="A8" s="28" t="s">
        <v>58</v>
      </c>
      <c r="B8" s="34"/>
      <c r="C8" s="34"/>
      <c r="D8" s="34"/>
      <c r="E8" s="34"/>
      <c r="F8" s="33" t="s">
        <v>65</v>
      </c>
      <c r="G8" s="33" t="s">
        <v>65</v>
      </c>
      <c r="H8" s="34"/>
      <c r="J8" s="34"/>
    </row>
    <row r="9" spans="1:10">
      <c r="A9" s="28" t="s">
        <v>70</v>
      </c>
      <c r="B9" s="33" t="s">
        <v>60</v>
      </c>
      <c r="C9" s="33" t="s">
        <v>60</v>
      </c>
      <c r="D9" s="34"/>
      <c r="E9" s="34"/>
      <c r="F9" s="33" t="s">
        <v>65</v>
      </c>
      <c r="G9" s="33" t="s">
        <v>65</v>
      </c>
      <c r="H9" s="33" t="s">
        <v>40</v>
      </c>
      <c r="J9" s="34"/>
    </row>
    <row r="10" spans="1:10">
      <c r="A10" s="28" t="s">
        <v>24</v>
      </c>
      <c r="B10" s="34"/>
      <c r="C10" s="34"/>
      <c r="D10" s="34"/>
      <c r="E10" s="34"/>
      <c r="F10" s="34"/>
      <c r="G10" s="34"/>
      <c r="H10" s="34"/>
      <c r="J10" s="34"/>
    </row>
    <row r="11" spans="1:10">
      <c r="A11" s="28" t="s">
        <v>59</v>
      </c>
      <c r="B11" s="33" t="s">
        <v>66</v>
      </c>
      <c r="C11" s="33" t="s">
        <v>67</v>
      </c>
      <c r="D11" s="34"/>
      <c r="E11" s="34"/>
      <c r="F11" s="34"/>
      <c r="G11" s="34"/>
      <c r="H11" s="34"/>
      <c r="J11" s="34"/>
    </row>
    <row r="12" spans="1:10">
      <c r="A12" s="28" t="s">
        <v>81</v>
      </c>
      <c r="B12" s="34"/>
      <c r="C12" s="34"/>
      <c r="D12" s="34"/>
      <c r="E12" s="34"/>
      <c r="F12" s="34"/>
      <c r="G12" s="34"/>
      <c r="H12" s="34"/>
      <c r="J12" s="34"/>
    </row>
    <row r="14" spans="1:10">
      <c r="B14" s="30" t="s">
        <v>98</v>
      </c>
    </row>
    <row r="15" spans="1:10">
      <c r="B15" t="s">
        <v>99</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185</v>
      </c>
      <c r="B1" t="s">
        <v>186</v>
      </c>
      <c r="C1" t="s">
        <v>189</v>
      </c>
    </row>
    <row r="2" spans="1:3">
      <c r="A2" t="s">
        <v>192</v>
      </c>
      <c r="B2" t="s">
        <v>188</v>
      </c>
      <c r="C2" t="s">
        <v>190</v>
      </c>
    </row>
    <row r="3" spans="1:3">
      <c r="A3" t="s">
        <v>193</v>
      </c>
      <c r="B3" t="s">
        <v>188</v>
      </c>
      <c r="C3" t="s">
        <v>191</v>
      </c>
    </row>
    <row r="4" spans="1:3">
      <c r="A4" t="s">
        <v>187</v>
      </c>
      <c r="B4" t="s">
        <v>194</v>
      </c>
      <c r="C4" t="s">
        <v>190</v>
      </c>
    </row>
    <row r="11" spans="1:3">
      <c r="A11" t="s">
        <v>195</v>
      </c>
    </row>
    <row r="12" spans="1:3">
      <c r="A12" t="s">
        <v>196</v>
      </c>
    </row>
    <row r="13" spans="1:3">
      <c r="A13" s="75" t="s">
        <v>197</v>
      </c>
    </row>
    <row r="14" spans="1:3">
      <c r="A14" t="s">
        <v>198</v>
      </c>
    </row>
    <row r="15" spans="1:3">
      <c r="A15" t="s">
        <v>199</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2025-07-02T22:36:58Z</dcterms:modified>
</cp:coreProperties>
</file>