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filterPrivacy="1" defaultThemeVersion="124226"/>
  <xr:revisionPtr revIDLastSave="0" documentId="13_ncr:1_{93B86471-2AFE-304B-BB54-F4E596FE5EB9}" xr6:coauthVersionLast="47" xr6:coauthVersionMax="47" xr10:uidLastSave="{00000000-0000-0000-0000-000000000000}"/>
  <bookViews>
    <workbookView xWindow="0" yWindow="0" windowWidth="28800" windowHeight="18000" tabRatio="853" activeTab="4"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20" l="1"/>
  <c r="E9" i="20"/>
  <c r="E10" i="20"/>
  <c r="E11" i="20"/>
  <c r="E12" i="20"/>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F10" i="12" l="1"/>
  <c r="F11" i="12"/>
  <c r="F12" i="12"/>
  <c r="F13" i="12"/>
  <c r="F14" i="12"/>
  <c r="F15" i="12"/>
  <c r="F16" i="12"/>
  <c r="F17" i="12"/>
  <c r="F18" i="12"/>
  <c r="F19" i="12"/>
  <c r="F20" i="12"/>
  <c r="F21" i="12"/>
  <c r="F22" i="12"/>
  <c r="F23" i="12"/>
  <c r="F24" i="12"/>
  <c r="F25" i="12"/>
  <c r="F26" i="12"/>
  <c r="F27" i="12"/>
  <c r="E7" i="20" l="1"/>
  <c r="E6" i="8"/>
  <c r="F9"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<sst xmlns="http://schemas.openxmlformats.org/spreadsheetml/2006/main" count="1131" uniqueCount="630">
  <si>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</si>
  <si>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</si>
  <si>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</si>
  <si>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</si>
  <si>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</si>
  <si>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</si>
  <si>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</si>
  <si>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</si>
  <si>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</si>
  <si>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</si>
  <si>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</si>
  <si>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</si>
  <si>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</si>
  <si>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</si>
  <si>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</si>
  <si>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</si>
  <si>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</si>
  <si>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</si>
  <si>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</si>
  <si>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</si>
  <si>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</si>
  <si>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</si>
  <si>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</si>
  <si>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</si>
  <si>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</si>
  <si>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</si>
  <si>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</si>
  <si>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</si>
  <si>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</si>
  <si>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</si>
  <si>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</si>
  <si>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</si>
  <si>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</si>
  <si>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</si>
  <si>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</si>
  <si>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</si>
  <si>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</si>
  <si>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</si>
  <si>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</si>
  <si>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</si>
  <si>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</si>
  <si>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</si>
  <si>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</si>
  <si>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</si>
  <si>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</si>
  <si>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</si>
  <si>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</si>
  <si>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</si>
  <si>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</si>
  <si>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</si>
  <si>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</si>
  <si>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</si>
  <si>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</si>
  <si>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</si>
  <si>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</si>
  <si>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</si>
  <si>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</si>
  <si>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</si>
  <si>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</si>
  <si>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</si>
  <si>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</si>
  <si>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</si>
  <si>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</si>
  <si>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</si>
  <si>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</si>
  <si>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</si>
  <si>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</si>
  <si>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</si>
  <si>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</si>
  <si>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</si>
  <si>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</si>
  <si>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</si>
  <si>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</si>
  <si>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</si>
  <si>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</si>
  <si>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</si>
  <si>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</si>
  <si>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</si>
  <si>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</si>
  <si>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</si>
  <si>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</si>
  <si>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</si>
  <si>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</si>
  <si>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</si>
  <si>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</si>
  <si>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</si>
  <si>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</si>
  <si>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</si>
  <si>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</si>
  <si>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</si>
  <si>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</si>
  <si>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</si>
  <si>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</si>
  <si>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</si>
  <si>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</si>
  <si>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</si>
  <si>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</si>
  <si>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</si>
  <si>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</si>
  <si>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</si>
  <si>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</si>
  <si>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</si>
  <si>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</si>
  <si>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</si>
  <si>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</si>
  <si>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</si>
  <si>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</si>
  <si>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</si>
  <si>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</si>
  <si>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</si>
  <si>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</si>
  <si>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</si>
  <si>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</si>
  <si>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</si>
  <si>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</si>
  <si>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</si>
  <si>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</si>
  <si>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</si>
  <si>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</si>
  <si>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</si>
  <si>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</si>
  <si>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</si>
  <si>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</si>
  <si>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</si>
  <si>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</si>
  <si>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</si>
  <si>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</si>
  <si>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</si>
  <si>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</si>
  <si>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</si>
  <si>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</si>
  <si>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</si>
  <si>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</si>
  <si>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</si>
  <si>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</si>
  <si>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</si>
  <si>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</si>
  <si>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</si>
  <si>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</si>
  <si>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</si>
  <si>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</si>
  <si>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</si>
  <si>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</si>
  <si>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</si>
  <si>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</si>
  <si>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</si>
  <si>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</si>
  <si>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</si>
  <si>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</si>
  <si>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</si>
  <si>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</si>
  <si>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</si>
  <si>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</si>
  <si>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</si>
  <si>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</si>
  <si>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</si>
  <si>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</si>
  <si>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</si>
  <si>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</si>
  <si>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</si>
  <si>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</si>
  <si>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</si>
  <si>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</si>
  <si>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</si>
  <si>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</si>
  <si>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</si>
  <si>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</si>
  <si>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</si>
  <si>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</si>
  <si>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</si>
  <si>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</si>
  <si>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</si>
  <si>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</si>
  <si>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</si>
  <si>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</si>
  <si>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</si>
  <si>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</si>
  <si>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</si>
  <si>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</si>
  <si>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</si>
  <si>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</si>
  <si>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</si>
  <si>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</si>
  <si>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</si>
  <si>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</si>
  <si>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v3.04</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</si>
  <si>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</si>
  <si>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</si>
  <si>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</si>
  <si>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</si>
  <si>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</si>
  <si>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</si>
  <si>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</si>
  <si>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</si>
  <si>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</si>
  <si>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</si>
  <si>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</si>
  <si>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</si>
  <si>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</si>
  <si>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</si>
  <si>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</si>
  <si>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</si>
  <si>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</si>
  <si>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</si>
  <si>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BOOLEAN</t>
  </si>
  <si>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</si>
  <si>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</si>
  <si>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</si>
  <si>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</si>
  <si>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</si>
  <si>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DT_DB_UPD_VER</t>
  </si>
  <si>
    <t>nullable</t>
    <phoneticPr fontId="4"/>
  </si>
  <si>
    <t>SYSTEM_NAME</t>
    <phoneticPr fontId="4"/>
  </si>
  <si>
    <t>半角数字＋英大文字＋_</t>
    <phoneticPr fontId="4"/>
  </si>
  <si>
    <t>作成日時</t>
  </si>
  <si>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</si>
  <si>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</si>
  <si>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</si>
  <si>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</si>
  <si>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</si>
  <si>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</si>
  <si>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</si>
  <si>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</si>
  <si>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</si>
  <si>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</si>
  <si>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</si>
  <si>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</si>
  <si>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</si>
  <si>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</si>
  <si>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</si>
  <si>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</si>
  <si>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</si>
  <si>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</si>
  <si>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</si>
  <si>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</si>
  <si>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</si>
  <si>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</si>
  <si>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</si>
  <si>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</si>
  <si>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</si>
  <si>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</si>
  <si>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</si>
  <si>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</si>
  <si>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</si>
  <si>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</si>
  <si>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</si>
  <si>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</si>
  <si>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</si>
  <si>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</si>
  <si>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</si>
  <si>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</si>
  <si>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</si>
  <si>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</si>
  <si>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</si>
  <si>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</si>
  <si>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</si>
  <si>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</si>
  <si>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</si>
  <si>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</si>
  <si>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</si>
  <si>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</si>
  <si>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</si>
  <si>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</si>
  <si>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</si>
  <si>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</si>
  <si>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</si>
  <si>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</si>
  <si>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</si>
  <si>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</si>
  <si>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</si>
  <si>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</si>
  <si>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</si>
  <si>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</si>
  <si>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</si>
  <si>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</si>
  <si>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</si>
  <si>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</si>
  <si>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</si>
  <si>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</si>
  <si>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</si>
  <si>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</si>
  <si>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</si>
  <si>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</si>
  <si>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</si>
  <si>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</si>
  <si>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</si>
  <si>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</si>
  <si>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</si>
  <si>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</si>
  <si>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</si>
  <si>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</si>
  <si>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</si>
  <si>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</si>
  <si>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</si>
  <si>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</si>
  <si>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</si>
  <si>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</si>
  <si>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</si>
  <si>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</si>
  <si>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</si>
  <si>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</si>
  <si>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</si>
  <si>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</si>
  <si>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</si>
  <si>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</si>
  <si>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</si>
  <si>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</si>
  <si>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</si>
  <si>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</si>
  <si>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</si>
  <si>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</si>
  <si>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</si>
  <si>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</si>
  <si>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</si>
  <si>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</si>
  <si>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</si>
  <si>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</si>
  <si>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</si>
  <si>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</si>
  <si>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</si>
  <si>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</si>
  <si>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</si>
  <si>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</si>
  <si>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</si>
  <si>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</si>
  <si>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</si>
  <si>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</si>
  <si>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</si>
  <si>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</si>
  <si>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</si>
  <si>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</si>
  <si>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</si>
  <si>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</si>
  <si>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</si>
  <si>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</si>
  <si>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</si>
  <si>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</si>
  <si>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</si>
  <si>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</si>
  <si>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</si>
  <si>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</si>
  <si>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</si>
  <si>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</si>
  <si>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</si>
  <si>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</si>
  <si>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</si>
  <si>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</si>
  <si>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</si>
  <si>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</si>
  <si>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</si>
  <si>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</si>
  <si>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</si>
  <si>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</si>
  <si>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</si>
  <si>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</si>
  <si>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DATE_TIME</t>
  </si>
  <si>
    <t>@ManyToOne</t>
  </si>
  <si>
    <t>○</t>
  </si>
  <si>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</si>
  <si>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</si>
  <si>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</si>
  <si>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</si>
  <si>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</si>
  <si>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</si>
  <si>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</si>
  <si>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</si>
  <si>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</si>
  <si>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</si>
  <si>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</si>
  <si>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</si>
  <si>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</si>
  <si>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</si>
  <si>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</si>
  <si>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</si>
  <si>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</si>
  <si>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</si>
  <si>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</si>
  <si>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</si>
  <si>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</si>
  <si>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</si>
  <si>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</si>
  <si>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4.9.0</t>
  </si>
  <si>
    <t>en</t>
  </si>
  <si>
    <t>ja</t>
  </si>
  <si>
    <t>DT_SERIAL</t>
  </si>
  <si>
    <t>DT_MAIL_ADDRESS</t>
  </si>
  <si>
    <t>1</t>
  </si>
  <si>
    <t>禁則文字チェック除外</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</si>
  <si>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</si>
  <si>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</si>
  <si>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</si>
  <si>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</si>
  <si>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</si>
  <si>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</si>
  <si>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</si>
  <si>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</si>
  <si>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</si>
  <si>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</si>
  <si>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</si>
  <si>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</si>
  <si>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account-book</t>
    <phoneticPr fontId="3"/>
  </si>
  <si>
    <t>jp.ecuacion.app.accountbook</t>
    <phoneticPr fontId="3"/>
  </si>
  <si>
    <t>Spring Framework</t>
    <phoneticPr fontId="3"/>
  </si>
  <si>
    <t>○</t>
    <phoneticPr fontId="3"/>
  </si>
  <si>
    <t>IS_DELETED</t>
    <phoneticPr fontId="3"/>
  </si>
  <si>
    <t>false</t>
    <phoneticPr fontId="3"/>
  </si>
  <si>
    <t>logicalDeleteByPk</t>
    <phoneticPr fontId="3"/>
  </si>
  <si>
    <t>true</t>
    <phoneticPr fontId="3"/>
  </si>
  <si>
    <t>LST_UPD_ACC_ID</t>
    <phoneticPr fontId="3"/>
  </si>
  <si>
    <t>ACC_GROUP_ID</t>
    <phoneticPr fontId="3"/>
  </si>
  <si>
    <t>ADMIN_ACC</t>
    <phoneticPr fontId="3"/>
  </si>
  <si>
    <t>VERSION</t>
    <phoneticPr fontId="3"/>
  </si>
  <si>
    <t>DT_DB_UPD_VER</t>
    <phoneticPr fontId="3"/>
  </si>
  <si>
    <t>DT_BOOL</t>
    <phoneticPr fontId="3"/>
  </si>
  <si>
    <t>LONG</t>
    <phoneticPr fontId="3"/>
  </si>
  <si>
    <t>DT_SERIAL</t>
    <phoneticPr fontId="3"/>
  </si>
  <si>
    <t>DT_DATE_TIME</t>
  </si>
  <si>
    <t>DT_GROUP_CODE</t>
    <phoneticPr fontId="3"/>
  </si>
  <si>
    <t>STRING</t>
    <phoneticPr fontId="3"/>
  </si>
  <si>
    <t>8</t>
    <phoneticPr fontId="3"/>
  </si>
  <si>
    <t>全半角（制限なし）</t>
    <rPh sb="0" eb="1">
      <t>ゼン</t>
    </rPh>
    <rPh sb="1" eb="3">
      <t>ハンカク</t>
    </rPh>
    <rPh sb="4" eb="6">
      <t>セイゲン</t>
    </rPh>
    <phoneticPr fontId="3"/>
  </si>
  <si>
    <t>DT_GROUP_NAME</t>
    <phoneticPr fontId="3"/>
  </si>
  <si>
    <t>1</t>
    <phoneticPr fontId="3"/>
  </si>
  <si>
    <t>30</t>
    <phoneticPr fontId="3"/>
  </si>
  <si>
    <t>DT_ACC_NAME</t>
    <phoneticPr fontId="3"/>
  </si>
  <si>
    <t>DT_ACC_CODE</t>
    <phoneticPr fontId="3"/>
  </si>
  <si>
    <t>5</t>
    <phoneticPr fontId="3"/>
  </si>
  <si>
    <t>256</t>
    <phoneticPr fontId="3"/>
  </si>
  <si>
    <t>DT_HASHED_PASSWORD</t>
    <phoneticPr fontId="3"/>
  </si>
  <si>
    <t>60</t>
    <phoneticPr fontId="3"/>
  </si>
  <si>
    <t>DT_ACC_ROLE</t>
    <phoneticPr fontId="3"/>
  </si>
  <si>
    <t>ENUM</t>
    <phoneticPr fontId="3"/>
  </si>
  <si>
    <t>DT_BANK_ACC_KIND</t>
    <phoneticPr fontId="3"/>
  </si>
  <si>
    <t>DT_BANK_ACC_NAME</t>
    <phoneticPr fontId="3"/>
  </si>
  <si>
    <t>DT_ITEM</t>
    <phoneticPr fontId="3"/>
  </si>
  <si>
    <t>3</t>
    <phoneticPr fontId="3"/>
  </si>
  <si>
    <t>半角数字＋英大文字</t>
    <rPh sb="0" eb="2">
      <t>ハンカク</t>
    </rPh>
    <rPh sb="2" eb="4">
      <t>スウジ</t>
    </rPh>
    <rPh sb="5" eb="6">
      <t>エイ</t>
    </rPh>
    <rPh sb="6" eb="9">
      <t>オオモジ</t>
    </rPh>
    <phoneticPr fontId="3"/>
  </si>
  <si>
    <t>DT_ITEM_NAME</t>
    <phoneticPr fontId="3"/>
  </si>
  <si>
    <t>DT_ITEM_DESC</t>
    <phoneticPr fontId="3"/>
  </si>
  <si>
    <t>100</t>
    <phoneticPr fontId="3"/>
  </si>
  <si>
    <t>DT_DATE</t>
    <phoneticPr fontId="3"/>
  </si>
  <si>
    <t>DATE</t>
  </si>
  <si>
    <t>DT_AMOUNT</t>
    <phoneticPr fontId="3"/>
  </si>
  <si>
    <t>DT_DESC</t>
    <phoneticPr fontId="3"/>
  </si>
  <si>
    <t>1000</t>
    <phoneticPr fontId="3"/>
  </si>
  <si>
    <t>^[a-z0-9]{3}-[a-z0-9]{4}</t>
    <phoneticPr fontId="3"/>
  </si>
  <si>
    <t>^[^$%&amp;\\(\\)=\\^~,&lt;&gt;/\\?]*$</t>
    <phoneticPr fontId="3"/>
  </si>
  <si>
    <t>^[^$%&amp;=\\^~,&lt;&gt;/\\?]*$</t>
    <phoneticPr fontId="3"/>
  </si>
  <si>
    <t>^[a-z0-9]{2}-[a-z0-9]{2}</t>
    <phoneticPr fontId="3"/>
  </si>
  <si>
    <t>^[a-zA-Z0-9 _@\\+\\-\\.]*$</t>
    <phoneticPr fontId="3"/>
  </si>
  <si>
    <t>マルチバイト文字も入るのでブラックリスト方式。</t>
    <rPh sb="6" eb="8">
      <t>モジ</t>
    </rPh>
    <rPh sb="9" eb="10">
      <t>ハイ</t>
    </rPh>
    <rPh sb="20" eb="22">
      <t>ホウシキ</t>
    </rPh>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</si>
  <si>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</si>
  <si>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bcrypt。</t>
    <phoneticPr fontId="3"/>
  </si>
  <si>
    <t>U</t>
    <phoneticPr fontId="3"/>
  </si>
  <si>
    <t>USER</t>
    <phoneticPr fontId="3"/>
  </si>
  <si>
    <t>user</t>
    <phoneticPr fontId="3"/>
  </si>
  <si>
    <t>一般ユーザ</t>
    <rPh sb="0" eb="2">
      <t xml:space="preserve">イッパンユーザ </t>
    </rPh>
    <phoneticPr fontId="3"/>
  </si>
  <si>
    <t>S</t>
    <phoneticPr fontId="3"/>
  </si>
  <si>
    <t>SYSTEM_ADMIN</t>
    <phoneticPr fontId="3"/>
  </si>
  <si>
    <t>system admin</t>
    <phoneticPr fontId="3"/>
  </si>
  <si>
    <t>システム管理</t>
    <rPh sb="4" eb="6">
      <t xml:space="preserve">カンリ </t>
    </rPh>
    <phoneticPr fontId="3"/>
  </si>
  <si>
    <t>CASH</t>
    <phoneticPr fontId="3"/>
  </si>
  <si>
    <t>cash</t>
    <phoneticPr fontId="3"/>
  </si>
  <si>
    <t>現金</t>
    <rPh sb="0" eb="2">
      <t xml:space="preserve">ゲンキン </t>
    </rPh>
    <phoneticPr fontId="3"/>
  </si>
  <si>
    <t>2</t>
    <phoneticPr fontId="3"/>
  </si>
  <si>
    <t>CREDIT_CARD</t>
    <phoneticPr fontId="3"/>
  </si>
  <si>
    <t>credit card</t>
    <phoneticPr fontId="3"/>
  </si>
  <si>
    <t>クレジットカード</t>
  </si>
  <si>
    <t>PRE_PAID_CARD</t>
    <phoneticPr fontId="3"/>
  </si>
  <si>
    <t>pre-paid card</t>
    <phoneticPr fontId="3"/>
  </si>
  <si>
    <t>プリペイドカード</t>
  </si>
  <si>
    <t>4</t>
    <phoneticPr fontId="3"/>
  </si>
  <si>
    <t>BANK_CARD</t>
    <phoneticPr fontId="3"/>
  </si>
  <si>
    <t>bank account card</t>
    <phoneticPr fontId="3"/>
  </si>
  <si>
    <t>キャッシュカード</t>
    <phoneticPr fontId="3"/>
  </si>
  <si>
    <t>ID</t>
    <phoneticPr fontId="3"/>
  </si>
  <si>
    <t>mail address</t>
    <phoneticPr fontId="3"/>
  </si>
  <si>
    <t>MAIL_ADDRESS</t>
    <phoneticPr fontId="3"/>
  </si>
  <si>
    <t>DT_MAIL_ADDRESS</t>
    <phoneticPr fontId="3"/>
  </si>
  <si>
    <t>name</t>
    <phoneticPr fontId="3"/>
  </si>
  <si>
    <t>NAME</t>
    <phoneticPr fontId="3"/>
  </si>
  <si>
    <t>hashed password</t>
    <phoneticPr fontId="3"/>
  </si>
  <si>
    <t>HASHED_PASSWORD</t>
    <phoneticPr fontId="3"/>
  </si>
  <si>
    <t>invalidated</t>
    <phoneticPr fontId="3"/>
  </si>
  <si>
    <t>IS_INVALIDATED</t>
    <phoneticPr fontId="3"/>
  </si>
  <si>
    <t>is deleted</t>
    <phoneticPr fontId="3"/>
  </si>
  <si>
    <t>IS_BIZ_DELETED</t>
    <phoneticPr fontId="3"/>
  </si>
  <si>
    <t>ACC_GROUP</t>
    <phoneticPr fontId="3"/>
  </si>
  <si>
    <t>group code</t>
    <phoneticPr fontId="3"/>
  </si>
  <si>
    <t>CODE</t>
    <phoneticPr fontId="3"/>
  </si>
  <si>
    <t>group name</t>
    <phoneticPr fontId="3"/>
  </si>
  <si>
    <t>deleted</t>
    <phoneticPr fontId="3"/>
  </si>
  <si>
    <t>ACC</t>
    <phoneticPr fontId="3"/>
  </si>
  <si>
    <t>account code</t>
    <phoneticPr fontId="3"/>
  </si>
  <si>
    <t>account group ID</t>
    <phoneticPr fontId="3"/>
  </si>
  <si>
    <t>role</t>
    <phoneticPr fontId="3"/>
  </si>
  <si>
    <t>ROLE</t>
    <phoneticPr fontId="3"/>
  </si>
  <si>
    <t>DROP_DOWN_OPTION</t>
    <phoneticPr fontId="3"/>
  </si>
  <si>
    <t>item</t>
    <phoneticPr fontId="3"/>
  </si>
  <si>
    <t>ITEM</t>
    <phoneticPr fontId="3"/>
  </si>
  <si>
    <t>value sequence</t>
    <phoneticPr fontId="3"/>
  </si>
  <si>
    <t>VALUE</t>
    <phoneticPr fontId="3"/>
  </si>
  <si>
    <t>description</t>
    <phoneticPr fontId="3"/>
  </si>
  <si>
    <t>DESCRIPTION</t>
    <phoneticPr fontId="3"/>
  </si>
  <si>
    <t>BANK_ACC</t>
    <phoneticPr fontId="3"/>
  </si>
  <si>
    <t>holder acc ID</t>
    <phoneticPr fontId="3"/>
  </si>
  <si>
    <t>HOLDER_ACC_ID</t>
    <phoneticPr fontId="3"/>
  </si>
  <si>
    <t>bank account kind</t>
    <phoneticPr fontId="3"/>
  </si>
  <si>
    <t>BANK_ACC_KIND</t>
    <phoneticPr fontId="3"/>
  </si>
  <si>
    <t>bank account name</t>
    <phoneticPr fontId="3"/>
  </si>
  <si>
    <t>money kind</t>
    <phoneticPr fontId="3"/>
  </si>
  <si>
    <t>MONEY_KIND</t>
    <phoneticPr fontId="3"/>
  </si>
  <si>
    <t>display order</t>
    <phoneticPr fontId="3"/>
  </si>
  <si>
    <t>DISP_ORDER</t>
    <phoneticPr fontId="3"/>
  </si>
  <si>
    <t>INCOME</t>
    <phoneticPr fontId="3"/>
  </si>
  <si>
    <t>belongs to</t>
    <phoneticPr fontId="3"/>
  </si>
  <si>
    <t>BELONG_TO_ACC_ID</t>
    <phoneticPr fontId="3"/>
  </si>
  <si>
    <t>deposit date</t>
    <phoneticPr fontId="3"/>
  </si>
  <si>
    <t>DEPOSIT_DATE</t>
    <phoneticPr fontId="3"/>
  </si>
  <si>
    <t>deposit bank account ID</t>
    <phoneticPr fontId="3"/>
  </si>
  <si>
    <t>DEPOSIT_BANK_ACC_ID</t>
    <phoneticPr fontId="3"/>
  </si>
  <si>
    <t>the amount of money</t>
    <phoneticPr fontId="3"/>
  </si>
  <si>
    <t>AMOUNT</t>
    <phoneticPr fontId="3"/>
  </si>
  <si>
    <t>comment</t>
    <phoneticPr fontId="3"/>
  </si>
  <si>
    <t>COMMENT</t>
    <phoneticPr fontId="3"/>
  </si>
  <si>
    <t>TRANSFER</t>
    <phoneticPr fontId="3"/>
  </si>
  <si>
    <t>account ID</t>
    <phoneticPr fontId="3"/>
  </si>
  <si>
    <t>ACC_ID</t>
    <phoneticPr fontId="3"/>
  </si>
  <si>
    <t>transfer date</t>
    <phoneticPr fontId="3"/>
  </si>
  <si>
    <t>DATE</t>
    <phoneticPr fontId="3"/>
  </si>
  <si>
    <t>amount</t>
    <phoneticPr fontId="3"/>
  </si>
  <si>
    <t>from bank account ID</t>
    <phoneticPr fontId="3"/>
  </si>
  <si>
    <t>FROM_BANK_ACC_ID</t>
    <phoneticPr fontId="3"/>
  </si>
  <si>
    <t>to bank account ID</t>
    <phoneticPr fontId="3"/>
  </si>
  <si>
    <t>TO_BANK_ACC_ID</t>
    <phoneticPr fontId="3"/>
  </si>
  <si>
    <t>EXPENCE</t>
    <phoneticPr fontId="3"/>
  </si>
  <si>
    <t>purchase date</t>
    <phoneticPr fontId="3"/>
  </si>
  <si>
    <t>place group ID</t>
    <phoneticPr fontId="3"/>
  </si>
  <si>
    <t>PLACE_GROUP_ID</t>
    <phoneticPr fontId="3"/>
  </si>
  <si>
    <t>place ID</t>
    <phoneticPr fontId="3"/>
  </si>
  <si>
    <t>PLACE_ID</t>
    <phoneticPr fontId="3"/>
  </si>
  <si>
    <t>product group ID</t>
    <phoneticPr fontId="3"/>
  </si>
  <si>
    <t>PRODUCT_GROUP_ID</t>
    <phoneticPr fontId="3"/>
  </si>
  <si>
    <t>product ID</t>
    <phoneticPr fontId="3"/>
  </si>
  <si>
    <t>PRODUCT_ID</t>
    <phoneticPr fontId="3"/>
  </si>
  <si>
    <t>purchase reason ID</t>
    <phoneticPr fontId="3"/>
  </si>
  <si>
    <t>PURCHASE_REASON_ID</t>
    <phoneticPr fontId="3"/>
  </si>
  <si>
    <t>money kind ID</t>
    <phoneticPr fontId="3"/>
  </si>
  <si>
    <t>MONEY_KIND_ID</t>
    <phoneticPr fontId="3"/>
  </si>
  <si>
    <t>expence bank account</t>
    <phoneticPr fontId="3"/>
  </si>
  <si>
    <t>BANK_ACC_ID</t>
    <phoneticPr fontId="3"/>
  </si>
  <si>
    <t>MONEY_LEFT</t>
    <phoneticPr fontId="3"/>
  </si>
  <si>
    <t>bank account ID</t>
    <phoneticPr fontId="3"/>
  </si>
  <si>
    <t>expence ID</t>
    <phoneticPr fontId="3"/>
  </si>
  <si>
    <t>EXPENCE_ID</t>
    <phoneticPr fontId="3"/>
  </si>
  <si>
    <t>income ID</t>
    <phoneticPr fontId="3"/>
  </si>
  <si>
    <t>INCOME_ID</t>
    <phoneticPr fontId="3"/>
  </si>
  <si>
    <t>transfer ID</t>
    <phoneticPr fontId="3"/>
  </si>
  <si>
    <t>TRANSFER_ID</t>
    <phoneticPr fontId="3"/>
  </si>
  <si>
    <t>money left</t>
    <phoneticPr fontId="3"/>
  </si>
  <si>
    <t>メールアドレス</t>
    <phoneticPr fontId="3"/>
  </si>
  <si>
    <t>アカウント名</t>
    <phoneticPr fontId="3"/>
  </si>
  <si>
    <t>暗号化済みパスワード</t>
    <rPh sb="0" eb="4">
      <t xml:space="preserve">アンゴウカズミ </t>
    </rPh>
    <phoneticPr fontId="3"/>
  </si>
  <si>
    <t>無効</t>
    <rPh sb="0" eb="2">
      <t xml:space="preserve">ムコウ </t>
    </rPh>
    <phoneticPr fontId="3"/>
  </si>
  <si>
    <t>削除</t>
    <rPh sb="0" eb="1">
      <t xml:space="preserve">サクジョ </t>
    </rPh>
    <phoneticPr fontId="3"/>
  </si>
  <si>
    <t>グループコード</t>
    <phoneticPr fontId="3"/>
  </si>
  <si>
    <t>グループ名</t>
    <phoneticPr fontId="3"/>
  </si>
  <si>
    <t>アカウントコード</t>
    <phoneticPr fontId="3"/>
  </si>
  <si>
    <t>unidirectional</t>
    <phoneticPr fontId="3"/>
  </si>
  <si>
    <t>accGroup</t>
    <phoneticPr fontId="3"/>
  </si>
  <si>
    <t>グループID</t>
    <phoneticPr fontId="3"/>
  </si>
  <si>
    <t>名前</t>
    <rPh sb="0" eb="2">
      <t xml:space="preserve">ナマエ </t>
    </rPh>
    <phoneticPr fontId="3"/>
  </si>
  <si>
    <t>役割</t>
    <rPh sb="0" eb="2">
      <t xml:space="preserve">ヤクワリ </t>
    </rPh>
    <phoneticPr fontId="3"/>
  </si>
  <si>
    <t>ログイン可否を制御する。無効でもアカウント一覧上は表示される。有効に戻すこともできる。</t>
    <rPh sb="4" eb="6">
      <t xml:space="preserve">カヒ </t>
    </rPh>
    <rPh sb="7" eb="9">
      <t xml:space="preserve">セイギョスル </t>
    </rPh>
    <rPh sb="12" eb="14">
      <t xml:space="preserve">ムコウデモ </t>
    </rPh>
    <rPh sb="31" eb="33">
      <t xml:space="preserve">ユウコウニモドスコトモデキル </t>
    </rPh>
    <phoneticPr fontId="3"/>
  </si>
  <si>
    <t>本フラグがtrueの場合画面には表示されない。最終更新者に表示する場合にのみ参照される目的で本フラグを保持。
本フラグを立てる際は、メールアドレスを変更することで、ビジネス削除後に同一アドレスでのアカウント作成を可能とする。</t>
    <rPh sb="0" eb="1">
      <t xml:space="preserve">ホン </t>
    </rPh>
    <rPh sb="12" eb="15">
      <t xml:space="preserve">ジッシツテキナ </t>
    </rPh>
    <rPh sb="16" eb="19">
      <t xml:space="preserve">サクジョアツカイ </t>
    </rPh>
    <rPh sb="21" eb="23">
      <t xml:space="preserve">ガメンニハヒョウジサレナイ </t>
    </rPh>
    <rPh sb="23" eb="28">
      <t xml:space="preserve">サイシュウコウシンシャ </t>
    </rPh>
    <rPh sb="29" eb="31">
      <t xml:space="preserve">ヒョウジスル </t>
    </rPh>
    <rPh sb="33" eb="35">
      <t xml:space="preserve">バアイニノミ </t>
    </rPh>
    <rPh sb="38" eb="40">
      <t xml:space="preserve">サンショウサレル </t>
    </rPh>
    <rPh sb="43" eb="45">
      <t xml:space="preserve">モクテキデ </t>
    </rPh>
    <rPh sb="46" eb="47">
      <t xml:space="preserve">ホンフラグヲ </t>
    </rPh>
    <rPh sb="51" eb="53">
      <t xml:space="preserve">ホジ </t>
    </rPh>
    <rPh sb="55" eb="56">
      <t xml:space="preserve">ホンフラグヲタテルサイハ </t>
    </rPh>
    <rPh sb="74" eb="76">
      <t xml:space="preserve">ヘンコウスルコトデ </t>
    </rPh>
    <rPh sb="90" eb="92">
      <t xml:space="preserve">ドウイツ </t>
    </rPh>
    <phoneticPr fontId="3"/>
  </si>
  <si>
    <t>項目</t>
    <rPh sb="0" eb="2">
      <t xml:space="preserve">コウモク </t>
    </rPh>
    <phoneticPr fontId="3"/>
  </si>
  <si>
    <t>値連番</t>
    <rPh sb="0" eb="1">
      <t xml:space="preserve">アタイ </t>
    </rPh>
    <rPh sb="1" eb="3">
      <t xml:space="preserve">レンバン </t>
    </rPh>
    <phoneticPr fontId="3"/>
  </si>
  <si>
    <t>名称</t>
    <rPh sb="0" eb="2">
      <t xml:space="preserve">メイショウ </t>
    </rPh>
    <phoneticPr fontId="3"/>
  </si>
  <si>
    <t>説明</t>
    <rPh sb="0" eb="2">
      <t xml:space="preserve">セツメイ </t>
    </rPh>
    <phoneticPr fontId="3"/>
  </si>
  <si>
    <t>口座所有アカウントID</t>
    <rPh sb="0" eb="2">
      <t xml:space="preserve">コウザホジ </t>
    </rPh>
    <rPh sb="2" eb="4">
      <t xml:space="preserve">ショユウ </t>
    </rPh>
    <phoneticPr fontId="3"/>
  </si>
  <si>
    <t>口座種類</t>
    <rPh sb="0" eb="1">
      <t xml:space="preserve">コウザシュルイ </t>
    </rPh>
    <phoneticPr fontId="3"/>
  </si>
  <si>
    <t>口座名</t>
    <rPh sb="0" eb="3">
      <t xml:space="preserve">コウザメイ </t>
    </rPh>
    <phoneticPr fontId="3"/>
  </si>
  <si>
    <t>お金の扱い</t>
    <phoneticPr fontId="3"/>
  </si>
  <si>
    <t>表示順</t>
    <rPh sb="0" eb="3">
      <t xml:space="preserve">ヒョウジジュン </t>
    </rPh>
    <phoneticPr fontId="3"/>
  </si>
  <si>
    <t>belongToAcc</t>
    <phoneticPr fontId="3"/>
  </si>
  <si>
    <t>収入受取アカウントID</t>
    <rPh sb="0" eb="2">
      <t xml:space="preserve">シュウニュウ </t>
    </rPh>
    <rPh sb="2" eb="4">
      <t xml:space="preserve">ウケトリ </t>
    </rPh>
    <phoneticPr fontId="3"/>
  </si>
  <si>
    <t>入金日</t>
    <rPh sb="0" eb="3">
      <t xml:space="preserve">ニュウキンビ </t>
    </rPh>
    <phoneticPr fontId="3"/>
  </si>
  <si>
    <t>depositBankAcc</t>
    <phoneticPr fontId="3"/>
  </si>
  <si>
    <t>入金口座ID</t>
    <rPh sb="0" eb="1">
      <t xml:space="preserve">ニュウキン </t>
    </rPh>
    <rPh sb="2" eb="4">
      <t xml:space="preserve">コウザ </t>
    </rPh>
    <phoneticPr fontId="3"/>
  </si>
  <si>
    <t>金額</t>
    <rPh sb="0" eb="2">
      <t xml:space="preserve">キンガク </t>
    </rPh>
    <phoneticPr fontId="3"/>
  </si>
  <si>
    <t>コメント</t>
    <phoneticPr fontId="3"/>
  </si>
  <si>
    <t>対象アカウントID</t>
    <rPh sb="0" eb="2">
      <t xml:space="preserve">タイショウ </t>
    </rPh>
    <phoneticPr fontId="3"/>
  </si>
  <si>
    <t>移動日付</t>
    <rPh sb="0" eb="4">
      <t xml:space="preserve">イドウヒヅケ </t>
    </rPh>
    <phoneticPr fontId="3"/>
  </si>
  <si>
    <t>移動元口座ID</t>
    <rPh sb="0" eb="3">
      <t xml:space="preserve">イドウモト </t>
    </rPh>
    <rPh sb="3" eb="5">
      <t xml:space="preserve">コウザ </t>
    </rPh>
    <phoneticPr fontId="3"/>
  </si>
  <si>
    <t>移動先口座ID</t>
    <rPh sb="0" eb="2">
      <t xml:space="preserve">イドウモト </t>
    </rPh>
    <rPh sb="2" eb="3">
      <t xml:space="preserve">サキ </t>
    </rPh>
    <rPh sb="3" eb="5">
      <t xml:space="preserve">コウザ </t>
    </rPh>
    <phoneticPr fontId="3"/>
  </si>
  <si>
    <t>acc</t>
    <phoneticPr fontId="3"/>
  </si>
  <si>
    <t>購入アカウントID</t>
    <rPh sb="0" eb="2">
      <t xml:space="preserve">コウニュウヒヅケ </t>
    </rPh>
    <phoneticPr fontId="3"/>
  </si>
  <si>
    <t>購入日付</t>
    <rPh sb="0" eb="4">
      <t xml:space="preserve">コウニュウヒヅケ </t>
    </rPh>
    <phoneticPr fontId="3"/>
  </si>
  <si>
    <t>購入場所分類</t>
    <rPh sb="0" eb="2">
      <t xml:space="preserve">コウニュウ </t>
    </rPh>
    <rPh sb="2" eb="4">
      <t xml:space="preserve">バショ </t>
    </rPh>
    <rPh sb="4" eb="6">
      <t xml:space="preserve">ブンルイ </t>
    </rPh>
    <phoneticPr fontId="3"/>
  </si>
  <si>
    <t>購入場所</t>
    <rPh sb="0" eb="2">
      <t xml:space="preserve">コウニュウ </t>
    </rPh>
    <rPh sb="2" eb="4">
      <t xml:space="preserve">バショ </t>
    </rPh>
    <phoneticPr fontId="3"/>
  </si>
  <si>
    <t>購入物分類</t>
    <rPh sb="0" eb="3">
      <t xml:space="preserve">コウニュウブツ </t>
    </rPh>
    <rPh sb="3" eb="5">
      <t xml:space="preserve">ショウヒンブンルイ </t>
    </rPh>
    <phoneticPr fontId="3"/>
  </si>
  <si>
    <t>購入物</t>
    <rPh sb="0" eb="3">
      <t xml:space="preserve">コウニュウブツ </t>
    </rPh>
    <phoneticPr fontId="3"/>
  </si>
  <si>
    <t>購入目的</t>
    <rPh sb="0" eb="4">
      <t xml:space="preserve">コウニュウモクテキ </t>
    </rPh>
    <phoneticPr fontId="3"/>
  </si>
  <si>
    <t>支払い扱い</t>
    <rPh sb="0" eb="2">
      <t xml:space="preserve">シハライアツカイ </t>
    </rPh>
    <phoneticPr fontId="3"/>
  </si>
  <si>
    <t>金額</t>
    <rPh sb="0" eb="1">
      <t xml:space="preserve">キンガク </t>
    </rPh>
    <phoneticPr fontId="3"/>
  </si>
  <si>
    <t>bankAcc</t>
    <phoneticPr fontId="3"/>
  </si>
  <si>
    <t>口座ID</t>
    <rPh sb="0" eb="2">
      <t xml:space="preserve">コウザ </t>
    </rPh>
    <phoneticPr fontId="3"/>
  </si>
  <si>
    <t>bidirectional</t>
    <phoneticPr fontId="3"/>
  </si>
  <si>
    <t>設定時点の費用ID</t>
    <rPh sb="0" eb="4">
      <t xml:space="preserve">セッテイジテンノ </t>
    </rPh>
    <rPh sb="5" eb="7">
      <t xml:space="preserve">ヒヨウ </t>
    </rPh>
    <phoneticPr fontId="3"/>
  </si>
  <si>
    <t>設定時点の収入ID</t>
    <rPh sb="0" eb="1">
      <t xml:space="preserve">シュウニュウ </t>
    </rPh>
    <phoneticPr fontId="3"/>
  </si>
  <si>
    <t>設定時点のお金の移動ID</t>
    <rPh sb="8" eb="10">
      <t xml:space="preserve">イドウ </t>
    </rPh>
    <phoneticPr fontId="3"/>
  </si>
  <si>
    <t>設定時点の残額</t>
    <rPh sb="0" eb="4">
      <t xml:space="preserve">セッテイジテンノザンガク </t>
    </rPh>
    <phoneticPr fontId="3"/>
  </si>
  <si>
    <t>SYSTEM_COMMON_ENTITY</t>
    <phoneticPr fontId="3"/>
  </si>
  <si>
    <t>create account ID</t>
    <phoneticPr fontId="3"/>
  </si>
  <si>
    <t>CREATE_ACC_ID</t>
    <phoneticPr fontId="3"/>
  </si>
  <si>
    <t>create time</t>
    <phoneticPr fontId="3"/>
  </si>
  <si>
    <t>CREATE_TIME</t>
    <phoneticPr fontId="3"/>
  </si>
  <si>
    <t>last-update account ID</t>
    <phoneticPr fontId="3"/>
  </si>
  <si>
    <t>last-update time</t>
    <phoneticPr fontId="3"/>
  </si>
  <si>
    <t>LST_UPD_TIME</t>
    <phoneticPr fontId="3"/>
  </si>
  <si>
    <t>db update version</t>
    <phoneticPr fontId="3"/>
  </si>
  <si>
    <t>CB</t>
    <phoneticPr fontId="3"/>
  </si>
  <si>
    <t>作成アカウントID</t>
    <phoneticPr fontId="3"/>
  </si>
  <si>
    <t>CD</t>
    <phoneticPr fontId="3"/>
  </si>
  <si>
    <t>LB</t>
    <phoneticPr fontId="3"/>
  </si>
  <si>
    <t>最終更新アカウントID</t>
    <rPh sb="0" eb="2">
      <t>サイシュウ</t>
    </rPh>
    <rPh sb="2" eb="4">
      <t>コウシン</t>
    </rPh>
    <phoneticPr fontId="3"/>
  </si>
  <si>
    <t>LD</t>
    <phoneticPr fontId="3"/>
  </si>
  <si>
    <t>最終更新日時</t>
    <rPh sb="0" eb="2">
      <t>サイシュウ</t>
    </rPh>
    <rPh sb="2" eb="4">
      <t>コウシン</t>
    </rPh>
    <rPh sb="4" eb="6">
      <t>ニチジ</t>
    </rPh>
    <phoneticPr fontId="3"/>
  </si>
  <si>
    <t>削除フラグ</t>
    <rPh sb="0" eb="2">
      <t>サクジョ</t>
    </rPh>
    <phoneticPr fontId="3"/>
  </si>
  <si>
    <t>DB 更新バージョン</t>
    <rPh sb="3" eb="5">
      <t>コウシン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</si>
</sst>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3">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charset val="128"/>
      <scheme val="minor"/>
    </font>
    <font>
      <sz val="9"/>
      <color rgb="FF000000"/>
      <name val="Calibri"/>
      <family val="2"/>
    </font>
  </fonts>
  <fills count="18">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bottom style="thin">
        <color theme="6" tint="0.39997558519241921"/>
      </bottom>
      <diagonal/>
    </border>
  </borders>
  <cellStyleXfs count="2">
    <xf numFmtId="0" fontId="0" fillId="0" borderId="0"/>
    <xf numFmtId="0" fontId="2" fillId="0" borderId="0">
      <alignment vertical="center"/>
    </xf>
  </cellStyleXfs>
  <cellXfs count="129">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21" fillId="0" borderId="0" xfId="0" applyNumberFormat="1" applyFont="1" applyAlignment="1" applyProtection="1">
      <alignment horizontal="center"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0" fontId="0" fillId="0" borderId="0" xfId="0" applyAlignment="1">
      <alignment horizontal="center" vertical="top"/>
    </xf>
    <xf numFmtId="49" fontId="1" fillId="0" borderId="3" xfId="0" applyNumberFormat="1" applyFont="1" applyBorder="1" applyAlignment="1">
      <alignment horizontal="center" vertical="center" wrapText="1"/>
    </xf>
    <xf numFmtId="49" fontId="0" fillId="0" borderId="18" xfId="0" applyNumberFormat="1" applyBorder="1" applyAlignment="1">
      <alignment horizontal="left" vertical="center"/>
    </xf>
    <xf numFmtId="49" fontId="0" fillId="0" borderId="5" xfId="0" applyNumberFormat="1" applyBorder="1" applyAlignment="1">
      <alignment vertical="center"/>
    </xf>
    <xf numFmtId="49" fontId="0" fillId="0" borderId="3" xfId="0" applyNumberFormat="1" applyBorder="1" applyAlignment="1">
      <alignment vertical="center"/>
    </xf>
    <xf numFmtId="49" fontId="0" fillId="0" borderId="3" xfId="0" applyNumberFormat="1" applyBorder="1" applyAlignment="1">
      <alignment horizontal="left" vertical="center"/>
    </xf>
    <xf numFmtId="49" fontId="0" fillId="0" borderId="3" xfId="0" applyNumberFormat="1" applyBorder="1" applyAlignment="1" applyProtection="1">
      <alignment vertical="center"/>
      <protection locked="0"/>
    </xf>
    <xf numFmtId="49" fontId="0" fillId="0" borderId="3" xfId="0" applyNumberFormat="1" applyBorder="1" applyAlignment="1">
      <alignment horizontal="left" vertical="center" wrapText="1"/>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49" fontId="21" fillId="0" borderId="0" xfId="0" applyNumberFormat="1" applyFont="1" applyAlignment="1" applyProtection="1">
      <alignment horizontal="left" vertical="center" wrapText="1"/>
      <protection locked="0"/>
    </xf>
    <xf numFmtId="49" fontId="1" fillId="0" borderId="0" xfId="0" applyNumberFormat="1" applyFont="1" applyProtection="1">
      <protection locked="0"/>
    </xf>
    <xf numFmtId="49" fontId="10" fillId="0" borderId="0" xfId="0" applyNumberFormat="1" applyFont="1" applyAlignment="1" applyProtection="1">
      <alignment horizontal="left" vertical="center" wrapText="1"/>
      <protection locked="0"/>
    </xf>
    <xf numFmtId="0" fontId="0" fillId="0" borderId="0" xfId="0" applyNumberFormat="1" applyAlignment="1" applyProtection="1">
      <alignment horizontal="center"/>
      <protection locked="0"/>
    </xf>
    <xf numFmtId="49" fontId="0" fillId="0" borderId="0" xfId="0" applyNumberFormat="1" applyFill="1" applyAlignment="1" applyProtection="1">
      <alignment horizontal="center"/>
      <protection locked="0"/>
    </xf>
  </cellXfs>
  <cellStyles count="2">
    <cellStyle name="Normal" xfId="0" builtinId="0"/>
    <cellStyle name="標準 2" xfId="1" xr:uid="{9A89146F-CD33-0C41-A564-AEE23F53D2EB}"/>
  </cellStyles>
  <dxfs count="109">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0" indent="0" justifyLastLine="0" shrinkToFit="0" readingOrder="0"/>
      <protection locked="0" hidden="0"/>
    </dxf>
    <dxf>
      <font>
        <color auto="1"/>
        <charset val="128"/>
      </font>
      <numFmt numFmtId="30" formatCode="@"/>
      <alignment horizontal="left" vertical="center" textRotation="0" wrapText="1" indent="0" justifyLastLine="0" shrinkToFit="0" readingOrder="0"/>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border diagonalUp="0" diagonalDown="0">
        <left/>
        <right/>
        <top style="thin">
          <color theme="6" tint="0.39997558519241921"/>
        </top>
        <bottom style="thin">
          <color theme="6" tint="0.39997558519241921"/>
        </bottom>
        <vertical/>
        <horizontal/>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left" vertical="center" textRotation="0" wrapText="1"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08" dataDxfId="107">
  <autoFilter ref="A3:D34" xr:uid="{00000000-0009-0000-0100-000005000000}"/>
  <tableColumns count="4">
    <tableColumn id="1" xr3:uid="{00000000-0010-0000-0000-000001000000}" name="日付" dataDxfId="106"/>
    <tableColumn id="2" xr3:uid="{00000000-0010-0000-0000-000002000000}" name="バージョン" dataDxfId="105"/>
    <tableColumn id="3" xr3:uid="{00000000-0010-0000-0000-000003000000}" name="修正事項" dataDxfId="104"/>
    <tableColumn id="4" xr3:uid="{00000000-0010-0000-0000-000004000000}" name="修正者" dataDxfId="10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2">
  <autoFilter ref="A6:F35" xr:uid="{645D8696-873A-1A46-959F-078DDACE85BB}"/>
  <tableColumns count="6">
    <tableColumn id="1" xr3:uid="{836CA0C6-B93A-BE41-A83D-61F6C88A08E9}" name="分類" dataDxfId="101"/>
    <tableColumn id="2" xr3:uid="{B5F4F283-24C8-9144-BCEB-AC7E76B47BB5}" name="分類説明" dataDxfId="100"/>
    <tableColumn id="3" xr3:uid="{09B8D65F-204D-3344-B370-5520CA8193AB}" name="項目" dataDxfId="99"/>
    <tableColumn id="4" xr3:uid="{25AD9058-67B1-9C41-BEAC-B7257C9C16DC}" name="説明" dataDxfId="98"/>
    <tableColumn id="5" xr3:uid="{515E6E7C-1474-D540-BE8F-3128F9484058}" name="値" dataDxfId="97"/>
    <tableColumn id="6" xr3:uid="{F1A8607F-CDEE-7E45-B29D-294F728CC78D}" name="備考" dataDxfId="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27" tableType="xml" totalsRowShown="0" headerRowDxfId="95" dataDxfId="94">
  <tableColumns count="19">
    <tableColumn id="1" xr3:uid="{00000000-0010-0000-0900-000001000000}" uniqueName="name" name="DataType名" dataDxfId="93">
      <xmlColumnPr mapId="191" xpath="/root/datatype/@name" xmlDataType="string"/>
    </tableColumn>
    <tableColumn id="3" xr3:uid="{00000000-0010-0000-0900-000003000000}" uniqueName="kata" name="型" dataDxfId="92">
      <xmlColumnPr mapId="191" xpath="/root/datatype/kata" xmlDataType="string"/>
    </tableColumn>
    <tableColumn id="4" xr3:uid="{00000000-0010-0000-0900-000004000000}" uniqueName="minLength" name="長さ最小" dataDxfId="91">
      <xmlColumnPr mapId="191" xpath="/root/datatype/minLength" xmlDataType="string"/>
    </tableColumn>
    <tableColumn id="11" xr3:uid="{00000000-0010-0000-0900-00000B000000}" uniqueName="maxLength" name="長さ最大" dataDxfId="90">
      <xmlColumnPr mapId="191" xpath="/root/datatype/maxLength" xmlDataType="string"/>
    </tableColumn>
    <tableColumn id="15" xr3:uid="{00000000-0010-0000-0900-00000F000000}" uniqueName="numScale" name="データパターン（日本語）" dataDxfId="89"/>
    <tableColumn id="24" xr3:uid="{00000000-0010-0000-0900-000018000000}" uniqueName="stringDataPtn" name="データパターン" dataDxfId="88">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7"/>
    <tableColumn id="25" xr3:uid="{00000000-0010-0000-0900-000019000000}" uniqueName="stringRegEx" name="正規表現" dataDxfId="86">
      <xmlColumnPr mapId="191" xpath="/root/datatype/stringRegEx" xmlDataType="string"/>
    </tableColumn>
    <tableColumn id="6" xr3:uid="{4F1C3D46-DC18-44B2-9FE7-72D46DAAA154}" uniqueName="6" name="パターン説明（デフォルト言語）" dataDxfId="85"/>
    <tableColumn id="7" xr3:uid="{C1173491-43CA-4F00-AC19-7849EF95EC5E}" uniqueName="7" name="パターン説明（追加言語1）" dataDxfId="84"/>
    <tableColumn id="8" xr3:uid="{466DA0A7-A07E-4233-8BB7-36ACC084EC08}" uniqueName="8" name="パターン説明（追加言語2）" dataDxfId="83"/>
    <tableColumn id="17" xr3:uid="{E8BC47D8-ACDE-41A5-AA16-B7EB83A3800F}" uniqueName="17" name="パターン説明（追加言語3）" dataDxfId="82"/>
    <tableColumn id="9" xr3:uid="{00000000-0010-0000-0900-000009000000}" uniqueName="numMinVal" name="最小値" dataDxfId="81">
      <xmlColumnPr mapId="191" xpath="/root/datatype/numMinVal" xmlDataType="string"/>
    </tableColumn>
    <tableColumn id="10" xr3:uid="{00000000-0010-0000-0900-00000A000000}" uniqueName="numMaxVal" name="最大値" dataDxfId="80">
      <xmlColumnPr mapId="191" xpath="/root/datatype/numMaxVal" xmlDataType="string"/>
    </tableColumn>
    <tableColumn id="12" xr3:uid="{00000000-0010-0000-0900-00000C000000}" uniqueName="numDigitInteger" name="整数部桁数" dataDxfId="79">
      <xmlColumnPr mapId="191" xpath="/root/datatype/numDigitInteger" xmlDataType="string"/>
    </tableColumn>
    <tableColumn id="13" xr3:uid="{00000000-0010-0000-0900-00000D000000}" uniqueName="numDigitFraction" name="小数部桁数" dataDxfId="78">
      <xmlColumnPr mapId="191" xpath="/root/datatype/numDigitFraction" xmlDataType="string"/>
    </tableColumn>
    <tableColumn id="5" xr3:uid="{00000000-0010-0000-0900-000005000000}" uniqueName="enumCodeLength" name="コードの長さ" dataDxfId="77">
      <xmlColumnPr mapId="191" xpath="/root/datatype/enumCodeLength" xmlDataType="string"/>
    </tableColumn>
    <tableColumn id="14" xr3:uid="{00000000-0010-0000-0900-00000E000000}" uniqueName="notNeedsTimezone" name="timezoneなし" dataDxfId="76">
      <xmlColumnPr mapId="191" xpath="/root/datatype/notNeedsTimezone" xmlDataType="string"/>
    </tableColumn>
    <tableColumn id="16" xr3:uid="{00000000-0010-0000-0900-000010000000}" uniqueName="javadoc" name="備考" dataDxfId="75">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3" tableType="xml" totalsRowShown="0" headerRowDxfId="74">
  <autoFilter ref="A7:I13"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72" tableType="xml" totalsRowShown="0" headerRowDxfId="58" dataDxfId="57">
  <autoFilter ref="A5:AB72"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2" tableType="xml" totalsRowShown="0" headerRowDxfId="28">
  <autoFilter ref="A6:AB12" xr:uid="{00000000-0009-0000-0100-000011000000}"/>
  <tableColumns count="28">
    <tableColumn id="1" xr3:uid="{00000000-0010-0000-1900-000001000000}" uniqueName="table" name="テーブル名" dataDxfId="23">
      <xmlColumnPr mapId="160" xpath="/root/column/table" xmlDataType="string"/>
    </tableColumn>
    <tableColumn id="19" xr3:uid="{00000000-0010-0000-1900-000013000000}" uniqueName="dispName" name="表示名（デフォルト言語）" dataDxfId="22">
      <xmlColumnPr mapId="160" xpath="/root/column/dispName" xmlDataType="string"/>
    </tableColumn>
    <tableColumn id="2" xr3:uid="{00000000-0010-0000-1900-000002000000}" uniqueName="name" name="カラム名" dataDxfId="21">
      <xmlColumnPr mapId="160" xpath="/root/column/@name" xmlDataType="string"/>
    </tableColumn>
    <tableColumn id="3" xr3:uid="{00000000-0010-0000-1900-000003000000}" uniqueName="dataType" name="dataType" dataDxfId="20">
      <xmlColumnPr mapId="160" xpath="/root/column/dataType" xmlDataType="string"/>
    </tableColumn>
    <tableColumn id="4" xr3:uid="{00000000-0010-0000-1900-000004000000}" uniqueName="4" name="dataType存在確認" dataDxfId="27">
      <calculatedColumnFormula>IF(NOT(ISNA(VLOOKUP(テーブル17[[#This Row],[dataType]], dataType定義!A:A, 1,FALSE))), "○", "×")</calculatedColumnFormula>
    </tableColumn>
    <tableColumn id="28" xr3:uid="{4D294515-0442-4DF2-B793-94F0247498FF}" uniqueName="28" name="javaのみ" dataDxfId="26"/>
    <tableColumn id="5" xr3:uid="{00000000-0010-0000-1900-000005000000}" uniqueName="pk" name="PK・UK" dataDxfId="25">
      <xmlColumnPr mapId="160" xpath="/root/column/pk" xmlDataType="string"/>
    </tableColumn>
    <tableColumn id="6" xr3:uid="{00000000-0010-0000-1900-000006000000}" uniqueName="nullable" name="nullable" dataDxfId="24">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201</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313</v>
      </c>
      <c r="F11" s="29" t="s">
        <v>315</v>
      </c>
    </row>
    <row r="12" spans="1:6">
      <c r="A12" s="52" t="s">
        <v>130</v>
      </c>
      <c r="B12" s="23" t="s">
        <v>47</v>
      </c>
      <c r="E12" s="28" t="s">
        <v>314</v>
      </c>
      <c r="F12" s="29" t="s">
        <v>316</v>
      </c>
    </row>
    <row r="13" spans="1:6">
      <c r="A13" s="52" t="s">
        <v>133</v>
      </c>
      <c r="B13" s="23" t="s">
        <v>48</v>
      </c>
      <c r="E13" s="28" t="s">
        <v>350</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293</v>
      </c>
      <c r="B1" s="85" t="s">
        <v>294</v>
      </c>
      <c r="C1" s="85" t="s">
        <v>218</v>
      </c>
      <c r="D1" s="85" t="s">
        <v>219</v>
      </c>
    </row>
    <row r="2" spans="1:4" ht="32">
      <c r="A2" s="85">
        <f>ROW()-1</f>
        <v>1</v>
      </c>
      <c r="B2" s="85" t="s">
        <v>370</v>
      </c>
      <c r="C2" s="96" t="s">
        <v>371</v>
      </c>
      <c r="D2" s="85"/>
    </row>
    <row r="3" spans="1:4" ht="80">
      <c r="A3" s="85">
        <f t="shared" ref="A3:A15" si="0">ROW()-1</f>
        <v>2</v>
      </c>
      <c r="B3" s="85" t="s">
        <v>289</v>
      </c>
      <c r="C3" s="96" t="s">
        <v>336</v>
      </c>
      <c r="D3" s="85"/>
    </row>
    <row r="4" spans="1:4" ht="74" customHeight="1">
      <c r="A4" s="85">
        <f t="shared" si="0"/>
        <v>3</v>
      </c>
      <c r="B4" s="85" t="s">
        <v>297</v>
      </c>
      <c r="C4" s="96" t="s">
        <v>338</v>
      </c>
      <c r="D4" s="85"/>
    </row>
    <row r="5" spans="1:4">
      <c r="A5" s="85">
        <f t="shared" si="0"/>
        <v>4</v>
      </c>
      <c r="B5" s="85" t="s">
        <v>296</v>
      </c>
      <c r="C5" s="85" t="s">
        <v>298</v>
      </c>
      <c r="D5" s="85"/>
    </row>
    <row r="6" spans="1:4" ht="96">
      <c r="A6" s="85">
        <f t="shared" si="0"/>
        <v>5</v>
      </c>
      <c r="B6" s="85" t="s">
        <v>295</v>
      </c>
      <c r="C6" s="96" t="s">
        <v>312</v>
      </c>
      <c r="D6" s="85"/>
    </row>
    <row r="7" spans="1:4">
      <c r="A7" s="85">
        <f t="shared" si="0"/>
        <v>6</v>
      </c>
      <c r="B7" s="85" t="s">
        <v>299</v>
      </c>
      <c r="C7" s="85" t="s">
        <v>300</v>
      </c>
      <c r="D7" s="85"/>
    </row>
    <row r="8" spans="1:4" ht="176">
      <c r="A8" s="85">
        <f>ROW()-1</f>
        <v>7</v>
      </c>
      <c r="B8" s="85" t="s">
        <v>307</v>
      </c>
      <c r="C8" s="96" t="s">
        <v>347</v>
      </c>
      <c r="D8" s="85"/>
    </row>
    <row r="9" spans="1:4" ht="80">
      <c r="A9" s="85">
        <f t="shared" si="0"/>
        <v>8</v>
      </c>
      <c r="B9" s="85" t="s">
        <v>302</v>
      </c>
      <c r="C9" s="96" t="s">
        <v>319</v>
      </c>
      <c r="D9" s="85"/>
    </row>
    <row r="10" spans="1:4" ht="192">
      <c r="A10" s="85">
        <f>ROW()-1</f>
        <v>9</v>
      </c>
      <c r="B10" s="85" t="s">
        <v>335</v>
      </c>
      <c r="C10" s="96" t="s">
        <v>361</v>
      </c>
      <c r="D10" s="85"/>
    </row>
    <row r="11" spans="1:4" ht="32">
      <c r="A11" s="85">
        <f t="shared" si="0"/>
        <v>10</v>
      </c>
      <c r="B11" s="96" t="s">
        <v>303</v>
      </c>
      <c r="C11" s="85" t="s">
        <v>304</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72"/>
  <sheetViews>
    <sheetView topLeftCell="A5" zoomScaleNormal="100" zoomScaleSheetLayoutView="80" workbookViewId="0">
      <selection activeCell="A5" sqref="A5"/>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172</v>
      </c>
      <c r="Z2" s="62" t="s">
        <v>113</v>
      </c>
      <c r="AA2" s="62" t="s">
        <v>114</v>
      </c>
      <c r="AB2" s="62" t="s">
        <v>115</v>
      </c>
    </row>
    <row r="3" spans="1:30">
      <c r="A3" s="97" t="s">
        <v>252</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270</v>
      </c>
      <c r="C5" s="63" t="s">
        <v>3</v>
      </c>
      <c r="D5" s="63" t="s">
        <v>4</v>
      </c>
      <c r="E5" s="70" t="s">
        <v>271</v>
      </c>
      <c r="F5" s="63" t="s">
        <v>370</v>
      </c>
      <c r="G5" s="63" t="s">
        <v>292</v>
      </c>
      <c r="H5" s="64" t="s">
        <v>211</v>
      </c>
      <c r="I5" s="64" t="s">
        <v>101</v>
      </c>
      <c r="J5" s="11" t="s">
        <v>272</v>
      </c>
      <c r="K5" s="64" t="s">
        <v>273</v>
      </c>
      <c r="L5" s="11" t="s">
        <v>274</v>
      </c>
      <c r="M5" s="11" t="s">
        <v>306</v>
      </c>
      <c r="N5" s="11" t="s">
        <v>302</v>
      </c>
      <c r="O5" s="11" t="s">
        <v>328</v>
      </c>
      <c r="P5" s="11" t="s">
        <v>329</v>
      </c>
      <c r="Q5" s="11" t="s">
        <v>349</v>
      </c>
      <c r="R5" s="11" t="s">
        <v>330</v>
      </c>
      <c r="S5" s="11" t="s">
        <v>331</v>
      </c>
      <c r="T5" s="11" t="s">
        <v>360</v>
      </c>
      <c r="U5" s="11" t="s">
        <v>334</v>
      </c>
      <c r="V5" s="11" t="s">
        <v>275</v>
      </c>
      <c r="W5" s="11" t="s">
        <v>276</v>
      </c>
      <c r="X5" s="11" t="s">
        <v>277</v>
      </c>
      <c r="Y5" s="11" t="s">
        <v>96</v>
      </c>
      <c r="Z5" s="65" t="s">
        <v>278</v>
      </c>
      <c r="AA5" s="65" t="s">
        <v>279</v>
      </c>
      <c r="AB5" s="65" t="s">
        <v>280</v>
      </c>
      <c r="AD5" s="67"/>
    </row>
    <row r="6" spans="1:30" s="66" customFormat="1" ht="14" customHeight="1">
      <c r="A6" s="68" t="s">
        <v>410</v>
      </c>
      <c r="B6" s="68" t="s">
        <v>475</v>
      </c>
      <c r="C6" s="6" t="s">
        <v>475</v>
      </c>
      <c r="D6" s="6" t="s">
        <v>415</v>
      </c>
      <c r="E6" s="69" t="str">
        <f>IF(NOT(ISNA(VLOOKUP(テーブル7[[#This Row],[dataType]], dataType定義!A:A, 1,FALSE))), "○", "×")</f>
        <v>○</v>
      </c>
      <c r="F6" s="10"/>
      <c r="G6" s="10" t="s">
        <v>457</v>
      </c>
      <c r="H6" s="10"/>
      <c r="I6" s="10" t="s">
        <v>403</v>
      </c>
      <c r="J6" s="9"/>
      <c r="K6" s="63"/>
      <c r="L6" s="9"/>
      <c r="M6" s="10"/>
      <c r="N6" s="9"/>
      <c r="O6" s="9"/>
      <c r="P6" s="9"/>
      <c r="Q6" s="9"/>
      <c r="R6" s="9"/>
      <c r="S6" s="9"/>
      <c r="T6" s="9"/>
      <c r="U6" s="10"/>
      <c r="V6" s="9"/>
      <c r="W6" s="9"/>
      <c r="X6" s="9"/>
      <c r="Y6" s="40"/>
      <c r="Z6" s="68" t="s">
        <v>475</v>
      </c>
      <c r="AA6" s="68"/>
      <c r="AB6" s="63"/>
      <c r="AD6" s="67"/>
    </row>
    <row r="7" spans="1:30" ht="16">
      <c r="A7" s="68" t="s">
        <v>410</v>
      </c>
      <c r="B7" s="6" t="s">
        <v>476</v>
      </c>
      <c r="C7" s="68" t="s">
        <v>477</v>
      </c>
      <c r="D7" s="68" t="s">
        <v>478</v>
      </c>
      <c r="E7" s="69" t="str">
        <f>IF(NOT(ISNA(VLOOKUP(テーブル7[[#This Row],[dataType]], dataType定義!A:A, 1,FALSE))), "○", "×")</f>
        <v>○</v>
      </c>
      <c r="F7" s="10"/>
      <c r="G7" s="63" t="s">
        <v>453</v>
      </c>
      <c r="H7" s="63"/>
      <c r="I7" s="63"/>
      <c r="J7" s="9"/>
      <c r="K7" s="63"/>
      <c r="L7" s="101"/>
      <c r="M7" s="63"/>
      <c r="N7" s="9"/>
      <c r="O7" s="9"/>
      <c r="P7" s="9"/>
      <c r="Q7" s="9"/>
      <c r="R7" s="9"/>
      <c r="S7" s="9"/>
      <c r="T7" s="9"/>
      <c r="U7" s="10"/>
      <c r="V7" s="9"/>
      <c r="W7" s="9"/>
      <c r="X7" s="63"/>
      <c r="Y7" s="78"/>
      <c r="Z7" s="6" t="s">
        <v>560</v>
      </c>
      <c r="AA7" s="68"/>
      <c r="AB7" s="63"/>
    </row>
    <row r="8" spans="1:30">
      <c r="A8" s="68" t="s">
        <v>410</v>
      </c>
      <c r="B8" s="68" t="s">
        <v>479</v>
      </c>
      <c r="C8" s="68" t="s">
        <v>480</v>
      </c>
      <c r="D8" s="6" t="s">
        <v>424</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561</v>
      </c>
      <c r="AA8" s="68"/>
      <c r="AB8" s="63"/>
    </row>
    <row r="9" spans="1:30">
      <c r="A9" s="68" t="s">
        <v>410</v>
      </c>
      <c r="B9" s="68" t="s">
        <v>481</v>
      </c>
      <c r="C9" s="68" t="s">
        <v>482</v>
      </c>
      <c r="D9" s="68" t="s">
        <v>428</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562</v>
      </c>
      <c r="AA9" s="68"/>
      <c r="AB9" s="63"/>
    </row>
    <row r="10" spans="1:30">
      <c r="A10" s="68" t="s">
        <v>410</v>
      </c>
      <c r="B10" s="6" t="s">
        <v>483</v>
      </c>
      <c r="C10" s="6" t="s">
        <v>484</v>
      </c>
      <c r="D10" s="6" t="s">
        <v>413</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563</v>
      </c>
      <c r="AA10" s="68"/>
      <c r="AB10" s="63"/>
    </row>
    <row r="11" spans="1:30">
      <c r="A11" s="68" t="s">
        <v>410</v>
      </c>
      <c r="B11" s="6" t="s">
        <v>485</v>
      </c>
      <c r="C11" s="6" t="s">
        <v>486</v>
      </c>
      <c r="D11" s="6" t="s">
        <v>413</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564</v>
      </c>
      <c r="AA11" s="68"/>
      <c r="AB11" s="63"/>
    </row>
    <row r="12" spans="1:30">
      <c r="A12" s="68" t="s">
        <v>487</v>
      </c>
      <c r="B12" s="68" t="s">
        <v>475</v>
      </c>
      <c r="C12" s="6" t="s">
        <v>475</v>
      </c>
      <c r="D12" s="6" t="s">
        <v>415</v>
      </c>
      <c r="E12" s="69" t="str">
        <f>IF(NOT(ISNA(VLOOKUP(テーブル7[[#This Row],[dataType]], dataType定義!A:A, 1,FALSE))), "○", "×")</f>
        <v>○</v>
      </c>
      <c r="F12" s="10"/>
      <c r="G12" s="10" t="s">
        <v>457</v>
      </c>
      <c r="H12" s="10"/>
      <c r="I12" s="10" t="s">
        <v>403</v>
      </c>
      <c r="J12" s="9"/>
      <c r="K12" s="63"/>
      <c r="L12" s="9"/>
      <c r="M12" s="10" t="s">
        <v>403</v>
      </c>
      <c r="N12" s="9"/>
      <c r="O12" s="9"/>
      <c r="P12" s="9"/>
      <c r="Q12" s="9"/>
      <c r="R12" s="9"/>
      <c r="S12" s="9"/>
      <c r="T12" s="9"/>
      <c r="U12" s="10"/>
      <c r="V12" s="9"/>
      <c r="W12" s="9"/>
      <c r="X12" s="9"/>
      <c r="Y12" s="40"/>
      <c r="Z12" s="68" t="s">
        <v>475</v>
      </c>
      <c r="AA12" s="68"/>
      <c r="AB12" s="63"/>
    </row>
    <row r="13" spans="1:30">
      <c r="A13" s="68" t="s">
        <v>487</v>
      </c>
      <c r="B13" s="6" t="s">
        <v>488</v>
      </c>
      <c r="C13" s="6" t="s">
        <v>489</v>
      </c>
      <c r="D13" s="6" t="s">
        <v>417</v>
      </c>
      <c r="E13" s="69" t="str">
        <f>IF(NOT(ISNA(VLOOKUP(テーブル7[[#This Row],[dataType]], dataType定義!A:A, 1,FALSE))), "○", "×")</f>
        <v>○</v>
      </c>
      <c r="F13" s="10"/>
      <c r="G13" s="9" t="s">
        <v>453</v>
      </c>
      <c r="H13" s="9"/>
      <c r="I13" s="9"/>
      <c r="J13" s="9"/>
      <c r="K13" s="63"/>
      <c r="L13" s="9"/>
      <c r="M13" s="9"/>
      <c r="N13" s="9"/>
      <c r="O13" s="9"/>
      <c r="P13" s="9"/>
      <c r="Q13" s="9"/>
      <c r="R13" s="9"/>
      <c r="S13" s="9"/>
      <c r="T13" s="9"/>
      <c r="U13" s="10"/>
      <c r="V13" s="9"/>
      <c r="W13" s="9"/>
      <c r="X13" s="9"/>
      <c r="Y13" s="40"/>
      <c r="Z13" s="68" t="s">
        <v>565</v>
      </c>
      <c r="AA13" s="68"/>
      <c r="AB13" s="63"/>
    </row>
    <row r="14" spans="1:30">
      <c r="A14" s="68" t="s">
        <v>487</v>
      </c>
      <c r="B14" s="6" t="s">
        <v>490</v>
      </c>
      <c r="C14" s="6" t="s">
        <v>480</v>
      </c>
      <c r="D14" s="6" t="s">
        <v>421</v>
      </c>
      <c r="E14" s="69" t="str">
        <f>IF(NOT(ISNA(VLOOKUP(テーブル7[[#This Row],[dataType]], dataType定義!A:A, 1,FALSE))), "○", "×")</f>
        <v>○</v>
      </c>
      <c r="F14" s="10"/>
      <c r="G14" s="63"/>
      <c r="H14" s="9"/>
      <c r="I14" s="9"/>
      <c r="J14" s="9"/>
      <c r="K14" s="63"/>
      <c r="L14" s="9"/>
      <c r="M14" s="9"/>
      <c r="N14" s="9"/>
      <c r="O14" s="9"/>
      <c r="P14" s="9"/>
      <c r="Q14" s="9"/>
      <c r="R14" s="9"/>
      <c r="S14" s="9"/>
      <c r="T14" s="9"/>
      <c r="U14" s="10"/>
      <c r="V14" s="9"/>
      <c r="W14" s="9"/>
      <c r="X14" s="9"/>
      <c r="Y14" s="40"/>
      <c r="Z14" s="6" t="s">
        <v>566</v>
      </c>
      <c r="AA14" s="68"/>
      <c r="AB14" s="63"/>
    </row>
    <row r="15" spans="1:30">
      <c r="A15" s="68" t="s">
        <v>487</v>
      </c>
      <c r="B15" s="6" t="s">
        <v>483</v>
      </c>
      <c r="C15" s="6" t="s">
        <v>484</v>
      </c>
      <c r="D15" s="6" t="s">
        <v>413</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563</v>
      </c>
      <c r="AA15" s="68"/>
      <c r="AB15" s="63"/>
    </row>
    <row r="16" spans="1:30">
      <c r="A16" s="68" t="s">
        <v>487</v>
      </c>
      <c r="B16" s="6" t="s">
        <v>491</v>
      </c>
      <c r="C16" s="6" t="s">
        <v>486</v>
      </c>
      <c r="D16" s="6" t="s">
        <v>413</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564</v>
      </c>
      <c r="AA16" s="68"/>
      <c r="AB16" s="63"/>
    </row>
    <row r="17" spans="1:28">
      <c r="A17" s="6" t="s">
        <v>492</v>
      </c>
      <c r="B17" s="6" t="s">
        <v>475</v>
      </c>
      <c r="C17" s="6" t="s">
        <v>475</v>
      </c>
      <c r="D17" s="6" t="s">
        <v>415</v>
      </c>
      <c r="E17" s="69" t="str">
        <f>IF(NOT(ISNA(VLOOKUP(テーブル7[[#This Row],[dataType]], dataType定義!A:A, 1,FALSE))), "○", "×")</f>
        <v>○</v>
      </c>
      <c r="F17" s="10"/>
      <c r="G17" s="10" t="s">
        <v>457</v>
      </c>
      <c r="H17" s="10"/>
      <c r="I17" s="10" t="s">
        <v>357</v>
      </c>
      <c r="J17" s="9"/>
      <c r="K17" s="63"/>
      <c r="L17" s="9"/>
      <c r="M17" s="9"/>
      <c r="N17" s="9"/>
      <c r="O17" s="9"/>
      <c r="P17" s="9"/>
      <c r="Q17" s="9"/>
      <c r="R17" s="9"/>
      <c r="S17" s="9"/>
      <c r="T17" s="9"/>
      <c r="U17" s="10"/>
      <c r="V17" s="9"/>
      <c r="W17" s="9"/>
      <c r="X17" s="9"/>
      <c r="Y17" s="40"/>
      <c r="Z17" s="68" t="s">
        <v>475</v>
      </c>
      <c r="AA17" s="68"/>
      <c r="AB17" s="63"/>
    </row>
    <row r="18" spans="1:28">
      <c r="A18" s="6" t="s">
        <v>492</v>
      </c>
      <c r="B18" s="6" t="s">
        <v>493</v>
      </c>
      <c r="C18" s="6" t="s">
        <v>489</v>
      </c>
      <c r="D18" s="6" t="s">
        <v>425</v>
      </c>
      <c r="E18" s="69" t="str">
        <f>IF(NOT(ISNA(VLOOKUP(テーブル7[[#This Row],[dataType]], dataType定義!A:A, 1,FALSE))), "○", "×")</f>
        <v>○</v>
      </c>
      <c r="F18" s="10"/>
      <c r="G18" s="9"/>
      <c r="H18" s="9"/>
      <c r="I18" s="9"/>
      <c r="J18" s="9"/>
      <c r="K18" s="63"/>
      <c r="L18" s="9"/>
      <c r="M18" s="9"/>
      <c r="N18" s="9"/>
      <c r="O18" s="9"/>
      <c r="P18" s="9"/>
      <c r="Q18" s="9"/>
      <c r="R18" s="9"/>
      <c r="S18" s="9"/>
      <c r="T18" s="9"/>
      <c r="U18" s="10"/>
      <c r="V18" s="9"/>
      <c r="W18" s="9"/>
      <c r="X18" s="9"/>
      <c r="Y18" s="40"/>
      <c r="Z18" s="68" t="s">
        <v>567</v>
      </c>
      <c r="AA18" s="68"/>
      <c r="AB18" s="63"/>
    </row>
    <row r="19" spans="1:28" ht="16">
      <c r="A19" s="6" t="s">
        <v>492</v>
      </c>
      <c r="B19" s="6" t="s">
        <v>476</v>
      </c>
      <c r="C19" s="68" t="s">
        <v>477</v>
      </c>
      <c r="D19" s="68" t="s">
        <v>478</v>
      </c>
      <c r="E19" s="69" t="str">
        <f>IF(NOT(ISNA(VLOOKUP(テーブル7[[#This Row],[dataType]], dataType定義!A:A, 1,FALSE))), "○", "×")</f>
        <v>○</v>
      </c>
      <c r="F19" s="10"/>
      <c r="G19" s="63" t="s">
        <v>453</v>
      </c>
      <c r="H19" s="63"/>
      <c r="I19" s="63"/>
      <c r="J19" s="9"/>
      <c r="K19" s="63"/>
      <c r="L19" s="101"/>
      <c r="M19" s="63"/>
      <c r="N19" s="9"/>
      <c r="O19" s="9"/>
      <c r="P19" s="9"/>
      <c r="Q19" s="9"/>
      <c r="R19" s="9"/>
      <c r="S19" s="9"/>
      <c r="T19" s="9"/>
      <c r="U19" s="10"/>
      <c r="V19" s="9"/>
      <c r="W19" s="9"/>
      <c r="X19" s="63"/>
      <c r="Y19" s="78"/>
      <c r="Z19" s="6" t="s">
        <v>560</v>
      </c>
      <c r="AA19" s="6"/>
      <c r="AB19" s="63"/>
    </row>
    <row r="20" spans="1:28">
      <c r="A20" s="6" t="s">
        <v>492</v>
      </c>
      <c r="B20" s="6" t="s">
        <v>494</v>
      </c>
      <c r="C20" s="6" t="s">
        <v>409</v>
      </c>
      <c r="D20" s="6" t="s">
        <v>415</v>
      </c>
      <c r="E20" s="69" t="str">
        <f>IF(NOT(ISNA(VLOOKUP(テーブル7[[#This Row],[dataType]], dataType定義!A:A, 1,FALSE))), "○", "×")</f>
        <v>○</v>
      </c>
      <c r="F20" s="10"/>
      <c r="G20" s="9"/>
      <c r="H20" s="9"/>
      <c r="I20" s="9"/>
      <c r="J20" s="9"/>
      <c r="K20" s="63"/>
      <c r="L20" s="9"/>
      <c r="M20" s="10"/>
      <c r="N20" s="9"/>
      <c r="O20" s="9" t="s">
        <v>356</v>
      </c>
      <c r="P20" s="9" t="s">
        <v>568</v>
      </c>
      <c r="Q20" s="9" t="s">
        <v>569</v>
      </c>
      <c r="R20" s="98" t="s">
        <v>487</v>
      </c>
      <c r="S20" s="98" t="s">
        <v>475</v>
      </c>
      <c r="T20" s="9"/>
      <c r="U20" s="10"/>
      <c r="V20" s="9"/>
      <c r="W20" s="9"/>
      <c r="X20" s="9"/>
      <c r="Y20" s="40"/>
      <c r="Z20" s="68" t="s">
        <v>570</v>
      </c>
      <c r="AA20" s="68"/>
      <c r="AB20" s="63"/>
    </row>
    <row r="21" spans="1:28">
      <c r="A21" s="68" t="s">
        <v>492</v>
      </c>
      <c r="B21" s="68" t="s">
        <v>479</v>
      </c>
      <c r="C21" s="68" t="s">
        <v>480</v>
      </c>
      <c r="D21" s="6" t="s">
        <v>424</v>
      </c>
      <c r="E21" s="69" t="str">
        <f>IF(NOT(ISNA(VLOOKUP(テーブル7[[#This Row],[dataType]], dataType定義!A:A, 1,FALSE))), "○", "×")</f>
        <v>○</v>
      </c>
      <c r="F21" s="10"/>
      <c r="G21" s="63"/>
      <c r="H21" s="63"/>
      <c r="I21" s="63"/>
      <c r="J21" s="9"/>
      <c r="K21" s="63"/>
      <c r="L21" s="9"/>
      <c r="M21" s="63"/>
      <c r="N21" s="9"/>
      <c r="O21" s="9"/>
      <c r="P21" s="9"/>
      <c r="Q21" s="9"/>
      <c r="R21" s="9"/>
      <c r="S21" s="9"/>
      <c r="T21" s="9"/>
      <c r="U21" s="10"/>
      <c r="V21" s="9"/>
      <c r="W21" s="9"/>
      <c r="X21" s="63"/>
      <c r="Y21" s="78"/>
      <c r="Z21" s="6" t="s">
        <v>571</v>
      </c>
      <c r="AA21" s="6"/>
      <c r="AB21" s="63"/>
    </row>
    <row r="22" spans="1:28">
      <c r="A22" s="68" t="s">
        <v>492</v>
      </c>
      <c r="B22" s="68" t="s">
        <v>481</v>
      </c>
      <c r="C22" s="68" t="s">
        <v>482</v>
      </c>
      <c r="D22" s="68" t="s">
        <v>428</v>
      </c>
      <c r="E22" s="69" t="str">
        <f>IF(NOT(ISNA(VLOOKUP(テーブル7[[#This Row],[dataType]], dataType定義!A:A, 1,FALSE))), "○", "×")</f>
        <v>○</v>
      </c>
      <c r="F22" s="10"/>
      <c r="G22" s="63"/>
      <c r="H22" s="63"/>
      <c r="I22" s="63"/>
      <c r="J22" s="9"/>
      <c r="K22" s="63"/>
      <c r="L22" s="9"/>
      <c r="M22" s="63"/>
      <c r="N22" s="9"/>
      <c r="O22" s="9"/>
      <c r="P22" s="9"/>
      <c r="Q22" s="9"/>
      <c r="R22" s="9"/>
      <c r="S22" s="9"/>
      <c r="T22" s="9"/>
      <c r="U22" s="10"/>
      <c r="V22" s="9"/>
      <c r="W22" s="9"/>
      <c r="X22" s="63"/>
      <c r="Y22" s="78"/>
      <c r="Z22" s="6" t="s">
        <v>562</v>
      </c>
      <c r="AA22" s="68"/>
      <c r="AB22" s="63"/>
    </row>
    <row r="23" spans="1:28">
      <c r="A23" s="68" t="s">
        <v>492</v>
      </c>
      <c r="B23" s="68" t="s">
        <v>495</v>
      </c>
      <c r="C23" s="68" t="s">
        <v>496</v>
      </c>
      <c r="D23" s="68" t="s">
        <v>430</v>
      </c>
      <c r="E23" s="69" t="str">
        <f>IF(NOT(ISNA(VLOOKUP(テーブル7[[#This Row],[dataType]], dataType定義!A:A, 1,FALSE))), "○", "×")</f>
        <v>○</v>
      </c>
      <c r="F23" s="10"/>
      <c r="G23" s="63"/>
      <c r="H23" s="63"/>
      <c r="I23" s="63"/>
      <c r="J23" s="9"/>
      <c r="K23" s="63"/>
      <c r="L23" s="9"/>
      <c r="M23" s="63"/>
      <c r="N23" s="9"/>
      <c r="O23" s="9"/>
      <c r="P23" s="9"/>
      <c r="Q23" s="9"/>
      <c r="R23" s="9"/>
      <c r="S23" s="9"/>
      <c r="T23" s="98"/>
      <c r="U23" s="10"/>
      <c r="V23" s="9"/>
      <c r="W23" s="9"/>
      <c r="X23" s="63"/>
      <c r="Y23" s="78"/>
      <c r="Z23" s="6" t="s">
        <v>572</v>
      </c>
      <c r="AA23" s="68"/>
      <c r="AB23" s="63"/>
    </row>
    <row r="24" spans="1:28" ht="48">
      <c r="A24" s="68" t="s">
        <v>492</v>
      </c>
      <c r="B24" s="6" t="s">
        <v>483</v>
      </c>
      <c r="C24" s="6" t="s">
        <v>484</v>
      </c>
      <c r="D24" s="6" t="s">
        <v>413</v>
      </c>
      <c r="E24" s="69" t="str">
        <f>IF(NOT(ISNA(VLOOKUP(テーブル7[[#This Row],[dataType]], dataType定義!A:A, 1,FALSE))), "○", "×")</f>
        <v>○</v>
      </c>
      <c r="F24" s="10"/>
      <c r="G24" s="63"/>
      <c r="H24" s="9"/>
      <c r="I24" s="9"/>
      <c r="J24" s="9"/>
      <c r="K24" s="63"/>
      <c r="L24" s="9"/>
      <c r="M24" s="9"/>
      <c r="N24" s="9"/>
      <c r="O24" s="9"/>
      <c r="P24" s="9"/>
      <c r="Q24" s="9"/>
      <c r="R24" s="9"/>
      <c r="S24" s="9"/>
      <c r="T24" s="98"/>
      <c r="U24" s="10"/>
      <c r="V24" s="9"/>
      <c r="W24" s="9"/>
      <c r="X24" s="9"/>
      <c r="Y24" s="40" t="s">
        <v>573</v>
      </c>
      <c r="Z24" s="6" t="s">
        <v>563</v>
      </c>
      <c r="AA24" s="68"/>
      <c r="AB24" s="63"/>
    </row>
    <row r="25" spans="1:28" ht="96">
      <c r="A25" s="68" t="s">
        <v>492</v>
      </c>
      <c r="B25" s="6" t="s">
        <v>485</v>
      </c>
      <c r="C25" s="6" t="s">
        <v>486</v>
      </c>
      <c r="D25" s="6" t="s">
        <v>413</v>
      </c>
      <c r="E25" s="69" t="str">
        <f>IF(NOT(ISNA(VLOOKUP(テーブル7[[#This Row],[dataType]], dataType定義!A:A, 1,FALSE))), "○", "×")</f>
        <v>○</v>
      </c>
      <c r="F25" s="10"/>
      <c r="G25" s="63"/>
      <c r="H25" s="9"/>
      <c r="I25" s="9"/>
      <c r="J25" s="9"/>
      <c r="K25" s="63"/>
      <c r="L25" s="9"/>
      <c r="M25" s="9"/>
      <c r="N25" s="9"/>
      <c r="O25" s="9"/>
      <c r="P25" s="9"/>
      <c r="Q25" s="9"/>
      <c r="R25" s="9"/>
      <c r="S25" s="9"/>
      <c r="T25" s="9"/>
      <c r="U25" s="10"/>
      <c r="V25" s="9"/>
      <c r="W25" s="9"/>
      <c r="X25" s="9"/>
      <c r="Y25" s="40" t="s">
        <v>574</v>
      </c>
      <c r="Z25" s="6" t="s">
        <v>564</v>
      </c>
      <c r="AA25" s="68"/>
      <c r="AB25" s="63"/>
    </row>
    <row r="26" spans="1:28">
      <c r="A26" s="68" t="s">
        <v>497</v>
      </c>
      <c r="B26" s="6" t="s">
        <v>475</v>
      </c>
      <c r="C26" s="6" t="s">
        <v>475</v>
      </c>
      <c r="D26" s="6" t="s">
        <v>415</v>
      </c>
      <c r="E26" s="69" t="str">
        <f>IF(NOT(ISNA(VLOOKUP(テーブル7[[#This Row],[dataType]], dataType定義!A:A, 1,FALSE))), "○", "×")</f>
        <v>○</v>
      </c>
      <c r="F26" s="10"/>
      <c r="G26" s="63" t="s">
        <v>457</v>
      </c>
      <c r="H26" s="9"/>
      <c r="I26" s="10" t="s">
        <v>403</v>
      </c>
      <c r="J26" s="9"/>
      <c r="K26" s="63"/>
      <c r="L26" s="9"/>
      <c r="M26" s="9"/>
      <c r="N26" s="9"/>
      <c r="O26" s="9"/>
      <c r="P26" s="9"/>
      <c r="Q26" s="9"/>
      <c r="R26" s="9"/>
      <c r="S26" s="9"/>
      <c r="T26" s="98"/>
      <c r="U26" s="10"/>
      <c r="V26" s="9"/>
      <c r="W26" s="9"/>
      <c r="X26" s="9"/>
      <c r="Y26" s="40"/>
      <c r="Z26" s="68" t="s">
        <v>475</v>
      </c>
      <c r="AA26" s="68"/>
      <c r="AB26" s="63"/>
    </row>
    <row r="27" spans="1:28">
      <c r="A27" s="68" t="s">
        <v>497</v>
      </c>
      <c r="B27" s="6" t="s">
        <v>494</v>
      </c>
      <c r="C27" s="6" t="s">
        <v>409</v>
      </c>
      <c r="D27" s="6" t="s">
        <v>415</v>
      </c>
      <c r="E27" s="69" t="str">
        <f>IF(NOT(ISNA(VLOOKUP(テーブル7[[#This Row],[dataType]], dataType定義!A:A, 1,FALSE))), "○", "×")</f>
        <v>○</v>
      </c>
      <c r="F27" s="10"/>
      <c r="G27" s="63" t="s">
        <v>453</v>
      </c>
      <c r="H27" s="9"/>
      <c r="I27" s="9"/>
      <c r="J27" s="9"/>
      <c r="K27" s="63"/>
      <c r="L27" s="9"/>
      <c r="M27" s="9"/>
      <c r="N27" s="9"/>
      <c r="O27" s="9"/>
      <c r="P27" s="9"/>
      <c r="Q27" s="9"/>
      <c r="R27" s="9"/>
      <c r="S27" s="9"/>
      <c r="T27" s="9"/>
      <c r="U27" s="10"/>
      <c r="V27" s="9"/>
      <c r="W27" s="9"/>
      <c r="X27" s="9"/>
      <c r="Y27" s="40"/>
      <c r="Z27" s="6" t="s">
        <v>570</v>
      </c>
      <c r="AA27" s="68"/>
      <c r="AB27" s="63"/>
    </row>
    <row r="28" spans="1:28">
      <c r="A28" s="68" t="s">
        <v>497</v>
      </c>
      <c r="B28" s="68" t="s">
        <v>498</v>
      </c>
      <c r="C28" s="6" t="s">
        <v>499</v>
      </c>
      <c r="D28" s="6" t="s">
        <v>434</v>
      </c>
      <c r="E28" s="69" t="str">
        <f>IF(NOT(ISNA(VLOOKUP(テーブル7[[#This Row],[dataType]], dataType定義!A:A, 1,FALSE))), "○", "×")</f>
        <v>○</v>
      </c>
      <c r="F28" s="10"/>
      <c r="G28" s="63" t="s">
        <v>453</v>
      </c>
      <c r="H28" s="9"/>
      <c r="I28" s="9"/>
      <c r="J28" s="9"/>
      <c r="K28" s="63"/>
      <c r="L28" s="9"/>
      <c r="M28" s="9"/>
      <c r="N28" s="9"/>
      <c r="O28" s="9"/>
      <c r="P28" s="9"/>
      <c r="Q28" s="9"/>
      <c r="R28" s="9"/>
      <c r="S28" s="9"/>
      <c r="T28" s="9"/>
      <c r="U28" s="10"/>
      <c r="V28" s="9"/>
      <c r="W28" s="9"/>
      <c r="X28" s="9"/>
      <c r="Y28" s="40"/>
      <c r="Z28" s="6" t="s">
        <v>575</v>
      </c>
      <c r="AA28" s="6"/>
      <c r="AB28" s="63"/>
    </row>
    <row r="29" spans="1:28">
      <c r="A29" s="68" t="s">
        <v>497</v>
      </c>
      <c r="B29" s="68" t="s">
        <v>500</v>
      </c>
      <c r="C29" s="6" t="s">
        <v>501</v>
      </c>
      <c r="D29" s="6" t="s">
        <v>434</v>
      </c>
      <c r="E29" s="69" t="str">
        <f>IF(NOT(ISNA(VLOOKUP(テーブル7[[#This Row],[dataType]], dataType定義!A:A, 1,FALSE))), "○", "×")</f>
        <v>○</v>
      </c>
      <c r="F29" s="10"/>
      <c r="G29" s="63" t="s">
        <v>453</v>
      </c>
      <c r="H29" s="9"/>
      <c r="I29" s="9"/>
      <c r="J29" s="9"/>
      <c r="K29" s="63"/>
      <c r="L29" s="9"/>
      <c r="M29" s="9"/>
      <c r="N29" s="9"/>
      <c r="O29" s="9"/>
      <c r="P29" s="9"/>
      <c r="Q29" s="9"/>
      <c r="R29" s="9"/>
      <c r="S29" s="9"/>
      <c r="T29" s="9"/>
      <c r="U29" s="10"/>
      <c r="V29" s="9"/>
      <c r="W29" s="9"/>
      <c r="X29" s="9"/>
      <c r="Y29" s="40"/>
      <c r="Z29" s="6" t="s">
        <v>576</v>
      </c>
      <c r="AA29" s="6"/>
      <c r="AB29" s="63"/>
    </row>
    <row r="30" spans="1:28">
      <c r="A30" s="68" t="s">
        <v>497</v>
      </c>
      <c r="B30" s="6" t="s">
        <v>479</v>
      </c>
      <c r="C30" s="6" t="s">
        <v>480</v>
      </c>
      <c r="D30" s="6" t="s">
        <v>437</v>
      </c>
      <c r="E30" s="69" t="str">
        <f>IF(NOT(ISNA(VLOOKUP(テーブル7[[#This Row],[dataType]], dataType定義!A:A, 1,FALSE))), "○", "×")</f>
        <v>○</v>
      </c>
      <c r="F30" s="10"/>
      <c r="G30" s="63"/>
      <c r="H30" s="10" t="s">
        <v>403</v>
      </c>
      <c r="I30" s="9"/>
      <c r="J30" s="9"/>
      <c r="K30" s="63"/>
      <c r="L30" s="9"/>
      <c r="M30" s="9"/>
      <c r="N30" s="9"/>
      <c r="O30" s="9"/>
      <c r="P30" s="9"/>
      <c r="Q30" s="9"/>
      <c r="R30" s="9"/>
      <c r="S30" s="9"/>
      <c r="T30" s="9"/>
      <c r="U30" s="10"/>
      <c r="V30" s="9"/>
      <c r="W30" s="9"/>
      <c r="X30" s="9"/>
      <c r="Y30" s="40"/>
      <c r="Z30" s="6" t="s">
        <v>577</v>
      </c>
      <c r="AA30" s="6"/>
      <c r="AB30" s="63"/>
    </row>
    <row r="31" spans="1:28">
      <c r="A31" s="68" t="s">
        <v>497</v>
      </c>
      <c r="B31" s="6" t="s">
        <v>502</v>
      </c>
      <c r="C31" s="6" t="s">
        <v>503</v>
      </c>
      <c r="D31" s="6" t="s">
        <v>438</v>
      </c>
      <c r="E31" s="69" t="str">
        <f>IF(NOT(ISNA(VLOOKUP(テーブル7[[#This Row],[dataType]], dataType定義!A:A, 1,FALSE))), "○", "×")</f>
        <v>○</v>
      </c>
      <c r="F31" s="10"/>
      <c r="G31" s="63"/>
      <c r="H31" s="10" t="s">
        <v>403</v>
      </c>
      <c r="I31" s="9"/>
      <c r="J31" s="9"/>
      <c r="K31" s="63"/>
      <c r="L31" s="9"/>
      <c r="M31" s="9"/>
      <c r="N31" s="9"/>
      <c r="O31" s="9"/>
      <c r="P31" s="9"/>
      <c r="Q31" s="9"/>
      <c r="R31" s="9"/>
      <c r="S31" s="9"/>
      <c r="T31" s="9"/>
      <c r="U31" s="10"/>
      <c r="V31" s="9"/>
      <c r="W31" s="9"/>
      <c r="X31" s="9"/>
      <c r="Y31" s="40"/>
      <c r="Z31" s="6" t="s">
        <v>578</v>
      </c>
      <c r="AA31" s="6"/>
      <c r="AB31" s="63"/>
    </row>
    <row r="32" spans="1:28">
      <c r="A32" s="117" t="s">
        <v>504</v>
      </c>
      <c r="B32" s="118" t="s">
        <v>475</v>
      </c>
      <c r="C32" s="118" t="s">
        <v>475</v>
      </c>
      <c r="D32" s="118" t="s">
        <v>415</v>
      </c>
      <c r="E32" s="69" t="str">
        <f>IF(NOT(ISNA(VLOOKUP(テーブル7[[#This Row],[dataType]], dataType定義!A:A, 1,FALSE))), "○", "×")</f>
        <v>○</v>
      </c>
      <c r="F32" s="10"/>
      <c r="G32" s="77" t="s">
        <v>457</v>
      </c>
      <c r="H32" s="77"/>
      <c r="I32" s="10" t="s">
        <v>403</v>
      </c>
      <c r="J32" s="77"/>
      <c r="K32" s="77"/>
      <c r="L32" s="77"/>
      <c r="M32" s="77"/>
      <c r="N32" s="77"/>
      <c r="O32" s="77"/>
      <c r="P32" s="77"/>
      <c r="Q32" s="77"/>
      <c r="R32" s="77"/>
      <c r="S32" s="77"/>
      <c r="T32" s="9"/>
      <c r="U32" s="10"/>
      <c r="V32" s="77"/>
      <c r="W32" s="77"/>
      <c r="X32" s="77"/>
      <c r="Y32" s="121"/>
      <c r="Z32" s="118" t="s">
        <v>475</v>
      </c>
      <c r="AA32" s="68"/>
      <c r="AB32" s="63"/>
    </row>
    <row r="33" spans="1:28">
      <c r="A33" s="117" t="s">
        <v>504</v>
      </c>
      <c r="B33" s="118" t="s">
        <v>494</v>
      </c>
      <c r="C33" s="118" t="s">
        <v>409</v>
      </c>
      <c r="D33" s="118" t="s">
        <v>415</v>
      </c>
      <c r="E33" s="69" t="str">
        <f>IF(NOT(ISNA(VLOOKUP(テーブル7[[#This Row],[dataType]], dataType定義!A:A, 1,FALSE))), "○", "×")</f>
        <v>○</v>
      </c>
      <c r="F33" s="10"/>
      <c r="G33" s="77"/>
      <c r="H33" s="77"/>
      <c r="I33" s="77"/>
      <c r="J33" s="77"/>
      <c r="K33" s="77"/>
      <c r="L33" s="77"/>
      <c r="M33" s="77"/>
      <c r="N33" s="77"/>
      <c r="O33" s="77"/>
      <c r="P33" s="77"/>
      <c r="Q33" s="77"/>
      <c r="R33" s="77"/>
      <c r="S33" s="77"/>
      <c r="T33" s="98"/>
      <c r="U33" s="10"/>
      <c r="V33" s="77"/>
      <c r="W33" s="77"/>
      <c r="X33" s="77"/>
      <c r="Y33" s="121"/>
      <c r="Z33" s="118" t="s">
        <v>570</v>
      </c>
      <c r="AA33" s="68"/>
      <c r="AB33" s="63"/>
    </row>
    <row r="34" spans="1:28">
      <c r="A34" s="117" t="s">
        <v>504</v>
      </c>
      <c r="B34" s="118" t="s">
        <v>505</v>
      </c>
      <c r="C34" s="119" t="s">
        <v>506</v>
      </c>
      <c r="D34" s="118" t="s">
        <v>415</v>
      </c>
      <c r="E34" s="69" t="str">
        <f>IF(NOT(ISNA(VLOOKUP(テーブル7[[#This Row],[dataType]], dataType定義!A:A, 1,FALSE))), "○", "×")</f>
        <v>○</v>
      </c>
      <c r="F34" s="10"/>
      <c r="G34" s="77" t="s">
        <v>453</v>
      </c>
      <c r="H34" s="77"/>
      <c r="I34" s="77"/>
      <c r="J34" s="77"/>
      <c r="K34" s="77"/>
      <c r="L34" s="77"/>
      <c r="M34" s="77"/>
      <c r="N34" s="77"/>
      <c r="O34" s="77"/>
      <c r="P34" s="77"/>
      <c r="Q34" s="77"/>
      <c r="R34" s="77"/>
      <c r="S34" s="77"/>
      <c r="T34" s="98"/>
      <c r="U34" s="10"/>
      <c r="V34" s="77"/>
      <c r="W34" s="77"/>
      <c r="X34" s="77"/>
      <c r="Y34" s="121"/>
      <c r="Z34" s="118" t="s">
        <v>579</v>
      </c>
      <c r="AA34" s="68"/>
      <c r="AB34" s="63"/>
    </row>
    <row r="35" spans="1:28">
      <c r="A35" s="117" t="s">
        <v>504</v>
      </c>
      <c r="B35" s="118" t="s">
        <v>507</v>
      </c>
      <c r="C35" s="118" t="s">
        <v>508</v>
      </c>
      <c r="D35" s="118" t="s">
        <v>432</v>
      </c>
      <c r="E35" s="69" t="str">
        <f>IF(NOT(ISNA(VLOOKUP(テーブル7[[#This Row],[dataType]], dataType定義!A:A, 1,FALSE))), "○", "×")</f>
        <v>○</v>
      </c>
      <c r="F35" s="10"/>
      <c r="G35" s="77"/>
      <c r="H35" s="77"/>
      <c r="I35" s="77"/>
      <c r="J35" s="77"/>
      <c r="K35" s="77"/>
      <c r="L35" s="77"/>
      <c r="M35" s="77"/>
      <c r="N35" s="77"/>
      <c r="O35" s="77"/>
      <c r="P35" s="77"/>
      <c r="Q35" s="77"/>
      <c r="R35" s="77"/>
      <c r="S35" s="77"/>
      <c r="T35" s="9"/>
      <c r="U35" s="10"/>
      <c r="V35" s="77"/>
      <c r="W35" s="77"/>
      <c r="X35" s="77"/>
      <c r="Y35" s="121"/>
      <c r="Z35" s="118" t="s">
        <v>580</v>
      </c>
      <c r="AA35" s="68"/>
      <c r="AB35" s="63"/>
    </row>
    <row r="36" spans="1:28">
      <c r="A36" s="117" t="s">
        <v>504</v>
      </c>
      <c r="B36" s="118" t="s">
        <v>509</v>
      </c>
      <c r="C36" s="118" t="s">
        <v>480</v>
      </c>
      <c r="D36" s="118" t="s">
        <v>433</v>
      </c>
      <c r="E36" s="69" t="str">
        <f>IF(NOT(ISNA(VLOOKUP(テーブル7[[#This Row],[dataType]], dataType定義!A:A, 1,FALSE))), "○", "×")</f>
        <v>○</v>
      </c>
      <c r="F36" s="10"/>
      <c r="G36" s="77" t="s">
        <v>453</v>
      </c>
      <c r="H36" s="77"/>
      <c r="I36" s="77"/>
      <c r="J36" s="77"/>
      <c r="K36" s="77"/>
      <c r="L36" s="77"/>
      <c r="M36" s="77"/>
      <c r="N36" s="77"/>
      <c r="O36" s="77"/>
      <c r="P36" s="77"/>
      <c r="Q36" s="77"/>
      <c r="R36" s="77"/>
      <c r="S36" s="77"/>
      <c r="T36" s="9"/>
      <c r="U36" s="10"/>
      <c r="V36" s="77"/>
      <c r="W36" s="77"/>
      <c r="X36" s="77"/>
      <c r="Y36" s="121"/>
      <c r="Z36" s="118" t="s">
        <v>581</v>
      </c>
      <c r="AA36" s="68"/>
      <c r="AB36" s="63"/>
    </row>
    <row r="37" spans="1:28">
      <c r="A37" s="117" t="s">
        <v>504</v>
      </c>
      <c r="B37" s="68" t="s">
        <v>510</v>
      </c>
      <c r="C37" s="68" t="s">
        <v>511</v>
      </c>
      <c r="D37" s="68" t="s">
        <v>434</v>
      </c>
      <c r="E37" s="69" t="str">
        <f>IF(NOT(ISNA(VLOOKUP(テーブル7[[#This Row],[dataType]], dataType定義!A:A, 1,FALSE))), "○", "×")</f>
        <v>○</v>
      </c>
      <c r="F37" s="10"/>
      <c r="G37" s="63"/>
      <c r="H37" s="10" t="s">
        <v>403</v>
      </c>
      <c r="I37" s="63"/>
      <c r="J37" s="9"/>
      <c r="K37" s="63"/>
      <c r="L37" s="9"/>
      <c r="M37" s="63"/>
      <c r="N37" s="9"/>
      <c r="O37" s="9"/>
      <c r="P37" s="9"/>
      <c r="Q37" s="9"/>
      <c r="R37" s="9"/>
      <c r="S37" s="9"/>
      <c r="T37" s="98"/>
      <c r="U37" s="10"/>
      <c r="V37" s="9"/>
      <c r="W37" s="9"/>
      <c r="X37" s="63"/>
      <c r="Y37" s="78"/>
      <c r="Z37" s="68" t="s">
        <v>582</v>
      </c>
      <c r="AA37" s="68"/>
      <c r="AB37" s="63"/>
    </row>
    <row r="38" spans="1:28">
      <c r="A38" s="117" t="s">
        <v>504</v>
      </c>
      <c r="B38" s="68" t="s">
        <v>512</v>
      </c>
      <c r="C38" s="68" t="s">
        <v>513</v>
      </c>
      <c r="D38" s="68" t="s">
        <v>415</v>
      </c>
      <c r="E38" s="69" t="str">
        <f>IF(NOT(ISNA(VLOOKUP(テーブル7[[#This Row],[dataType]], dataType定義!A:A, 1,FALSE))), "○", "×")</f>
        <v>○</v>
      </c>
      <c r="F38" s="10"/>
      <c r="G38" s="63"/>
      <c r="H38" s="63"/>
      <c r="I38" s="63"/>
      <c r="J38" s="9"/>
      <c r="K38" s="63"/>
      <c r="L38" s="9"/>
      <c r="M38" s="63"/>
      <c r="N38" s="9"/>
      <c r="O38" s="9"/>
      <c r="P38" s="9"/>
      <c r="Q38" s="9"/>
      <c r="R38" s="9"/>
      <c r="S38" s="9"/>
      <c r="T38" s="9"/>
      <c r="U38" s="10"/>
      <c r="V38" s="9"/>
      <c r="W38" s="9"/>
      <c r="X38" s="63"/>
      <c r="Y38" s="78"/>
      <c r="Z38" s="68" t="s">
        <v>583</v>
      </c>
      <c r="AA38" s="68"/>
      <c r="AB38" s="63"/>
    </row>
    <row r="39" spans="1:28">
      <c r="A39" s="68" t="s">
        <v>514</v>
      </c>
      <c r="B39" s="118" t="s">
        <v>475</v>
      </c>
      <c r="C39" s="118" t="s">
        <v>475</v>
      </c>
      <c r="D39" s="118" t="s">
        <v>415</v>
      </c>
      <c r="E39" s="69" t="str">
        <f>IF(NOT(ISNA(VLOOKUP(テーブル7[[#This Row],[dataType]], dataType定義!A:A, 1,FALSE))), "○", "×")</f>
        <v>○</v>
      </c>
      <c r="F39" s="10"/>
      <c r="G39" s="77" t="s">
        <v>457</v>
      </c>
      <c r="H39" s="77"/>
      <c r="I39" s="10" t="s">
        <v>403</v>
      </c>
      <c r="J39" s="9"/>
      <c r="K39" s="63"/>
      <c r="L39" s="9"/>
      <c r="M39" s="63"/>
      <c r="N39" s="9"/>
      <c r="O39" s="9"/>
      <c r="P39" s="9"/>
      <c r="Q39" s="9"/>
      <c r="R39" s="9"/>
      <c r="S39" s="9"/>
      <c r="T39" s="9"/>
      <c r="U39" s="10"/>
      <c r="V39" s="9"/>
      <c r="W39" s="9"/>
      <c r="X39" s="63"/>
      <c r="Y39" s="78"/>
      <c r="Z39" s="118" t="s">
        <v>475</v>
      </c>
      <c r="AA39" s="68"/>
      <c r="AB39" s="63"/>
    </row>
    <row r="40" spans="1:28">
      <c r="A40" s="68" t="s">
        <v>514</v>
      </c>
      <c r="B40" s="118" t="s">
        <v>494</v>
      </c>
      <c r="C40" s="118" t="s">
        <v>409</v>
      </c>
      <c r="D40" s="118" t="s">
        <v>415</v>
      </c>
      <c r="E40" s="69" t="str">
        <f>IF(NOT(ISNA(VLOOKUP(テーブル7[[#This Row],[dataType]], dataType定義!A:A, 1,FALSE))), "○", "×")</f>
        <v>○</v>
      </c>
      <c r="F40" s="10"/>
      <c r="G40" s="63"/>
      <c r="H40" s="63"/>
      <c r="I40" s="63"/>
      <c r="J40" s="9"/>
      <c r="K40" s="63"/>
      <c r="L40" s="9"/>
      <c r="M40" s="63"/>
      <c r="N40" s="9"/>
      <c r="O40" s="9"/>
      <c r="P40" s="9"/>
      <c r="Q40" s="9"/>
      <c r="R40" s="9"/>
      <c r="S40" s="9"/>
      <c r="T40" s="9"/>
      <c r="U40" s="10"/>
      <c r="V40" s="9"/>
      <c r="W40" s="9"/>
      <c r="X40" s="63"/>
      <c r="Y40" s="78"/>
      <c r="Z40" s="118" t="s">
        <v>570</v>
      </c>
      <c r="AA40" s="68"/>
      <c r="AB40" s="63"/>
    </row>
    <row r="41" spans="1:28">
      <c r="A41" s="68" t="s">
        <v>514</v>
      </c>
      <c r="B41" s="6" t="s">
        <v>515</v>
      </c>
      <c r="C41" s="6" t="s">
        <v>516</v>
      </c>
      <c r="D41" s="120" t="s">
        <v>415</v>
      </c>
      <c r="E41" s="69" t="str">
        <f>IF(NOT(ISNA(VLOOKUP(テーブル7[[#This Row],[dataType]], dataType定義!A:A, 1,FALSE))), "○", "×")</f>
        <v>○</v>
      </c>
      <c r="F41" s="10"/>
      <c r="G41" s="63"/>
      <c r="H41" s="63"/>
      <c r="I41" s="63"/>
      <c r="J41" s="9"/>
      <c r="K41" s="63"/>
      <c r="L41" s="9"/>
      <c r="M41" s="63"/>
      <c r="N41" s="9"/>
      <c r="O41" s="9" t="s">
        <v>356</v>
      </c>
      <c r="P41" s="9" t="s">
        <v>568</v>
      </c>
      <c r="Q41" s="9" t="s">
        <v>584</v>
      </c>
      <c r="R41" s="98" t="s">
        <v>492</v>
      </c>
      <c r="S41" s="98" t="s">
        <v>475</v>
      </c>
      <c r="T41" s="9"/>
      <c r="U41" s="10"/>
      <c r="V41" s="9"/>
      <c r="W41" s="9"/>
      <c r="X41" s="63"/>
      <c r="Y41" s="78"/>
      <c r="Z41" s="68" t="s">
        <v>585</v>
      </c>
      <c r="AA41" s="68"/>
      <c r="AB41" s="63"/>
    </row>
    <row r="42" spans="1:28">
      <c r="A42" s="68" t="s">
        <v>514</v>
      </c>
      <c r="B42" s="68" t="s">
        <v>517</v>
      </c>
      <c r="C42" s="68" t="s">
        <v>518</v>
      </c>
      <c r="D42" s="68" t="s">
        <v>440</v>
      </c>
      <c r="E42" s="69" t="str">
        <f>IF(NOT(ISNA(VLOOKUP(テーブル7[[#This Row],[dataType]], dataType定義!A:A, 1,FALSE))), "○", "×")</f>
        <v>○</v>
      </c>
      <c r="F42" s="10"/>
      <c r="G42" s="63"/>
      <c r="H42" s="63"/>
      <c r="I42" s="63"/>
      <c r="J42" s="9"/>
      <c r="K42" s="63"/>
      <c r="L42" s="9"/>
      <c r="M42" s="63"/>
      <c r="N42" s="9"/>
      <c r="O42" s="9"/>
      <c r="P42" s="9"/>
      <c r="Q42" s="9"/>
      <c r="R42" s="9"/>
      <c r="S42" s="9"/>
      <c r="T42" s="9"/>
      <c r="U42" s="10"/>
      <c r="V42" s="9"/>
      <c r="W42" s="9"/>
      <c r="X42" s="63"/>
      <c r="Y42" s="78"/>
      <c r="Z42" s="68" t="s">
        <v>586</v>
      </c>
      <c r="AA42" s="68"/>
      <c r="AB42" s="63"/>
    </row>
    <row r="43" spans="1:28">
      <c r="A43" s="68" t="s">
        <v>514</v>
      </c>
      <c r="B43" s="68" t="s">
        <v>519</v>
      </c>
      <c r="C43" s="68" t="s">
        <v>520</v>
      </c>
      <c r="D43" s="118" t="s">
        <v>415</v>
      </c>
      <c r="E43" s="69" t="str">
        <f>IF(NOT(ISNA(VLOOKUP(テーブル7[[#This Row],[dataType]], dataType定義!A:A, 1,FALSE))), "○", "×")</f>
        <v>○</v>
      </c>
      <c r="F43" s="10"/>
      <c r="G43" s="63"/>
      <c r="H43" s="63"/>
      <c r="I43" s="63"/>
      <c r="J43" s="9"/>
      <c r="K43" s="63"/>
      <c r="L43" s="9"/>
      <c r="M43" s="63"/>
      <c r="N43" s="9"/>
      <c r="O43" s="9" t="s">
        <v>356</v>
      </c>
      <c r="P43" s="9" t="s">
        <v>568</v>
      </c>
      <c r="Q43" s="9" t="s">
        <v>587</v>
      </c>
      <c r="R43" s="98" t="s">
        <v>504</v>
      </c>
      <c r="S43" s="98" t="s">
        <v>475</v>
      </c>
      <c r="T43" s="9"/>
      <c r="U43" s="10"/>
      <c r="V43" s="9"/>
      <c r="W43" s="9"/>
      <c r="X43" s="63"/>
      <c r="Y43" s="78"/>
      <c r="Z43" s="68" t="s">
        <v>588</v>
      </c>
      <c r="AA43" s="68"/>
      <c r="AB43" s="63"/>
    </row>
    <row r="44" spans="1:28">
      <c r="A44" s="68" t="s">
        <v>514</v>
      </c>
      <c r="B44" s="68" t="s">
        <v>521</v>
      </c>
      <c r="C44" s="68" t="s">
        <v>522</v>
      </c>
      <c r="D44" s="68" t="s">
        <v>442</v>
      </c>
      <c r="E44" s="69" t="str">
        <f>IF(NOT(ISNA(VLOOKUP(テーブル7[[#This Row],[dataType]], dataType定義!A:A, 1,FALSE))), "○", "×")</f>
        <v>○</v>
      </c>
      <c r="F44" s="10"/>
      <c r="G44" s="63"/>
      <c r="H44" s="63"/>
      <c r="I44" s="63"/>
      <c r="J44" s="9"/>
      <c r="K44" s="63"/>
      <c r="L44" s="9"/>
      <c r="M44" s="63"/>
      <c r="N44" s="9"/>
      <c r="O44" s="9"/>
      <c r="P44" s="9"/>
      <c r="Q44" s="9"/>
      <c r="R44" s="9"/>
      <c r="S44" s="9"/>
      <c r="T44" s="9"/>
      <c r="U44" s="10"/>
      <c r="V44" s="9"/>
      <c r="W44" s="9"/>
      <c r="X44" s="63"/>
      <c r="Y44" s="78"/>
      <c r="Z44" s="68" t="s">
        <v>589</v>
      </c>
      <c r="AA44" s="68"/>
      <c r="AB44" s="63"/>
    </row>
    <row r="45" spans="1:28">
      <c r="A45" s="68" t="s">
        <v>514</v>
      </c>
      <c r="B45" s="68" t="s">
        <v>523</v>
      </c>
      <c r="C45" s="68" t="s">
        <v>524</v>
      </c>
      <c r="D45" s="68" t="s">
        <v>443</v>
      </c>
      <c r="E45" s="69" t="str">
        <f>IF(NOT(ISNA(VLOOKUP(テーブル7[[#This Row],[dataType]], dataType定義!A:A, 1,FALSE))), "○", "×")</f>
        <v>○</v>
      </c>
      <c r="F45" s="10"/>
      <c r="G45" s="63"/>
      <c r="H45" s="10" t="s">
        <v>403</v>
      </c>
      <c r="I45" s="63"/>
      <c r="J45" s="9"/>
      <c r="K45" s="63"/>
      <c r="L45" s="9"/>
      <c r="M45" s="63"/>
      <c r="N45" s="9"/>
      <c r="O45" s="9"/>
      <c r="P45" s="9"/>
      <c r="Q45" s="9"/>
      <c r="R45" s="9"/>
      <c r="S45" s="9"/>
      <c r="T45" s="9"/>
      <c r="U45" s="10"/>
      <c r="V45" s="9"/>
      <c r="W45" s="9"/>
      <c r="X45" s="63"/>
      <c r="Y45" s="78"/>
      <c r="Z45" s="68" t="s">
        <v>590</v>
      </c>
      <c r="AA45" s="68"/>
      <c r="AB45" s="63"/>
    </row>
    <row r="46" spans="1:28">
      <c r="A46" s="68" t="s">
        <v>525</v>
      </c>
      <c r="B46" s="118" t="s">
        <v>475</v>
      </c>
      <c r="C46" s="118" t="s">
        <v>475</v>
      </c>
      <c r="D46" s="118" t="s">
        <v>415</v>
      </c>
      <c r="E46" s="69" t="str">
        <f>IF(NOT(ISNA(VLOOKUP(テーブル7[[#This Row],[dataType]], dataType定義!A:A, 1,FALSE))), "○", "×")</f>
        <v>○</v>
      </c>
      <c r="F46" s="10"/>
      <c r="G46" s="77" t="s">
        <v>457</v>
      </c>
      <c r="H46" s="77"/>
      <c r="I46" s="10" t="s">
        <v>403</v>
      </c>
      <c r="J46" s="9"/>
      <c r="K46" s="63"/>
      <c r="L46" s="9"/>
      <c r="M46" s="63"/>
      <c r="N46" s="9"/>
      <c r="O46" s="9"/>
      <c r="P46" s="9"/>
      <c r="Q46" s="9"/>
      <c r="R46" s="9"/>
      <c r="S46" s="9"/>
      <c r="T46" s="98"/>
      <c r="U46" s="10"/>
      <c r="V46" s="9"/>
      <c r="W46" s="9"/>
      <c r="X46" s="63"/>
      <c r="Y46" s="78"/>
      <c r="Z46" s="118" t="s">
        <v>475</v>
      </c>
      <c r="AA46" s="68"/>
      <c r="AB46" s="63"/>
    </row>
    <row r="47" spans="1:28">
      <c r="A47" s="68" t="s">
        <v>525</v>
      </c>
      <c r="B47" s="118" t="s">
        <v>494</v>
      </c>
      <c r="C47" s="118" t="s">
        <v>409</v>
      </c>
      <c r="D47" s="118" t="s">
        <v>415</v>
      </c>
      <c r="E47" s="69" t="str">
        <f>IF(NOT(ISNA(VLOOKUP(テーブル7[[#This Row],[dataType]], dataType定義!A:A, 1,FALSE))), "○", "×")</f>
        <v>○</v>
      </c>
      <c r="F47" s="10"/>
      <c r="G47" s="63"/>
      <c r="H47" s="63"/>
      <c r="I47" s="63"/>
      <c r="J47" s="9"/>
      <c r="K47" s="63"/>
      <c r="L47" s="9"/>
      <c r="M47" s="63"/>
      <c r="N47" s="9"/>
      <c r="O47" s="9"/>
      <c r="P47" s="9"/>
      <c r="Q47" s="9"/>
      <c r="R47" s="9"/>
      <c r="S47" s="9"/>
      <c r="T47" s="98"/>
      <c r="U47" s="10"/>
      <c r="V47" s="9"/>
      <c r="W47" s="9"/>
      <c r="X47" s="63"/>
      <c r="Y47" s="78"/>
      <c r="Z47" s="118" t="s">
        <v>570</v>
      </c>
      <c r="AA47" s="68"/>
      <c r="AB47" s="63"/>
    </row>
    <row r="48" spans="1:28">
      <c r="A48" s="68" t="s">
        <v>525</v>
      </c>
      <c r="B48" s="68" t="s">
        <v>526</v>
      </c>
      <c r="C48" s="68" t="s">
        <v>527</v>
      </c>
      <c r="D48" s="118" t="s">
        <v>415</v>
      </c>
      <c r="E48" s="69" t="str">
        <f>IF(NOT(ISNA(VLOOKUP(テーブル7[[#This Row],[dataType]], dataType定義!A:A, 1,FALSE))), "○", "×")</f>
        <v>○</v>
      </c>
      <c r="F48" s="10"/>
      <c r="G48" s="63"/>
      <c r="H48" s="63"/>
      <c r="I48" s="63"/>
      <c r="J48" s="9"/>
      <c r="K48" s="63"/>
      <c r="L48" s="9"/>
      <c r="M48" s="63"/>
      <c r="N48" s="9"/>
      <c r="O48" s="9"/>
      <c r="P48" s="9"/>
      <c r="Q48" s="9"/>
      <c r="R48" s="9"/>
      <c r="S48" s="9"/>
      <c r="T48" s="9"/>
      <c r="U48" s="10"/>
      <c r="V48" s="9"/>
      <c r="W48" s="9"/>
      <c r="X48" s="63"/>
      <c r="Y48" s="78"/>
      <c r="Z48" s="68" t="s">
        <v>591</v>
      </c>
      <c r="AA48" s="68"/>
      <c r="AB48" s="63"/>
    </row>
    <row r="49" spans="1:28">
      <c r="A49" s="68" t="s">
        <v>525</v>
      </c>
      <c r="B49" s="68" t="s">
        <v>528</v>
      </c>
      <c r="C49" s="68" t="s">
        <v>529</v>
      </c>
      <c r="D49" s="68" t="s">
        <v>440</v>
      </c>
      <c r="E49" s="69" t="str">
        <f>IF(NOT(ISNA(VLOOKUP(テーブル7[[#This Row],[dataType]], dataType定義!A:A, 1,FALSE))), "○", "×")</f>
        <v>○</v>
      </c>
      <c r="F49" s="10"/>
      <c r="G49" s="63"/>
      <c r="H49" s="63"/>
      <c r="I49" s="63"/>
      <c r="J49" s="9"/>
      <c r="K49" s="63"/>
      <c r="L49" s="9"/>
      <c r="M49" s="63"/>
      <c r="N49" s="9"/>
      <c r="O49" s="9"/>
      <c r="P49" s="9"/>
      <c r="Q49" s="9"/>
      <c r="R49" s="9"/>
      <c r="S49" s="9"/>
      <c r="T49" s="9"/>
      <c r="U49" s="10"/>
      <c r="V49" s="9"/>
      <c r="W49" s="9"/>
      <c r="X49" s="63"/>
      <c r="Y49" s="78"/>
      <c r="Z49" s="118" t="s">
        <v>592</v>
      </c>
      <c r="AA49" s="68"/>
      <c r="AB49" s="63"/>
    </row>
    <row r="50" spans="1:28">
      <c r="A50" s="68" t="s">
        <v>525</v>
      </c>
      <c r="B50" s="68" t="s">
        <v>530</v>
      </c>
      <c r="C50" s="68" t="s">
        <v>522</v>
      </c>
      <c r="D50" s="68" t="s">
        <v>442</v>
      </c>
      <c r="E50" s="69" t="str">
        <f>IF(NOT(ISNA(VLOOKUP(テーブル7[[#This Row],[dataType]], dataType定義!A:A, 1,FALSE))), "○", "×")</f>
        <v>○</v>
      </c>
      <c r="F50" s="10"/>
      <c r="G50" s="63"/>
      <c r="H50" s="63"/>
      <c r="I50" s="63"/>
      <c r="J50" s="9"/>
      <c r="K50" s="63"/>
      <c r="L50" s="9"/>
      <c r="M50" s="63"/>
      <c r="N50" s="9"/>
      <c r="O50" s="9"/>
      <c r="P50" s="9"/>
      <c r="Q50" s="9"/>
      <c r="R50" s="9"/>
      <c r="S50" s="9"/>
      <c r="T50" s="9"/>
      <c r="U50" s="10"/>
      <c r="V50" s="9"/>
      <c r="W50" s="9"/>
      <c r="X50" s="63"/>
      <c r="Y50" s="78"/>
      <c r="Z50" s="68" t="s">
        <v>589</v>
      </c>
      <c r="AA50" s="68"/>
      <c r="AB50" s="63"/>
    </row>
    <row r="51" spans="1:28">
      <c r="A51" s="68" t="s">
        <v>525</v>
      </c>
      <c r="B51" s="68" t="s">
        <v>531</v>
      </c>
      <c r="C51" s="68" t="s">
        <v>532</v>
      </c>
      <c r="D51" s="68" t="s">
        <v>415</v>
      </c>
      <c r="E51" s="69" t="str">
        <f>IF(NOT(ISNA(VLOOKUP(テーブル7[[#This Row],[dataType]], dataType定義!A:A, 1,FALSE))), "○", "×")</f>
        <v>○</v>
      </c>
      <c r="F51" s="10"/>
      <c r="G51" s="63"/>
      <c r="H51" s="63"/>
      <c r="I51" s="63"/>
      <c r="J51" s="9"/>
      <c r="K51" s="63"/>
      <c r="L51" s="9"/>
      <c r="M51" s="63"/>
      <c r="N51" s="9"/>
      <c r="O51" s="9"/>
      <c r="P51" s="9"/>
      <c r="Q51" s="9"/>
      <c r="R51" s="9"/>
      <c r="S51" s="9"/>
      <c r="T51" s="98"/>
      <c r="U51" s="10"/>
      <c r="V51" s="9"/>
      <c r="W51" s="9"/>
      <c r="X51" s="63"/>
      <c r="Y51" s="78"/>
      <c r="Z51" s="68" t="s">
        <v>593</v>
      </c>
      <c r="AA51" s="68"/>
      <c r="AB51" s="63"/>
    </row>
    <row r="52" spans="1:28">
      <c r="A52" s="68" t="s">
        <v>525</v>
      </c>
      <c r="B52" s="68" t="s">
        <v>533</v>
      </c>
      <c r="C52" s="68" t="s">
        <v>534</v>
      </c>
      <c r="D52" s="68" t="s">
        <v>415</v>
      </c>
      <c r="E52" s="69" t="str">
        <f>IF(NOT(ISNA(VLOOKUP(テーブル7[[#This Row],[dataType]], dataType定義!A:A, 1,FALSE))), "○", "×")</f>
        <v>○</v>
      </c>
      <c r="F52" s="10"/>
      <c r="G52" s="63"/>
      <c r="H52" s="63"/>
      <c r="I52" s="63"/>
      <c r="J52" s="9"/>
      <c r="K52" s="63"/>
      <c r="L52" s="9"/>
      <c r="M52" s="63"/>
      <c r="N52" s="9"/>
      <c r="O52" s="9"/>
      <c r="P52" s="9"/>
      <c r="Q52" s="9"/>
      <c r="R52" s="9"/>
      <c r="S52" s="9"/>
      <c r="T52" s="9"/>
      <c r="U52" s="10"/>
      <c r="V52" s="9"/>
      <c r="W52" s="9"/>
      <c r="X52" s="63"/>
      <c r="Y52" s="78"/>
      <c r="Z52" s="68" t="s">
        <v>594</v>
      </c>
      <c r="AA52" s="68"/>
      <c r="AB52" s="63"/>
    </row>
    <row r="53" spans="1:28">
      <c r="A53" s="68" t="s">
        <v>525</v>
      </c>
      <c r="B53" s="68" t="s">
        <v>523</v>
      </c>
      <c r="C53" s="68" t="s">
        <v>524</v>
      </c>
      <c r="D53" s="68" t="s">
        <v>443</v>
      </c>
      <c r="E53" s="69" t="str">
        <f>IF(NOT(ISNA(VLOOKUP(テーブル7[[#This Row],[dataType]], dataType定義!A:A, 1,FALSE))), "○", "×")</f>
        <v>○</v>
      </c>
      <c r="F53" s="10"/>
      <c r="G53" s="63"/>
      <c r="H53" s="10" t="s">
        <v>403</v>
      </c>
      <c r="I53" s="63"/>
      <c r="J53" s="9"/>
      <c r="K53" s="63"/>
      <c r="L53" s="9"/>
      <c r="M53" s="63"/>
      <c r="N53" s="9"/>
      <c r="O53" s="9"/>
      <c r="P53" s="9"/>
      <c r="Q53" s="9"/>
      <c r="R53" s="9"/>
      <c r="S53" s="9"/>
      <c r="T53" s="9"/>
      <c r="U53" s="10"/>
      <c r="V53" s="9"/>
      <c r="W53" s="9"/>
      <c r="X53" s="63"/>
      <c r="Y53" s="78"/>
      <c r="Z53" s="68" t="s">
        <v>590</v>
      </c>
      <c r="AA53" s="68"/>
      <c r="AB53" s="63"/>
    </row>
    <row r="54" spans="1:28">
      <c r="A54" s="68" t="s">
        <v>535</v>
      </c>
      <c r="B54" s="118" t="s">
        <v>475</v>
      </c>
      <c r="C54" s="118" t="s">
        <v>475</v>
      </c>
      <c r="D54" s="118" t="s">
        <v>415</v>
      </c>
      <c r="E54" s="69" t="str">
        <f>IF(NOT(ISNA(VLOOKUP(テーブル7[[#This Row],[dataType]], dataType定義!A:A, 1,FALSE))), "○", "×")</f>
        <v>○</v>
      </c>
      <c r="F54" s="10"/>
      <c r="G54" s="77" t="s">
        <v>457</v>
      </c>
      <c r="H54" s="77"/>
      <c r="I54" s="10" t="s">
        <v>403</v>
      </c>
      <c r="J54" s="9"/>
      <c r="K54" s="63"/>
      <c r="L54" s="9"/>
      <c r="M54" s="63"/>
      <c r="N54" s="9"/>
      <c r="O54" s="9"/>
      <c r="P54" s="9"/>
      <c r="Q54" s="9"/>
      <c r="R54" s="9"/>
      <c r="S54" s="9"/>
      <c r="T54" s="98"/>
      <c r="U54" s="10"/>
      <c r="V54" s="9"/>
      <c r="W54" s="9"/>
      <c r="X54" s="63"/>
      <c r="Y54" s="78"/>
      <c r="Z54" s="118" t="s">
        <v>475</v>
      </c>
      <c r="AA54" s="68"/>
      <c r="AB54" s="63"/>
    </row>
    <row r="55" spans="1:28">
      <c r="A55" s="68" t="s">
        <v>535</v>
      </c>
      <c r="B55" s="118" t="s">
        <v>494</v>
      </c>
      <c r="C55" s="118" t="s">
        <v>409</v>
      </c>
      <c r="D55" s="118" t="s">
        <v>415</v>
      </c>
      <c r="E55" s="69" t="str">
        <f>IF(NOT(ISNA(VLOOKUP(テーブル7[[#This Row],[dataType]], dataType定義!A:A, 1,FALSE))), "○", "×")</f>
        <v>○</v>
      </c>
      <c r="F55" s="10"/>
      <c r="G55" s="63"/>
      <c r="H55" s="63"/>
      <c r="I55" s="63"/>
      <c r="J55" s="9"/>
      <c r="K55" s="63"/>
      <c r="L55" s="9"/>
      <c r="M55" s="63"/>
      <c r="N55" s="9"/>
      <c r="O55" s="9"/>
      <c r="P55" s="9"/>
      <c r="Q55" s="9"/>
      <c r="R55" s="9"/>
      <c r="S55" s="9"/>
      <c r="T55" s="9"/>
      <c r="U55" s="10"/>
      <c r="V55" s="9"/>
      <c r="W55" s="9"/>
      <c r="X55" s="63"/>
      <c r="Y55" s="78"/>
      <c r="Z55" s="118" t="s">
        <v>570</v>
      </c>
      <c r="AA55" s="68"/>
      <c r="AB55" s="63"/>
    </row>
    <row r="56" spans="1:28">
      <c r="A56" s="68" t="s">
        <v>535</v>
      </c>
      <c r="B56" s="68" t="s">
        <v>526</v>
      </c>
      <c r="C56" s="68" t="s">
        <v>527</v>
      </c>
      <c r="D56" s="118" t="s">
        <v>415</v>
      </c>
      <c r="E56" s="69" t="str">
        <f>IF(NOT(ISNA(VLOOKUP(テーブル7[[#This Row],[dataType]], dataType定義!A:A, 1,FALSE))), "○", "×")</f>
        <v>○</v>
      </c>
      <c r="F56" s="10"/>
      <c r="G56" s="63"/>
      <c r="H56" s="63"/>
      <c r="I56" s="63"/>
      <c r="J56" s="9"/>
      <c r="K56" s="63"/>
      <c r="L56" s="9"/>
      <c r="M56" s="63"/>
      <c r="N56" s="9"/>
      <c r="O56" s="9" t="s">
        <v>356</v>
      </c>
      <c r="P56" s="9" t="s">
        <v>568</v>
      </c>
      <c r="Q56" s="9" t="s">
        <v>595</v>
      </c>
      <c r="R56" s="98" t="s">
        <v>492</v>
      </c>
      <c r="S56" s="98" t="s">
        <v>475</v>
      </c>
      <c r="T56" s="98"/>
      <c r="U56" s="10"/>
      <c r="V56" s="9"/>
      <c r="W56" s="9"/>
      <c r="X56" s="63"/>
      <c r="Y56" s="78"/>
      <c r="Z56" s="68" t="s">
        <v>596</v>
      </c>
      <c r="AA56" s="68"/>
      <c r="AB56" s="63"/>
    </row>
    <row r="57" spans="1:28">
      <c r="A57" s="68" t="s">
        <v>535</v>
      </c>
      <c r="B57" s="68" t="s">
        <v>536</v>
      </c>
      <c r="C57" s="68" t="s">
        <v>529</v>
      </c>
      <c r="D57" s="68" t="s">
        <v>440</v>
      </c>
      <c r="E57" s="69" t="str">
        <f>IF(NOT(ISNA(VLOOKUP(テーブル7[[#This Row],[dataType]], dataType定義!A:A, 1,FALSE))), "○", "×")</f>
        <v>○</v>
      </c>
      <c r="F57" s="10"/>
      <c r="G57" s="63"/>
      <c r="H57" s="63"/>
      <c r="I57" s="63"/>
      <c r="J57" s="9"/>
      <c r="K57" s="63"/>
      <c r="L57" s="9"/>
      <c r="M57" s="63"/>
      <c r="N57" s="9"/>
      <c r="O57" s="9"/>
      <c r="P57" s="9"/>
      <c r="Q57" s="9"/>
      <c r="R57" s="9"/>
      <c r="S57" s="9"/>
      <c r="T57" s="9"/>
      <c r="U57" s="10"/>
      <c r="V57" s="9"/>
      <c r="W57" s="9"/>
      <c r="X57" s="63"/>
      <c r="Y57" s="78"/>
      <c r="Z57" s="68" t="s">
        <v>597</v>
      </c>
      <c r="AA57" s="68"/>
      <c r="AB57" s="63"/>
    </row>
    <row r="58" spans="1:28">
      <c r="A58" s="68" t="s">
        <v>535</v>
      </c>
      <c r="B58" s="68" t="s">
        <v>537</v>
      </c>
      <c r="C58" s="68" t="s">
        <v>538</v>
      </c>
      <c r="D58" s="6" t="s">
        <v>434</v>
      </c>
      <c r="E58" s="69" t="str">
        <f>IF(NOT(ISNA(VLOOKUP(テーブル7[[#This Row],[dataType]], dataType定義!A:A, 1,FALSE))), "○", "×")</f>
        <v>○</v>
      </c>
      <c r="F58" s="10"/>
      <c r="G58" s="63"/>
      <c r="H58" s="10" t="s">
        <v>403</v>
      </c>
      <c r="I58" s="63"/>
      <c r="J58" s="9"/>
      <c r="K58" s="63"/>
      <c r="L58" s="9"/>
      <c r="M58" s="63"/>
      <c r="N58" s="9"/>
      <c r="O58" s="9"/>
      <c r="P58" s="9"/>
      <c r="Q58" s="9"/>
      <c r="R58" s="9"/>
      <c r="S58" s="9"/>
      <c r="T58" s="9"/>
      <c r="U58" s="10"/>
      <c r="V58" s="9"/>
      <c r="W58" s="9"/>
      <c r="X58" s="63"/>
      <c r="Y58" s="78"/>
      <c r="Z58" s="68" t="s">
        <v>598</v>
      </c>
      <c r="AA58" s="68"/>
      <c r="AB58" s="63"/>
    </row>
    <row r="59" spans="1:28">
      <c r="A59" s="68" t="s">
        <v>535</v>
      </c>
      <c r="B59" s="68" t="s">
        <v>539</v>
      </c>
      <c r="C59" s="68" t="s">
        <v>540</v>
      </c>
      <c r="D59" s="6" t="s">
        <v>434</v>
      </c>
      <c r="E59" s="69" t="str">
        <f>IF(NOT(ISNA(VLOOKUP(テーブル7[[#This Row],[dataType]], dataType定義!A:A, 1,FALSE))), "○", "×")</f>
        <v>○</v>
      </c>
      <c r="F59" s="10"/>
      <c r="G59" s="63"/>
      <c r="H59" s="10" t="s">
        <v>403</v>
      </c>
      <c r="I59" s="63"/>
      <c r="J59" s="9"/>
      <c r="K59" s="63"/>
      <c r="L59" s="9"/>
      <c r="M59" s="63"/>
      <c r="N59" s="9"/>
      <c r="O59" s="9"/>
      <c r="P59" s="9"/>
      <c r="Q59" s="9"/>
      <c r="R59" s="9"/>
      <c r="S59" s="9"/>
      <c r="T59" s="9"/>
      <c r="U59" s="10"/>
      <c r="V59" s="9"/>
      <c r="W59" s="9"/>
      <c r="X59" s="63"/>
      <c r="Y59" s="78"/>
      <c r="Z59" s="68" t="s">
        <v>599</v>
      </c>
      <c r="AA59" s="68"/>
      <c r="AB59" s="63"/>
    </row>
    <row r="60" spans="1:28">
      <c r="A60" s="68" t="s">
        <v>535</v>
      </c>
      <c r="B60" s="68" t="s">
        <v>541</v>
      </c>
      <c r="C60" s="68" t="s">
        <v>542</v>
      </c>
      <c r="D60" s="6" t="s">
        <v>434</v>
      </c>
      <c r="E60" s="69" t="str">
        <f>IF(NOT(ISNA(VLOOKUP(テーブル7[[#This Row],[dataType]], dataType定義!A:A, 1,FALSE))), "○", "×")</f>
        <v>○</v>
      </c>
      <c r="F60" s="10"/>
      <c r="G60" s="63"/>
      <c r="H60" s="63"/>
      <c r="I60" s="63"/>
      <c r="J60" s="9"/>
      <c r="K60" s="63"/>
      <c r="L60" s="9"/>
      <c r="M60" s="63"/>
      <c r="N60" s="9"/>
      <c r="O60" s="9"/>
      <c r="P60" s="9"/>
      <c r="Q60" s="9"/>
      <c r="R60" s="9"/>
      <c r="S60" s="9"/>
      <c r="T60" s="9"/>
      <c r="U60" s="10"/>
      <c r="V60" s="9"/>
      <c r="W60" s="9"/>
      <c r="X60" s="63"/>
      <c r="Y60" s="78"/>
      <c r="Z60" s="68" t="s">
        <v>600</v>
      </c>
      <c r="AA60" s="68"/>
      <c r="AB60" s="63"/>
    </row>
    <row r="61" spans="1:28">
      <c r="A61" s="68" t="s">
        <v>535</v>
      </c>
      <c r="B61" s="68" t="s">
        <v>543</v>
      </c>
      <c r="C61" s="68" t="s">
        <v>544</v>
      </c>
      <c r="D61" s="6" t="s">
        <v>434</v>
      </c>
      <c r="E61" s="69" t="str">
        <f>IF(NOT(ISNA(VLOOKUP(テーブル7[[#This Row],[dataType]], dataType定義!A:A, 1,FALSE))), "○", "×")</f>
        <v>○</v>
      </c>
      <c r="F61" s="10"/>
      <c r="G61" s="63"/>
      <c r="H61" s="63"/>
      <c r="I61" s="63"/>
      <c r="J61" s="9"/>
      <c r="K61" s="63"/>
      <c r="L61" s="9"/>
      <c r="M61" s="63"/>
      <c r="N61" s="9"/>
      <c r="O61" s="9"/>
      <c r="P61" s="9"/>
      <c r="Q61" s="9"/>
      <c r="R61" s="9"/>
      <c r="S61" s="9"/>
      <c r="T61" s="98"/>
      <c r="U61" s="10"/>
      <c r="V61" s="9"/>
      <c r="W61" s="9"/>
      <c r="X61" s="63"/>
      <c r="Y61" s="78"/>
      <c r="Z61" s="68" t="s">
        <v>601</v>
      </c>
      <c r="AA61" s="68"/>
      <c r="AB61" s="63"/>
    </row>
    <row r="62" spans="1:28">
      <c r="A62" s="68" t="s">
        <v>535</v>
      </c>
      <c r="B62" s="68" t="s">
        <v>545</v>
      </c>
      <c r="C62" s="68" t="s">
        <v>546</v>
      </c>
      <c r="D62" s="6" t="s">
        <v>434</v>
      </c>
      <c r="E62" s="69" t="str">
        <f>IF(NOT(ISNA(VLOOKUP(テーブル7[[#This Row],[dataType]], dataType定義!A:A, 1,FALSE))), "○", "×")</f>
        <v>○</v>
      </c>
      <c r="F62" s="10"/>
      <c r="G62" s="63"/>
      <c r="H62" s="63"/>
      <c r="I62" s="63"/>
      <c r="J62" s="9"/>
      <c r="K62" s="63"/>
      <c r="L62" s="9"/>
      <c r="M62" s="63"/>
      <c r="N62" s="9"/>
      <c r="O62" s="9"/>
      <c r="P62" s="9"/>
      <c r="Q62" s="9"/>
      <c r="R62" s="9"/>
      <c r="S62" s="9"/>
      <c r="T62" s="9"/>
      <c r="U62" s="10"/>
      <c r="V62" s="9"/>
      <c r="W62" s="9"/>
      <c r="X62" s="63"/>
      <c r="Y62" s="78"/>
      <c r="Z62" s="68" t="s">
        <v>602</v>
      </c>
      <c r="AA62" s="68"/>
      <c r="AB62" s="63"/>
    </row>
    <row r="63" spans="1:28">
      <c r="A63" s="68" t="s">
        <v>535</v>
      </c>
      <c r="B63" s="68" t="s">
        <v>547</v>
      </c>
      <c r="C63" s="68" t="s">
        <v>548</v>
      </c>
      <c r="D63" s="68" t="s">
        <v>434</v>
      </c>
      <c r="E63" s="69" t="str">
        <f>IF(NOT(ISNA(VLOOKUP(テーブル7[[#This Row],[dataType]], dataType定義!A:A, 1,FALSE))), "○", "×")</f>
        <v>○</v>
      </c>
      <c r="F63" s="10"/>
      <c r="G63" s="63"/>
      <c r="H63" s="63"/>
      <c r="I63" s="63"/>
      <c r="J63" s="9"/>
      <c r="K63" s="63"/>
      <c r="L63" s="9"/>
      <c r="M63" s="63"/>
      <c r="N63" s="9"/>
      <c r="O63" s="9"/>
      <c r="P63" s="9"/>
      <c r="Q63" s="9"/>
      <c r="R63" s="9"/>
      <c r="S63" s="9"/>
      <c r="T63" s="98"/>
      <c r="U63" s="10"/>
      <c r="V63" s="9"/>
      <c r="W63" s="9"/>
      <c r="X63" s="63"/>
      <c r="Y63" s="78"/>
      <c r="Z63" s="68" t="s">
        <v>603</v>
      </c>
      <c r="AA63" s="68"/>
      <c r="AB63" s="63"/>
    </row>
    <row r="64" spans="1:28">
      <c r="A64" s="68" t="s">
        <v>535</v>
      </c>
      <c r="B64" s="68" t="s">
        <v>530</v>
      </c>
      <c r="C64" s="68" t="s">
        <v>522</v>
      </c>
      <c r="D64" s="68" t="s">
        <v>442</v>
      </c>
      <c r="E64" s="69" t="str">
        <f>IF(NOT(ISNA(VLOOKUP(テーブル7[[#This Row],[dataType]], dataType定義!A:A, 1,FALSE))), "○", "×")</f>
        <v>○</v>
      </c>
      <c r="F64" s="10"/>
      <c r="G64" s="63"/>
      <c r="H64" s="63"/>
      <c r="I64" s="63"/>
      <c r="J64" s="9"/>
      <c r="K64" s="63"/>
      <c r="L64" s="9"/>
      <c r="M64" s="63"/>
      <c r="N64" s="9"/>
      <c r="O64" s="9"/>
      <c r="P64" s="9"/>
      <c r="Q64" s="9"/>
      <c r="R64" s="9"/>
      <c r="S64" s="9"/>
      <c r="T64" s="9"/>
      <c r="U64" s="10"/>
      <c r="V64" s="9"/>
      <c r="W64" s="9"/>
      <c r="X64" s="63"/>
      <c r="Y64" s="78"/>
      <c r="Z64" s="68" t="s">
        <v>604</v>
      </c>
      <c r="AA64" s="68"/>
      <c r="AB64" s="63"/>
    </row>
    <row r="65" spans="1:28">
      <c r="A65" s="68" t="s">
        <v>535</v>
      </c>
      <c r="B65" s="68" t="s">
        <v>549</v>
      </c>
      <c r="C65" s="68" t="s">
        <v>550</v>
      </c>
      <c r="D65" s="68" t="s">
        <v>415</v>
      </c>
      <c r="E65" s="69" t="str">
        <f>IF(NOT(ISNA(VLOOKUP(テーブル7[[#This Row],[dataType]], dataType定義!A:A, 1,FALSE))), "○", "×")</f>
        <v>○</v>
      </c>
      <c r="F65" s="10"/>
      <c r="G65" s="63"/>
      <c r="H65" s="63"/>
      <c r="I65" s="63"/>
      <c r="J65" s="9"/>
      <c r="K65" s="63"/>
      <c r="L65" s="9"/>
      <c r="M65" s="63"/>
      <c r="N65" s="9"/>
      <c r="O65" s="9" t="s">
        <v>356</v>
      </c>
      <c r="P65" s="9" t="s">
        <v>568</v>
      </c>
      <c r="Q65" s="9" t="s">
        <v>605</v>
      </c>
      <c r="R65" s="98" t="s">
        <v>504</v>
      </c>
      <c r="S65" s="98" t="s">
        <v>475</v>
      </c>
      <c r="T65" s="98"/>
      <c r="U65" s="10"/>
      <c r="V65" s="9"/>
      <c r="W65" s="9"/>
      <c r="X65" s="63"/>
      <c r="Y65" s="78"/>
      <c r="Z65" s="68" t="s">
        <v>606</v>
      </c>
      <c r="AA65" s="68"/>
      <c r="AB65" s="63"/>
    </row>
    <row r="66" spans="1:28">
      <c r="A66" s="68" t="s">
        <v>535</v>
      </c>
      <c r="B66" s="68" t="s">
        <v>523</v>
      </c>
      <c r="C66" s="68" t="s">
        <v>524</v>
      </c>
      <c r="D66" s="68" t="s">
        <v>443</v>
      </c>
      <c r="E66" s="69" t="str">
        <f>IF(NOT(ISNA(VLOOKUP(テーブル7[[#This Row],[dataType]], dataType定義!A:A, 1,FALSE))), "○", "×")</f>
        <v>○</v>
      </c>
      <c r="F66" s="10"/>
      <c r="G66" s="63"/>
      <c r="H66" s="10" t="s">
        <v>403</v>
      </c>
      <c r="I66" s="63"/>
      <c r="J66" s="9"/>
      <c r="K66" s="63"/>
      <c r="L66" s="9"/>
      <c r="M66" s="63"/>
      <c r="N66" s="9"/>
      <c r="O66" s="9"/>
      <c r="P66" s="9"/>
      <c r="Q66" s="9"/>
      <c r="R66" s="9"/>
      <c r="S66" s="9"/>
      <c r="T66" s="9"/>
      <c r="U66" s="10"/>
      <c r="V66" s="9"/>
      <c r="W66" s="9"/>
      <c r="X66" s="63"/>
      <c r="Y66" s="78"/>
      <c r="Z66" s="68" t="s">
        <v>590</v>
      </c>
      <c r="AA66" s="68"/>
      <c r="AB66" s="63"/>
    </row>
    <row r="67" spans="1:28">
      <c r="A67" s="68" t="s">
        <v>551</v>
      </c>
      <c r="B67" s="68" t="s">
        <v>552</v>
      </c>
      <c r="C67" s="68" t="s">
        <v>550</v>
      </c>
      <c r="D67" s="118" t="s">
        <v>415</v>
      </c>
      <c r="E67" s="69" t="str">
        <f>IF(NOT(ISNA(VLOOKUP(テーブル7[[#This Row],[dataType]], dataType定義!A:A, 1,FALSE))), "○", "×")</f>
        <v>○</v>
      </c>
      <c r="F67" s="10"/>
      <c r="G67" s="63" t="s">
        <v>457</v>
      </c>
      <c r="H67" s="63"/>
      <c r="I67" s="63"/>
      <c r="J67" s="9"/>
      <c r="K67" s="63"/>
      <c r="L67" s="9"/>
      <c r="M67" s="63"/>
      <c r="N67" s="9"/>
      <c r="O67" s="9" t="s">
        <v>368</v>
      </c>
      <c r="P67" s="9" t="s">
        <v>607</v>
      </c>
      <c r="Q67" s="9" t="s">
        <v>605</v>
      </c>
      <c r="R67" s="98" t="s">
        <v>504</v>
      </c>
      <c r="S67" s="98" t="s">
        <v>475</v>
      </c>
      <c r="T67" s="9"/>
      <c r="U67" s="10"/>
      <c r="V67" s="9"/>
      <c r="W67" s="9"/>
      <c r="X67" s="63"/>
      <c r="Y67" s="78"/>
      <c r="Z67" s="68" t="s">
        <v>606</v>
      </c>
      <c r="AA67" s="68"/>
      <c r="AB67" s="63"/>
    </row>
    <row r="68" spans="1:28">
      <c r="A68" s="68" t="s">
        <v>551</v>
      </c>
      <c r="B68" s="118" t="s">
        <v>494</v>
      </c>
      <c r="C68" s="118" t="s">
        <v>409</v>
      </c>
      <c r="D68" s="118" t="s">
        <v>415</v>
      </c>
      <c r="E68" s="69" t="str">
        <f>IF(NOT(ISNA(VLOOKUP(テーブル7[[#This Row],[dataType]], dataType定義!A:A, 1,FALSE))), "○", "×")</f>
        <v>○</v>
      </c>
      <c r="F68" s="10"/>
      <c r="G68" s="63"/>
      <c r="H68" s="63"/>
      <c r="I68" s="63"/>
      <c r="J68" s="9"/>
      <c r="K68" s="63"/>
      <c r="L68" s="9"/>
      <c r="M68" s="63"/>
      <c r="N68" s="9"/>
      <c r="O68" s="9"/>
      <c r="P68" s="9"/>
      <c r="Q68" s="9"/>
      <c r="R68" s="9"/>
      <c r="S68" s="9"/>
      <c r="T68" s="98"/>
      <c r="U68" s="10"/>
      <c r="V68" s="9"/>
      <c r="W68" s="9"/>
      <c r="X68" s="63"/>
      <c r="Y68" s="78"/>
      <c r="Z68" s="118" t="s">
        <v>570</v>
      </c>
      <c r="AA68" s="68"/>
      <c r="AB68" s="63"/>
    </row>
    <row r="69" spans="1:28">
      <c r="A69" s="68" t="s">
        <v>551</v>
      </c>
      <c r="B69" s="68" t="s">
        <v>553</v>
      </c>
      <c r="C69" s="58" t="s">
        <v>554</v>
      </c>
      <c r="D69" s="118" t="s">
        <v>415</v>
      </c>
      <c r="E69" s="69" t="str">
        <f>IF(NOT(ISNA(VLOOKUP(テーブル7[[#This Row],[dataType]], dataType定義!A:A, 1,FALSE))), "○", "×")</f>
        <v>○</v>
      </c>
      <c r="F69" s="10"/>
      <c r="G69" s="63"/>
      <c r="H69" s="63"/>
      <c r="I69" s="63"/>
      <c r="J69" s="9"/>
      <c r="K69" s="63"/>
      <c r="L69" s="9"/>
      <c r="M69" s="63"/>
      <c r="N69" s="9"/>
      <c r="O69" s="9"/>
      <c r="P69" s="9"/>
      <c r="Q69" s="9"/>
      <c r="R69" s="9"/>
      <c r="S69" s="9"/>
      <c r="T69" s="9"/>
      <c r="U69" s="10"/>
      <c r="V69" s="9"/>
      <c r="W69" s="9"/>
      <c r="X69" s="63"/>
      <c r="Y69" s="78"/>
      <c r="Z69" s="68" t="s">
        <v>608</v>
      </c>
      <c r="AA69" s="68"/>
      <c r="AB69" s="63"/>
    </row>
    <row r="70" spans="1:28">
      <c r="A70" s="68" t="s">
        <v>551</v>
      </c>
      <c r="B70" s="68" t="s">
        <v>555</v>
      </c>
      <c r="C70" s="58" t="s">
        <v>556</v>
      </c>
      <c r="D70" s="118" t="s">
        <v>415</v>
      </c>
      <c r="E70" s="69" t="str">
        <f>IF(NOT(ISNA(VLOOKUP(テーブル7[[#This Row],[dataType]], dataType定義!A:A, 1,FALSE))), "○", "×")</f>
        <v>○</v>
      </c>
      <c r="F70" s="10"/>
      <c r="G70" s="63"/>
      <c r="H70" s="63"/>
      <c r="I70" s="63"/>
      <c r="J70" s="9"/>
      <c r="K70" s="63"/>
      <c r="L70" s="9"/>
      <c r="M70" s="63"/>
      <c r="N70" s="9"/>
      <c r="O70" s="9"/>
      <c r="P70" s="9"/>
      <c r="Q70" s="9"/>
      <c r="R70" s="9"/>
      <c r="S70" s="9"/>
      <c r="T70" s="98"/>
      <c r="U70" s="10"/>
      <c r="V70" s="9"/>
      <c r="W70" s="9"/>
      <c r="X70" s="63"/>
      <c r="Y70" s="78"/>
      <c r="Z70" s="68" t="s">
        <v>609</v>
      </c>
      <c r="AA70" s="68"/>
      <c r="AB70" s="63"/>
    </row>
    <row r="71" spans="1:28">
      <c r="A71" s="68" t="s">
        <v>551</v>
      </c>
      <c r="B71" s="68" t="s">
        <v>557</v>
      </c>
      <c r="C71" s="58" t="s">
        <v>558</v>
      </c>
      <c r="D71" s="118" t="s">
        <v>415</v>
      </c>
      <c r="E71" s="69" t="str">
        <f>IF(NOT(ISNA(VLOOKUP(テーブル7[[#This Row],[dataType]], dataType定義!A:A, 1,FALSE))), "○", "×")</f>
        <v>○</v>
      </c>
      <c r="F71" s="10"/>
      <c r="G71" s="63"/>
      <c r="H71" s="63"/>
      <c r="I71" s="63"/>
      <c r="J71" s="9"/>
      <c r="K71" s="63"/>
      <c r="L71" s="9"/>
      <c r="M71" s="63"/>
      <c r="N71" s="9"/>
      <c r="O71" s="9"/>
      <c r="P71" s="9"/>
      <c r="Q71" s="9"/>
      <c r="R71" s="9"/>
      <c r="S71" s="9"/>
      <c r="T71" s="98"/>
      <c r="U71" s="10"/>
      <c r="V71" s="9"/>
      <c r="W71" s="9"/>
      <c r="X71" s="63"/>
      <c r="Y71" s="78"/>
      <c r="Z71" s="68" t="s">
        <v>610</v>
      </c>
      <c r="AA71" s="68"/>
      <c r="AB71" s="63"/>
    </row>
    <row r="72" spans="1:28">
      <c r="A72" s="68" t="s">
        <v>551</v>
      </c>
      <c r="B72" s="68" t="s">
        <v>559</v>
      </c>
      <c r="C72" s="58" t="s">
        <v>551</v>
      </c>
      <c r="D72" s="68" t="s">
        <v>442</v>
      </c>
      <c r="E72" s="69" t="str">
        <f>IF(NOT(ISNA(VLOOKUP(テーブル7[[#This Row],[dataType]], dataType定義!A:A, 1,FALSE))), "○", "×")</f>
        <v>○</v>
      </c>
      <c r="F72" s="10"/>
      <c r="G72" s="63"/>
      <c r="H72" s="63"/>
      <c r="I72" s="63"/>
      <c r="J72" s="9"/>
      <c r="K72" s="63"/>
      <c r="L72" s="9"/>
      <c r="M72" s="63"/>
      <c r="N72" s="9"/>
      <c r="O72" s="9"/>
      <c r="P72" s="9"/>
      <c r="Q72" s="9"/>
      <c r="R72" s="9"/>
      <c r="S72" s="9"/>
      <c r="T72" s="108"/>
      <c r="U72" s="10"/>
      <c r="V72" s="9"/>
      <c r="W72" s="9"/>
      <c r="X72" s="63"/>
      <c r="Y72" s="78"/>
      <c r="Z72" s="68" t="s">
        <v>611</v>
      </c>
      <c r="AA72" s="68"/>
      <c r="AB72" s="63"/>
    </row>
  </sheetData>
  <protectedRanges>
    <protectedRange sqref="A1:B1 D1:Y1 D2:X4 Y4 A5:H5 A73:Y1048576 E7:F72" name="修正可能箇所"/>
    <protectedRange sqref="Y5" name="修正可能箇所_6"/>
    <protectedRange sqref="F6" name="修正可能箇所_3_1_1_2_3"/>
    <protectedRange sqref="B49:D49 B48:C48 B50:C50 B51:D52 A46:A53 B57:D57 B56:C56 B63:D63 B64:C65 B58:C62 B67:C67 B69:B72" name="修正可能箇所_1"/>
    <protectedRange sqref="D22:D23 B34 C19:D19 B42:C42 A43:C43 A44:A45 B45:D45 B53:D53 B66:D66 A21:A42" name="修正可能箇所_3_3"/>
    <protectedRange sqref="A19:B19 A20 A17:A18" name="修正可能箇所_1_1_1"/>
    <protectedRange sqref="C69:C72" name="修正可能箇所_7_1"/>
    <protectedRange sqref="D42" name="修正可能箇所_1_1_1_1_1"/>
    <protectedRange sqref="C7:D7 D9" name="修正可能箇所_3"/>
    <protectedRange sqref="B7" name="修正可能箇所_1_1"/>
    <protectedRange sqref="T13:T15" name="修正可能箇所_4"/>
    <protectedRange sqref="G53 I53:S53 G55:S55 J54:S54 G66 G60:S64 G58:G59 I58:S59 G48:S52 G67:N67 G68:S68 G69:N71 O69:S70 G57:S57 G56:N56 G65:N65 I66:S66" name="修正可能箇所_2"/>
    <protectedRange sqref="J32:S32 G33:S33 G28:G29 G32:H32 J39:S39 G39:H39 G40:S40 G45 I45:S45 J46:S46 G46:H46 G47:S47 G54:H54 G44:S44 G43:N43 G41:N41 G19:S19 G21:S23 G42:S42" name="修正可能箇所_4_1"/>
    <protectedRange sqref="H20:I20 M20 H37 I32 I39 H45 I46 H53 I54 H66 H58:H59 H24:I31 M12:M13 H12:I18" name="修正可能箇所_3_1_1_4"/>
    <protectedRange sqref="G72:S72" name="修正可能箇所_7_2"/>
    <protectedRange sqref="V48:Y71" name="修正可能箇所_5_1"/>
    <protectedRange sqref="V19:Y19 V21:Y23 V32:Y33 V39:Y47" name="修正可能箇所_4_2"/>
    <protectedRange sqref="U12:U72" name="修正可能箇所_3_1_1_5_1"/>
    <protectedRange sqref="V72:Y72" name="修正可能箇所_7_3"/>
    <protectedRange sqref="V7:Y9 G7:T9" name="修正可能箇所_4_3"/>
    <protectedRange sqref="Z7:Z9" name="修正可能箇所_1_2_1"/>
    <protectedRange sqref="Y6" name="修正可能箇所_6_1_1"/>
    <protectedRange sqref="M6 H6:I6 U6:U9" name="修正可能箇所_3_1_1_2"/>
    <protectedRange sqref="Z10:Z11" name="修正可能箇所_1_2_2"/>
    <protectedRange sqref="Y10:Y11" name="修正可能箇所_6_1_2"/>
    <protectedRange sqref="H10:I11 U10:U11" name="修正可能箇所_3_1_1_3"/>
  </protectedRanges>
  <phoneticPr fontId="4"/>
  <dataValidations count="5">
    <dataValidation type="list" allowBlank="1" showInputMessage="1" showErrorMessage="1" sqref="F6:F72 U6:U72 H6:M72" xr:uid="{D1765308-54EE-6144-9C78-89C6C328DBD3}">
      <formula1>"○"</formula1>
    </dataValidation>
    <dataValidation type="list" allowBlank="1" showInputMessage="1" showErrorMessage="1" sqref="G6:G72" xr:uid="{C7A4175F-F78C-7849-B32D-917B164C6F1B}">
      <formula1>"S,U"</formula1>
    </dataValidation>
    <dataValidation type="list" allowBlank="1" showInputMessage="1" showErrorMessage="1" sqref="N6:N72" xr:uid="{E694763D-697C-5B48-8AB6-701E348CE32B}">
      <formula1>"CB,CD,LB,LD"</formula1>
    </dataValidation>
    <dataValidation type="list" allowBlank="1" showInputMessage="1" showErrorMessage="1" sqref="O72 O6:O70" xr:uid="{69B674A0-E5A0-6F47-BC68-821B6C3BC451}">
      <formula1>"@ManyToOne,@OneToOne"</formula1>
    </dataValidation>
    <dataValidation type="list" allowBlank="1" showInputMessage="1" showErrorMessage="1" sqref="P72 P6:P70" xr:uid="{E3465B8C-F097-E044-A17B-85E87DE39A55}">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0"/>
  <sheetViews>
    <sheetView topLeftCell="Q1" zoomScaleNormal="100" zoomScaleSheetLayoutView="80" workbookViewId="0">
      <pane ySplit="6" topLeftCell="A7" activePane="bottomLeft" state="frozen"/>
      <selection activeCell="I9" sqref="I9"/>
      <selection pane="bottomLeft" activeCell="I7" sqref="I7:AB12"/>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305</v>
      </c>
      <c r="Y3" s="45" t="s">
        <v>172</v>
      </c>
      <c r="Z3" s="48" t="s">
        <v>113</v>
      </c>
      <c r="AA3" s="48" t="s">
        <v>114</v>
      </c>
      <c r="AB3" s="48" t="s">
        <v>115</v>
      </c>
    </row>
    <row r="4" spans="1:28">
      <c r="A4" s="97" t="s">
        <v>281</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270</v>
      </c>
      <c r="C6" s="63" t="s">
        <v>3</v>
      </c>
      <c r="D6" s="63" t="s">
        <v>4</v>
      </c>
      <c r="E6" s="70" t="s">
        <v>271</v>
      </c>
      <c r="F6" s="63" t="s">
        <v>372</v>
      </c>
      <c r="G6" s="63" t="s">
        <v>373</v>
      </c>
      <c r="H6" s="64" t="s">
        <v>211</v>
      </c>
      <c r="I6" s="64" t="s">
        <v>101</v>
      </c>
      <c r="J6" s="11" t="s">
        <v>272</v>
      </c>
      <c r="K6" s="64" t="s">
        <v>273</v>
      </c>
      <c r="L6" s="11" t="s">
        <v>274</v>
      </c>
      <c r="M6" s="11" t="s">
        <v>306</v>
      </c>
      <c r="N6" s="11" t="s">
        <v>301</v>
      </c>
      <c r="O6" s="11" t="s">
        <v>328</v>
      </c>
      <c r="P6" s="11" t="s">
        <v>329</v>
      </c>
      <c r="Q6" s="11" t="s">
        <v>349</v>
      </c>
      <c r="R6" s="11" t="s">
        <v>330</v>
      </c>
      <c r="S6" s="11" t="s">
        <v>331</v>
      </c>
      <c r="T6" s="11" t="s">
        <v>360</v>
      </c>
      <c r="U6" s="11" t="s">
        <v>334</v>
      </c>
      <c r="V6" s="11" t="s">
        <v>275</v>
      </c>
      <c r="W6" s="11" t="s">
        <v>276</v>
      </c>
      <c r="X6" s="11" t="s">
        <v>277</v>
      </c>
      <c r="Y6" s="11" t="s">
        <v>96</v>
      </c>
      <c r="Z6" s="65" t="s">
        <v>278</v>
      </c>
      <c r="AA6" s="65" t="s">
        <v>279</v>
      </c>
      <c r="AB6" s="65" t="s">
        <v>280</v>
      </c>
    </row>
    <row r="7" spans="1:28" s="1" customFormat="1" ht="16">
      <c r="A7" s="109" t="s">
        <v>612</v>
      </c>
      <c r="B7" s="124" t="s">
        <v>613</v>
      </c>
      <c r="C7" s="102" t="s">
        <v>614</v>
      </c>
      <c r="D7" s="68" t="s">
        <v>415</v>
      </c>
      <c r="E7" s="82" t="str">
        <f>IF(NOT(ISNA(VLOOKUP(テーブル17[[#This Row],[dataType]], dataType定義!A:A, 1,FALSE))), "○", "×")</f>
        <v>○</v>
      </c>
      <c r="F7" s="10"/>
      <c r="G7" s="100"/>
      <c r="H7" s="110"/>
      <c r="I7" s="10"/>
      <c r="J7" s="10"/>
      <c r="K7" s="10"/>
      <c r="L7" s="10"/>
      <c r="M7" s="10"/>
      <c r="N7" s="9" t="s">
        <v>621</v>
      </c>
      <c r="O7" s="9"/>
      <c r="P7" s="9"/>
      <c r="Q7" s="9"/>
      <c r="R7" s="111"/>
      <c r="S7" s="111"/>
      <c r="T7" s="111"/>
      <c r="U7" s="10"/>
      <c r="V7" s="102"/>
      <c r="W7" s="102"/>
      <c r="X7" s="102"/>
      <c r="Y7" s="112"/>
      <c r="Z7" s="102" t="s">
        <v>622</v>
      </c>
      <c r="AA7" s="113"/>
      <c r="AB7" s="102"/>
    </row>
    <row r="8" spans="1:28" ht="16">
      <c r="A8" s="109" t="s">
        <v>612</v>
      </c>
      <c r="B8" s="125" t="s">
        <v>615</v>
      </c>
      <c r="C8" s="102" t="s">
        <v>616</v>
      </c>
      <c r="D8" s="8" t="s">
        <v>416</v>
      </c>
      <c r="E8" s="127" t="str">
        <f>IF(NOT(ISNA(VLOOKUP(テーブル17[[#This Row],[dataType]], dataType定義!A:A, 1,FALSE))), "○", "×")</f>
        <v>○</v>
      </c>
      <c r="F8" s="10"/>
      <c r="G8" s="128"/>
      <c r="I8" s="10" t="s">
        <v>403</v>
      </c>
      <c r="J8" s="10" t="s">
        <v>403</v>
      </c>
      <c r="N8" s="111" t="s">
        <v>623</v>
      </c>
      <c r="O8" s="9"/>
      <c r="P8" s="9"/>
      <c r="Q8" s="9"/>
      <c r="R8" s="98"/>
      <c r="S8" s="98"/>
      <c r="T8" s="98"/>
      <c r="V8" s="72"/>
      <c r="W8" s="72"/>
      <c r="X8" s="72"/>
      <c r="Y8" s="73"/>
      <c r="Z8" s="102" t="s">
        <v>214</v>
      </c>
      <c r="AA8" s="71"/>
      <c r="AB8" s="46"/>
    </row>
    <row r="9" spans="1:28" ht="16">
      <c r="A9" s="109" t="s">
        <v>612</v>
      </c>
      <c r="B9" s="126" t="s">
        <v>617</v>
      </c>
      <c r="C9" s="74" t="s">
        <v>408</v>
      </c>
      <c r="D9" s="68" t="s">
        <v>415</v>
      </c>
      <c r="E9" s="127" t="str">
        <f>IF(NOT(ISNA(VLOOKUP(テーブル17[[#This Row],[dataType]], dataType定義!A:A, 1,FALSE))), "○", "×")</f>
        <v>○</v>
      </c>
      <c r="F9" s="10"/>
      <c r="G9" s="128"/>
      <c r="I9" s="10"/>
      <c r="J9" s="10"/>
      <c r="N9" s="72" t="s">
        <v>624</v>
      </c>
      <c r="O9" s="9"/>
      <c r="P9" s="9"/>
      <c r="Q9" s="9"/>
      <c r="R9" s="9"/>
      <c r="S9" s="9"/>
      <c r="T9" s="9"/>
      <c r="V9" s="9"/>
      <c r="W9" s="9"/>
      <c r="X9" s="9"/>
      <c r="Z9" s="8" t="s">
        <v>625</v>
      </c>
      <c r="AA9" s="47"/>
      <c r="AB9" s="46"/>
    </row>
    <row r="10" spans="1:28" ht="16">
      <c r="A10" s="109" t="s">
        <v>612</v>
      </c>
      <c r="B10" s="8" t="s">
        <v>618</v>
      </c>
      <c r="C10" s="8" t="s">
        <v>619</v>
      </c>
      <c r="D10" s="8" t="s">
        <v>416</v>
      </c>
      <c r="E10" s="127" t="str">
        <f>IF(NOT(ISNA(VLOOKUP(テーブル17[[#This Row],[dataType]], dataType定義!A:A, 1,FALSE))), "○", "×")</f>
        <v>○</v>
      </c>
      <c r="F10" s="10"/>
      <c r="G10" s="128"/>
      <c r="I10" s="10" t="s">
        <v>403</v>
      </c>
      <c r="J10" s="10" t="s">
        <v>403</v>
      </c>
      <c r="K10" s="10" t="s">
        <v>403</v>
      </c>
      <c r="L10" s="10" t="s">
        <v>403</v>
      </c>
      <c r="N10" s="9" t="s">
        <v>626</v>
      </c>
      <c r="O10" s="9"/>
      <c r="P10" s="9"/>
      <c r="Q10" s="9"/>
      <c r="R10" s="9"/>
      <c r="S10" s="9"/>
      <c r="T10" s="9"/>
      <c r="V10" s="9"/>
      <c r="W10" s="9"/>
      <c r="X10" s="9"/>
      <c r="Z10" s="8" t="s">
        <v>627</v>
      </c>
      <c r="AA10" s="47"/>
      <c r="AB10" s="46"/>
    </row>
    <row r="11" spans="1:28" ht="16">
      <c r="A11" s="109" t="s">
        <v>612</v>
      </c>
      <c r="B11" s="8" t="s">
        <v>485</v>
      </c>
      <c r="C11" s="8" t="s">
        <v>404</v>
      </c>
      <c r="D11" s="8" t="s">
        <v>203</v>
      </c>
      <c r="E11" s="127" t="str">
        <f>IF(NOT(ISNA(VLOOKUP(テーブル17[[#This Row],[dataType]], dataType定義!A:A, 1,FALSE))), "○", "×")</f>
        <v>○</v>
      </c>
      <c r="F11" s="10"/>
      <c r="G11" s="128"/>
      <c r="I11" s="10" t="s">
        <v>403</v>
      </c>
      <c r="J11" s="10"/>
      <c r="N11" s="9"/>
      <c r="O11" s="9"/>
      <c r="P11" s="9"/>
      <c r="Q11" s="9"/>
      <c r="R11" s="9"/>
      <c r="S11" s="9"/>
      <c r="T11" s="9"/>
      <c r="V11" s="9"/>
      <c r="W11" s="9"/>
      <c r="X11" s="9"/>
      <c r="Z11" s="8" t="s">
        <v>628</v>
      </c>
      <c r="AA11" s="47"/>
      <c r="AB11" s="46"/>
    </row>
    <row r="12" spans="1:28" ht="16">
      <c r="A12" s="109" t="s">
        <v>612</v>
      </c>
      <c r="B12" s="8" t="s">
        <v>620</v>
      </c>
      <c r="C12" s="8" t="s">
        <v>411</v>
      </c>
      <c r="D12" s="8" t="s">
        <v>210</v>
      </c>
      <c r="E12" s="127" t="str">
        <f>IF(NOT(ISNA(VLOOKUP(テーブル17[[#This Row],[dataType]], dataType定義!A:A, 1,FALSE))), "○", "×")</f>
        <v>○</v>
      </c>
      <c r="F12" s="10"/>
      <c r="G12" s="128"/>
      <c r="I12" s="10"/>
      <c r="J12" s="10"/>
      <c r="N12" s="9"/>
      <c r="O12" s="9"/>
      <c r="P12" s="9"/>
      <c r="Q12" s="9"/>
      <c r="R12" s="9"/>
      <c r="S12" s="9"/>
      <c r="T12" s="9"/>
      <c r="V12" s="99"/>
      <c r="W12" s="99"/>
      <c r="X12" s="99"/>
      <c r="Z12" s="81" t="s">
        <v>629</v>
      </c>
      <c r="AA12" s="47"/>
      <c r="AB12" s="46"/>
    </row>
    <row r="13" spans="1:28">
      <c r="K13" s="9"/>
      <c r="L13" s="9"/>
      <c r="M13" s="9"/>
      <c r="N13" s="9"/>
      <c r="O13" s="9"/>
      <c r="P13" s="9"/>
      <c r="Q13" s="9"/>
      <c r="R13" s="9"/>
      <c r="S13" s="9"/>
      <c r="T13" s="9"/>
      <c r="U13" s="9"/>
      <c r="V13" s="9"/>
      <c r="W13" s="9"/>
      <c r="X13" s="9"/>
      <c r="Z13" s="47"/>
      <c r="AA13" s="47"/>
      <c r="AB13" s="46"/>
    </row>
    <row r="14" spans="1:28">
      <c r="K14" s="9"/>
      <c r="L14" s="9"/>
      <c r="M14" s="9"/>
      <c r="N14" s="9"/>
      <c r="O14" s="9"/>
      <c r="P14" s="9"/>
      <c r="Q14" s="9"/>
      <c r="R14" s="9"/>
      <c r="S14" s="9"/>
      <c r="T14" s="9"/>
      <c r="U14" s="9"/>
      <c r="V14" s="9"/>
      <c r="W14" s="9"/>
      <c r="X14" s="9"/>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sheetData>
  <protectedRanges>
    <protectedRange sqref="A3 A1 Y1:Y3 A13:J1048576 C1:J1 Y5 Y13:Y1048576 B2:J5 E7 E8:H12" name="修正可能箇所"/>
    <protectedRange sqref="U13:X1048576 K13:T1048576 K1:S5 U1:X5 T1:T4" name="修正可能箇所_1"/>
    <protectedRange sqref="Z19:AA30" name="修正可能箇所_2"/>
    <protectedRange sqref="Y6" name="修正可能箇所_6_1"/>
    <protectedRange sqref="G7:H7" name="修正可能箇所_8_2_2"/>
    <protectedRange sqref="B8 D8 B10:D12 C7:C9" name="修正可能箇所_8"/>
    <protectedRange sqref="B9 B7" name="修正可能箇所_5_2"/>
    <protectedRange sqref="Y12" name="修正可能箇所_3"/>
    <protectedRange sqref="O12:X12" name="修正可能箇所_1_1"/>
    <protectedRange sqref="Y7:Y11 V7:X7" name="修正可能箇所_9"/>
    <protectedRange sqref="Y7:Y8" name="修正可能箇所_1_2_2"/>
    <protectedRange sqref="R11:T11 V9:X11 R9:T9" name="修正可能箇所_1_7"/>
    <protectedRange sqref="V8:X8" name="修正可能箇所_1_4_2"/>
    <protectedRange sqref="R10:T10" name="修正可能箇所_1_3_1_2"/>
    <protectedRange sqref="U7:U11" name="修正可能箇所_3_1_1_5"/>
    <protectedRange sqref="J11 I7:J7 I12:J12 L7:L9" name="修正可能箇所_9_1"/>
    <protectedRange sqref="I7:J7 L7:L9" name="修正可能箇所_1_2_2_1"/>
    <protectedRange sqref="K12:N12 M10:N10 L11:M11" name="修正可能箇所_1_7_1"/>
    <protectedRange sqref="M9:N9 K7:K8" name="修正可能箇所_1_1_2"/>
    <protectedRange sqref="J9" name="修正可能箇所_3_5"/>
    <protectedRange sqref="I9:I11 J10 L10 I8:J8" name="修正可能箇所_3_1_2"/>
    <protectedRange sqref="K10" name="修正可能箇所_3_2_2"/>
    <protectedRange sqref="K9 K11" name="修正可能箇所_1_3_3"/>
    <protectedRange sqref="N11" name="修正可能箇所_1_3_1_2_1"/>
    <protectedRange sqref="Z9:Z11" name="修正可能箇所_3_3_2"/>
  </protectedRanges>
  <phoneticPr fontId="4"/>
  <dataValidations count="5">
    <dataValidation type="list" allowBlank="1" showInputMessage="1" showErrorMessage="1" sqref="G7:G12" xr:uid="{CAC5E1A6-965B-FF49-8E56-53B0F5F0D15C}">
      <formula1>"S,U"</formula1>
    </dataValidation>
    <dataValidation type="list" allowBlank="1" showInputMessage="1" showErrorMessage="1" sqref="N7:N12" xr:uid="{AD4D3BFF-8104-B843-BAE5-FA8052D8D914}">
      <formula1>"CB,CD,LB,LD"</formula1>
    </dataValidation>
    <dataValidation type="list" allowBlank="1" showInputMessage="1" showErrorMessage="1" sqref="H7:M12 F7:F12 U7:U12" xr:uid="{9C7195DD-FD99-4C42-825B-4669400258AE}">
      <formula1>"○"</formula1>
    </dataValidation>
    <dataValidation type="list" allowBlank="1" showInputMessage="1" showErrorMessage="1" sqref="O7:O12" xr:uid="{A408CAD7-E429-564A-A56B-2C18CA15B07D}">
      <formula1>"@ManyToOne,@OneToOne"</formula1>
    </dataValidation>
    <dataValidation type="list" allowBlank="1" showInputMessage="1" showErrorMessage="1" sqref="P7:P12" xr:uid="{82268637-14A2-AC49-BC5D-60CC4376C0F8}">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213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185</v>
      </c>
      <c r="C20" s="19" t="s">
        <v>202</v>
      </c>
      <c r="D20" s="4" t="s">
        <v>14</v>
      </c>
    </row>
    <row r="21" spans="1:4" ht="112">
      <c r="A21" s="17">
        <v>43856</v>
      </c>
      <c r="B21" s="18" t="s">
        <v>205</v>
      </c>
      <c r="C21" s="19" t="s">
        <v>207</v>
      </c>
      <c r="D21" s="4" t="s">
        <v>206</v>
      </c>
    </row>
    <row r="22" spans="1:4" ht="64">
      <c r="A22" s="17">
        <v>44962</v>
      </c>
      <c r="B22" s="18" t="s">
        <v>288</v>
      </c>
      <c r="C22" s="19" t="s">
        <v>216</v>
      </c>
      <c r="D22" s="4" t="s">
        <v>215</v>
      </c>
    </row>
    <row r="23" spans="1:4" ht="144">
      <c r="A23" s="17">
        <v>44962</v>
      </c>
      <c r="B23" s="18" t="s">
        <v>308</v>
      </c>
      <c r="C23" s="19" t="s">
        <v>346</v>
      </c>
      <c r="D23" s="4" t="s">
        <v>215</v>
      </c>
    </row>
    <row r="24" spans="1:4" ht="16">
      <c r="A24" s="17">
        <v>45017</v>
      </c>
      <c r="B24" s="18" t="s">
        <v>317</v>
      </c>
      <c r="C24" s="19" t="s">
        <v>320</v>
      </c>
      <c r="D24" s="4" t="s">
        <v>215</v>
      </c>
    </row>
    <row r="25" spans="1:4" ht="192">
      <c r="A25" s="17">
        <v>45050</v>
      </c>
      <c r="B25" s="18" t="s">
        <v>321</v>
      </c>
      <c r="C25" s="19" t="s">
        <v>333</v>
      </c>
      <c r="D25" s="4" t="s">
        <v>318</v>
      </c>
    </row>
    <row r="26" spans="1:4" ht="32">
      <c r="A26" s="17">
        <v>45122</v>
      </c>
      <c r="B26" s="18" t="s">
        <v>324</v>
      </c>
      <c r="C26" s="19" t="s">
        <v>327</v>
      </c>
      <c r="D26" s="4" t="s">
        <v>318</v>
      </c>
    </row>
    <row r="27" spans="1:4" ht="176">
      <c r="A27" s="17">
        <v>45134</v>
      </c>
      <c r="B27" s="18" t="s">
        <v>332</v>
      </c>
      <c r="C27" s="19" t="s">
        <v>337</v>
      </c>
      <c r="D27" s="4" t="s">
        <v>318</v>
      </c>
    </row>
    <row r="28" spans="1:4" ht="64">
      <c r="A28" s="17">
        <v>45136</v>
      </c>
      <c r="B28" s="18" t="s">
        <v>339</v>
      </c>
      <c r="C28" s="19" t="s">
        <v>342</v>
      </c>
      <c r="D28" s="4" t="s">
        <v>318</v>
      </c>
    </row>
    <row r="29" spans="1:4" ht="160">
      <c r="A29" s="17">
        <v>45144</v>
      </c>
      <c r="B29" s="18" t="s">
        <v>348</v>
      </c>
      <c r="C29" s="19" t="s">
        <v>351</v>
      </c>
      <c r="D29" s="4" t="s">
        <v>318</v>
      </c>
    </row>
    <row r="30" spans="1:4" ht="112">
      <c r="A30" s="17">
        <v>45360</v>
      </c>
      <c r="B30" s="18" t="s">
        <v>358</v>
      </c>
      <c r="C30" s="19" t="s">
        <v>359</v>
      </c>
      <c r="D30" s="4" t="s">
        <v>318</v>
      </c>
    </row>
    <row r="31" spans="1:4" ht="112">
      <c r="A31" s="17">
        <v>45444</v>
      </c>
      <c r="B31" s="18" t="s">
        <v>362</v>
      </c>
      <c r="C31" s="19" t="s">
        <v>363</v>
      </c>
      <c r="D31" s="4" t="s">
        <v>318</v>
      </c>
    </row>
    <row r="32" spans="1:4" ht="144">
      <c r="A32" s="17">
        <v>45602</v>
      </c>
      <c r="B32" s="18" t="s">
        <v>366</v>
      </c>
      <c r="C32" s="19" t="s">
        <v>367</v>
      </c>
      <c r="D32" s="4" t="s">
        <v>318</v>
      </c>
    </row>
    <row r="33" spans="1:4" ht="208">
      <c r="A33" s="17">
        <v>45707</v>
      </c>
      <c r="B33" s="18" t="s">
        <v>369</v>
      </c>
      <c r="C33" s="19" t="s">
        <v>374</v>
      </c>
      <c r="D33" s="4" t="s">
        <v>318</v>
      </c>
    </row>
    <row r="34" spans="1:4" ht="320">
      <c r="A34" s="17">
        <v>45730</v>
      </c>
      <c r="B34" s="18" t="s">
        <v>380</v>
      </c>
      <c r="C34" s="19" t="s">
        <v>399</v>
      </c>
      <c r="D34" s="4" t="s">
        <v>318</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311</v>
      </c>
    </row>
    <row r="2" spans="1:1">
      <c r="A2" t="s">
        <v>353</v>
      </c>
    </row>
    <row r="3" spans="1:1">
      <c r="A3" t="s">
        <v>354</v>
      </c>
    </row>
    <row r="5" spans="1:1">
      <c r="A5" t="s">
        <v>323</v>
      </c>
    </row>
    <row r="6" spans="1:1">
      <c r="A6" t="s">
        <v>352</v>
      </c>
    </row>
    <row r="7" spans="1:1">
      <c r="A7" t="s">
        <v>325</v>
      </c>
    </row>
    <row r="9" spans="1:1">
      <c r="A9" t="s">
        <v>326</v>
      </c>
    </row>
    <row r="10" spans="1:1">
      <c r="A10" t="s">
        <v>322</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tabSelected="1" zoomScale="94" zoomScaleNormal="110" workbookViewId="0">
      <pane ySplit="6" topLeftCell="A7" activePane="bottomLeft" state="frozen"/>
      <selection pane="bottomLeft" activeCell="E12" sqref="E12"/>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229</v>
      </c>
    </row>
    <row r="3" spans="1:6">
      <c r="A3" t="s">
        <v>226</v>
      </c>
    </row>
    <row r="4" spans="1:6">
      <c r="A4" s="83" t="s">
        <v>254</v>
      </c>
    </row>
    <row r="6" spans="1:6" ht="16">
      <c r="A6" t="s">
        <v>230</v>
      </c>
      <c r="B6" s="75" t="s">
        <v>231</v>
      </c>
      <c r="C6" t="s">
        <v>217</v>
      </c>
      <c r="D6" t="s">
        <v>218</v>
      </c>
      <c r="E6" s="84" t="s">
        <v>220</v>
      </c>
      <c r="F6" s="84" t="s">
        <v>219</v>
      </c>
    </row>
    <row r="7" spans="1:6" ht="16">
      <c r="A7" s="85" t="s">
        <v>250</v>
      </c>
      <c r="B7" s="96" t="s">
        <v>251</v>
      </c>
      <c r="C7" s="85" t="s">
        <v>287</v>
      </c>
      <c r="D7" s="85" t="s">
        <v>286</v>
      </c>
      <c r="E7" s="85" t="s">
        <v>381</v>
      </c>
      <c r="F7" s="85"/>
    </row>
    <row r="8" spans="1:6" ht="16">
      <c r="A8" s="85" t="s">
        <v>250</v>
      </c>
      <c r="B8" s="96" t="s">
        <v>251</v>
      </c>
      <c r="C8" s="85" t="s">
        <v>212</v>
      </c>
      <c r="D8" s="85" t="s">
        <v>253</v>
      </c>
      <c r="E8" s="85" t="s">
        <v>400</v>
      </c>
      <c r="F8" s="85"/>
    </row>
    <row r="9" spans="1:6" ht="16">
      <c r="A9" s="85" t="s">
        <v>250</v>
      </c>
      <c r="B9" s="96" t="s">
        <v>251</v>
      </c>
      <c r="C9" s="85" t="s">
        <v>221</v>
      </c>
      <c r="D9" s="85" t="s">
        <v>223</v>
      </c>
      <c r="E9" s="85" t="s">
        <v>401</v>
      </c>
      <c r="F9" s="85"/>
    </row>
    <row r="10" spans="1:6" ht="16">
      <c r="A10" s="85" t="s">
        <v>250</v>
      </c>
      <c r="B10" s="96" t="s">
        <v>251</v>
      </c>
      <c r="C10" s="85" t="s">
        <v>282</v>
      </c>
      <c r="D10" s="85" t="s">
        <v>283</v>
      </c>
      <c r="E10" s="85" t="s">
        <v>402</v>
      </c>
      <c r="F10" s="85"/>
    </row>
    <row r="11" spans="1:6" ht="32">
      <c r="A11" s="85" t="s">
        <v>250</v>
      </c>
      <c r="B11" s="96" t="s">
        <v>251</v>
      </c>
      <c r="C11" s="85" t="s">
        <v>284</v>
      </c>
      <c r="D11" s="96" t="s">
        <v>285</v>
      </c>
      <c r="E11" s="85" t="s">
        <v>403</v>
      </c>
      <c r="F11" s="85"/>
    </row>
    <row r="12" spans="1:6" ht="16">
      <c r="A12" s="85" t="s">
        <v>250</v>
      </c>
      <c r="B12" s="96" t="s">
        <v>251</v>
      </c>
      <c r="C12" s="85" t="s">
        <v>364</v>
      </c>
      <c r="D12" s="96" t="s">
        <v>365</v>
      </c>
      <c r="E12" s="85"/>
      <c r="F12" s="85"/>
    </row>
    <row r="13" spans="1:6" ht="16">
      <c r="A13" s="85" t="s">
        <v>250</v>
      </c>
      <c r="B13" s="96" t="s">
        <v>251</v>
      </c>
      <c r="C13" s="85" t="s">
        <v>225</v>
      </c>
      <c r="D13" s="85" t="s">
        <v>224</v>
      </c>
      <c r="E13" t="s">
        <v>184</v>
      </c>
      <c r="F13" s="85"/>
    </row>
    <row r="14" spans="1:6" ht="48">
      <c r="A14" s="85" t="s">
        <v>250</v>
      </c>
      <c r="B14" s="96" t="s">
        <v>251</v>
      </c>
      <c r="C14" s="85" t="s">
        <v>255</v>
      </c>
      <c r="D14" s="96" t="s">
        <v>340</v>
      </c>
      <c r="E14" t="s">
        <v>382</v>
      </c>
      <c r="F14" s="85"/>
    </row>
    <row r="15" spans="1:6" ht="48">
      <c r="A15" s="85" t="s">
        <v>250</v>
      </c>
      <c r="B15" s="96" t="s">
        <v>251</v>
      </c>
      <c r="C15" s="85" t="s">
        <v>256</v>
      </c>
      <c r="D15" s="96" t="s">
        <v>341</v>
      </c>
      <c r="E15" t="s">
        <v>383</v>
      </c>
      <c r="F15" s="85"/>
    </row>
    <row r="16" spans="1:6" ht="16">
      <c r="A16" s="85" t="s">
        <v>250</v>
      </c>
      <c r="B16" s="96" t="s">
        <v>251</v>
      </c>
      <c r="C16" s="85" t="s">
        <v>257</v>
      </c>
      <c r="D16" s="85" t="s">
        <v>170</v>
      </c>
      <c r="F16" s="85"/>
    </row>
    <row r="17" spans="1:6" ht="16">
      <c r="A17" s="85" t="s">
        <v>250</v>
      </c>
      <c r="B17" s="96" t="s">
        <v>251</v>
      </c>
      <c r="C17" s="85" t="s">
        <v>258</v>
      </c>
      <c r="D17" s="85" t="s">
        <v>171</v>
      </c>
      <c r="F17" s="85"/>
    </row>
    <row r="18" spans="1:6" ht="16">
      <c r="A18" s="85" t="s">
        <v>250</v>
      </c>
      <c r="B18" s="96" t="s">
        <v>251</v>
      </c>
      <c r="C18" s="85" t="s">
        <v>389</v>
      </c>
      <c r="D18" s="85" t="s">
        <v>123</v>
      </c>
      <c r="E18" t="s">
        <v>222</v>
      </c>
      <c r="F18" s="85"/>
    </row>
    <row r="19" spans="1:6" ht="16">
      <c r="A19" s="85" t="s">
        <v>250</v>
      </c>
      <c r="B19" s="96" t="s">
        <v>251</v>
      </c>
      <c r="C19" s="85" t="s">
        <v>390</v>
      </c>
      <c r="D19" s="85" t="s">
        <v>388</v>
      </c>
      <c r="E19" s="85" t="s">
        <v>397</v>
      </c>
      <c r="F19" s="85"/>
    </row>
    <row r="20" spans="1:6" ht="16">
      <c r="A20" s="85" t="s">
        <v>250</v>
      </c>
      <c r="B20" s="96" t="s">
        <v>251</v>
      </c>
      <c r="C20" s="85" t="s">
        <v>391</v>
      </c>
      <c r="D20" s="85" t="s">
        <v>394</v>
      </c>
      <c r="E20" s="85" t="s">
        <v>398</v>
      </c>
      <c r="F20" s="85"/>
    </row>
    <row r="21" spans="1:6" ht="16">
      <c r="A21" s="85" t="s">
        <v>250</v>
      </c>
      <c r="B21" s="96" t="s">
        <v>251</v>
      </c>
      <c r="C21" s="85" t="s">
        <v>392</v>
      </c>
      <c r="D21" s="85" t="s">
        <v>395</v>
      </c>
      <c r="E21" s="85"/>
      <c r="F21" s="85"/>
    </row>
    <row r="22" spans="1:6" ht="16">
      <c r="A22" s="85" t="s">
        <v>250</v>
      </c>
      <c r="B22" s="96" t="s">
        <v>251</v>
      </c>
      <c r="C22" s="85" t="s">
        <v>393</v>
      </c>
      <c r="D22" s="85" t="s">
        <v>396</v>
      </c>
      <c r="E22" s="85"/>
      <c r="F22" s="85"/>
    </row>
    <row r="23" spans="1:6" ht="112">
      <c r="A23" s="85" t="s">
        <v>233</v>
      </c>
      <c r="B23" s="96" t="s">
        <v>232</v>
      </c>
      <c r="C23" s="85" t="s">
        <v>234</v>
      </c>
      <c r="D23" s="95" t="s">
        <v>309</v>
      </c>
      <c r="E23" s="86" t="s">
        <v>404</v>
      </c>
      <c r="F23" s="87"/>
    </row>
    <row r="24" spans="1:6" ht="16">
      <c r="A24" s="85" t="s">
        <v>233</v>
      </c>
      <c r="B24" s="96" t="s">
        <v>232</v>
      </c>
      <c r="C24" s="85" t="s">
        <v>235</v>
      </c>
      <c r="D24" s="88" t="s">
        <v>245</v>
      </c>
      <c r="E24" s="89" t="s">
        <v>203</v>
      </c>
      <c r="F24" s="90"/>
    </row>
    <row r="25" spans="1:6" ht="160">
      <c r="A25" s="85" t="s">
        <v>233</v>
      </c>
      <c r="B25" s="96" t="s">
        <v>232</v>
      </c>
      <c r="C25" s="85" t="s">
        <v>238</v>
      </c>
      <c r="D25" s="91" t="s">
        <v>310</v>
      </c>
      <c r="E25" s="89" t="s">
        <v>405</v>
      </c>
      <c r="F25" s="90"/>
    </row>
    <row r="26" spans="1:6" ht="32">
      <c r="A26" s="85" t="s">
        <v>233</v>
      </c>
      <c r="B26" s="96" t="s">
        <v>232</v>
      </c>
      <c r="C26" s="85" t="s">
        <v>239</v>
      </c>
      <c r="D26" s="91" t="s">
        <v>236</v>
      </c>
      <c r="E26" s="89" t="s">
        <v>406</v>
      </c>
      <c r="F26" s="90"/>
    </row>
    <row r="27" spans="1:6" ht="32">
      <c r="A27" s="85" t="s">
        <v>233</v>
      </c>
      <c r="B27" s="96" t="s">
        <v>232</v>
      </c>
      <c r="C27" s="85" t="s">
        <v>241</v>
      </c>
      <c r="D27" s="91" t="s">
        <v>240</v>
      </c>
      <c r="E27" s="89" t="s">
        <v>407</v>
      </c>
      <c r="F27" s="90"/>
    </row>
    <row r="28" spans="1:6" ht="128">
      <c r="A28" s="85" t="s">
        <v>233</v>
      </c>
      <c r="B28" s="96" t="s">
        <v>232</v>
      </c>
      <c r="C28" s="85" t="s">
        <v>242</v>
      </c>
      <c r="D28" s="92" t="s">
        <v>237</v>
      </c>
      <c r="E28" s="93" t="s">
        <v>408</v>
      </c>
      <c r="F28" s="94"/>
    </row>
    <row r="29" spans="1:6" ht="208">
      <c r="A29" s="85" t="s">
        <v>243</v>
      </c>
      <c r="B29" s="96" t="s">
        <v>244</v>
      </c>
      <c r="C29" s="85" t="s">
        <v>234</v>
      </c>
      <c r="D29" s="96" t="s">
        <v>345</v>
      </c>
      <c r="E29" s="85" t="s">
        <v>409</v>
      </c>
      <c r="F29" s="85"/>
    </row>
    <row r="30" spans="1:6" ht="32">
      <c r="A30" s="85" t="s">
        <v>243</v>
      </c>
      <c r="B30" s="96" t="s">
        <v>244</v>
      </c>
      <c r="C30" s="85" t="s">
        <v>235</v>
      </c>
      <c r="D30" s="88" t="s">
        <v>245</v>
      </c>
      <c r="E30" s="85" t="s">
        <v>384</v>
      </c>
      <c r="F30" s="85"/>
    </row>
    <row r="31" spans="1:6" ht="32">
      <c r="A31" s="85" t="s">
        <v>243</v>
      </c>
      <c r="B31" s="96" t="s">
        <v>244</v>
      </c>
      <c r="C31" s="85" t="s">
        <v>343</v>
      </c>
      <c r="D31" s="96" t="s">
        <v>344</v>
      </c>
      <c r="E31" s="85" t="s">
        <v>410</v>
      </c>
      <c r="F31" s="85"/>
    </row>
    <row r="32" spans="1:6" ht="256">
      <c r="A32" s="85" t="s">
        <v>243</v>
      </c>
      <c r="B32" s="96" t="s">
        <v>244</v>
      </c>
      <c r="C32" s="85" t="s">
        <v>259</v>
      </c>
      <c r="D32" s="96" t="s">
        <v>290</v>
      </c>
      <c r="E32" s="114"/>
      <c r="F32" s="85"/>
    </row>
    <row r="33" spans="1:6" ht="224">
      <c r="A33" s="85" t="s">
        <v>243</v>
      </c>
      <c r="B33" s="96" t="s">
        <v>244</v>
      </c>
      <c r="C33" s="85" t="s">
        <v>246</v>
      </c>
      <c r="D33" s="96" t="s">
        <v>291</v>
      </c>
      <c r="E33" s="85"/>
      <c r="F33" s="85"/>
    </row>
    <row r="34" spans="1:6" ht="64">
      <c r="A34" s="85" t="s">
        <v>247</v>
      </c>
      <c r="B34" s="96" t="s">
        <v>248</v>
      </c>
      <c r="C34" s="85" t="s">
        <v>234</v>
      </c>
      <c r="D34" s="96" t="s">
        <v>249</v>
      </c>
      <c r="E34" s="85" t="s">
        <v>411</v>
      </c>
      <c r="F34" s="85"/>
    </row>
    <row r="35" spans="1:6" ht="16">
      <c r="A35" s="85" t="s">
        <v>247</v>
      </c>
      <c r="B35" s="96" t="s">
        <v>248</v>
      </c>
      <c r="C35" s="85" t="s">
        <v>235</v>
      </c>
      <c r="D35" s="85" t="s">
        <v>17</v>
      </c>
      <c r="E35" s="85" t="s">
        <v>412</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7"/>
  <sheetViews>
    <sheetView zoomScaleNormal="100" workbookViewId="0">
      <pane ySplit="8" topLeftCell="A9" activePane="bottomLeft" state="frozen"/>
      <selection pane="bottomLeft" activeCell="R19" sqref="R19"/>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172</v>
      </c>
      <c r="J3" s="62" t="s">
        <v>113</v>
      </c>
      <c r="K3" s="62" t="s">
        <v>114</v>
      </c>
      <c r="L3" s="62" t="s">
        <v>115</v>
      </c>
    </row>
    <row r="4" spans="1:19">
      <c r="A4" s="83" t="s">
        <v>228</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84</v>
      </c>
      <c r="C6" s="123" t="s">
        <v>88</v>
      </c>
      <c r="D6" s="123"/>
      <c r="E6" s="123"/>
      <c r="F6" s="123"/>
      <c r="G6" s="123"/>
      <c r="H6" s="123"/>
      <c r="I6" s="123"/>
      <c r="J6" s="123"/>
      <c r="K6" s="123"/>
      <c r="L6" s="123"/>
      <c r="M6" s="122" t="s">
        <v>124</v>
      </c>
      <c r="N6" s="122"/>
      <c r="O6" s="122"/>
      <c r="P6" s="122"/>
      <c r="Q6" s="53" t="s">
        <v>167</v>
      </c>
      <c r="R6" s="80" t="s">
        <v>209</v>
      </c>
      <c r="S6" s="104" t="s">
        <v>96</v>
      </c>
    </row>
    <row r="7" spans="1:19">
      <c r="B7" s="35" t="s">
        <v>85</v>
      </c>
      <c r="C7" s="42" t="s">
        <v>86</v>
      </c>
      <c r="D7" s="42" t="s">
        <v>85</v>
      </c>
      <c r="E7" s="37" t="s">
        <v>85</v>
      </c>
      <c r="F7" s="42" t="s">
        <v>85</v>
      </c>
      <c r="G7" s="37" t="s">
        <v>166</v>
      </c>
      <c r="H7" s="37" t="s">
        <v>86</v>
      </c>
      <c r="I7" s="37" t="s">
        <v>86</v>
      </c>
      <c r="J7" s="37" t="s">
        <v>86</v>
      </c>
      <c r="K7" s="37" t="s">
        <v>86</v>
      </c>
      <c r="L7" s="37" t="s">
        <v>86</v>
      </c>
      <c r="M7" s="39" t="s">
        <v>86</v>
      </c>
      <c r="N7" s="39" t="s">
        <v>86</v>
      </c>
      <c r="O7" s="39" t="s">
        <v>86</v>
      </c>
      <c r="P7" s="39" t="s">
        <v>86</v>
      </c>
      <c r="Q7" s="54" t="s">
        <v>180</v>
      </c>
      <c r="R7" s="79" t="s">
        <v>86</v>
      </c>
      <c r="S7" s="36" t="s">
        <v>86</v>
      </c>
    </row>
    <row r="8" spans="1:19" ht="48">
      <c r="A8" s="4" t="s">
        <v>17</v>
      </c>
      <c r="B8" s="4" t="s">
        <v>0</v>
      </c>
      <c r="C8" s="5" t="s">
        <v>260</v>
      </c>
      <c r="D8" s="5" t="s">
        <v>261</v>
      </c>
      <c r="E8" s="41" t="s">
        <v>262</v>
      </c>
      <c r="F8" s="43" t="s">
        <v>155</v>
      </c>
      <c r="G8" s="5" t="s">
        <v>387</v>
      </c>
      <c r="H8" s="5" t="s">
        <v>95</v>
      </c>
      <c r="I8" s="5" t="s">
        <v>376</v>
      </c>
      <c r="J8" s="5" t="s">
        <v>377</v>
      </c>
      <c r="K8" s="5" t="s">
        <v>378</v>
      </c>
      <c r="L8" s="5" t="s">
        <v>379</v>
      </c>
      <c r="M8" s="5" t="s">
        <v>263</v>
      </c>
      <c r="N8" s="5" t="s">
        <v>264</v>
      </c>
      <c r="O8" s="5" t="s">
        <v>122</v>
      </c>
      <c r="P8" s="5" t="s">
        <v>265</v>
      </c>
      <c r="Q8" s="5" t="s">
        <v>168</v>
      </c>
      <c r="R8" s="5" t="s">
        <v>208</v>
      </c>
      <c r="S8" s="5" t="s">
        <v>96</v>
      </c>
    </row>
    <row r="9" spans="1:19">
      <c r="A9" s="6" t="s">
        <v>413</v>
      </c>
      <c r="B9" s="2" t="s">
        <v>204</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412</v>
      </c>
      <c r="B10" s="2" t="s">
        <v>414</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415</v>
      </c>
      <c r="B11" s="2" t="s">
        <v>70</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416</v>
      </c>
      <c r="B12" s="2" t="s">
        <v>355</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ht="32">
      <c r="A13" s="6" t="s">
        <v>417</v>
      </c>
      <c r="B13" s="2" t="s">
        <v>418</v>
      </c>
      <c r="C13" s="2" t="s">
        <v>419</v>
      </c>
      <c r="D13" s="2" t="s">
        <v>419</v>
      </c>
      <c r="E13" s="2" t="s">
        <v>420</v>
      </c>
      <c r="F13" s="1" t="str">
        <f>IF(テーブル2[[#This Row],[データパターン（日本語）]]="", "", VLOOKUP(テーブル2[[#This Row],[データパターン（日本語）]],dataType・データパターン一覧!A:B,2,FALSE))</f>
        <v>REG_EX_ALL</v>
      </c>
      <c r="G13" s="5"/>
      <c r="H13" s="38" t="s">
        <v>445</v>
      </c>
      <c r="I13" s="38"/>
      <c r="J13" s="38"/>
      <c r="K13" s="38"/>
      <c r="L13" s="38"/>
      <c r="M13" s="2"/>
      <c r="N13" s="2"/>
      <c r="O13" s="2"/>
      <c r="P13" s="2"/>
      <c r="Q13" s="2"/>
      <c r="R13" s="19"/>
      <c r="S13" s="19"/>
    </row>
    <row r="14" spans="1:19" ht="32">
      <c r="A14" s="6" t="s">
        <v>421</v>
      </c>
      <c r="B14" s="2" t="s">
        <v>418</v>
      </c>
      <c r="C14" s="2" t="s">
        <v>422</v>
      </c>
      <c r="D14" s="2" t="s">
        <v>423</v>
      </c>
      <c r="E14" s="2" t="s">
        <v>420</v>
      </c>
      <c r="F14" s="1" t="str">
        <f>IF(テーブル2[[#This Row],[データパターン（日本語）]]="", "", VLOOKUP(テーブル2[[#This Row],[データパターン（日本語）]],dataType・データパターン一覧!A:B,2,FALSE))</f>
        <v>REG_EX_ALL</v>
      </c>
      <c r="G14" s="5"/>
      <c r="H14" s="38" t="s">
        <v>446</v>
      </c>
      <c r="I14" s="38"/>
      <c r="J14" s="38"/>
      <c r="K14" s="38"/>
      <c r="L14" s="38"/>
      <c r="M14" s="2"/>
      <c r="N14" s="2"/>
      <c r="O14" s="2"/>
      <c r="P14" s="2"/>
      <c r="Q14" s="2"/>
      <c r="R14" s="19"/>
      <c r="S14" s="19" t="s">
        <v>450</v>
      </c>
    </row>
    <row r="15" spans="1:19" ht="32">
      <c r="A15" s="6" t="s">
        <v>424</v>
      </c>
      <c r="B15" s="2" t="s">
        <v>418</v>
      </c>
      <c r="C15" s="2" t="s">
        <v>422</v>
      </c>
      <c r="D15" s="2" t="s">
        <v>423</v>
      </c>
      <c r="E15" s="2" t="s">
        <v>420</v>
      </c>
      <c r="F15" s="1" t="str">
        <f>IF(テーブル2[[#This Row],[データパターン（日本語）]]="", "", VLOOKUP(テーブル2[[#This Row],[データパターン（日本語）]],dataType・データパターン一覧!A:B,2,FALSE))</f>
        <v>REG_EX_ALL</v>
      </c>
      <c r="G15" s="107" t="s">
        <v>403</v>
      </c>
      <c r="H15" s="38" t="s">
        <v>447</v>
      </c>
      <c r="I15" s="38"/>
      <c r="J15" s="38"/>
      <c r="K15" s="38"/>
      <c r="L15" s="38"/>
      <c r="M15" s="2"/>
      <c r="N15" s="2"/>
      <c r="O15" s="2"/>
      <c r="P15" s="2"/>
      <c r="Q15" s="2"/>
      <c r="R15" s="19"/>
      <c r="S15" s="19" t="s">
        <v>450</v>
      </c>
    </row>
    <row r="16" spans="1:19" ht="32">
      <c r="A16" s="6" t="s">
        <v>425</v>
      </c>
      <c r="B16" s="2" t="s">
        <v>418</v>
      </c>
      <c r="C16" s="2" t="s">
        <v>426</v>
      </c>
      <c r="D16" s="2" t="s">
        <v>426</v>
      </c>
      <c r="E16" s="2" t="s">
        <v>420</v>
      </c>
      <c r="F16" s="1" t="str">
        <f>IF(テーブル2[[#This Row],[データパターン（日本語）]]="", "", VLOOKUP(テーブル2[[#This Row],[データパターン（日本語）]],dataType・データパターン一覧!A:B,2,FALSE))</f>
        <v>REG_EX_ALL</v>
      </c>
      <c r="G16" s="107"/>
      <c r="H16" s="38" t="s">
        <v>448</v>
      </c>
      <c r="I16" s="38"/>
      <c r="J16" s="38"/>
      <c r="K16" s="38"/>
      <c r="L16" s="38"/>
      <c r="M16" s="2"/>
      <c r="N16" s="2"/>
      <c r="O16" s="2"/>
      <c r="P16" s="2"/>
      <c r="Q16" s="2"/>
      <c r="R16" s="19"/>
      <c r="S16" s="19"/>
    </row>
    <row r="17" spans="1:19" ht="48">
      <c r="A17" s="105" t="s">
        <v>385</v>
      </c>
      <c r="B17" s="106" t="s">
        <v>56</v>
      </c>
      <c r="C17" s="106" t="s">
        <v>386</v>
      </c>
      <c r="D17" s="106" t="s">
        <v>427</v>
      </c>
      <c r="E17" s="106" t="s">
        <v>420</v>
      </c>
      <c r="F17" s="1" t="str">
        <f>IF(テーブル2[[#This Row],[データパターン（日本語）]]="", "", VLOOKUP(テーブル2[[#This Row],[データパターン（日本語）]],dataType・データパターン一覧!A:B,2,FALSE))</f>
        <v>REG_EX_ALL</v>
      </c>
      <c r="G17" s="107" t="s">
        <v>403</v>
      </c>
      <c r="H17" s="38" t="s">
        <v>449</v>
      </c>
      <c r="I17" s="38"/>
      <c r="J17" s="38"/>
      <c r="K17" s="38"/>
      <c r="L17" s="38"/>
      <c r="M17" s="2"/>
      <c r="N17" s="2"/>
      <c r="O17" s="2"/>
      <c r="P17" s="2"/>
      <c r="Q17" s="2"/>
      <c r="R17" s="19"/>
      <c r="S17" s="19" t="s">
        <v>451</v>
      </c>
    </row>
    <row r="18" spans="1:19" ht="16">
      <c r="A18" s="68" t="s">
        <v>428</v>
      </c>
      <c r="B18" s="2" t="s">
        <v>418</v>
      </c>
      <c r="C18" s="2" t="s">
        <v>429</v>
      </c>
      <c r="D18" s="2" t="s">
        <v>429</v>
      </c>
      <c r="E18" s="2" t="s">
        <v>420</v>
      </c>
      <c r="F18" s="1" t="str">
        <f>IF(テーブル2[[#This Row],[データパターン（日本語）]]="", "", VLOOKUP(テーブル2[[#This Row],[データパターン（日本語）]],dataType・データパターン一覧!A:B,2,FALSE))</f>
        <v>REG_EX_ALL</v>
      </c>
      <c r="G18" s="107" t="s">
        <v>403</v>
      </c>
      <c r="H18" s="38"/>
      <c r="I18" s="38"/>
      <c r="J18" s="38"/>
      <c r="K18" s="38"/>
      <c r="L18" s="38"/>
      <c r="M18" s="2"/>
      <c r="N18" s="2"/>
      <c r="O18" s="2"/>
      <c r="P18" s="2"/>
      <c r="Q18" s="2"/>
      <c r="R18" s="19"/>
      <c r="S18" s="19" t="s">
        <v>452</v>
      </c>
    </row>
    <row r="19" spans="1:19">
      <c r="A19" s="68" t="s">
        <v>430</v>
      </c>
      <c r="B19" s="2" t="s">
        <v>431</v>
      </c>
      <c r="C19" s="2"/>
      <c r="D19" s="2"/>
      <c r="E19" s="2"/>
      <c r="F19" s="1" t="str">
        <f>IF(テーブル2[[#This Row],[データパターン（日本語）]]="", "", VLOOKUP(テーブル2[[#This Row],[データパターン（日本語）]],dataType・データパターン一覧!A:B,2,FALSE))</f>
        <v/>
      </c>
      <c r="G19" s="115"/>
      <c r="H19" s="38"/>
      <c r="I19" s="38"/>
      <c r="J19" s="38"/>
      <c r="K19" s="38"/>
      <c r="L19" s="38"/>
      <c r="M19" s="2"/>
      <c r="N19" s="2"/>
      <c r="O19" s="2"/>
      <c r="P19" s="2"/>
      <c r="Q19" s="2" t="s">
        <v>422</v>
      </c>
      <c r="R19" s="19"/>
      <c r="S19" s="19"/>
    </row>
    <row r="20" spans="1:19">
      <c r="A20" s="68" t="s">
        <v>432</v>
      </c>
      <c r="B20" s="2" t="s">
        <v>431</v>
      </c>
      <c r="C20" s="2"/>
      <c r="D20" s="2"/>
      <c r="E20" s="2"/>
      <c r="F20" s="1" t="str">
        <f>IF(テーブル2[[#This Row],[データパターン（日本語）]]="", "", VLOOKUP(テーブル2[[#This Row],[データパターン（日本語）]],dataType・データパターン一覧!A:B,2,FALSE))</f>
        <v/>
      </c>
      <c r="G20" s="107"/>
      <c r="H20" s="38"/>
      <c r="I20" s="38"/>
      <c r="J20" s="38"/>
      <c r="K20" s="38"/>
      <c r="L20" s="38"/>
      <c r="M20" s="2"/>
      <c r="N20" s="2"/>
      <c r="O20" s="2"/>
      <c r="P20" s="2"/>
      <c r="Q20" s="2" t="s">
        <v>422</v>
      </c>
      <c r="R20" s="19"/>
      <c r="S20" s="19"/>
    </row>
    <row r="21" spans="1:19" ht="32">
      <c r="A21" s="6" t="s">
        <v>433</v>
      </c>
      <c r="B21" s="2" t="s">
        <v>418</v>
      </c>
      <c r="C21" s="2" t="s">
        <v>422</v>
      </c>
      <c r="D21" s="2" t="s">
        <v>423</v>
      </c>
      <c r="E21" s="2" t="s">
        <v>420</v>
      </c>
      <c r="F21" s="1" t="str">
        <f>IF(テーブル2[[#This Row],[データパターン（日本語）]]="", "", VLOOKUP(テーブル2[[#This Row],[データパターン（日本語）]],dataType・データパターン一覧!A:B,2,FALSE))</f>
        <v>REG_EX_ALL</v>
      </c>
      <c r="G21" s="107"/>
      <c r="H21" s="38" t="s">
        <v>446</v>
      </c>
      <c r="I21" s="38"/>
      <c r="J21" s="38"/>
      <c r="K21" s="38"/>
      <c r="L21" s="38"/>
      <c r="M21" s="2"/>
      <c r="N21" s="2"/>
      <c r="O21" s="2"/>
      <c r="P21" s="2"/>
      <c r="Q21" s="2"/>
      <c r="R21" s="19"/>
      <c r="S21" s="19" t="s">
        <v>450</v>
      </c>
    </row>
    <row r="22" spans="1:19">
      <c r="A22" s="68" t="s">
        <v>434</v>
      </c>
      <c r="B22" s="2" t="s">
        <v>418</v>
      </c>
      <c r="C22" s="2" t="s">
        <v>422</v>
      </c>
      <c r="D22" s="2" t="s">
        <v>435</v>
      </c>
      <c r="E22" s="2" t="s">
        <v>436</v>
      </c>
      <c r="F22" s="1" t="str">
        <f>IF(テーブル2[[#This Row],[データパターン（日本語）]]="", "", VLOOKUP(テーブル2[[#This Row],[データパターン（日本語）]],dataType・データパターン一覧!A:B,2,FALSE))</f>
        <v>REG_EX_HAN_NUM_UC</v>
      </c>
      <c r="G22" s="107"/>
      <c r="H22" s="38"/>
      <c r="I22" s="38"/>
      <c r="J22" s="38"/>
      <c r="K22" s="38"/>
      <c r="L22" s="38"/>
      <c r="M22" s="2"/>
      <c r="N22" s="2"/>
      <c r="O22" s="2"/>
      <c r="P22" s="2"/>
      <c r="Q22" s="2"/>
      <c r="R22" s="19"/>
      <c r="S22" s="19"/>
    </row>
    <row r="23" spans="1:19" ht="32">
      <c r="A23" s="6" t="s">
        <v>437</v>
      </c>
      <c r="B23" s="2" t="s">
        <v>418</v>
      </c>
      <c r="C23" s="2"/>
      <c r="D23" s="2" t="s">
        <v>423</v>
      </c>
      <c r="E23" s="2" t="s">
        <v>420</v>
      </c>
      <c r="F23" s="1" t="str">
        <f>IF(テーブル2[[#This Row],[データパターン（日本語）]]="", "", VLOOKUP(テーブル2[[#This Row],[データパターン（日本語）]],dataType・データパターン一覧!A:B,2,FALSE))</f>
        <v>REG_EX_ALL</v>
      </c>
      <c r="G23" s="107"/>
      <c r="H23" s="38" t="s">
        <v>446</v>
      </c>
      <c r="I23" s="38"/>
      <c r="J23" s="38"/>
      <c r="K23" s="38"/>
      <c r="L23" s="38"/>
      <c r="M23" s="2"/>
      <c r="N23" s="2"/>
      <c r="O23" s="2"/>
      <c r="P23" s="2"/>
      <c r="Q23" s="2"/>
      <c r="R23" s="19"/>
      <c r="S23" s="19" t="s">
        <v>450</v>
      </c>
    </row>
    <row r="24" spans="1:19" ht="32">
      <c r="A24" s="6" t="s">
        <v>438</v>
      </c>
      <c r="B24" s="2" t="s">
        <v>418</v>
      </c>
      <c r="C24" s="2"/>
      <c r="D24" s="2" t="s">
        <v>439</v>
      </c>
      <c r="E24" s="2" t="s">
        <v>420</v>
      </c>
      <c r="F24" s="1" t="str">
        <f>IF(テーブル2[[#This Row],[データパターン（日本語）]]="", "", VLOOKUP(テーブル2[[#This Row],[データパターン（日本語）]],dataType・データパターン一覧!A:B,2,FALSE))</f>
        <v>REG_EX_ALL</v>
      </c>
      <c r="G24" s="5"/>
      <c r="H24" s="38" t="s">
        <v>446</v>
      </c>
      <c r="I24" s="38"/>
      <c r="J24" s="38"/>
      <c r="K24" s="38"/>
      <c r="L24" s="38"/>
      <c r="M24" s="2"/>
      <c r="N24" s="2"/>
      <c r="O24" s="2"/>
      <c r="P24" s="2"/>
      <c r="Q24" s="2"/>
      <c r="R24" s="19"/>
      <c r="S24" s="19" t="s">
        <v>450</v>
      </c>
    </row>
    <row r="25" spans="1:19">
      <c r="A25" s="68" t="s">
        <v>440</v>
      </c>
      <c r="B25" s="2" t="s">
        <v>441</v>
      </c>
      <c r="C25" s="2"/>
      <c r="D25" s="2"/>
      <c r="E25" s="2"/>
      <c r="F25" s="1" t="str">
        <f>IF(テーブル2[[#This Row],[データパターン（日本語）]]="", "", VLOOKUP(テーブル2[[#This Row],[データパターン（日本語）]],dataType・データパターン一覧!A:B,2,FALSE))</f>
        <v/>
      </c>
      <c r="G25" s="5"/>
      <c r="H25" s="38"/>
      <c r="I25" s="38"/>
      <c r="J25" s="38"/>
      <c r="K25" s="38"/>
      <c r="L25" s="38"/>
      <c r="M25" s="2"/>
      <c r="N25" s="2"/>
      <c r="O25" s="2"/>
      <c r="P25" s="2"/>
      <c r="Q25" s="2"/>
      <c r="R25" s="19"/>
      <c r="S25" s="19"/>
    </row>
    <row r="26" spans="1:19">
      <c r="A26" s="68" t="s">
        <v>442</v>
      </c>
      <c r="B26" s="2" t="s">
        <v>70</v>
      </c>
      <c r="C26" s="2"/>
      <c r="D26" s="2"/>
      <c r="E26" s="2"/>
      <c r="F26" s="1" t="str">
        <f>IF(テーブル2[[#This Row],[データパターン（日本語）]]="", "", VLOOKUP(テーブル2[[#This Row],[データパターン（日本語）]],dataType・データパターン一覧!A:B,2,FALSE))</f>
        <v/>
      </c>
      <c r="G26" s="5"/>
      <c r="H26" s="38"/>
      <c r="I26" s="38"/>
      <c r="J26" s="38"/>
      <c r="K26" s="38"/>
      <c r="L26" s="38"/>
      <c r="M26" s="2"/>
      <c r="N26" s="2"/>
      <c r="O26" s="2"/>
      <c r="P26" s="2"/>
      <c r="Q26" s="2"/>
      <c r="R26" s="19"/>
      <c r="S26" s="19"/>
    </row>
    <row r="27" spans="1:19" ht="32">
      <c r="A27" s="6" t="s">
        <v>443</v>
      </c>
      <c r="B27" s="2" t="s">
        <v>418</v>
      </c>
      <c r="C27" s="2"/>
      <c r="D27" s="2" t="s">
        <v>444</v>
      </c>
      <c r="E27" s="2" t="s">
        <v>420</v>
      </c>
      <c r="F27" s="1" t="str">
        <f>IF(テーブル2[[#This Row],[データパターン（日本語）]]="", "", VLOOKUP(テーブル2[[#This Row],[データパターン（日本語）]],dataType・データパターン一覧!A:B,2,FALSE))</f>
        <v>REG_EX_ALL</v>
      </c>
      <c r="G27" s="5"/>
      <c r="H27" s="38" t="s">
        <v>446</v>
      </c>
      <c r="I27" s="38"/>
      <c r="J27" s="38"/>
      <c r="K27" s="38"/>
      <c r="L27" s="38"/>
      <c r="M27" s="2"/>
      <c r="N27" s="2"/>
      <c r="O27" s="2"/>
      <c r="P27" s="2"/>
      <c r="Q27" s="2"/>
      <c r="R27" s="19"/>
      <c r="S27" s="19" t="s">
        <v>450</v>
      </c>
    </row>
  </sheetData>
  <sheetProtection selectLockedCells="1" selectUnlockedCells="1"/>
  <protectedRanges>
    <protectedRange sqref="A18" name="修正可能箇所_3_1"/>
    <protectedRange sqref="A22" name="修正可能箇所_9"/>
    <protectedRange sqref="A19" name="修正可能箇所_2"/>
    <protectedRange sqref="A25" name="修正可能箇所_1_1"/>
    <protectedRange sqref="G15:G23" name="修正可能箇所_2_1"/>
  </protectedRanges>
  <mergeCells count="2">
    <mergeCell ref="M6:P6"/>
    <mergeCell ref="C6:L6"/>
  </mergeCells>
  <phoneticPr fontId="4"/>
  <dataValidations count="7">
    <dataValidation type="list" allowBlank="1" showInputMessage="1" showErrorMessage="1" sqref="B8" xr:uid="{FE62B5B0-17BF-4F58-A3F9-E1ABC3D3EDD3}">
      <formula1>"INT,STRING,TIMESTAMP,ENUM"</formula1>
    </dataValidation>
    <dataValidation type="list" allowBlank="1" showInputMessage="1" showErrorMessage="1" sqref="F1:L1 F1048303:L1048576 F4:H5 I5:L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28:L1048288 G25:G27" xr:uid="{C97D471F-6202-4E38-917A-75ED14AE005E}">
      <formula1>INDIRECT($C28)</formula1>
    </dataValidation>
    <dataValidation type="list" allowBlank="1" showInputMessage="1" showErrorMessage="1" sqref="R9:R27" xr:uid="{B7E8EAEC-F2A7-4AF9-B482-D98177AAE053}">
      <formula1>"○"</formula1>
    </dataValidation>
    <dataValidation type="list" allowBlank="1" showInputMessage="1" showErrorMessage="1" sqref="E9:E27" xr:uid="{F50FDD6D-D5B1-4D4D-808B-F5F0050F3139}">
      <formula1>一般</formula1>
    </dataValidation>
    <dataValidation type="list" allowBlank="1" showInputMessage="1" showErrorMessage="1" sqref="F1048289:L1048302" xr:uid="{6400312D-0E00-4D04-9793-D9D2B04F8B7F}">
      <formula1>INDIRECT($C1)</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3"/>
  <sheetViews>
    <sheetView zoomScale="90" zoomScaleNormal="90" workbookViewId="0">
      <selection activeCell="F12" sqref="F12"/>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11">
      <c r="A1" s="7" t="s">
        <v>7</v>
      </c>
      <c r="B1" s="7"/>
    </row>
    <row r="3" spans="1:11">
      <c r="A3" s="3" t="s">
        <v>54</v>
      </c>
    </row>
    <row r="4" spans="1:11" ht="16">
      <c r="A4" s="3" t="s">
        <v>55</v>
      </c>
      <c r="F4" s="45" t="s">
        <v>172</v>
      </c>
      <c r="G4" s="45" t="s">
        <v>113</v>
      </c>
      <c r="H4" s="45" t="s">
        <v>114</v>
      </c>
      <c r="I4" s="45" t="s">
        <v>115</v>
      </c>
    </row>
    <row r="5" spans="1:11">
      <c r="A5" s="97" t="s">
        <v>227</v>
      </c>
      <c r="B5" s="97"/>
      <c r="F5" s="55" t="str">
        <f>IF(各種設定!$E$14=0,"",各種設定!$E$14)</f>
        <v>en</v>
      </c>
      <c r="G5" s="55" t="str">
        <f>IF(各種設定!$E$15=0,"",各種設定!$E$15)</f>
        <v>ja</v>
      </c>
      <c r="H5" s="55" t="str">
        <f>IF(各種設定!$E$16=0,"",各種設定!$E$16)</f>
        <v/>
      </c>
      <c r="I5" s="55" t="str">
        <f>IF(各種設定!$E$17=0,"",各種設定!$E$17)</f>
        <v/>
      </c>
    </row>
    <row r="7" spans="1:11" ht="16">
      <c r="A7" s="3" t="s">
        <v>39</v>
      </c>
      <c r="B7" s="3" t="s">
        <v>372</v>
      </c>
      <c r="C7" s="3" t="s">
        <v>5</v>
      </c>
      <c r="D7" s="3" t="s">
        <v>6</v>
      </c>
      <c r="E7" s="20" t="s">
        <v>266</v>
      </c>
      <c r="F7" s="3" t="s">
        <v>375</v>
      </c>
      <c r="G7" s="44" t="s">
        <v>267</v>
      </c>
      <c r="H7" s="44" t="s">
        <v>268</v>
      </c>
      <c r="I7" s="44" t="s">
        <v>269</v>
      </c>
    </row>
    <row r="8" spans="1:11">
      <c r="A8" s="68" t="s">
        <v>430</v>
      </c>
      <c r="B8" s="56"/>
      <c r="C8" s="21" t="s">
        <v>453</v>
      </c>
      <c r="D8" s="21" t="s">
        <v>454</v>
      </c>
      <c r="E8" s="21" t="s">
        <v>455</v>
      </c>
      <c r="F8" s="21"/>
      <c r="G8" s="23" t="s">
        <v>456</v>
      </c>
      <c r="H8" s="56"/>
      <c r="I8" s="116"/>
      <c r="J8" s="21"/>
      <c r="K8" s="21"/>
    </row>
    <row r="9" spans="1:11">
      <c r="A9" s="68" t="s">
        <v>430</v>
      </c>
      <c r="B9" s="56"/>
      <c r="C9" s="21" t="s">
        <v>457</v>
      </c>
      <c r="D9" s="21" t="s">
        <v>458</v>
      </c>
      <c r="E9" s="21" t="s">
        <v>459</v>
      </c>
      <c r="F9" s="21"/>
      <c r="G9" s="21" t="s">
        <v>460</v>
      </c>
      <c r="H9" s="56"/>
      <c r="I9" s="23"/>
      <c r="J9" s="21"/>
      <c r="K9" s="21"/>
    </row>
    <row r="10" spans="1:11">
      <c r="A10" s="68" t="s">
        <v>432</v>
      </c>
      <c r="B10" s="56"/>
      <c r="C10" s="21" t="s">
        <v>422</v>
      </c>
      <c r="D10" s="21" t="s">
        <v>461</v>
      </c>
      <c r="E10" s="21" t="s">
        <v>462</v>
      </c>
      <c r="F10" s="21"/>
      <c r="G10" s="21" t="s">
        <v>463</v>
      </c>
      <c r="H10" s="56"/>
      <c r="I10" s="23"/>
      <c r="J10" s="21"/>
      <c r="K10" s="21"/>
    </row>
    <row r="11" spans="1:11">
      <c r="A11" s="68" t="s">
        <v>432</v>
      </c>
      <c r="B11" s="56"/>
      <c r="C11" s="21" t="s">
        <v>464</v>
      </c>
      <c r="D11" s="21" t="s">
        <v>465</v>
      </c>
      <c r="E11" s="21" t="s">
        <v>466</v>
      </c>
      <c r="F11" s="21"/>
      <c r="G11" s="21" t="s">
        <v>467</v>
      </c>
      <c r="H11" s="56"/>
      <c r="I11" s="23"/>
      <c r="J11" s="21"/>
      <c r="K11" s="21"/>
    </row>
    <row r="12" spans="1:11">
      <c r="A12" s="68" t="s">
        <v>432</v>
      </c>
      <c r="B12" s="56"/>
      <c r="C12" s="21" t="s">
        <v>435</v>
      </c>
      <c r="D12" s="21" t="s">
        <v>468</v>
      </c>
      <c r="E12" s="21" t="s">
        <v>469</v>
      </c>
      <c r="F12" s="21"/>
      <c r="G12" s="21" t="s">
        <v>470</v>
      </c>
      <c r="H12" s="56"/>
      <c r="I12" s="23"/>
      <c r="J12" s="21"/>
      <c r="K12" s="21"/>
    </row>
    <row r="13" spans="1:11">
      <c r="A13" s="68" t="s">
        <v>432</v>
      </c>
      <c r="B13" s="56"/>
      <c r="C13" s="21" t="s">
        <v>471</v>
      </c>
      <c r="D13" s="21" t="s">
        <v>472</v>
      </c>
      <c r="E13" s="21" t="s">
        <v>473</v>
      </c>
      <c r="F13" s="21"/>
      <c r="G13" s="103" t="s">
        <v>474</v>
      </c>
      <c r="H13" s="56"/>
      <c r="I13" s="103"/>
      <c r="J13" s="21"/>
      <c r="K13" s="21"/>
    </row>
  </sheetData>
  <protectedRanges>
    <protectedRange sqref="A1:B1" name="修正可能箇所_2"/>
    <protectedRange sqref="A8" name="修正可能箇所_4"/>
    <protectedRange sqref="A9" name="修正可能箇所_5"/>
  </protectedRanges>
  <phoneticPr fontId="4"/>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186</v>
      </c>
      <c r="B1" t="s">
        <v>187</v>
      </c>
      <c r="C1" t="s">
        <v>190</v>
      </c>
    </row>
    <row r="2" spans="1:3">
      <c r="A2" t="s">
        <v>193</v>
      </c>
      <c r="B2" t="s">
        <v>189</v>
      </c>
      <c r="C2" t="s">
        <v>191</v>
      </c>
    </row>
    <row r="3" spans="1:3">
      <c r="A3" t="s">
        <v>194</v>
      </c>
      <c r="B3" t="s">
        <v>189</v>
      </c>
      <c r="C3" t="s">
        <v>192</v>
      </c>
    </row>
    <row r="4" spans="1:3">
      <c r="A4" t="s">
        <v>188</v>
      </c>
      <c r="B4" t="s">
        <v>195</v>
      </c>
      <c r="C4" t="s">
        <v>191</v>
      </c>
    </row>
    <row r="11" spans="1:3">
      <c r="A11" t="s">
        <v>196</v>
      </c>
    </row>
    <row r="12" spans="1:3">
      <c r="A12" t="s">
        <v>197</v>
      </c>
    </row>
    <row r="13" spans="1:3">
      <c r="A13" s="76" t="s">
        <v>198</v>
      </c>
    </row>
    <row r="14" spans="1:3">
      <c r="A14" t="s">
        <v>199</v>
      </c>
    </row>
    <row r="15" spans="1:3">
      <c r="A15" t="s">
        <v>200</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2025-05-31T01:56:26Z</dcterms:modified>
</cp:coreProperties>
</file>