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filterPrivacy="1" defaultThemeVersion="124226"/>
  <xr:revisionPtr revIDLastSave="0" documentId="13_ncr:1_{04BF92C9-8DF9-334F-B8DF-CF127311D0E0}" xr6:coauthVersionLast="47" xr6:coauthVersionMax="47" xr10:uidLastSave="{00000000-0000-0000-0000-000000000000}"/>
  <bookViews>
    <workbookView xWindow="0" yWindow="500" windowWidth="28800" windowHeight="16640" tabRatio="853" activeTab="4"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B4" i="20" l="1"/>
  <c r="AA4" i="20"/>
  <c r="AB3" i="8"/>
  <c r="AA3" i="8"/>
  <c r="E7" i="8"/>
  <c r="E8" i="8"/>
  <c r="E9" i="8"/>
  <c r="E10" i="8"/>
  <c r="E11" i="8"/>
  <c r="I5" i="13"/>
  <c r="H5" i="13"/>
  <c r="L4" i="12" l="1"/>
  <c r="K4" i="12"/>
  <c r="F14" i="12"/>
  <c r="F15" i="12"/>
  <c r="E7" i="20" l="1"/>
  <c r="E6" i="8"/>
  <c r="F13" i="12"/>
  <c r="F9" i="12"/>
  <c r="F10" i="12"/>
  <c r="F11" i="12"/>
  <c r="F12" i="12"/>
  <c r="J4" i="12"/>
  <c r="I4" i="12"/>
  <c r="A2" i="36"/>
  <c r="A10" i="36" l="1"/>
  <c r="Z4" i="20" l="1"/>
  <c r="Y4" i="20"/>
  <c r="Z3" i="8"/>
  <c r="Y3" i="8"/>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（それぞれの</t>
        </r>
        <r>
          <rPr>
            <sz val="9"/>
            <color rgb="FF000000"/>
            <rFont val="ＭＳ Ｐゴシック"/>
            <family val="2"/>
            <charset val="128"/>
          </rPr>
          <t>Wrapper</t>
        </r>
        <r>
          <rPr>
            <sz val="9"/>
            <color rgb="FF000000"/>
            <rFont val="ＭＳ Ｐゴシック"/>
            <family val="2"/>
            <charset val="128"/>
          </rPr>
          <t>クラスを含む）、</t>
        </r>
        <r>
          <rPr>
            <sz val="9"/>
            <color rgb="FF000000"/>
            <rFont val="ＭＳ Ｐゴシック"/>
            <family val="2"/>
            <charset val="128"/>
          </rPr>
          <t>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t>
        </r>
        <r>
          <rPr>
            <sz val="9"/>
            <color rgb="FF000000"/>
            <rFont val="ＭＳ Ｐゴシック"/>
            <family val="2"/>
            <charset val="128"/>
          </rPr>
          <t>String</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M8" authorId="0" shapeId="0" xr:uid="{00000000-0006-0000-0200-000002000000}">
      <text>
        <r>
          <rPr>
            <sz val="9"/>
            <color rgb="FF000000"/>
            <rFont val="Calibri"/>
            <family val="2"/>
          </rPr>
          <t>@Min</t>
        </r>
        <r>
          <rPr>
            <sz val="9"/>
            <color rgb="FF000000"/>
            <rFont val="ＭＳ Ｐゴシック"/>
            <family val="2"/>
            <charset val="128"/>
          </rPr>
          <t>と</t>
        </r>
        <r>
          <rPr>
            <sz val="9"/>
            <color rgb="FF000000"/>
            <rFont val="ＭＳ Ｐゴシック"/>
            <family val="2"/>
            <charset val="128"/>
          </rPr>
          <t>@DecimalMin</t>
        </r>
        <r>
          <rPr>
            <sz val="9"/>
            <color rgb="FF000000"/>
            <rFont val="ＭＳ Ｐゴシック"/>
            <family val="2"/>
            <charset val="128"/>
          </rPr>
          <t>があるが、</t>
        </r>
        <r>
          <rPr>
            <sz val="9"/>
            <color rgb="FF000000"/>
            <rFont val="ＭＳ Ｐゴシック"/>
            <family val="2"/>
            <charset val="128"/>
          </rPr>
          <t>@DecimalMin</t>
        </r>
        <r>
          <rPr>
            <sz val="9"/>
            <color rgb="FF000000"/>
            <rFont val="ＭＳ Ｐゴシック"/>
            <family val="2"/>
            <charset val="128"/>
          </rPr>
          <t>は</t>
        </r>
        <r>
          <rPr>
            <sz val="9"/>
            <color rgb="FF000000"/>
            <rFont val="ＭＳ Ｐゴシック"/>
            <family val="2"/>
            <charset val="128"/>
          </rPr>
          <t>Min</t>
        </r>
        <r>
          <rPr>
            <sz val="9"/>
            <color rgb="FF000000"/>
            <rFont val="ＭＳ Ｐゴシック"/>
            <family val="2"/>
            <charset val="128"/>
          </rPr>
          <t>を包含した機能っぽいので、簡単のため</t>
        </r>
        <r>
          <rPr>
            <sz val="9"/>
            <color rgb="FF000000"/>
            <rFont val="ＭＳ Ｐゴシック"/>
            <family val="2"/>
            <charset val="128"/>
          </rPr>
          <t>DecimalMin</t>
        </r>
        <r>
          <rPr>
            <sz val="9"/>
            <color rgb="FF000000"/>
            <rFont val="ＭＳ Ｐゴシック"/>
            <family val="2"/>
            <charset val="128"/>
          </rPr>
          <t>一本で行く。</t>
        </r>
        <r>
          <rPr>
            <sz val="9"/>
            <color rgb="FF000000"/>
            <rFont val="ＭＳ Ｐゴシック"/>
            <family val="2"/>
            <charset val="128"/>
          </rPr>
          <t>Max</t>
        </r>
        <r>
          <rPr>
            <sz val="9"/>
            <color rgb="FF000000"/>
            <rFont val="ＭＳ Ｐゴシック"/>
            <family val="2"/>
            <charset val="128"/>
          </rPr>
          <t>も同じ。</t>
        </r>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<sst xmlns="http://schemas.openxmlformats.org/spreadsheetml/2006/main" count="675" uniqueCount="463">
  <si>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</si>
  <si>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</si>
  <si>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</si>
  <si>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</si>
  <si>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</si>
  <si>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</si>
  <si>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</si>
  <si>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</si>
  <si>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</si>
  <si>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</si>
  <si>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</si>
  <si>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</si>
  <si>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</si>
  <si>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</si>
  <si>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</si>
  <si>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</si>
  <si>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</si>
  <si>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</si>
  <si>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</si>
  <si>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</si>
  <si>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</si>
  <si>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</si>
  <si>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</si>
  <si>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</si>
  <si>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</si>
  <si>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</si>
  <si>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</si>
  <si>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</si>
  <si>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</si>
  <si>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</si>
  <si>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</si>
  <si>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</si>
  <si>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</si>
  <si>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</si>
  <si>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</si>
  <si>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</si>
  <si>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</si>
  <si>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</si>
  <si>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</si>
  <si>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</si>
  <si>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</si>
  <si>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</si>
  <si>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</si>
  <si>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</si>
  <si>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</si>
  <si>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</si>
  <si>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</si>
  <si>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</si>
  <si>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</si>
  <si>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</si>
  <si>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</si>
  <si>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</si>
  <si>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</si>
  <si>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</si>
  <si>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</si>
  <si>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</si>
  <si>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</si>
  <si>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INT</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</si>
  <si>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</si>
  <si>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</si>
  <si>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</si>
  <si>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</si>
  <si>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</si>
  <si>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</si>
  <si>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</si>
  <si>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</si>
  <si>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</si>
  <si>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</si>
  <si>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</si>
  <si>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</si>
  <si>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</si>
  <si>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</si>
  <si>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</si>
  <si>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</si>
  <si>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</si>
  <si>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</si>
  <si>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</si>
  <si>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</si>
  <si>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</si>
  <si>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</si>
  <si>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</si>
  <si>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</si>
  <si>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</si>
  <si>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</si>
  <si>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</si>
  <si>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</si>
  <si>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</si>
  <si>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</si>
  <si>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</si>
  <si>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</si>
  <si>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</si>
  <si>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</si>
  <si>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</si>
  <si>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</si>
  <si>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</si>
  <si>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</si>
  <si>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</si>
  <si>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</si>
  <si>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</si>
  <si>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</si>
  <si>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</si>
  <si>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</si>
  <si>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</si>
  <si>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</si>
  <si>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</si>
  <si>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</si>
  <si>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</si>
  <si>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</si>
  <si>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</si>
  <si>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</si>
  <si>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</si>
  <si>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</si>
  <si>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</si>
  <si>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</si>
  <si>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</si>
  <si>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</si>
  <si>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</si>
  <si>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</si>
  <si>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</si>
  <si>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</si>
  <si>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</si>
  <si>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</si>
  <si>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</si>
  <si>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</si>
  <si>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</si>
  <si>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</si>
  <si>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</si>
  <si>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</si>
  <si>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</si>
  <si>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</si>
  <si>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</si>
  <si>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</si>
  <si>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</si>
  <si>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</si>
  <si>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</si>
  <si>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</si>
  <si>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</si>
  <si>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</si>
  <si>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</si>
  <si>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</si>
  <si>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</si>
  <si>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</si>
  <si>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</si>
  <si>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</si>
  <si>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</si>
  <si>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</si>
  <si>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</si>
  <si>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</si>
  <si>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</si>
  <si>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</si>
  <si>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</si>
  <si>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</si>
  <si>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</si>
  <si>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</si>
  <si>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</si>
  <si>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</si>
  <si>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</si>
  <si>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</si>
  <si>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</si>
  <si>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</si>
  <si>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</si>
  <si>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</si>
  <si>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</si>
  <si>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</si>
  <si>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</si>
  <si>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</si>
  <si>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</si>
  <si>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</si>
  <si>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</si>
  <si>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</si>
  <si>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</si>
  <si>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</si>
  <si>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</si>
  <si>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</si>
  <si>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</si>
  <si>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</si>
  <si>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</si>
  <si>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</si>
  <si>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</si>
  <si>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</si>
  <si>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</si>
  <si>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</si>
  <si>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</si>
  <si>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</si>
  <si>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</si>
  <si>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v3.04</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</si>
  <si>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</si>
  <si>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</si>
  <si>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</si>
  <si>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</si>
  <si>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</si>
  <si>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</si>
  <si>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</si>
  <si>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</si>
  <si>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</si>
  <si>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</si>
  <si>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</si>
  <si>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</si>
  <si>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</si>
  <si>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</si>
  <si>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</si>
  <si>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</si>
  <si>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</si>
  <si>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</si>
  <si>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BOOLEAN</t>
  </si>
  <si>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</si>
  <si>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</si>
  <si>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</si>
  <si>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</si>
  <si>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</si>
  <si>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DT_DB_UPD_VER</t>
  </si>
  <si>
    <t>nullable</t>
    <phoneticPr fontId="4"/>
  </si>
  <si>
    <t>SYSTEM_NAME</t>
    <phoneticPr fontId="4"/>
  </si>
  <si>
    <t>半角数字＋英大文字＋_</t>
    <phoneticPr fontId="4"/>
  </si>
  <si>
    <t>作成日時</t>
  </si>
  <si>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</si>
  <si>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</si>
  <si>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</si>
  <si>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</si>
  <si>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</si>
  <si>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</si>
  <si>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</si>
  <si>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</si>
  <si>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</si>
  <si>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</si>
  <si>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</si>
  <si>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</si>
  <si>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</si>
  <si>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19"/>
  </si>
  <si>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</si>
  <si>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</si>
  <si>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</si>
  <si>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</si>
  <si>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</si>
  <si>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</si>
  <si>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</si>
  <si>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</si>
  <si>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</si>
  <si>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</si>
  <si>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</si>
  <si>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</si>
  <si>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</si>
  <si>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</si>
  <si>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</si>
  <si>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</si>
  <si>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</si>
  <si>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</si>
  <si>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</si>
  <si>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</si>
  <si>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</si>
  <si>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</si>
  <si>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</si>
  <si>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</si>
  <si>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</si>
  <si>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19"/>
  </si>
  <si>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</si>
  <si>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</si>
  <si>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</si>
  <si>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</si>
  <si>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</si>
  <si>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</si>
  <si>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</si>
  <si>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</si>
  <si>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</si>
  <si>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</si>
  <si>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</si>
  <si>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</si>
  <si>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</si>
  <si>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</si>
  <si>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</si>
  <si>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</si>
  <si>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</si>
  <si>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</si>
  <si>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</si>
  <si>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</si>
  <si>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</si>
  <si>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</si>
  <si>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</si>
  <si>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</si>
  <si>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</si>
  <si>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</si>
  <si>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</si>
  <si>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</si>
  <si>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</si>
  <si>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</si>
  <si>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</si>
  <si>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</si>
  <si>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</si>
  <si>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</si>
  <si>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</si>
  <si>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</si>
  <si>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</si>
  <si>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</si>
  <si>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</si>
  <si>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</si>
  <si>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</si>
  <si>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</si>
  <si>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</si>
  <si>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</si>
  <si>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</si>
  <si>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</si>
  <si>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</si>
  <si>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</si>
  <si>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</si>
  <si>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</si>
  <si>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</si>
  <si>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</si>
  <si>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</si>
  <si>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</si>
  <si>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</si>
  <si>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</si>
  <si>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</si>
  <si>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</si>
  <si>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</si>
  <si>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</si>
  <si>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</si>
  <si>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</si>
  <si>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</si>
  <si>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</si>
  <si>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</si>
  <si>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</si>
  <si>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</si>
  <si>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</si>
  <si>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</si>
  <si>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</si>
  <si>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</si>
  <si>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</si>
  <si>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</si>
  <si>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</si>
  <si>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</si>
  <si>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</si>
  <si>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</si>
  <si>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</si>
  <si>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</si>
  <si>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</si>
  <si>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</si>
  <si>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</si>
  <si>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</si>
  <si>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</si>
  <si>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</si>
  <si>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</si>
  <si>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</si>
  <si>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</si>
  <si>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</si>
  <si>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</si>
  <si>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</si>
  <si>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</si>
  <si>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</si>
  <si>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</si>
  <si>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</si>
  <si>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</si>
  <si>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</si>
  <si>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</si>
  <si>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</si>
  <si>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</si>
  <si>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DATE_TIME</t>
  </si>
  <si>
    <t>○</t>
  </si>
  <si>
    <t>unidirectional</t>
  </si>
  <si>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</si>
  <si>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</si>
  <si>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</si>
  <si>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参照先の変数名は、unidirectionalの場合は設定不要。bidirectionalの場合でも、defaultで参照元のEntity名が使用されるので任意。checkboxの場合は"selected...List"を設定。</t>
    <rPh sb="4" eb="6">
      <t xml:space="preserve">カンレンヲシヨウスル </t>
    </rPh>
    <rPh sb="24" eb="26">
      <t xml:space="preserve">シヨウヲゲンソクトシテイルコトカラ、 </t>
    </rPh>
    <rPh sb="39" eb="41">
      <t xml:space="preserve">フクスウコウモ </t>
    </rPh>
    <rPh sb="41" eb="43">
      <t xml:space="preserve">コウモク </t>
    </rPh>
    <rPh sb="43" eb="44">
      <t xml:space="preserve">カンノ </t>
    </rPh>
    <rPh sb="49" eb="51">
      <t xml:space="preserve">カンレンアヘ </t>
    </rPh>
    <rPh sb="51" eb="52">
      <t xml:space="preserve">カンレンアヘ </t>
    </rPh>
    <rPh sb="63" eb="65">
      <t xml:space="preserve">フクスウ </t>
    </rPh>
    <rPh sb="100" eb="101">
      <t xml:space="preserve">ナイニ </t>
    </rPh>
    <rPh sb="102" eb="104">
      <t xml:space="preserve">カンレンノジョウホウヲ </t>
    </rPh>
    <rPh sb="108" eb="110">
      <t xml:space="preserve">ホジ </t>
    </rPh>
    <rPh sb="123" eb="124">
      <t xml:space="preserve">アキラカニ </t>
    </rPh>
    <rPh sb="129" eb="132">
      <t xml:space="preserve">コウゾウジョウ </t>
    </rPh>
    <rPh sb="132" eb="134">
      <t xml:space="preserve">ジョウイノ </t>
    </rPh>
    <rPh sb="135" eb="136">
      <t xml:space="preserve">オヤ </t>
    </rPh>
    <rPh sb="145" eb="147">
      <t xml:space="preserve">カンレンニシテイシテイルバアイハ </t>
    </rPh>
    <rPh sb="243" eb="247">
      <t xml:space="preserve">モンダイハッセイ </t>
    </rPh>
    <rPh sb="301" eb="304">
      <t xml:space="preserve">ヘンスウメイハ </t>
    </rPh>
    <rPh sb="324" eb="328">
      <t xml:space="preserve">セッテイフヨウ </t>
    </rPh>
    <rPh sb="356" eb="359">
      <t xml:space="preserve">サンショウモトノ </t>
    </rPh>
    <rPh sb="366" eb="367">
      <t xml:space="preserve">メイガシヨウサレルノデ </t>
    </rPh>
    <rPh sb="375" eb="377">
      <t xml:space="preserve">ニンイ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</si>
  <si>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</si>
  <si>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</si>
  <si>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</si>
  <si>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</si>
  <si>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</si>
  <si>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</si>
  <si>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@OneToOne</t>
  </si>
  <si>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</si>
  <si>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</si>
  <si>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</si>
  <si>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</si>
  <si>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</si>
  <si>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</si>
  <si>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</si>
  <si>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</si>
  <si>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</si>
  <si>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</si>
  <si>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</si>
  <si>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</si>
  <si>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en</t>
  </si>
  <si>
    <t>ja</t>
  </si>
  <si>
    <t>DT_SERIAL</t>
  </si>
  <si>
    <t>1</t>
  </si>
  <si>
    <t>禁則文字チェック除外</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</si>
  <si>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</si>
  <si>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</si>
  <si>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</si>
  <si>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</si>
  <si>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</si>
  <si>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</si>
  <si>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</si>
  <si>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</si>
  <si>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</si>
  <si>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</si>
  <si>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</si>
  <si>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</si>
  <si>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spring-library-dev-sample</t>
    <phoneticPr fontId="3"/>
  </si>
  <si>
    <t>jp.ecuacion.app.splib.devsample</t>
    <phoneticPr fontId="3"/>
  </si>
  <si>
    <t>Spring Framework</t>
    <phoneticPr fontId="3"/>
  </si>
  <si>
    <t>○</t>
    <phoneticPr fontId="3"/>
  </si>
  <si>
    <t>IS_DELETED</t>
    <phoneticPr fontId="3"/>
  </si>
  <si>
    <t>false</t>
    <phoneticPr fontId="3"/>
  </si>
  <si>
    <t>logicalDeleteByPk</t>
    <phoneticPr fontId="3"/>
  </si>
  <si>
    <t>true</t>
    <phoneticPr fontId="3"/>
  </si>
  <si>
    <t>LST_UPD_ACC_ID</t>
    <phoneticPr fontId="3"/>
  </si>
  <si>
    <t>VERSION</t>
    <phoneticPr fontId="3"/>
  </si>
  <si>
    <t>DT_DB_UPD_VER</t>
    <phoneticPr fontId="3"/>
  </si>
  <si>
    <t>DT_DATE_TIME</t>
  </si>
  <si>
    <t>DT_YOUR_NAME</t>
  </si>
  <si>
    <t>30</t>
  </si>
  <si>
    <t>DT_BOOK_NAME</t>
  </si>
  <si>
    <t>DT_BOOK_RENTAL_STATUS</t>
  </si>
  <si>
    <t>全半角（制限なし）</t>
    <rPh sb="0" eb="1">
      <t>ゼン</t>
    </rPh>
    <rPh sb="1" eb="3">
      <t>ハンカク</t>
    </rPh>
    <rPh sb="4" eb="6">
      <t>セイゲン</t>
    </rPh>
    <phoneticPr fontId="3"/>
  </si>
  <si>
    <t>^[^$%&amp;=\\^~,&lt;&gt;/\\?]*$</t>
  </si>
  <si>
    <t>マルチバイト文字も入るのでブラックリスト方式。</t>
    <rPh sb="6" eb="8">
      <t>モジ</t>
    </rPh>
    <rPh sb="9" eb="10">
      <t>ハイ</t>
    </rPh>
    <rPh sb="20" eb="22">
      <t>ホウシキ</t>
    </rPh>
    <phoneticPr fontId="3"/>
  </si>
  <si>
    <t>alphanumeric</t>
  </si>
  <si>
    <t>半角記号以外</t>
  </si>
  <si>
    <t>YOUR_NAME</t>
    <phoneticPr fontId="3"/>
  </si>
  <si>
    <t>ID</t>
    <phoneticPr fontId="3"/>
  </si>
  <si>
    <t>DT_SERIAL</t>
    <phoneticPr fontId="3"/>
  </si>
  <si>
    <t>your name</t>
    <phoneticPr fontId="3"/>
  </si>
  <si>
    <t>NAME</t>
    <phoneticPr fontId="3"/>
  </si>
  <si>
    <t>DT_YOUR_NAME</t>
    <phoneticPr fontId="3"/>
  </si>
  <si>
    <t>BOOK</t>
    <phoneticPr fontId="3"/>
  </si>
  <si>
    <t>book name</t>
    <phoneticPr fontId="3"/>
  </si>
  <si>
    <t>DT_BOOK_NAME</t>
    <phoneticPr fontId="3"/>
  </si>
  <si>
    <t>BOOK_RENTAL_STATUS</t>
    <phoneticPr fontId="3"/>
  </si>
  <si>
    <t>book ID</t>
    <phoneticPr fontId="3"/>
  </si>
  <si>
    <t>BOOK_ID</t>
    <phoneticPr fontId="3"/>
  </si>
  <si>
    <t>status</t>
    <phoneticPr fontId="3"/>
  </si>
  <si>
    <t>STATUS</t>
    <phoneticPr fontId="3"/>
  </si>
  <si>
    <t>DT_BOOK_RENTAL_STATUS</t>
    <phoneticPr fontId="3"/>
  </si>
  <si>
    <t>S</t>
    <phoneticPr fontId="3"/>
  </si>
  <si>
    <t>U</t>
    <phoneticPr fontId="3"/>
  </si>
  <si>
    <t>S</t>
  </si>
  <si>
    <t>book</t>
    <phoneticPr fontId="3"/>
  </si>
  <si>
    <t>あなたの名前</t>
    <phoneticPr fontId="3"/>
  </si>
  <si>
    <t>本のタイトル</t>
    <rPh sb="0" eb="1">
      <t xml:space="preserve">ホンノタイトル </t>
    </rPh>
    <phoneticPr fontId="3"/>
  </si>
  <si>
    <t>本の貸し出し状況</t>
    <rPh sb="0" eb="1">
      <t>タイトル</t>
    </rPh>
    <phoneticPr fontId="3"/>
  </si>
  <si>
    <t>SYSTEM_COMMON_ENTITY</t>
  </si>
  <si>
    <t>create acc ID</t>
  </si>
  <si>
    <t>CREATE_ACC_ID</t>
  </si>
  <si>
    <t>create time</t>
  </si>
  <si>
    <t>CREATE_TIME</t>
  </si>
  <si>
    <t>last-update user ID</t>
  </si>
  <si>
    <t>LST_UPD_ACC_ID</t>
  </si>
  <si>
    <t>last-update time</t>
  </si>
  <si>
    <t>LST_UPD_TIME</t>
  </si>
  <si>
    <t>is deleted</t>
  </si>
  <si>
    <t>IS_DELETED</t>
  </si>
  <si>
    <t>db update version</t>
  </si>
  <si>
    <t>VERSION</t>
  </si>
  <si>
    <t>CB</t>
    <phoneticPr fontId="3"/>
  </si>
  <si>
    <t>作成アカウントID</t>
    <phoneticPr fontId="3"/>
  </si>
  <si>
    <t>CD</t>
    <phoneticPr fontId="3"/>
  </si>
  <si>
    <t>LB</t>
    <phoneticPr fontId="3"/>
  </si>
  <si>
    <t>最終更新アカウントID</t>
    <rPh sb="0" eb="2">
      <t>サイシュウ</t>
    </rPh>
    <rPh sb="2" eb="4">
      <t>コウシン</t>
    </rPh>
    <phoneticPr fontId="3"/>
  </si>
  <si>
    <t>LD</t>
    <phoneticPr fontId="3"/>
  </si>
  <si>
    <t>最終更新日時</t>
    <rPh sb="0" eb="2">
      <t>サイシュウ</t>
    </rPh>
    <rPh sb="2" eb="4">
      <t>コウシン</t>
    </rPh>
    <rPh sb="4" eb="6">
      <t>ニチジ</t>
    </rPh>
    <phoneticPr fontId="3"/>
  </si>
  <si>
    <t>削除フラグ</t>
    <rPh sb="0" eb="2">
      <t>サクジョ</t>
    </rPh>
    <phoneticPr fontId="3"/>
  </si>
  <si>
    <t>4.9.0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</si>
</sst>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3">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1"/>
      <color rgb="FF000000"/>
      <name val="Calibri"/>
      <family val="2"/>
      <charset val="128"/>
      <scheme val="minor"/>
    </font>
    <font>
      <sz val="6"/>
      <name val="Calibri"/>
      <family val="2"/>
      <charset val="128"/>
      <scheme val="minor"/>
    </font>
    <font>
      <sz val="11"/>
      <name val="Calibri"/>
      <family val="2"/>
      <charset val="128"/>
      <scheme val="minor"/>
    </font>
    <font>
      <sz val="9"/>
      <color rgb="FF000000"/>
      <name val="Calibri"/>
      <family val="2"/>
    </font>
    <font>
      <sz val="11"/>
      <color rgb="FF000000"/>
      <name val="Calibri"/>
      <family val="2"/>
      <scheme val="minor"/>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6" tint="0.79998168889431442"/>
        <bgColor theme="6" tint="0.79998168889431442"/>
      </patternFill>
    </fill>
    <fill>
      <patternFill patternType="solid">
        <fgColor rgb="FFF2DCDB"/>
        <bgColor rgb="FFF2DCDB"/>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rgb="FFDA9694"/>
      </top>
      <bottom style="thin">
        <color rgb="FFDA9694"/>
      </bottom>
      <diagonal/>
    </border>
  </borders>
  <cellStyleXfs count="2">
    <xf numFmtId="0" fontId="0" fillId="0" borderId="0"/>
    <xf numFmtId="0" fontId="2" fillId="0" borderId="0">
      <alignment vertical="center"/>
    </xf>
  </cellStyleXfs>
  <cellXfs count="117">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8" fillId="0" borderId="0" xfId="0" applyFont="1" applyAlignment="1">
      <alignment vertical="center"/>
    </xf>
    <xf numFmtId="49" fontId="0" fillId="0" borderId="0" xfId="0" applyNumberFormat="1" applyAlignment="1" applyProtection="1">
      <alignment horizontal="left" vertical="center"/>
      <protection locked="0"/>
    </xf>
    <xf numFmtId="49" fontId="10" fillId="0" borderId="0" xfId="0" applyNumberFormat="1" applyFont="1" applyAlignment="1" applyProtection="1">
      <alignment horizontal="center"/>
      <protection locked="0"/>
    </xf>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0" fillId="17" borderId="2" xfId="0" applyNumberFormat="1" applyFill="1" applyBorder="1" applyAlignment="1">
      <alignment horizontal="left" vertical="center"/>
    </xf>
    <xf numFmtId="49" fontId="20"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0" fontId="0" fillId="0" borderId="0" xfId="0" applyAlignment="1">
      <alignment horizontal="center" vertical="top"/>
    </xf>
    <xf numFmtId="49" fontId="22" fillId="18" borderId="18" xfId="0" applyNumberFormat="1" applyFont="1" applyFill="1" applyBorder="1" applyAlignment="1">
      <alignment vertical="center" wrapText="1"/>
    </xf>
    <xf numFmtId="49" fontId="1" fillId="0" borderId="0" xfId="0" applyNumberFormat="1" applyFont="1" applyProtection="1">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4" totalsRowShown="0" headerRowDxfId="109" dataDxfId="108">
  <autoFilter ref="A3:D34"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15"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6" tableType="xml" totalsRowShown="0" headerRowDxfId="75" dataDxfId="74">
  <autoFilter ref="A7:I16"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11" tableType="xml" totalsRowShown="0" headerRowDxfId="58" dataDxfId="57">
  <autoFilter ref="A5:AB11"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2" tableType="xml" totalsRowShown="0" headerRowDxfId="28">
  <autoFilter ref="A6:AB12"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topLeftCell="A3"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79</v>
      </c>
    </row>
    <row r="3" spans="1:6">
      <c r="A3" s="52" t="s">
        <v>127</v>
      </c>
      <c r="B3" s="22" t="s">
        <v>33</v>
      </c>
      <c r="C3" t="s">
        <v>38</v>
      </c>
      <c r="E3" s="28" t="s">
        <v>56</v>
      </c>
      <c r="F3" s="29" t="s">
        <v>72</v>
      </c>
    </row>
    <row r="4" spans="1:6">
      <c r="A4" s="52" t="s">
        <v>29</v>
      </c>
      <c r="B4" s="23" t="s">
        <v>44</v>
      </c>
      <c r="C4" t="s">
        <v>27</v>
      </c>
      <c r="E4" s="28" t="s">
        <v>201</v>
      </c>
      <c r="F4" s="29" t="s">
        <v>73</v>
      </c>
    </row>
    <row r="5" spans="1:6">
      <c r="A5" s="52" t="s">
        <v>30</v>
      </c>
      <c r="B5" s="23" t="s">
        <v>41</v>
      </c>
      <c r="E5" s="28" t="s">
        <v>69</v>
      </c>
      <c r="F5" s="29" t="s">
        <v>74</v>
      </c>
    </row>
    <row r="6" spans="1:6">
      <c r="A6" s="52" t="s">
        <v>31</v>
      </c>
      <c r="B6" s="23" t="s">
        <v>34</v>
      </c>
      <c r="E6" s="28" t="s">
        <v>70</v>
      </c>
      <c r="F6" s="29" t="s">
        <v>75</v>
      </c>
    </row>
    <row r="7" spans="1:6">
      <c r="A7" s="52" t="s">
        <v>135</v>
      </c>
      <c r="B7" s="23" t="s">
        <v>43</v>
      </c>
      <c r="E7" s="28" t="s">
        <v>58</v>
      </c>
      <c r="F7" s="29" t="s">
        <v>77</v>
      </c>
    </row>
    <row r="8" spans="1:6">
      <c r="A8" s="52" t="s">
        <v>137</v>
      </c>
      <c r="B8" s="23" t="s">
        <v>35</v>
      </c>
      <c r="E8" s="28" t="s">
        <v>59</v>
      </c>
      <c r="F8" s="29" t="s">
        <v>76</v>
      </c>
    </row>
    <row r="9" spans="1:6">
      <c r="A9" s="52" t="s">
        <v>139</v>
      </c>
      <c r="B9" s="23" t="s">
        <v>42</v>
      </c>
      <c r="E9" s="28" t="s">
        <v>169</v>
      </c>
      <c r="F9" s="29" t="s">
        <v>78</v>
      </c>
    </row>
    <row r="10" spans="1:6">
      <c r="A10" s="52" t="s">
        <v>141</v>
      </c>
      <c r="B10" s="23" t="s">
        <v>45</v>
      </c>
      <c r="E10" s="28" t="s">
        <v>71</v>
      </c>
      <c r="F10" s="29" t="s">
        <v>78</v>
      </c>
    </row>
    <row r="11" spans="1:6">
      <c r="A11" s="52" t="s">
        <v>129</v>
      </c>
      <c r="B11" s="23" t="s">
        <v>46</v>
      </c>
      <c r="E11" s="28" t="s">
        <v>313</v>
      </c>
      <c r="F11" s="29" t="s">
        <v>315</v>
      </c>
    </row>
    <row r="12" spans="1:6">
      <c r="A12" s="52" t="s">
        <v>130</v>
      </c>
      <c r="B12" s="23" t="s">
        <v>47</v>
      </c>
      <c r="E12" s="28" t="s">
        <v>314</v>
      </c>
      <c r="F12" s="29" t="s">
        <v>316</v>
      </c>
    </row>
    <row r="13" spans="1:6">
      <c r="A13" s="52" t="s">
        <v>133</v>
      </c>
      <c r="B13" s="23" t="s">
        <v>48</v>
      </c>
      <c r="E13" s="28" t="s">
        <v>350</v>
      </c>
      <c r="F13" s="29" t="s">
        <v>80</v>
      </c>
    </row>
    <row r="14" spans="1:6">
      <c r="A14" s="52" t="s">
        <v>132</v>
      </c>
      <c r="B14" s="23" t="s">
        <v>49</v>
      </c>
      <c r="E14" s="28" t="s">
        <v>24</v>
      </c>
      <c r="F14" s="29" t="s">
        <v>80</v>
      </c>
    </row>
    <row r="15" spans="1:6">
      <c r="A15" s="52" t="s">
        <v>142</v>
      </c>
      <c r="B15" s="23" t="s">
        <v>50</v>
      </c>
      <c r="E15" s="28" t="s">
        <v>60</v>
      </c>
      <c r="F15" s="29" t="s">
        <v>81</v>
      </c>
    </row>
    <row r="16" spans="1:6">
      <c r="A16" s="52" t="s">
        <v>143</v>
      </c>
      <c r="B16" s="23" t="s">
        <v>51</v>
      </c>
      <c r="E16" s="28" t="s">
        <v>82</v>
      </c>
      <c r="F16" s="29" t="s">
        <v>83</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zoomScale="102" zoomScaleNormal="130" workbookViewId="0">
      <selection activeCell="C2" sqref="C2"/>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4" t="s">
        <v>293</v>
      </c>
      <c r="B1" s="84" t="s">
        <v>294</v>
      </c>
      <c r="C1" s="84" t="s">
        <v>218</v>
      </c>
      <c r="D1" s="84" t="s">
        <v>219</v>
      </c>
    </row>
    <row r="2" spans="1:4" ht="32">
      <c r="A2" s="84">
        <f>ROW()-1</f>
        <v>1</v>
      </c>
      <c r="B2" s="84" t="s">
        <v>370</v>
      </c>
      <c r="C2" s="95" t="s">
        <v>371</v>
      </c>
      <c r="D2" s="84"/>
    </row>
    <row r="3" spans="1:4" ht="80">
      <c r="A3" s="84">
        <f t="shared" ref="A3:A15" si="0">ROW()-1</f>
        <v>2</v>
      </c>
      <c r="B3" s="84" t="s">
        <v>289</v>
      </c>
      <c r="C3" s="95" t="s">
        <v>336</v>
      </c>
      <c r="D3" s="84"/>
    </row>
    <row r="4" spans="1:4" ht="74" customHeight="1">
      <c r="A4" s="84">
        <f t="shared" si="0"/>
        <v>3</v>
      </c>
      <c r="B4" s="84" t="s">
        <v>297</v>
      </c>
      <c r="C4" s="95" t="s">
        <v>338</v>
      </c>
      <c r="D4" s="84"/>
    </row>
    <row r="5" spans="1:4">
      <c r="A5" s="84">
        <f t="shared" si="0"/>
        <v>4</v>
      </c>
      <c r="B5" s="84" t="s">
        <v>296</v>
      </c>
      <c r="C5" s="84" t="s">
        <v>298</v>
      </c>
      <c r="D5" s="84"/>
    </row>
    <row r="6" spans="1:4" ht="96">
      <c r="A6" s="84">
        <f t="shared" si="0"/>
        <v>5</v>
      </c>
      <c r="B6" s="84" t="s">
        <v>295</v>
      </c>
      <c r="C6" s="95" t="s">
        <v>312</v>
      </c>
      <c r="D6" s="84"/>
    </row>
    <row r="7" spans="1:4">
      <c r="A7" s="84">
        <f t="shared" si="0"/>
        <v>6</v>
      </c>
      <c r="B7" s="84" t="s">
        <v>299</v>
      </c>
      <c r="C7" s="84" t="s">
        <v>300</v>
      </c>
      <c r="D7" s="84"/>
    </row>
    <row r="8" spans="1:4" ht="176">
      <c r="A8" s="84">
        <f>ROW()-1</f>
        <v>7</v>
      </c>
      <c r="B8" s="84" t="s">
        <v>307</v>
      </c>
      <c r="C8" s="95" t="s">
        <v>347</v>
      </c>
      <c r="D8" s="84"/>
    </row>
    <row r="9" spans="1:4" ht="80">
      <c r="A9" s="84">
        <f t="shared" si="0"/>
        <v>8</v>
      </c>
      <c r="B9" s="84" t="s">
        <v>302</v>
      </c>
      <c r="C9" s="95" t="s">
        <v>319</v>
      </c>
      <c r="D9" s="84"/>
    </row>
    <row r="10" spans="1:4" ht="192">
      <c r="A10" s="84">
        <f>ROW()-1</f>
        <v>9</v>
      </c>
      <c r="B10" s="84" t="s">
        <v>335</v>
      </c>
      <c r="C10" s="95" t="s">
        <v>361</v>
      </c>
      <c r="D10" s="84"/>
    </row>
    <row r="11" spans="1:4" ht="32">
      <c r="A11" s="84">
        <f t="shared" si="0"/>
        <v>10</v>
      </c>
      <c r="B11" s="95" t="s">
        <v>303</v>
      </c>
      <c r="C11" s="84" t="s">
        <v>304</v>
      </c>
      <c r="D11" s="84"/>
    </row>
    <row r="12" spans="1:4">
      <c r="A12" s="84">
        <f t="shared" si="0"/>
        <v>11</v>
      </c>
      <c r="B12" s="84"/>
      <c r="C12" s="84"/>
      <c r="D12" s="84"/>
    </row>
    <row r="13" spans="1:4">
      <c r="A13" s="84">
        <f t="shared" si="0"/>
        <v>12</v>
      </c>
      <c r="B13" s="84"/>
      <c r="C13" s="84"/>
      <c r="D13" s="84"/>
    </row>
    <row r="14" spans="1:4">
      <c r="A14" s="84">
        <f t="shared" si="0"/>
        <v>13</v>
      </c>
      <c r="B14" s="84"/>
      <c r="C14" s="84"/>
      <c r="D14" s="84"/>
    </row>
    <row r="15" spans="1:4">
      <c r="A15" s="84">
        <f t="shared" si="0"/>
        <v>14</v>
      </c>
      <c r="B15" s="84"/>
      <c r="C15" s="84"/>
      <c r="D15" s="84"/>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11"/>
  <sheetViews>
    <sheetView topLeftCell="R2" zoomScaleNormal="100" zoomScaleSheetLayoutView="80" workbookViewId="0">
      <selection activeCell="AA3" sqref="AA3:AB3"/>
    </sheetView>
  </sheetViews>
  <sheetFormatPr baseColWidth="10" defaultColWidth="9" defaultRowHeight="15"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6">
      <c r="Y2" s="62" t="s">
        <v>172</v>
      </c>
      <c r="Z2" s="62" t="s">
        <v>113</v>
      </c>
      <c r="AA2" s="62" t="s">
        <v>114</v>
      </c>
      <c r="AB2" s="62" t="s">
        <v>115</v>
      </c>
    </row>
    <row r="3" spans="1:30">
      <c r="A3" s="96" t="s">
        <v>252</v>
      </c>
      <c r="Y3" s="55" t="str">
        <f>IF(各種設定!$E$14=0,"",各種設定!$E$14)</f>
        <v>en</v>
      </c>
      <c r="Z3" s="55" t="str">
        <f>IF(各種設定!$E$15=0,"",各種設定!$E$15)</f>
        <v>ja</v>
      </c>
      <c r="AA3" s="55" t="str">
        <f>IF(各種設定!$E$16=0,"",各種設定!$E$16)</f>
        <v/>
      </c>
      <c r="AB3" s="55" t="str">
        <f>IF(各種設定!$E$17=0,"",各種設定!$E$17)</f>
        <v/>
      </c>
    </row>
    <row r="4" spans="1:30">
      <c r="A4" s="57"/>
    </row>
    <row r="5" spans="1:30" s="66" customFormat="1" ht="45">
      <c r="A5" s="63" t="s">
        <v>2</v>
      </c>
      <c r="B5" s="64" t="s">
        <v>270</v>
      </c>
      <c r="C5" s="63" t="s">
        <v>3</v>
      </c>
      <c r="D5" s="63" t="s">
        <v>4</v>
      </c>
      <c r="E5" s="70" t="s">
        <v>271</v>
      </c>
      <c r="F5" s="63" t="s">
        <v>370</v>
      </c>
      <c r="G5" s="63" t="s">
        <v>292</v>
      </c>
      <c r="H5" s="64" t="s">
        <v>211</v>
      </c>
      <c r="I5" s="64" t="s">
        <v>101</v>
      </c>
      <c r="J5" s="11" t="s">
        <v>272</v>
      </c>
      <c r="K5" s="64" t="s">
        <v>273</v>
      </c>
      <c r="L5" s="11" t="s">
        <v>274</v>
      </c>
      <c r="M5" s="11" t="s">
        <v>306</v>
      </c>
      <c r="N5" s="11" t="s">
        <v>302</v>
      </c>
      <c r="O5" s="11" t="s">
        <v>328</v>
      </c>
      <c r="P5" s="11" t="s">
        <v>329</v>
      </c>
      <c r="Q5" s="11" t="s">
        <v>349</v>
      </c>
      <c r="R5" s="11" t="s">
        <v>330</v>
      </c>
      <c r="S5" s="11" t="s">
        <v>331</v>
      </c>
      <c r="T5" s="11" t="s">
        <v>360</v>
      </c>
      <c r="U5" s="11" t="s">
        <v>334</v>
      </c>
      <c r="V5" s="11" t="s">
        <v>275</v>
      </c>
      <c r="W5" s="11" t="s">
        <v>276</v>
      </c>
      <c r="X5" s="11" t="s">
        <v>277</v>
      </c>
      <c r="Y5" s="11" t="s">
        <v>96</v>
      </c>
      <c r="Z5" s="65" t="s">
        <v>278</v>
      </c>
      <c r="AA5" s="65" t="s">
        <v>279</v>
      </c>
      <c r="AB5" s="65" t="s">
        <v>280</v>
      </c>
      <c r="AD5" s="67"/>
    </row>
    <row r="6" spans="1:30" s="66" customFormat="1" ht="14" customHeight="1">
      <c r="A6" s="68" t="s">
        <v>419</v>
      </c>
      <c r="B6" s="68" t="s">
        <v>420</v>
      </c>
      <c r="C6" s="6" t="s">
        <v>420</v>
      </c>
      <c r="D6" s="6" t="s">
        <v>421</v>
      </c>
      <c r="E6" s="69" t="str">
        <f>IF(NOT(ISNA(VLOOKUP(テーブル7[[#This Row],[dataType]], dataType定義!A:A, 1,FALSE))), "○", "×")</f>
        <v>○</v>
      </c>
      <c r="F6" s="10"/>
      <c r="G6" s="10" t="s">
        <v>434</v>
      </c>
      <c r="H6" s="10"/>
      <c r="I6" s="10" t="s">
        <v>401</v>
      </c>
      <c r="J6" s="9"/>
      <c r="K6" s="63"/>
      <c r="L6" s="9"/>
      <c r="M6" s="10"/>
      <c r="N6" s="9"/>
      <c r="O6" s="9"/>
      <c r="P6" s="9"/>
      <c r="Q6" s="9"/>
      <c r="R6" s="9"/>
      <c r="S6" s="9"/>
      <c r="T6" s="10"/>
      <c r="U6" s="9"/>
      <c r="V6" s="9"/>
      <c r="W6" s="9"/>
      <c r="X6" s="40"/>
      <c r="Y6" s="78"/>
      <c r="Z6" s="68" t="s">
        <v>420</v>
      </c>
      <c r="AA6" s="68"/>
      <c r="AB6" s="63"/>
      <c r="AD6" s="67"/>
    </row>
    <row r="7" spans="1:30">
      <c r="A7" s="68" t="s">
        <v>419</v>
      </c>
      <c r="B7" s="6" t="s">
        <v>422</v>
      </c>
      <c r="C7" s="6" t="s">
        <v>423</v>
      </c>
      <c r="D7" s="6" t="s">
        <v>424</v>
      </c>
      <c r="E7" s="69" t="str">
        <f>IF(NOT(ISNA(VLOOKUP(テーブル7[[#This Row],[dataType]], dataType定義!A:A, 1,FALSE))), "○", "×")</f>
        <v>○</v>
      </c>
      <c r="F7" s="10"/>
      <c r="G7" s="9" t="s">
        <v>435</v>
      </c>
      <c r="H7" s="9"/>
      <c r="I7" s="9"/>
      <c r="J7" s="9"/>
      <c r="K7" s="63"/>
      <c r="L7" s="9"/>
      <c r="M7" s="9"/>
      <c r="N7" s="9"/>
      <c r="O7" s="9"/>
      <c r="P7" s="9"/>
      <c r="Q7" s="9"/>
      <c r="R7" s="9"/>
      <c r="S7" s="9"/>
      <c r="T7" s="10"/>
      <c r="U7" s="9"/>
      <c r="V7" s="9"/>
      <c r="W7" s="9"/>
      <c r="X7" s="40"/>
      <c r="Y7" s="78"/>
      <c r="Z7" s="68" t="s">
        <v>438</v>
      </c>
      <c r="AA7" s="68"/>
      <c r="AB7" s="63"/>
    </row>
    <row r="8" spans="1:30">
      <c r="A8" s="68" t="s">
        <v>425</v>
      </c>
      <c r="B8" s="68" t="s">
        <v>420</v>
      </c>
      <c r="C8" s="68" t="s">
        <v>420</v>
      </c>
      <c r="D8" s="68" t="s">
        <v>421</v>
      </c>
      <c r="E8" s="69" t="str">
        <f>IF(NOT(ISNA(VLOOKUP(テーブル7[[#This Row],[dataType]], dataType定義!A:A, 1,FALSE))), "○", "×")</f>
        <v>○</v>
      </c>
      <c r="F8" s="10"/>
      <c r="G8" s="63" t="s">
        <v>436</v>
      </c>
      <c r="H8" s="63"/>
      <c r="I8" s="10" t="s">
        <v>401</v>
      </c>
      <c r="J8" s="9"/>
      <c r="K8" s="63"/>
      <c r="L8" s="9"/>
      <c r="M8" s="63"/>
      <c r="N8" s="9"/>
      <c r="O8" s="9"/>
      <c r="P8" s="9"/>
      <c r="Q8" s="63"/>
      <c r="R8" s="9"/>
      <c r="S8" s="9"/>
      <c r="T8" s="10"/>
      <c r="U8" s="9"/>
      <c r="V8" s="9"/>
      <c r="W8" s="63"/>
      <c r="X8" s="78"/>
      <c r="Y8" s="78"/>
      <c r="Z8" s="68" t="s">
        <v>420</v>
      </c>
      <c r="AA8" s="68"/>
      <c r="AB8" s="63"/>
    </row>
    <row r="9" spans="1:30">
      <c r="A9" s="68" t="s">
        <v>425</v>
      </c>
      <c r="B9" s="68" t="s">
        <v>426</v>
      </c>
      <c r="C9" s="68" t="s">
        <v>423</v>
      </c>
      <c r="D9" s="68" t="s">
        <v>427</v>
      </c>
      <c r="E9" s="69" t="str">
        <f>IF(NOT(ISNA(VLOOKUP(テーブル7[[#This Row],[dataType]], dataType定義!A:A, 1,FALSE))), "○", "×")</f>
        <v>○</v>
      </c>
      <c r="F9" s="10"/>
      <c r="G9" s="63"/>
      <c r="H9" s="63"/>
      <c r="I9" s="63"/>
      <c r="J9" s="9"/>
      <c r="K9" s="63"/>
      <c r="L9" s="9"/>
      <c r="M9" s="63"/>
      <c r="N9" s="9"/>
      <c r="O9" s="9"/>
      <c r="P9" s="9"/>
      <c r="Q9" s="63"/>
      <c r="R9" s="9"/>
      <c r="S9" s="9"/>
      <c r="T9" s="10"/>
      <c r="U9" s="9"/>
      <c r="V9" s="9"/>
      <c r="W9" s="63"/>
      <c r="X9" s="78"/>
      <c r="Y9" s="78"/>
      <c r="Z9" s="68" t="s">
        <v>439</v>
      </c>
      <c r="AA9" s="68"/>
      <c r="AB9" s="63"/>
    </row>
    <row r="10" spans="1:30">
      <c r="A10" s="68" t="s">
        <v>428</v>
      </c>
      <c r="B10" s="68" t="s">
        <v>429</v>
      </c>
      <c r="C10" s="68" t="s">
        <v>430</v>
      </c>
      <c r="D10" s="68" t="s">
        <v>421</v>
      </c>
      <c r="E10" s="69" t="str">
        <f>IF(NOT(ISNA(VLOOKUP(テーブル7[[#This Row],[dataType]], dataType定義!A:A, 1,FALSE))), "○", "×")</f>
        <v>○</v>
      </c>
      <c r="F10" s="10"/>
      <c r="G10" s="63" t="s">
        <v>436</v>
      </c>
      <c r="H10" s="63"/>
      <c r="I10" s="63"/>
      <c r="J10" s="9"/>
      <c r="K10" s="63"/>
      <c r="L10" s="9"/>
      <c r="M10" s="63"/>
      <c r="N10" s="9"/>
      <c r="O10" s="9" t="s">
        <v>368</v>
      </c>
      <c r="P10" s="9" t="s">
        <v>357</v>
      </c>
      <c r="Q10" s="63" t="s">
        <v>437</v>
      </c>
      <c r="R10" s="9" t="s">
        <v>425</v>
      </c>
      <c r="S10" s="9" t="s">
        <v>420</v>
      </c>
      <c r="T10" s="10"/>
      <c r="U10" s="9"/>
      <c r="V10" s="9"/>
      <c r="W10" s="63"/>
      <c r="X10" s="78"/>
      <c r="Y10" s="78"/>
      <c r="Z10" s="68" t="s">
        <v>429</v>
      </c>
      <c r="AA10" s="68"/>
      <c r="AB10" s="63"/>
    </row>
    <row r="11" spans="1:30">
      <c r="A11" s="68" t="s">
        <v>428</v>
      </c>
      <c r="B11" s="68" t="s">
        <v>431</v>
      </c>
      <c r="C11" s="68" t="s">
        <v>432</v>
      </c>
      <c r="D11" s="6" t="s">
        <v>433</v>
      </c>
      <c r="E11" s="69" t="str">
        <f>IF(NOT(ISNA(VLOOKUP(テーブル7[[#This Row],[dataType]], dataType定義!A:A, 1,FALSE))), "○", "×")</f>
        <v>○</v>
      </c>
      <c r="F11" s="10"/>
      <c r="G11" s="63"/>
      <c r="H11" s="63"/>
      <c r="I11" s="63"/>
      <c r="J11" s="9"/>
      <c r="K11" s="63"/>
      <c r="L11" s="9"/>
      <c r="M11" s="63"/>
      <c r="N11" s="9"/>
      <c r="O11" s="9"/>
      <c r="P11" s="9"/>
      <c r="Q11" s="63"/>
      <c r="R11" s="9"/>
      <c r="S11" s="9"/>
      <c r="T11" s="10"/>
      <c r="U11" s="9"/>
      <c r="V11" s="9"/>
      <c r="W11" s="63"/>
      <c r="X11" s="78"/>
      <c r="Y11" s="78"/>
      <c r="Z11" s="68" t="s">
        <v>440</v>
      </c>
      <c r="AA11" s="68"/>
      <c r="AB11" s="63"/>
    </row>
  </sheetData>
  <protectedRanges>
    <protectedRange sqref="A1:B1 D1:Y1 D2:X4 Y4 A5:H5 A12:Y1048576 E7:F11" name="修正可能箇所"/>
    <protectedRange sqref="Y5" name="修正可能箇所_6"/>
    <protectedRange sqref="F6" name="修正可能箇所_3_1_1_2_3"/>
    <protectedRange sqref="A10:D10 A11:C11" name="修正可能箇所_1"/>
    <protectedRange sqref="A8:D9" name="修正可能箇所_7_1"/>
    <protectedRange sqref="G11:X11 H10:X10" name="修正可能箇所_2"/>
    <protectedRange sqref="X6:X7" name="修正可能箇所_6_1_3"/>
    <protectedRange sqref="T6:T7 H6:I7 M6:M7 I8" name="修正可能箇所_3_1_1_4"/>
    <protectedRange sqref="G8:H8 J8:X8 G9:X9 G10" name="修正可能箇所_7_2"/>
  </protectedRanges>
  <phoneticPr fontId="4"/>
  <dataValidations count="5">
    <dataValidation type="list" allowBlank="1" showInputMessage="1" showErrorMessage="1" sqref="F6:F11 H6:M11 T6:T11" xr:uid="{D1765308-54EE-6144-9C78-89C6C328DBD3}">
      <formula1>"○"</formula1>
    </dataValidation>
    <dataValidation type="list" allowBlank="1" showInputMessage="1" showErrorMessage="1" sqref="G6:G11" xr:uid="{A62025A2-3629-B54A-B4D8-B0F6A45EC4A3}">
      <formula1>"S,U"</formula1>
    </dataValidation>
    <dataValidation type="list" allowBlank="1" showInputMessage="1" showErrorMessage="1" sqref="N6:N11" xr:uid="{A51134A4-749C-1E40-A01F-E5B32BED4F08}">
      <formula1>"CB,CD,LB,LD"</formula1>
    </dataValidation>
    <dataValidation type="list" allowBlank="1" showInputMessage="1" showErrorMessage="1" sqref="O6:O11" xr:uid="{FEE87DA0-AEE4-5644-A84E-22A5492660A7}">
      <formula1>"@ManyToOne,@OneToOne"</formula1>
    </dataValidation>
    <dataValidation type="list" allowBlank="1" showInputMessage="1" showErrorMessage="1" sqref="P6:P11" xr:uid="{A3E98142-AEC8-334E-B322-1871BBB4DCF8}">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5"/>
  <sheetViews>
    <sheetView zoomScaleNormal="100" zoomScaleSheetLayoutView="80" workbookViewId="0">
      <pane ySplit="6" topLeftCell="A7" activePane="bottomLeft" state="frozen"/>
      <selection activeCell="I9" sqref="I9"/>
      <selection pane="bottomLeft" activeCell="B9" sqref="B9"/>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305</v>
      </c>
      <c r="Y3" s="45" t="s">
        <v>172</v>
      </c>
      <c r="Z3" s="48" t="s">
        <v>113</v>
      </c>
      <c r="AA3" s="48" t="s">
        <v>114</v>
      </c>
      <c r="AB3" s="48" t="s">
        <v>115</v>
      </c>
    </row>
    <row r="4" spans="1:28">
      <c r="A4" s="96" t="s">
        <v>281</v>
      </c>
      <c r="Y4" s="55" t="str">
        <f>IF(各種設定!$E$14=0,"",各種設定!$E$14)</f>
        <v>en</v>
      </c>
      <c r="Z4" s="55" t="str">
        <f>IF(各種設定!$E$15=0,"",各種設定!$E$15)</f>
        <v>ja</v>
      </c>
      <c r="AA4" s="55" t="str">
        <f>IF(各種設定!$E$16=0,"",各種設定!$E$16)</f>
        <v/>
      </c>
      <c r="AB4" s="55" t="str">
        <f>IF(各種設定!$E$17=0,"",各種設定!$E$17)</f>
        <v/>
      </c>
    </row>
    <row r="5" spans="1:28">
      <c r="A5" s="96"/>
    </row>
    <row r="6" spans="1:28" s="1" customFormat="1" ht="43" customHeight="1">
      <c r="A6" s="63" t="s">
        <v>2</v>
      </c>
      <c r="B6" s="64" t="s">
        <v>270</v>
      </c>
      <c r="C6" s="63" t="s">
        <v>3</v>
      </c>
      <c r="D6" s="63" t="s">
        <v>4</v>
      </c>
      <c r="E6" s="70" t="s">
        <v>271</v>
      </c>
      <c r="F6" s="63" t="s">
        <v>372</v>
      </c>
      <c r="G6" s="63" t="s">
        <v>373</v>
      </c>
      <c r="H6" s="64" t="s">
        <v>211</v>
      </c>
      <c r="I6" s="64" t="s">
        <v>101</v>
      </c>
      <c r="J6" s="11" t="s">
        <v>272</v>
      </c>
      <c r="K6" s="64" t="s">
        <v>273</v>
      </c>
      <c r="L6" s="11" t="s">
        <v>274</v>
      </c>
      <c r="M6" s="11" t="s">
        <v>306</v>
      </c>
      <c r="N6" s="11" t="s">
        <v>301</v>
      </c>
      <c r="O6" s="11" t="s">
        <v>328</v>
      </c>
      <c r="P6" s="11" t="s">
        <v>329</v>
      </c>
      <c r="Q6" s="11" t="s">
        <v>349</v>
      </c>
      <c r="R6" s="11" t="s">
        <v>330</v>
      </c>
      <c r="S6" s="11" t="s">
        <v>331</v>
      </c>
      <c r="T6" s="11" t="s">
        <v>360</v>
      </c>
      <c r="U6" s="11" t="s">
        <v>334</v>
      </c>
      <c r="V6" s="11" t="s">
        <v>275</v>
      </c>
      <c r="W6" s="11" t="s">
        <v>276</v>
      </c>
      <c r="X6" s="11" t="s">
        <v>277</v>
      </c>
      <c r="Y6" s="11" t="s">
        <v>96</v>
      </c>
      <c r="Z6" s="65" t="s">
        <v>278</v>
      </c>
      <c r="AA6" s="65" t="s">
        <v>279</v>
      </c>
      <c r="AB6" s="65" t="s">
        <v>280</v>
      </c>
    </row>
    <row r="7" spans="1:28" s="1" customFormat="1" ht="16">
      <c r="A7" s="107" t="s">
        <v>441</v>
      </c>
      <c r="B7" s="105" t="s">
        <v>442</v>
      </c>
      <c r="C7" s="99" t="s">
        <v>443</v>
      </c>
      <c r="D7" s="68" t="s">
        <v>383</v>
      </c>
      <c r="E7" s="81" t="str">
        <f>IF(NOT(ISNA(VLOOKUP(テーブル17[[#This Row],[dataType]], dataType定義!A:A, 1,FALSE))), "○", "×")</f>
        <v>○</v>
      </c>
      <c r="F7" s="10"/>
      <c r="G7" s="98"/>
      <c r="H7" s="108"/>
      <c r="I7" s="10"/>
      <c r="J7" s="10"/>
      <c r="K7" s="10"/>
      <c r="L7" s="10"/>
      <c r="M7" s="10"/>
      <c r="N7" s="9" t="s">
        <v>454</v>
      </c>
      <c r="O7" s="9"/>
      <c r="P7" s="9"/>
      <c r="Q7" s="9"/>
      <c r="R7" s="97"/>
      <c r="S7" s="97"/>
      <c r="T7" s="10"/>
      <c r="U7" s="9"/>
      <c r="V7" s="9"/>
      <c r="W7" s="9"/>
      <c r="X7" s="40"/>
      <c r="Y7" s="14"/>
      <c r="Z7" s="99" t="s">
        <v>455</v>
      </c>
      <c r="AA7" s="111"/>
      <c r="AB7" s="99"/>
    </row>
    <row r="8" spans="1:28" s="1" customFormat="1" ht="16">
      <c r="A8" s="107" t="s">
        <v>441</v>
      </c>
      <c r="B8" s="114" t="s">
        <v>444</v>
      </c>
      <c r="C8" s="99" t="s">
        <v>445</v>
      </c>
      <c r="D8" s="8" t="s">
        <v>409</v>
      </c>
      <c r="E8" s="81"/>
      <c r="F8" s="10"/>
      <c r="G8" s="98"/>
      <c r="H8" s="108"/>
      <c r="I8" s="10" t="s">
        <v>401</v>
      </c>
      <c r="J8" s="10" t="s">
        <v>401</v>
      </c>
      <c r="K8" s="10"/>
      <c r="L8" s="10"/>
      <c r="M8" s="10"/>
      <c r="N8" s="109" t="s">
        <v>456</v>
      </c>
      <c r="O8" s="9"/>
      <c r="P8" s="9"/>
      <c r="Q8" s="9"/>
      <c r="R8" s="109"/>
      <c r="S8" s="109"/>
      <c r="T8" s="10"/>
      <c r="U8" s="99"/>
      <c r="V8" s="99"/>
      <c r="W8" s="99"/>
      <c r="X8" s="110"/>
      <c r="Y8" s="14"/>
      <c r="Z8" s="99" t="s">
        <v>214</v>
      </c>
      <c r="AA8" s="71"/>
      <c r="AB8" s="46"/>
    </row>
    <row r="9" spans="1:28" s="1" customFormat="1" ht="16">
      <c r="A9" s="107" t="s">
        <v>441</v>
      </c>
      <c r="B9" s="106" t="s">
        <v>446</v>
      </c>
      <c r="C9" s="74" t="s">
        <v>447</v>
      </c>
      <c r="D9" s="68" t="s">
        <v>383</v>
      </c>
      <c r="E9" s="81"/>
      <c r="F9" s="10"/>
      <c r="G9" s="98"/>
      <c r="H9" s="108"/>
      <c r="I9" s="10"/>
      <c r="J9" s="10"/>
      <c r="K9" s="10"/>
      <c r="L9" s="10"/>
      <c r="M9" s="10"/>
      <c r="N9" s="72" t="s">
        <v>457</v>
      </c>
      <c r="O9" s="9"/>
      <c r="P9" s="9"/>
      <c r="Q9" s="9"/>
      <c r="R9" s="97"/>
      <c r="S9" s="97"/>
      <c r="T9" s="10"/>
      <c r="U9" s="72"/>
      <c r="V9" s="72"/>
      <c r="W9" s="72"/>
      <c r="X9" s="73"/>
      <c r="Y9" s="14"/>
      <c r="Z9" s="8" t="s">
        <v>458</v>
      </c>
      <c r="AA9" s="47"/>
      <c r="AB9" s="46"/>
    </row>
    <row r="10" spans="1:28" ht="16">
      <c r="A10" s="107" t="s">
        <v>441</v>
      </c>
      <c r="B10" s="8" t="s">
        <v>448</v>
      </c>
      <c r="C10" s="8" t="s">
        <v>449</v>
      </c>
      <c r="D10" s="8" t="s">
        <v>409</v>
      </c>
      <c r="E10" s="81"/>
      <c r="F10" s="10"/>
      <c r="G10" s="98"/>
      <c r="H10" s="98"/>
      <c r="I10" s="10" t="s">
        <v>401</v>
      </c>
      <c r="J10" s="10" t="s">
        <v>401</v>
      </c>
      <c r="K10" s="10" t="s">
        <v>401</v>
      </c>
      <c r="L10" s="10" t="s">
        <v>401</v>
      </c>
      <c r="N10" s="9" t="s">
        <v>459</v>
      </c>
      <c r="O10" s="9"/>
      <c r="P10" s="9"/>
      <c r="Q10" s="9"/>
      <c r="R10" s="9"/>
      <c r="S10" s="9"/>
      <c r="U10" s="9"/>
      <c r="V10" s="9"/>
      <c r="W10" s="9"/>
      <c r="X10" s="14"/>
      <c r="Z10" s="8" t="s">
        <v>460</v>
      </c>
      <c r="AA10" s="47"/>
      <c r="AB10" s="46"/>
    </row>
    <row r="11" spans="1:28" ht="16">
      <c r="A11" s="107" t="s">
        <v>441</v>
      </c>
      <c r="B11" s="8" t="s">
        <v>450</v>
      </c>
      <c r="C11" s="8" t="s">
        <v>451</v>
      </c>
      <c r="D11" s="8" t="s">
        <v>203</v>
      </c>
      <c r="E11" s="81"/>
      <c r="F11" s="10"/>
      <c r="G11" s="98"/>
      <c r="H11" s="98"/>
      <c r="I11" s="10" t="s">
        <v>401</v>
      </c>
      <c r="J11" s="10"/>
      <c r="N11" s="9"/>
      <c r="O11" s="9"/>
      <c r="P11" s="9"/>
      <c r="Q11" s="9"/>
      <c r="R11" s="9"/>
      <c r="S11" s="9"/>
      <c r="U11" s="9"/>
      <c r="V11" s="9"/>
      <c r="W11" s="9"/>
      <c r="X11" s="14"/>
      <c r="Z11" s="8" t="s">
        <v>461</v>
      </c>
      <c r="AA11" s="47"/>
      <c r="AB11" s="46"/>
    </row>
    <row r="12" spans="1:28" ht="16">
      <c r="A12" s="107" t="s">
        <v>441</v>
      </c>
      <c r="B12" s="8" t="s">
        <v>452</v>
      </c>
      <c r="C12" s="8" t="s">
        <v>453</v>
      </c>
      <c r="D12" s="8" t="s">
        <v>210</v>
      </c>
      <c r="E12" s="81"/>
      <c r="F12" s="10"/>
      <c r="I12" s="10"/>
      <c r="J12" s="10"/>
      <c r="M12" s="9"/>
      <c r="N12" s="9"/>
      <c r="O12" s="9"/>
      <c r="P12" s="9"/>
      <c r="Q12" s="9"/>
      <c r="R12" s="9"/>
      <c r="S12" s="9"/>
      <c r="T12" s="9"/>
      <c r="V12" s="9"/>
      <c r="W12" s="9"/>
      <c r="X12" s="9"/>
      <c r="Z12" s="8"/>
      <c r="AA12" s="47"/>
      <c r="AB12" s="46"/>
    </row>
    <row r="13" spans="1:28">
      <c r="K13" s="9"/>
      <c r="L13" s="9"/>
      <c r="M13" s="9"/>
      <c r="N13" s="9"/>
      <c r="O13" s="9"/>
      <c r="P13" s="9"/>
      <c r="Q13" s="9"/>
      <c r="R13" s="9"/>
      <c r="S13" s="9"/>
      <c r="T13" s="9"/>
      <c r="U13" s="9"/>
      <c r="V13" s="9"/>
      <c r="W13" s="9"/>
      <c r="X13" s="9"/>
      <c r="Z13" s="47"/>
      <c r="AA13" s="47"/>
      <c r="AB13" s="46"/>
    </row>
    <row r="14" spans="1:28">
      <c r="K14" s="9"/>
      <c r="L14" s="9"/>
      <c r="M14" s="9"/>
      <c r="N14" s="9"/>
      <c r="O14" s="9"/>
      <c r="P14" s="9"/>
      <c r="Q14" s="9"/>
      <c r="R14" s="9"/>
      <c r="S14" s="9"/>
      <c r="T14" s="9"/>
      <c r="U14" s="9"/>
      <c r="V14" s="9"/>
      <c r="W14" s="9"/>
      <c r="X14" s="9"/>
      <c r="Z14" s="47"/>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sheetData>
  <protectedRanges>
    <protectedRange sqref="A3 A1 Y1:Y3 A13:J1048576 C1:J1 Y5 Y13:Y1048576 B2:J5 E7:E12" name="修正可能箇所"/>
    <protectedRange sqref="U13:X1048576 K13:T1048576 K1:S5 U1:X5 T1:T4" name="修正可能箇所_1"/>
    <protectedRange sqref="Z24:AA35" name="修正可能箇所_2"/>
    <protectedRange sqref="Y6" name="修正可能箇所_6_1"/>
    <protectedRange sqref="Y12" name="修正可能箇所_9_2"/>
    <protectedRange sqref="V12:X12" name="修正可能箇所_1_7_2"/>
    <protectedRange sqref="U12" name="修正可能箇所_3_1_1_5_2"/>
    <protectedRange sqref="G7:H12" name="修正可能箇所_8_2_2"/>
    <protectedRange sqref="L12 I12:J12" name="修正可能箇所_3_1_1_2"/>
    <protectedRange sqref="K12" name="修正可能箇所_3_2_1_2"/>
    <protectedRange sqref="Z12" name="修正可能箇所_3_3_1_2"/>
    <protectedRange sqref="B8 D8 B10:D12 C7:C9" name="修正可能箇所_8_1"/>
    <protectedRange sqref="B9 B7" name="修正可能箇所_5_1"/>
    <protectedRange sqref="D7" name="修正可能箇所_4_1"/>
    <protectedRange sqref="D9" name="修正可能箇所_6_2"/>
    <protectedRange sqref="J11 I7:J7 X7:X11 U7:W8 L7:L9" name="修正可能箇所_9_1_1"/>
    <protectedRange sqref="I7:J7 L7:L9 X7:X9" name="修正可能箇所_1_2_2_1_1"/>
    <protectedRange sqref="M10:N10 L11:M11 U10:W11 R10:S10" name="修正可能箇所_1_7_1_1"/>
    <protectedRange sqref="M9:N9 K7:K8" name="修正可能箇所_1_1_2_1"/>
    <protectedRange sqref="J9" name="修正可能箇所_3_5_1"/>
    <protectedRange sqref="U9:W9" name="修正可能箇所_1_4_2_1_1"/>
    <protectedRange sqref="I9:I11 J10 L10 I8:J8" name="修正可能箇所_3_1_2_1"/>
    <protectedRange sqref="K10" name="修正可能箇所_3_2_2_1"/>
    <protectedRange sqref="K9 K11" name="修正可能箇所_1_3_3_1"/>
    <protectedRange sqref="N11 R11:S11" name="修正可能箇所_1_3_1_2_1_1"/>
    <protectedRange sqref="Z9:Z11" name="修正可能箇所_3_3_2_1"/>
    <protectedRange sqref="T7:T11" name="修正可能箇所_3_1_1_5_1_1"/>
  </protectedRanges>
  <phoneticPr fontId="4"/>
  <dataValidations count="5">
    <dataValidation type="list" allowBlank="1" showInputMessage="1" showErrorMessage="1" sqref="G7:G12" xr:uid="{CAC5E1A6-965B-FF49-8E56-53B0F5F0D15C}">
      <formula1>"S,U"</formula1>
    </dataValidation>
    <dataValidation type="list" allowBlank="1" showInputMessage="1" showErrorMessage="1" sqref="N7:N12" xr:uid="{7B0FC4DD-03A1-8E42-A792-AC0C83EE5BB7}">
      <formula1>"CB,CD,LB,LD"</formula1>
    </dataValidation>
    <dataValidation type="list" allowBlank="1" showInputMessage="1" showErrorMessage="1" sqref="F7:F12 H7:M12 U12 T7:T11" xr:uid="{9C7195DD-FD99-4C42-825B-4669400258AE}">
      <formula1>"○"</formula1>
    </dataValidation>
    <dataValidation type="list" allowBlank="1" showInputMessage="1" showErrorMessage="1" sqref="O7:O12" xr:uid="{A07CE47A-159B-7B4D-8288-B2AFE7EC56F0}">
      <formula1>"@ManyToOne,@OneToOne"</formula1>
    </dataValidation>
    <dataValidation type="list" allowBlank="1" showInputMessage="1" showErrorMessage="1" sqref="P7:P12"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153</v>
      </c>
      <c r="B1" t="s">
        <v>154</v>
      </c>
    </row>
    <row r="2" spans="1:2">
      <c r="A2" t="s">
        <v>126</v>
      </c>
      <c r="B2" t="s">
        <v>144</v>
      </c>
    </row>
    <row r="3" spans="1:2">
      <c r="A3" t="s">
        <v>121</v>
      </c>
      <c r="B3" t="s">
        <v>145</v>
      </c>
    </row>
    <row r="4" spans="1:2">
      <c r="A4" t="s">
        <v>165</v>
      </c>
      <c r="B4" t="s">
        <v>146</v>
      </c>
    </row>
    <row r="5" spans="1:2">
      <c r="A5" t="s">
        <v>134</v>
      </c>
      <c r="B5" t="s">
        <v>147</v>
      </c>
    </row>
    <row r="6" spans="1:2">
      <c r="A6" t="s">
        <v>136</v>
      </c>
      <c r="B6" t="s">
        <v>148</v>
      </c>
    </row>
    <row r="7" spans="1:2">
      <c r="A7" t="s">
        <v>138</v>
      </c>
      <c r="B7" t="s">
        <v>149</v>
      </c>
    </row>
    <row r="8" spans="1:2">
      <c r="A8" t="s">
        <v>140</v>
      </c>
      <c r="B8" t="s">
        <v>150</v>
      </c>
    </row>
    <row r="9" spans="1:2">
      <c r="A9" t="s">
        <v>128</v>
      </c>
      <c r="B9" t="s">
        <v>151</v>
      </c>
    </row>
    <row r="10" spans="1:2">
      <c r="A10" t="s">
        <v>213</v>
      </c>
      <c r="B10" t="s">
        <v>152</v>
      </c>
    </row>
    <row r="11" spans="1:2">
      <c r="A11" t="s">
        <v>163</v>
      </c>
      <c r="B11" t="s">
        <v>164</v>
      </c>
    </row>
    <row r="12" spans="1:2">
      <c r="A12" t="s">
        <v>131</v>
      </c>
      <c r="B12" t="s">
        <v>156</v>
      </c>
    </row>
    <row r="13" spans="1:2">
      <c r="A13" t="s">
        <v>157</v>
      </c>
      <c r="B13" t="s">
        <v>158</v>
      </c>
    </row>
    <row r="14" spans="1:2">
      <c r="A14" t="s">
        <v>159</v>
      </c>
      <c r="B14" t="s">
        <v>160</v>
      </c>
    </row>
    <row r="15" spans="1:2">
      <c r="A15" t="s">
        <v>161</v>
      </c>
      <c r="B15" t="s">
        <v>162</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4"/>
  <sheetViews>
    <sheetView topLeftCell="A33" zoomScaleNormal="100" workbookViewId="0">
      <selection activeCell="C34" sqref="C34"/>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89</v>
      </c>
      <c r="C4" s="1" t="s">
        <v>12</v>
      </c>
      <c r="D4" s="4" t="s">
        <v>14</v>
      </c>
    </row>
    <row r="5" spans="1:4">
      <c r="A5" s="17">
        <v>41484</v>
      </c>
      <c r="B5" s="18" t="s">
        <v>90</v>
      </c>
      <c r="C5" s="1" t="s">
        <v>15</v>
      </c>
      <c r="D5" s="4" t="s">
        <v>14</v>
      </c>
    </row>
    <row r="6" spans="1:4">
      <c r="A6" s="17">
        <v>41486</v>
      </c>
      <c r="B6" s="18" t="s">
        <v>91</v>
      </c>
      <c r="C6" s="1" t="s">
        <v>19</v>
      </c>
      <c r="D6" s="4" t="s">
        <v>20</v>
      </c>
    </row>
    <row r="7" spans="1:4" ht="32">
      <c r="A7" s="17">
        <v>41490</v>
      </c>
      <c r="B7" s="18" t="s">
        <v>92</v>
      </c>
      <c r="C7" s="19" t="s">
        <v>23</v>
      </c>
      <c r="D7" s="4" t="s">
        <v>21</v>
      </c>
    </row>
    <row r="8" spans="1:4">
      <c r="A8" s="17">
        <v>41506</v>
      </c>
      <c r="B8" s="18" t="s">
        <v>93</v>
      </c>
      <c r="C8" s="1" t="s">
        <v>26</v>
      </c>
      <c r="D8" s="4" t="s">
        <v>25</v>
      </c>
    </row>
    <row r="9" spans="1:4" ht="266.25" customHeight="1">
      <c r="A9" s="17">
        <v>41973</v>
      </c>
      <c r="B9" s="18" t="s">
        <v>94</v>
      </c>
      <c r="C9" s="19" t="s">
        <v>103</v>
      </c>
      <c r="D9" s="4" t="s">
        <v>28</v>
      </c>
    </row>
    <row r="10" spans="1:4" ht="32">
      <c r="A10" s="17">
        <v>41993</v>
      </c>
      <c r="B10" s="18" t="s">
        <v>104</v>
      </c>
      <c r="C10" s="19" t="s">
        <v>107</v>
      </c>
      <c r="D10" s="4" t="s">
        <v>14</v>
      </c>
    </row>
    <row r="11" spans="1:4">
      <c r="A11" s="17">
        <v>41993</v>
      </c>
      <c r="B11" s="18" t="s">
        <v>105</v>
      </c>
      <c r="C11" s="1" t="s">
        <v>106</v>
      </c>
      <c r="D11" s="4" t="s">
        <v>14</v>
      </c>
    </row>
    <row r="12" spans="1:4" ht="48">
      <c r="A12" s="17">
        <v>42096</v>
      </c>
      <c r="B12" s="18" t="s">
        <v>108</v>
      </c>
      <c r="C12" s="19" t="s">
        <v>109</v>
      </c>
      <c r="D12" s="4" t="s">
        <v>14</v>
      </c>
    </row>
    <row r="13" spans="1:4" ht="64">
      <c r="A13" s="17">
        <v>42103</v>
      </c>
      <c r="B13" s="18" t="s">
        <v>111</v>
      </c>
      <c r="C13" s="19" t="s">
        <v>110</v>
      </c>
      <c r="D13" s="4" t="s">
        <v>112</v>
      </c>
    </row>
    <row r="14" spans="1:4" ht="32">
      <c r="A14" s="17">
        <v>42121</v>
      </c>
      <c r="B14" s="18" t="s">
        <v>118</v>
      </c>
      <c r="C14" s="19" t="s">
        <v>117</v>
      </c>
      <c r="D14" s="4" t="s">
        <v>116</v>
      </c>
    </row>
    <row r="15" spans="1:4" ht="80">
      <c r="A15" s="17">
        <v>42136</v>
      </c>
      <c r="B15" s="18" t="s">
        <v>119</v>
      </c>
      <c r="C15" s="19" t="s">
        <v>120</v>
      </c>
      <c r="D15" s="4" t="s">
        <v>14</v>
      </c>
    </row>
    <row r="16" spans="1:4" ht="96">
      <c r="A16" s="17">
        <v>42463</v>
      </c>
      <c r="B16" s="18" t="s">
        <v>125</v>
      </c>
      <c r="C16" s="19" t="s">
        <v>174</v>
      </c>
      <c r="D16" s="4" t="s">
        <v>14</v>
      </c>
    </row>
    <row r="17" spans="1:4" ht="80">
      <c r="A17" s="17">
        <v>43015</v>
      </c>
      <c r="B17" s="18" t="s">
        <v>173</v>
      </c>
      <c r="C17" s="19" t="s">
        <v>175</v>
      </c>
      <c r="D17" s="4" t="s">
        <v>176</v>
      </c>
    </row>
    <row r="18" spans="1:4" ht="32">
      <c r="A18" s="17">
        <v>43029</v>
      </c>
      <c r="B18" s="18" t="s">
        <v>177</v>
      </c>
      <c r="C18" s="19" t="s">
        <v>179</v>
      </c>
      <c r="D18" s="4" t="s">
        <v>178</v>
      </c>
    </row>
    <row r="19" spans="1:4" ht="80">
      <c r="A19" s="17">
        <v>43060</v>
      </c>
      <c r="B19" s="18" t="s">
        <v>181</v>
      </c>
      <c r="C19" s="19" t="s">
        <v>183</v>
      </c>
      <c r="D19" s="4" t="s">
        <v>182</v>
      </c>
    </row>
    <row r="20" spans="1:4" ht="64">
      <c r="A20" s="17">
        <v>43182</v>
      </c>
      <c r="B20" s="18" t="s">
        <v>185</v>
      </c>
      <c r="C20" s="19" t="s">
        <v>202</v>
      </c>
      <c r="D20" s="4" t="s">
        <v>14</v>
      </c>
    </row>
    <row r="21" spans="1:4" ht="112">
      <c r="A21" s="17">
        <v>43856</v>
      </c>
      <c r="B21" s="18" t="s">
        <v>205</v>
      </c>
      <c r="C21" s="19" t="s">
        <v>207</v>
      </c>
      <c r="D21" s="4" t="s">
        <v>206</v>
      </c>
    </row>
    <row r="22" spans="1:4" ht="64">
      <c r="A22" s="17">
        <v>44962</v>
      </c>
      <c r="B22" s="18" t="s">
        <v>288</v>
      </c>
      <c r="C22" s="19" t="s">
        <v>216</v>
      </c>
      <c r="D22" s="4" t="s">
        <v>215</v>
      </c>
    </row>
    <row r="23" spans="1:4" ht="144">
      <c r="A23" s="17">
        <v>44962</v>
      </c>
      <c r="B23" s="18" t="s">
        <v>308</v>
      </c>
      <c r="C23" s="19" t="s">
        <v>346</v>
      </c>
      <c r="D23" s="4" t="s">
        <v>215</v>
      </c>
    </row>
    <row r="24" spans="1:4" ht="16">
      <c r="A24" s="17">
        <v>45017</v>
      </c>
      <c r="B24" s="18" t="s">
        <v>317</v>
      </c>
      <c r="C24" s="19" t="s">
        <v>320</v>
      </c>
      <c r="D24" s="4" t="s">
        <v>215</v>
      </c>
    </row>
    <row r="25" spans="1:4" ht="192">
      <c r="A25" s="17">
        <v>45050</v>
      </c>
      <c r="B25" s="18" t="s">
        <v>321</v>
      </c>
      <c r="C25" s="19" t="s">
        <v>333</v>
      </c>
      <c r="D25" s="4" t="s">
        <v>318</v>
      </c>
    </row>
    <row r="26" spans="1:4" ht="32">
      <c r="A26" s="17">
        <v>45122</v>
      </c>
      <c r="B26" s="18" t="s">
        <v>324</v>
      </c>
      <c r="C26" s="19" t="s">
        <v>327</v>
      </c>
      <c r="D26" s="4" t="s">
        <v>318</v>
      </c>
    </row>
    <row r="27" spans="1:4" ht="176">
      <c r="A27" s="17">
        <v>45134</v>
      </c>
      <c r="B27" s="18" t="s">
        <v>332</v>
      </c>
      <c r="C27" s="19" t="s">
        <v>337</v>
      </c>
      <c r="D27" s="4" t="s">
        <v>318</v>
      </c>
    </row>
    <row r="28" spans="1:4" ht="64">
      <c r="A28" s="17">
        <v>45136</v>
      </c>
      <c r="B28" s="18" t="s">
        <v>339</v>
      </c>
      <c r="C28" s="19" t="s">
        <v>342</v>
      </c>
      <c r="D28" s="4" t="s">
        <v>318</v>
      </c>
    </row>
    <row r="29" spans="1:4" ht="160">
      <c r="A29" s="17">
        <v>45144</v>
      </c>
      <c r="B29" s="18" t="s">
        <v>348</v>
      </c>
      <c r="C29" s="19" t="s">
        <v>351</v>
      </c>
      <c r="D29" s="4" t="s">
        <v>318</v>
      </c>
    </row>
    <row r="30" spans="1:4" ht="112">
      <c r="A30" s="17">
        <v>45360</v>
      </c>
      <c r="B30" s="18" t="s">
        <v>358</v>
      </c>
      <c r="C30" s="19" t="s">
        <v>359</v>
      </c>
      <c r="D30" s="4" t="s">
        <v>318</v>
      </c>
    </row>
    <row r="31" spans="1:4" ht="112">
      <c r="A31" s="17">
        <v>45444</v>
      </c>
      <c r="B31" s="18" t="s">
        <v>362</v>
      </c>
      <c r="C31" s="19" t="s">
        <v>363</v>
      </c>
      <c r="D31" s="4" t="s">
        <v>318</v>
      </c>
    </row>
    <row r="32" spans="1:4" ht="144">
      <c r="A32" s="17">
        <v>45602</v>
      </c>
      <c r="B32" s="18" t="s">
        <v>366</v>
      </c>
      <c r="C32" s="19" t="s">
        <v>367</v>
      </c>
      <c r="D32" s="4" t="s">
        <v>318</v>
      </c>
    </row>
    <row r="33" spans="1:4" ht="208">
      <c r="A33" s="17">
        <v>45707</v>
      </c>
      <c r="B33" s="18" t="s">
        <v>369</v>
      </c>
      <c r="C33" s="19" t="s">
        <v>374</v>
      </c>
      <c r="D33" s="4" t="s">
        <v>318</v>
      </c>
    </row>
    <row r="34" spans="1:4" ht="320">
      <c r="A34" s="17">
        <v>45730</v>
      </c>
      <c r="B34" s="18" t="s">
        <v>380</v>
      </c>
      <c r="C34" s="19" t="s">
        <v>397</v>
      </c>
      <c r="D34" s="4" t="s">
        <v>318</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311</v>
      </c>
    </row>
    <row r="2" spans="1:1">
      <c r="A2" t="s">
        <v>353</v>
      </c>
    </row>
    <row r="3" spans="1:1">
      <c r="A3" t="s">
        <v>354</v>
      </c>
    </row>
    <row r="5" spans="1:1">
      <c r="A5" t="s">
        <v>323</v>
      </c>
    </row>
    <row r="6" spans="1:1">
      <c r="A6" t="s">
        <v>352</v>
      </c>
    </row>
    <row r="7" spans="1:1">
      <c r="A7" t="s">
        <v>325</v>
      </c>
    </row>
    <row r="9" spans="1:1">
      <c r="A9" t="s">
        <v>326</v>
      </c>
    </row>
    <row r="10" spans="1:1">
      <c r="A10" t="s">
        <v>322</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tabSelected="1" zoomScale="94" zoomScaleNormal="110" workbookViewId="0">
      <pane ySplit="6" topLeftCell="A7" activePane="bottomLeft" state="frozen"/>
      <selection pane="bottomLeft" activeCell="E8" sqref="E8"/>
    </sheetView>
  </sheetViews>
  <sheetFormatPr baseColWidth="10" defaultColWidth="11" defaultRowHeight="15"/>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229</v>
      </c>
    </row>
    <row r="3" spans="1:6">
      <c r="A3" t="s">
        <v>226</v>
      </c>
    </row>
    <row r="4" spans="1:6">
      <c r="A4" s="82" t="s">
        <v>254</v>
      </c>
    </row>
    <row r="6" spans="1:6" ht="16">
      <c r="A6" t="s">
        <v>230</v>
      </c>
      <c r="B6" s="75" t="s">
        <v>231</v>
      </c>
      <c r="C6" t="s">
        <v>217</v>
      </c>
      <c r="D6" t="s">
        <v>218</v>
      </c>
      <c r="E6" s="83" t="s">
        <v>220</v>
      </c>
      <c r="F6" s="83" t="s">
        <v>219</v>
      </c>
    </row>
    <row r="7" spans="1:6" ht="16">
      <c r="A7" s="84" t="s">
        <v>250</v>
      </c>
      <c r="B7" s="95" t="s">
        <v>251</v>
      </c>
      <c r="C7" s="84" t="s">
        <v>287</v>
      </c>
      <c r="D7" s="84" t="s">
        <v>286</v>
      </c>
      <c r="E7" s="84" t="s">
        <v>462</v>
      </c>
      <c r="F7" s="84"/>
    </row>
    <row r="8" spans="1:6" ht="16">
      <c r="A8" s="84" t="s">
        <v>250</v>
      </c>
      <c r="B8" s="95" t="s">
        <v>251</v>
      </c>
      <c r="C8" s="84" t="s">
        <v>212</v>
      </c>
      <c r="D8" s="84" t="s">
        <v>253</v>
      </c>
      <c r="E8" s="84" t="s">
        <v>398</v>
      </c>
      <c r="F8" s="84"/>
    </row>
    <row r="9" spans="1:6" ht="16">
      <c r="A9" s="84" t="s">
        <v>250</v>
      </c>
      <c r="B9" s="95" t="s">
        <v>251</v>
      </c>
      <c r="C9" s="84" t="s">
        <v>221</v>
      </c>
      <c r="D9" s="84" t="s">
        <v>223</v>
      </c>
      <c r="E9" s="84" t="s">
        <v>399</v>
      </c>
      <c r="F9" s="84"/>
    </row>
    <row r="10" spans="1:6" ht="16">
      <c r="A10" s="84" t="s">
        <v>250</v>
      </c>
      <c r="B10" s="95" t="s">
        <v>251</v>
      </c>
      <c r="C10" s="84" t="s">
        <v>282</v>
      </c>
      <c r="D10" s="84" t="s">
        <v>283</v>
      </c>
      <c r="E10" s="84" t="s">
        <v>400</v>
      </c>
      <c r="F10" s="84"/>
    </row>
    <row r="11" spans="1:6" ht="32">
      <c r="A11" s="84" t="s">
        <v>250</v>
      </c>
      <c r="B11" s="95" t="s">
        <v>251</v>
      </c>
      <c r="C11" s="84" t="s">
        <v>284</v>
      </c>
      <c r="D11" s="95" t="s">
        <v>285</v>
      </c>
      <c r="E11" s="84" t="s">
        <v>401</v>
      </c>
      <c r="F11" s="84"/>
    </row>
    <row r="12" spans="1:6" ht="16">
      <c r="A12" s="84" t="s">
        <v>250</v>
      </c>
      <c r="B12" s="95" t="s">
        <v>251</v>
      </c>
      <c r="C12" s="84" t="s">
        <v>364</v>
      </c>
      <c r="D12" s="95" t="s">
        <v>365</v>
      </c>
      <c r="E12" s="84"/>
      <c r="F12" s="84"/>
    </row>
    <row r="13" spans="1:6" ht="16">
      <c r="A13" s="84" t="s">
        <v>250</v>
      </c>
      <c r="B13" s="95" t="s">
        <v>251</v>
      </c>
      <c r="C13" s="84" t="s">
        <v>225</v>
      </c>
      <c r="D13" s="84" t="s">
        <v>224</v>
      </c>
      <c r="E13" s="84" t="s">
        <v>184</v>
      </c>
      <c r="F13" s="84"/>
    </row>
    <row r="14" spans="1:6" ht="48">
      <c r="A14" s="84" t="s">
        <v>250</v>
      </c>
      <c r="B14" s="95" t="s">
        <v>251</v>
      </c>
      <c r="C14" s="84" t="s">
        <v>255</v>
      </c>
      <c r="D14" s="95" t="s">
        <v>340</v>
      </c>
      <c r="E14" s="84" t="s">
        <v>381</v>
      </c>
      <c r="F14" s="84"/>
    </row>
    <row r="15" spans="1:6" ht="48">
      <c r="A15" s="84" t="s">
        <v>250</v>
      </c>
      <c r="B15" s="95" t="s">
        <v>251</v>
      </c>
      <c r="C15" s="84" t="s">
        <v>256</v>
      </c>
      <c r="D15" s="95" t="s">
        <v>341</v>
      </c>
      <c r="E15" s="84" t="s">
        <v>382</v>
      </c>
      <c r="F15" s="84"/>
    </row>
    <row r="16" spans="1:6" ht="16">
      <c r="A16" s="84" t="s">
        <v>250</v>
      </c>
      <c r="B16" s="95" t="s">
        <v>251</v>
      </c>
      <c r="C16" s="84" t="s">
        <v>257</v>
      </c>
      <c r="D16" s="84" t="s">
        <v>170</v>
      </c>
      <c r="E16" s="84"/>
      <c r="F16" s="84"/>
    </row>
    <row r="17" spans="1:6" ht="16">
      <c r="A17" s="84" t="s">
        <v>250</v>
      </c>
      <c r="B17" s="95" t="s">
        <v>251</v>
      </c>
      <c r="C17" s="84" t="s">
        <v>258</v>
      </c>
      <c r="D17" s="84" t="s">
        <v>171</v>
      </c>
      <c r="E17" s="84"/>
      <c r="F17" s="84"/>
    </row>
    <row r="18" spans="1:6" ht="16">
      <c r="A18" s="84" t="s">
        <v>250</v>
      </c>
      <c r="B18" s="95" t="s">
        <v>251</v>
      </c>
      <c r="C18" s="84" t="s">
        <v>387</v>
      </c>
      <c r="D18" s="84" t="s">
        <v>123</v>
      </c>
      <c r="E18" t="s">
        <v>222</v>
      </c>
      <c r="F18" s="84"/>
    </row>
    <row r="19" spans="1:6" ht="16">
      <c r="A19" s="84" t="s">
        <v>250</v>
      </c>
      <c r="B19" s="95" t="s">
        <v>251</v>
      </c>
      <c r="C19" s="84" t="s">
        <v>388</v>
      </c>
      <c r="D19" s="84" t="s">
        <v>386</v>
      </c>
      <c r="E19" s="84" t="s">
        <v>395</v>
      </c>
      <c r="F19" s="84"/>
    </row>
    <row r="20" spans="1:6" ht="16">
      <c r="A20" s="84" t="s">
        <v>250</v>
      </c>
      <c r="B20" s="95" t="s">
        <v>251</v>
      </c>
      <c r="C20" s="84" t="s">
        <v>389</v>
      </c>
      <c r="D20" s="84" t="s">
        <v>392</v>
      </c>
      <c r="E20" s="84" t="s">
        <v>396</v>
      </c>
      <c r="F20" s="84"/>
    </row>
    <row r="21" spans="1:6" ht="16">
      <c r="A21" s="84" t="s">
        <v>250</v>
      </c>
      <c r="B21" s="95" t="s">
        <v>251</v>
      </c>
      <c r="C21" s="84" t="s">
        <v>390</v>
      </c>
      <c r="D21" s="84" t="s">
        <v>393</v>
      </c>
      <c r="E21" s="84"/>
      <c r="F21" s="84"/>
    </row>
    <row r="22" spans="1:6" ht="16">
      <c r="A22" s="84" t="s">
        <v>250</v>
      </c>
      <c r="B22" s="95" t="s">
        <v>251</v>
      </c>
      <c r="C22" s="84" t="s">
        <v>391</v>
      </c>
      <c r="D22" s="84" t="s">
        <v>394</v>
      </c>
      <c r="E22" s="84"/>
      <c r="F22" s="84"/>
    </row>
    <row r="23" spans="1:6" ht="112">
      <c r="A23" s="84" t="s">
        <v>233</v>
      </c>
      <c r="B23" s="95" t="s">
        <v>232</v>
      </c>
      <c r="C23" s="84" t="s">
        <v>234</v>
      </c>
      <c r="D23" s="94" t="s">
        <v>309</v>
      </c>
      <c r="E23" s="85" t="s">
        <v>402</v>
      </c>
      <c r="F23" s="86"/>
    </row>
    <row r="24" spans="1:6" ht="16">
      <c r="A24" s="84" t="s">
        <v>233</v>
      </c>
      <c r="B24" s="95" t="s">
        <v>232</v>
      </c>
      <c r="C24" s="84" t="s">
        <v>235</v>
      </c>
      <c r="D24" s="87" t="s">
        <v>245</v>
      </c>
      <c r="E24" s="88" t="s">
        <v>203</v>
      </c>
      <c r="F24" s="89"/>
    </row>
    <row r="25" spans="1:6" ht="160">
      <c r="A25" s="84" t="s">
        <v>233</v>
      </c>
      <c r="B25" s="95" t="s">
        <v>232</v>
      </c>
      <c r="C25" s="84" t="s">
        <v>238</v>
      </c>
      <c r="D25" s="90" t="s">
        <v>310</v>
      </c>
      <c r="E25" s="88" t="s">
        <v>403</v>
      </c>
      <c r="F25" s="89"/>
    </row>
    <row r="26" spans="1:6" ht="32">
      <c r="A26" s="84" t="s">
        <v>233</v>
      </c>
      <c r="B26" s="95" t="s">
        <v>232</v>
      </c>
      <c r="C26" s="84" t="s">
        <v>239</v>
      </c>
      <c r="D26" s="90" t="s">
        <v>236</v>
      </c>
      <c r="E26" s="88" t="s">
        <v>404</v>
      </c>
      <c r="F26" s="89"/>
    </row>
    <row r="27" spans="1:6" ht="32">
      <c r="A27" s="84" t="s">
        <v>233</v>
      </c>
      <c r="B27" s="95" t="s">
        <v>232</v>
      </c>
      <c r="C27" s="84" t="s">
        <v>241</v>
      </c>
      <c r="D27" s="90" t="s">
        <v>240</v>
      </c>
      <c r="E27" s="88" t="s">
        <v>405</v>
      </c>
      <c r="F27" s="89"/>
    </row>
    <row r="28" spans="1:6" ht="128">
      <c r="A28" s="84" t="s">
        <v>233</v>
      </c>
      <c r="B28" s="95" t="s">
        <v>232</v>
      </c>
      <c r="C28" s="84" t="s">
        <v>242</v>
      </c>
      <c r="D28" s="91" t="s">
        <v>237</v>
      </c>
      <c r="E28" s="92" t="s">
        <v>406</v>
      </c>
      <c r="F28" s="93"/>
    </row>
    <row r="29" spans="1:6" ht="208">
      <c r="A29" s="84" t="s">
        <v>243</v>
      </c>
      <c r="B29" s="95" t="s">
        <v>244</v>
      </c>
      <c r="C29" s="84" t="s">
        <v>234</v>
      </c>
      <c r="D29" s="95" t="s">
        <v>345</v>
      </c>
      <c r="E29" s="84"/>
      <c r="F29" s="84"/>
    </row>
    <row r="30" spans="1:6" ht="32">
      <c r="A30" s="84" t="s">
        <v>243</v>
      </c>
      <c r="B30" s="95" t="s">
        <v>244</v>
      </c>
      <c r="C30" s="84" t="s">
        <v>235</v>
      </c>
      <c r="D30" s="87" t="s">
        <v>245</v>
      </c>
      <c r="E30" s="84"/>
      <c r="F30" s="84"/>
    </row>
    <row r="31" spans="1:6" ht="32">
      <c r="A31" s="84" t="s">
        <v>243</v>
      </c>
      <c r="B31" s="95" t="s">
        <v>244</v>
      </c>
      <c r="C31" s="84" t="s">
        <v>343</v>
      </c>
      <c r="D31" s="95" t="s">
        <v>344</v>
      </c>
      <c r="E31" s="84"/>
      <c r="F31" s="84"/>
    </row>
    <row r="32" spans="1:6" ht="256">
      <c r="A32" s="84" t="s">
        <v>243</v>
      </c>
      <c r="B32" s="95" t="s">
        <v>244</v>
      </c>
      <c r="C32" s="84" t="s">
        <v>259</v>
      </c>
      <c r="D32" s="95" t="s">
        <v>290</v>
      </c>
      <c r="E32" s="112"/>
      <c r="F32" s="84"/>
    </row>
    <row r="33" spans="1:6" ht="224">
      <c r="A33" s="84" t="s">
        <v>243</v>
      </c>
      <c r="B33" s="95" t="s">
        <v>244</v>
      </c>
      <c r="C33" s="84" t="s">
        <v>246</v>
      </c>
      <c r="D33" s="95" t="s">
        <v>291</v>
      </c>
      <c r="E33" s="84"/>
      <c r="F33" s="84"/>
    </row>
    <row r="34" spans="1:6" ht="64">
      <c r="A34" s="84" t="s">
        <v>247</v>
      </c>
      <c r="B34" s="95" t="s">
        <v>248</v>
      </c>
      <c r="C34" s="84" t="s">
        <v>234</v>
      </c>
      <c r="D34" s="95" t="s">
        <v>249</v>
      </c>
      <c r="E34" s="84" t="s">
        <v>407</v>
      </c>
      <c r="F34" s="84"/>
    </row>
    <row r="35" spans="1:6" ht="16">
      <c r="A35" s="84" t="s">
        <v>247</v>
      </c>
      <c r="B35" s="95" t="s">
        <v>248</v>
      </c>
      <c r="C35" s="84" t="s">
        <v>235</v>
      </c>
      <c r="D35" s="84" t="s">
        <v>17</v>
      </c>
      <c r="E35" s="84" t="s">
        <v>408</v>
      </c>
      <c r="F35" s="84"/>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5"/>
  <sheetViews>
    <sheetView topLeftCell="B1" zoomScaleNormal="100" workbookViewId="0">
      <pane ySplit="8" topLeftCell="A9" activePane="bottomLeft" state="frozen"/>
      <selection pane="bottomLeft" activeCell="L4" sqref="K4:L4"/>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2" t="s">
        <v>172</v>
      </c>
      <c r="J3" s="62" t="s">
        <v>113</v>
      </c>
      <c r="K3" s="62" t="s">
        <v>114</v>
      </c>
      <c r="L3" s="62" t="s">
        <v>115</v>
      </c>
    </row>
    <row r="4" spans="1:19">
      <c r="A4" s="82" t="s">
        <v>228</v>
      </c>
      <c r="B4" s="3"/>
      <c r="I4" s="55" t="str">
        <f>IF(各種設定!$E$14=0,"",各種設定!$E$14)</f>
        <v>en</v>
      </c>
      <c r="J4" s="55" t="str">
        <f>IF(各種設定!$E$15=0,"",各種設定!$E$15)</f>
        <v>ja</v>
      </c>
      <c r="K4" s="55" t="str">
        <f>IF(各種設定!$E$16=0,"",各種設定!$E$16)</f>
        <v/>
      </c>
      <c r="L4" s="55" t="str">
        <f>IF(各種設定!$E$17=0,"",各種設定!$E$17)</f>
        <v/>
      </c>
    </row>
    <row r="5" spans="1:19">
      <c r="A5" s="7"/>
      <c r="B5" s="3"/>
    </row>
    <row r="6" spans="1:19" ht="32">
      <c r="A6" s="7"/>
      <c r="B6" s="50" t="s">
        <v>84</v>
      </c>
      <c r="C6" s="116" t="s">
        <v>88</v>
      </c>
      <c r="D6" s="116"/>
      <c r="E6" s="116"/>
      <c r="F6" s="116"/>
      <c r="G6" s="116"/>
      <c r="H6" s="116"/>
      <c r="I6" s="116"/>
      <c r="J6" s="116"/>
      <c r="K6" s="116"/>
      <c r="L6" s="116"/>
      <c r="M6" s="115" t="s">
        <v>124</v>
      </c>
      <c r="N6" s="115"/>
      <c r="O6" s="115"/>
      <c r="P6" s="115"/>
      <c r="Q6" s="53" t="s">
        <v>167</v>
      </c>
      <c r="R6" s="80" t="s">
        <v>209</v>
      </c>
      <c r="S6" s="101" t="s">
        <v>96</v>
      </c>
    </row>
    <row r="7" spans="1:19">
      <c r="B7" s="35" t="s">
        <v>85</v>
      </c>
      <c r="C7" s="42" t="s">
        <v>86</v>
      </c>
      <c r="D7" s="42" t="s">
        <v>85</v>
      </c>
      <c r="E7" s="37" t="s">
        <v>85</v>
      </c>
      <c r="F7" s="42" t="s">
        <v>85</v>
      </c>
      <c r="G7" s="37" t="s">
        <v>166</v>
      </c>
      <c r="H7" s="37" t="s">
        <v>86</v>
      </c>
      <c r="I7" s="37" t="s">
        <v>86</v>
      </c>
      <c r="J7" s="37" t="s">
        <v>86</v>
      </c>
      <c r="K7" s="37" t="s">
        <v>86</v>
      </c>
      <c r="L7" s="37" t="s">
        <v>86</v>
      </c>
      <c r="M7" s="39" t="s">
        <v>86</v>
      </c>
      <c r="N7" s="39" t="s">
        <v>86</v>
      </c>
      <c r="O7" s="39" t="s">
        <v>86</v>
      </c>
      <c r="P7" s="39" t="s">
        <v>86</v>
      </c>
      <c r="Q7" s="54" t="s">
        <v>180</v>
      </c>
      <c r="R7" s="79" t="s">
        <v>86</v>
      </c>
      <c r="S7" s="36" t="s">
        <v>86</v>
      </c>
    </row>
    <row r="8" spans="1:19" ht="48">
      <c r="A8" s="4" t="s">
        <v>17</v>
      </c>
      <c r="B8" s="4" t="s">
        <v>0</v>
      </c>
      <c r="C8" s="5" t="s">
        <v>260</v>
      </c>
      <c r="D8" s="5" t="s">
        <v>261</v>
      </c>
      <c r="E8" s="41" t="s">
        <v>262</v>
      </c>
      <c r="F8" s="43" t="s">
        <v>155</v>
      </c>
      <c r="G8" s="5" t="s">
        <v>385</v>
      </c>
      <c r="H8" s="5" t="s">
        <v>95</v>
      </c>
      <c r="I8" s="5" t="s">
        <v>376</v>
      </c>
      <c r="J8" s="5" t="s">
        <v>377</v>
      </c>
      <c r="K8" s="5" t="s">
        <v>378</v>
      </c>
      <c r="L8" s="5" t="s">
        <v>379</v>
      </c>
      <c r="M8" s="5" t="s">
        <v>263</v>
      </c>
      <c r="N8" s="5" t="s">
        <v>264</v>
      </c>
      <c r="O8" s="5" t="s">
        <v>122</v>
      </c>
      <c r="P8" s="5" t="s">
        <v>265</v>
      </c>
      <c r="Q8" s="5" t="s">
        <v>168</v>
      </c>
      <c r="R8" s="5" t="s">
        <v>208</v>
      </c>
      <c r="S8" s="5" t="s">
        <v>96</v>
      </c>
    </row>
    <row r="9" spans="1:19">
      <c r="A9" s="6" t="s">
        <v>203</v>
      </c>
      <c r="B9" s="2" t="s">
        <v>204</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210</v>
      </c>
      <c r="B10" s="2" t="s">
        <v>70</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383</v>
      </c>
      <c r="B11" s="2" t="s">
        <v>70</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409</v>
      </c>
      <c r="B12" s="2" t="s">
        <v>355</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ht="32">
      <c r="A13" s="6" t="s">
        <v>410</v>
      </c>
      <c r="B13" s="2" t="s">
        <v>56</v>
      </c>
      <c r="C13" s="2" t="s">
        <v>384</v>
      </c>
      <c r="D13" s="2" t="s">
        <v>411</v>
      </c>
      <c r="E13" s="2" t="s">
        <v>414</v>
      </c>
      <c r="F13" s="1" t="str">
        <f>IF(テーブル2[[#This Row],[データパターン（日本語）]]="", "", VLOOKUP(テーブル2[[#This Row],[データパターン（日本語）]],dataType・データパターン一覧!A:B,2,FALSE))</f>
        <v>REG_EX_ALL</v>
      </c>
      <c r="G13" s="77" t="s">
        <v>356</v>
      </c>
      <c r="H13" s="113" t="s">
        <v>415</v>
      </c>
      <c r="I13" s="38" t="s">
        <v>417</v>
      </c>
      <c r="J13" s="38" t="s">
        <v>418</v>
      </c>
      <c r="K13" s="38"/>
      <c r="L13" s="38"/>
      <c r="M13" s="2"/>
      <c r="N13" s="2"/>
      <c r="O13" s="2"/>
      <c r="P13" s="2"/>
      <c r="Q13" s="2"/>
      <c r="R13" s="19"/>
      <c r="S13" s="19" t="s">
        <v>416</v>
      </c>
    </row>
    <row r="14" spans="1:19">
      <c r="A14" s="102" t="s">
        <v>412</v>
      </c>
      <c r="B14" s="103" t="s">
        <v>56</v>
      </c>
      <c r="C14" s="103" t="s">
        <v>384</v>
      </c>
      <c r="D14" s="103" t="s">
        <v>411</v>
      </c>
      <c r="E14" s="103" t="s">
        <v>414</v>
      </c>
      <c r="F14" s="1" t="str">
        <f>IF(テーブル2[[#This Row],[データパターン（日本語）]]="", "", VLOOKUP(テーブル2[[#This Row],[データパターン（日本語）]],dataType・データパターン一覧!A:B,2,FALSE))</f>
        <v>REG_EX_ALL</v>
      </c>
      <c r="G14" s="1"/>
      <c r="H14" s="38"/>
      <c r="I14" s="38"/>
      <c r="J14" s="38"/>
      <c r="K14" s="38"/>
      <c r="L14" s="38"/>
      <c r="M14" s="2"/>
      <c r="N14" s="2"/>
      <c r="O14" s="2"/>
      <c r="P14" s="2"/>
      <c r="Q14" s="2"/>
      <c r="R14" s="19"/>
      <c r="S14" s="19"/>
    </row>
    <row r="15" spans="1:19">
      <c r="A15" s="6" t="s">
        <v>413</v>
      </c>
      <c r="B15" s="2" t="s">
        <v>56</v>
      </c>
      <c r="C15" s="2" t="s">
        <v>384</v>
      </c>
      <c r="D15" s="2" t="s">
        <v>411</v>
      </c>
      <c r="E15" s="2" t="s">
        <v>414</v>
      </c>
      <c r="F15" s="1" t="str">
        <f>IF(テーブル2[[#This Row],[データパターン（日本語）]]="", "", VLOOKUP(テーブル2[[#This Row],[データパターン（日本語）]],dataType・データパターン一覧!A:B,2,FALSE))</f>
        <v>REG_EX_ALL</v>
      </c>
      <c r="G15" s="1"/>
      <c r="H15" s="38"/>
      <c r="I15" s="38"/>
      <c r="J15" s="38"/>
      <c r="K15" s="38"/>
      <c r="L15" s="38"/>
      <c r="M15" s="2"/>
      <c r="N15" s="2"/>
      <c r="O15" s="2"/>
      <c r="P15" s="2"/>
      <c r="Q15" s="2"/>
      <c r="R15" s="19"/>
      <c r="S15" s="19"/>
    </row>
  </sheetData>
  <sheetProtection selectLockedCells="1" selectUnlockedCells="1"/>
  <mergeCells count="2">
    <mergeCell ref="M6:P6"/>
    <mergeCell ref="C6:L6"/>
  </mergeCells>
  <phoneticPr fontId="4"/>
  <dataValidations count="7">
    <dataValidation type="list" allowBlank="1" showInputMessage="1" showErrorMessage="1" sqref="B8" xr:uid="{FE62B5B0-17BF-4F58-A3F9-E1ABC3D3EDD3}">
      <formula1>"INT,STRING,TIMESTAMP,ENUM"</formula1>
    </dataValidation>
    <dataValidation type="list" allowBlank="1" showInputMessage="1" showErrorMessage="1" sqref="F1:L1 F1048291:L1048576 F4:H5 I5:L5"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16:L1048276" xr:uid="{C97D471F-6202-4E38-917A-75ED14AE005E}">
      <formula1>INDIRECT($C19)</formula1>
    </dataValidation>
    <dataValidation type="list" allowBlank="1" showInputMessage="1" showErrorMessage="1" sqref="R9:R15" xr:uid="{B7E8EAEC-F2A7-4AF9-B482-D98177AAE053}">
      <formula1>"○"</formula1>
    </dataValidation>
    <dataValidation type="list" allowBlank="1" showInputMessage="1" showErrorMessage="1" sqref="E9:E15" xr:uid="{9907F244-A402-B24C-B3A3-75C61902FAF6}">
      <formula1>一般</formula1>
    </dataValidation>
    <dataValidation type="list" allowBlank="1" showInputMessage="1" showErrorMessage="1" sqref="F1048277:L1048290" xr:uid="{6400312D-0E00-4D04-9793-D9D2B04F8B7F}">
      <formula1>INDIRECT($C1)</formula1>
    </dataValidation>
  </dataValidations>
  <pageMargins left="0.7" right="0.7" top="0.75" bottom="0.75" header="0.3" footer="0.3"/>
  <pageSetup paperSize="9" orientation="portrait"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zoomScale="90" zoomScaleNormal="90" workbookViewId="0">
      <selection activeCell="H5" sqref="H5:I5"/>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172</v>
      </c>
      <c r="G4" s="45" t="s">
        <v>113</v>
      </c>
      <c r="H4" s="45" t="s">
        <v>114</v>
      </c>
      <c r="I4" s="45" t="s">
        <v>115</v>
      </c>
    </row>
    <row r="5" spans="1:9">
      <c r="A5" s="96" t="s">
        <v>227</v>
      </c>
      <c r="B5" s="96"/>
      <c r="F5" s="55" t="str">
        <f>IF(各種設定!$E$14=0,"",各種設定!$E$14)</f>
        <v>en</v>
      </c>
      <c r="G5" s="55" t="str">
        <f>IF(各種設定!$E$15=0,"",各種設定!$E$15)</f>
        <v>ja</v>
      </c>
      <c r="H5" s="55" t="str">
        <f>IF(各種設定!$E$16=0,"",各種設定!$E$16)</f>
        <v/>
      </c>
      <c r="I5" s="55" t="str">
        <f>IF(各種設定!$E$17=0,"",各種設定!$E$17)</f>
        <v/>
      </c>
    </row>
    <row r="7" spans="1:9" ht="16">
      <c r="A7" s="3" t="s">
        <v>39</v>
      </c>
      <c r="B7" s="3" t="s">
        <v>372</v>
      </c>
      <c r="C7" s="3" t="s">
        <v>5</v>
      </c>
      <c r="D7" s="3" t="s">
        <v>6</v>
      </c>
      <c r="E7" s="20" t="s">
        <v>266</v>
      </c>
      <c r="F7" s="3" t="s">
        <v>375</v>
      </c>
      <c r="G7" s="44" t="s">
        <v>267</v>
      </c>
      <c r="H7" s="44" t="s">
        <v>268</v>
      </c>
      <c r="I7" s="44" t="s">
        <v>269</v>
      </c>
    </row>
    <row r="8" spans="1:9">
      <c r="A8" s="6"/>
      <c r="B8" s="10"/>
      <c r="C8" s="21"/>
      <c r="D8" s="21"/>
      <c r="E8" s="21"/>
      <c r="G8" s="23"/>
    </row>
    <row r="9" spans="1:9">
      <c r="A9" s="6"/>
      <c r="B9" s="10"/>
      <c r="C9" s="21"/>
      <c r="D9" s="21"/>
      <c r="E9" s="21"/>
      <c r="G9" s="23"/>
    </row>
    <row r="10" spans="1:9">
      <c r="A10" s="6"/>
      <c r="B10" s="10"/>
      <c r="C10" s="21"/>
      <c r="D10" s="21"/>
      <c r="E10" s="21"/>
      <c r="G10" s="23"/>
    </row>
    <row r="11" spans="1:9">
      <c r="A11"/>
      <c r="B11" s="10"/>
      <c r="C11" s="21"/>
      <c r="D11" s="21"/>
      <c r="E11" s="21"/>
      <c r="F11" s="56"/>
      <c r="G11" s="21"/>
      <c r="H11" s="21"/>
      <c r="I11" s="21"/>
    </row>
    <row r="12" spans="1:9">
      <c r="A12"/>
      <c r="B12" s="10"/>
      <c r="C12" s="21"/>
      <c r="D12" s="21"/>
      <c r="E12" s="21"/>
      <c r="F12" s="56"/>
      <c r="G12" s="21"/>
      <c r="H12" s="21"/>
      <c r="I12" s="21"/>
    </row>
    <row r="13" spans="1:9">
      <c r="A13" s="6"/>
      <c r="B13" s="10"/>
      <c r="C13" s="21"/>
      <c r="D13" s="21"/>
      <c r="E13" s="21"/>
      <c r="F13" s="56"/>
      <c r="G13" s="100"/>
      <c r="H13" s="21"/>
      <c r="I13" s="21"/>
    </row>
    <row r="14" spans="1:9">
      <c r="A14" s="6"/>
      <c r="B14" s="10"/>
      <c r="C14" s="21"/>
      <c r="D14" s="104"/>
      <c r="E14" s="21"/>
      <c r="F14" s="56"/>
      <c r="G14" s="21"/>
      <c r="H14" s="21"/>
      <c r="I14" s="21"/>
    </row>
    <row r="15" spans="1:9">
      <c r="A15" s="68"/>
      <c r="B15" s="10"/>
      <c r="C15" s="21"/>
      <c r="D15" s="21"/>
      <c r="E15" s="21"/>
      <c r="F15" s="56"/>
      <c r="G15" s="21"/>
      <c r="H15" s="21"/>
      <c r="I15" s="21"/>
    </row>
    <row r="16" spans="1:9">
      <c r="A16" s="68"/>
      <c r="B16" s="10"/>
      <c r="C16" s="21"/>
      <c r="D16" s="21"/>
      <c r="E16" s="21"/>
      <c r="F16" s="56"/>
      <c r="G16" s="23"/>
      <c r="H16" s="21"/>
      <c r="I16" s="21"/>
    </row>
  </sheetData>
  <protectedRanges>
    <protectedRange sqref="A1:B1" name="修正可能箇所_2"/>
    <protectedRange sqref="B8:B10" name="修正可能箇所_3_1_1_2_1_1"/>
    <protectedRange sqref="A15:A16" name="修正可能箇所_3_1_2_3"/>
  </protectedRanges>
  <phoneticPr fontId="4"/>
  <dataValidations count="1">
    <dataValidation type="list" allowBlank="1" showInputMessage="1" showErrorMessage="1" sqref="B8:B16"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D7" sqref="D7"/>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102</v>
      </c>
    </row>
    <row r="2" spans="1:10">
      <c r="A2" s="31" t="s">
        <v>0</v>
      </c>
      <c r="B2" s="31" t="s">
        <v>63</v>
      </c>
      <c r="C2" s="32" t="s">
        <v>64</v>
      </c>
      <c r="D2" s="32" t="s">
        <v>97</v>
      </c>
      <c r="E2" s="32" t="s">
        <v>87</v>
      </c>
      <c r="F2" s="32" t="s">
        <v>65</v>
      </c>
      <c r="G2" s="32" t="s">
        <v>18</v>
      </c>
      <c r="H2" s="32" t="s">
        <v>62</v>
      </c>
      <c r="J2" s="32" t="s">
        <v>101</v>
      </c>
    </row>
    <row r="3" spans="1:10">
      <c r="A3" s="28" t="s">
        <v>56</v>
      </c>
      <c r="B3" s="33" t="s">
        <v>61</v>
      </c>
      <c r="C3" s="33" t="s">
        <v>40</v>
      </c>
      <c r="D3" s="33" t="s">
        <v>98</v>
      </c>
      <c r="E3" s="33" t="s">
        <v>66</v>
      </c>
      <c r="F3" s="34"/>
      <c r="G3" s="34"/>
      <c r="H3" s="34"/>
      <c r="J3" s="34"/>
    </row>
    <row r="4" spans="1:10">
      <c r="A4" s="28" t="s">
        <v>57</v>
      </c>
      <c r="B4" s="34"/>
      <c r="C4" s="34"/>
      <c r="D4" s="34"/>
      <c r="E4" s="34"/>
      <c r="F4" s="33" t="s">
        <v>66</v>
      </c>
      <c r="G4" s="33" t="s">
        <v>66</v>
      </c>
      <c r="H4" s="34"/>
      <c r="J4" s="33" t="s">
        <v>66</v>
      </c>
    </row>
    <row r="5" spans="1:10">
      <c r="A5" s="28" t="s">
        <v>69</v>
      </c>
      <c r="B5" s="34"/>
      <c r="C5" s="34"/>
      <c r="D5" s="34"/>
      <c r="E5" s="34"/>
      <c r="F5" s="33" t="s">
        <v>66</v>
      </c>
      <c r="G5" s="33" t="s">
        <v>66</v>
      </c>
      <c r="H5" s="34"/>
      <c r="J5" s="34"/>
    </row>
    <row r="6" spans="1:10">
      <c r="A6" s="28" t="s">
        <v>70</v>
      </c>
      <c r="B6" s="34"/>
      <c r="C6" s="34"/>
      <c r="D6" s="34"/>
      <c r="E6" s="34"/>
      <c r="F6" s="33" t="s">
        <v>66</v>
      </c>
      <c r="G6" s="33" t="s">
        <v>66</v>
      </c>
      <c r="H6" s="34"/>
      <c r="J6" s="33" t="s">
        <v>66</v>
      </c>
    </row>
    <row r="7" spans="1:10">
      <c r="A7" s="28" t="s">
        <v>58</v>
      </c>
      <c r="B7" s="34"/>
      <c r="C7" s="34"/>
      <c r="D7" s="34"/>
      <c r="E7" s="34"/>
      <c r="F7" s="33" t="s">
        <v>66</v>
      </c>
      <c r="G7" s="33" t="s">
        <v>66</v>
      </c>
      <c r="H7" s="34"/>
      <c r="J7" s="34"/>
    </row>
    <row r="8" spans="1:10">
      <c r="A8" s="28" t="s">
        <v>59</v>
      </c>
      <c r="B8" s="34"/>
      <c r="C8" s="34"/>
      <c r="D8" s="34"/>
      <c r="E8" s="34"/>
      <c r="F8" s="33" t="s">
        <v>66</v>
      </c>
      <c r="G8" s="33" t="s">
        <v>66</v>
      </c>
      <c r="H8" s="34"/>
      <c r="J8" s="34"/>
    </row>
    <row r="9" spans="1:10">
      <c r="A9" s="28" t="s">
        <v>71</v>
      </c>
      <c r="B9" s="33" t="s">
        <v>61</v>
      </c>
      <c r="C9" s="33" t="s">
        <v>61</v>
      </c>
      <c r="D9" s="34"/>
      <c r="E9" s="34"/>
      <c r="F9" s="33" t="s">
        <v>66</v>
      </c>
      <c r="G9" s="33" t="s">
        <v>66</v>
      </c>
      <c r="H9" s="33" t="s">
        <v>40</v>
      </c>
      <c r="J9" s="34"/>
    </row>
    <row r="10" spans="1:10">
      <c r="A10" s="28" t="s">
        <v>24</v>
      </c>
      <c r="B10" s="34"/>
      <c r="C10" s="34"/>
      <c r="D10" s="34"/>
      <c r="E10" s="34"/>
      <c r="F10" s="34"/>
      <c r="G10" s="34"/>
      <c r="H10" s="34"/>
      <c r="J10" s="34"/>
    </row>
    <row r="11" spans="1:10">
      <c r="A11" s="28" t="s">
        <v>60</v>
      </c>
      <c r="B11" s="33" t="s">
        <v>67</v>
      </c>
      <c r="C11" s="33" t="s">
        <v>68</v>
      </c>
      <c r="D11" s="34"/>
      <c r="E11" s="34"/>
      <c r="F11" s="34"/>
      <c r="G11" s="34"/>
      <c r="H11" s="34"/>
      <c r="J11" s="34"/>
    </row>
    <row r="12" spans="1:10">
      <c r="A12" s="28" t="s">
        <v>82</v>
      </c>
      <c r="B12" s="34"/>
      <c r="C12" s="34"/>
      <c r="D12" s="34"/>
      <c r="E12" s="34"/>
      <c r="F12" s="34"/>
      <c r="G12" s="34"/>
      <c r="H12" s="34"/>
      <c r="J12" s="34"/>
    </row>
    <row r="14" spans="1:10">
      <c r="B14" s="30" t="s">
        <v>99</v>
      </c>
    </row>
    <row r="15" spans="1:10">
      <c r="B15" t="s">
        <v>100</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186</v>
      </c>
      <c r="B1" t="s">
        <v>187</v>
      </c>
      <c r="C1" t="s">
        <v>190</v>
      </c>
    </row>
    <row r="2" spans="1:3">
      <c r="A2" t="s">
        <v>193</v>
      </c>
      <c r="B2" t="s">
        <v>189</v>
      </c>
      <c r="C2" t="s">
        <v>191</v>
      </c>
    </row>
    <row r="3" spans="1:3">
      <c r="A3" t="s">
        <v>194</v>
      </c>
      <c r="B3" t="s">
        <v>189</v>
      </c>
      <c r="C3" t="s">
        <v>192</v>
      </c>
    </row>
    <row r="4" spans="1:3">
      <c r="A4" t="s">
        <v>188</v>
      </c>
      <c r="B4" t="s">
        <v>195</v>
      </c>
      <c r="C4" t="s">
        <v>191</v>
      </c>
    </row>
    <row r="11" spans="1:3">
      <c r="A11" t="s">
        <v>196</v>
      </c>
    </row>
    <row r="12" spans="1:3">
      <c r="A12" t="s">
        <v>197</v>
      </c>
    </row>
    <row r="13" spans="1:3">
      <c r="A13" s="76" t="s">
        <v>198</v>
      </c>
    </row>
    <row r="14" spans="1:3">
      <c r="A14" t="s">
        <v>199</v>
      </c>
    </row>
    <row r="15" spans="1:3">
      <c r="A15" t="s">
        <v>200</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2025-05-31T01:39:37Z</dcterms:modified>
</cp:coreProperties>
</file>