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269" documentId="14_{B7F17815-8D9B-4FCC-82EB-353931AB48CF}" xr6:coauthVersionLast="45" xr6:coauthVersionMax="45" xr10:uidLastSave="{11EC713E-E098-4466-A5E4-4AC25B297B5F}"/>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0" i="11" l="1"/>
  <c r="Q41" i="1"/>
  <c r="Q41" i="2"/>
  <c r="Q41" i="3"/>
  <c r="Q41" i="4"/>
  <c r="Q41" i="6"/>
  <c r="Q41" i="7"/>
  <c r="Q41" i="5"/>
  <c r="Q40" i="1"/>
  <c r="Q40" i="2"/>
  <c r="Q40" i="3"/>
  <c r="Q40" i="4"/>
  <c r="Q40" i="5"/>
  <c r="Q40" i="6"/>
  <c r="Q40" i="7"/>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Q38" i="12"/>
  <c r="Q37" i="12"/>
  <c r="Q40" i="8"/>
  <c r="Q40" i="9"/>
  <c r="Q40" i="10"/>
  <c r="Q39" i="8"/>
  <c r="Q39" i="9"/>
  <c r="Q39" i="10"/>
  <c r="Q39" i="11"/>
  <c r="W38" i="12" l="1"/>
  <c r="V38" i="12"/>
  <c r="U38" i="12"/>
  <c r="T38" i="12"/>
  <c r="S38" i="12"/>
  <c r="R38" i="12"/>
  <c r="U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W40" i="8"/>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1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9"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1"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1" i="1"/>
  <c r="V9"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1" i="1"/>
  <c r="T41"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1" i="1"/>
  <c r="R9" i="1"/>
  <c r="N38" i="12" l="1"/>
  <c r="E40" i="7" l="1"/>
  <c r="E41" i="7"/>
  <c r="E39" i="11"/>
  <c r="E40" i="11" s="1"/>
  <c r="E40" i="6"/>
  <c r="E41" i="6" s="1"/>
  <c r="E39" i="10"/>
  <c r="E40" i="10" s="1"/>
  <c r="E40" i="5"/>
  <c r="E41" i="5" s="1"/>
  <c r="F39" i="9"/>
  <c r="F40" i="9" s="1"/>
  <c r="E40" i="4"/>
  <c r="E41" i="4" s="1"/>
  <c r="E39" i="9"/>
  <c r="E40" i="9" s="1"/>
  <c r="E40" i="3"/>
  <c r="E41" i="3" s="1"/>
  <c r="E39" i="8"/>
  <c r="E40" i="8" s="1"/>
  <c r="E40" i="2"/>
  <c r="E41" i="2"/>
  <c r="E37" i="12"/>
  <c r="E38" i="12" s="1"/>
  <c r="E40" i="1"/>
  <c r="E41" i="1"/>
  <c r="O37" i="12" l="1"/>
  <c r="O38" i="12" s="1"/>
  <c r="N37" i="12"/>
  <c r="L37" i="12"/>
  <c r="L38" i="12" s="1"/>
  <c r="K37" i="12"/>
  <c r="K38" i="12" s="1"/>
  <c r="J37" i="12"/>
  <c r="J38" i="12" s="1"/>
  <c r="I37" i="12"/>
  <c r="I38" i="12" s="1"/>
  <c r="H37" i="12"/>
  <c r="H38" i="12" s="1"/>
  <c r="F37" i="12"/>
  <c r="F38" i="12" s="1"/>
  <c r="D37" i="12"/>
  <c r="D38" i="12" s="1"/>
  <c r="C37" i="12"/>
  <c r="O39" i="9"/>
  <c r="O40" i="9" s="1"/>
  <c r="N39" i="9"/>
  <c r="N40" i="9" s="1"/>
  <c r="L39" i="9"/>
  <c r="L40" i="9" s="1"/>
  <c r="K39" i="9"/>
  <c r="K40" i="9" s="1"/>
  <c r="J39" i="9"/>
  <c r="J40" i="9" s="1"/>
  <c r="I39" i="9"/>
  <c r="I40" i="9" s="1"/>
  <c r="H39" i="9"/>
  <c r="H40" i="9" s="1"/>
  <c r="D39" i="9"/>
  <c r="D40" i="9" s="1"/>
  <c r="C39" i="9"/>
  <c r="O39" i="10"/>
  <c r="O40" i="10" s="1"/>
  <c r="N39" i="10"/>
  <c r="N40" i="10" s="1"/>
  <c r="L39" i="10"/>
  <c r="L40" i="10" s="1"/>
  <c r="K39" i="10"/>
  <c r="K40" i="10" s="1"/>
  <c r="J39" i="10"/>
  <c r="J40" i="10" s="1"/>
  <c r="I39" i="10"/>
  <c r="I40" i="10" s="1"/>
  <c r="H39" i="10"/>
  <c r="H40" i="10" s="1"/>
  <c r="F39" i="10"/>
  <c r="F40" i="10" s="1"/>
  <c r="D39" i="10"/>
  <c r="D40" i="10" s="1"/>
  <c r="C39" i="10"/>
  <c r="O39" i="11"/>
  <c r="O40" i="11" s="1"/>
  <c r="N39" i="11"/>
  <c r="N40" i="11" s="1"/>
  <c r="L39" i="11"/>
  <c r="L40" i="11" s="1"/>
  <c r="K39" i="11"/>
  <c r="K40" i="11" s="1"/>
  <c r="J39" i="11"/>
  <c r="J40" i="11" s="1"/>
  <c r="I39" i="11"/>
  <c r="I40" i="11" s="1"/>
  <c r="H39" i="11"/>
  <c r="H40" i="11" s="1"/>
  <c r="F39" i="11"/>
  <c r="F40" i="11" s="1"/>
  <c r="D39" i="11"/>
  <c r="D40" i="11" s="1"/>
  <c r="C39" i="11"/>
  <c r="N41" i="7"/>
  <c r="K41" i="7"/>
  <c r="H41" i="7"/>
  <c r="O40" i="7"/>
  <c r="O41" i="7" s="1"/>
  <c r="N40" i="7"/>
  <c r="L40" i="7"/>
  <c r="L41" i="7" s="1"/>
  <c r="K40" i="7"/>
  <c r="J40" i="7"/>
  <c r="J41" i="7" s="1"/>
  <c r="I40" i="7"/>
  <c r="I41" i="7" s="1"/>
  <c r="H40" i="7"/>
  <c r="F40" i="7"/>
  <c r="F41" i="7" s="1"/>
  <c r="D40" i="7"/>
  <c r="D41" i="7" s="1"/>
  <c r="C40" i="7"/>
  <c r="C41" i="7" s="1"/>
  <c r="L41" i="6"/>
  <c r="O40" i="6"/>
  <c r="O41" i="6" s="1"/>
  <c r="N40" i="6"/>
  <c r="N41" i="6" s="1"/>
  <c r="L40" i="6"/>
  <c r="K40" i="6"/>
  <c r="K41" i="6" s="1"/>
  <c r="J40" i="6"/>
  <c r="J41" i="6" s="1"/>
  <c r="I40" i="6"/>
  <c r="I41" i="6" s="1"/>
  <c r="H40" i="6"/>
  <c r="H41" i="6" s="1"/>
  <c r="F40" i="6"/>
  <c r="F41" i="6" s="1"/>
  <c r="D40" i="6"/>
  <c r="D41" i="6" s="1"/>
  <c r="C40" i="6"/>
  <c r="C41" i="6" s="1"/>
  <c r="O40" i="5"/>
  <c r="O41" i="5" s="1"/>
  <c r="N40" i="5"/>
  <c r="N41" i="5" s="1"/>
  <c r="L40" i="5"/>
  <c r="L41" i="5" s="1"/>
  <c r="K40" i="5"/>
  <c r="K41" i="5" s="1"/>
  <c r="J40" i="5"/>
  <c r="J41" i="5" s="1"/>
  <c r="I40" i="5"/>
  <c r="I41" i="5" s="1"/>
  <c r="H40" i="5"/>
  <c r="H41" i="5" s="1"/>
  <c r="F40" i="5"/>
  <c r="F41" i="5" s="1"/>
  <c r="D40" i="5"/>
  <c r="D41" i="5" s="1"/>
  <c r="C40" i="5"/>
  <c r="C41" i="5" s="1"/>
  <c r="O40" i="4"/>
  <c r="O41" i="4" s="1"/>
  <c r="N40" i="4"/>
  <c r="N41" i="4" s="1"/>
  <c r="L40" i="4"/>
  <c r="L41" i="4" s="1"/>
  <c r="K40" i="4"/>
  <c r="K41" i="4" s="1"/>
  <c r="J40" i="4"/>
  <c r="J41" i="4" s="1"/>
  <c r="I40" i="4"/>
  <c r="I41" i="4" s="1"/>
  <c r="H40" i="4"/>
  <c r="H41" i="4" s="1"/>
  <c r="F40" i="4"/>
  <c r="F41" i="4" s="1"/>
  <c r="D40" i="4"/>
  <c r="D41" i="4" s="1"/>
  <c r="C40" i="4"/>
  <c r="C41" i="4" s="1"/>
  <c r="I41" i="3"/>
  <c r="O40" i="3"/>
  <c r="O41" i="3" s="1"/>
  <c r="N40" i="3"/>
  <c r="N41" i="3" s="1"/>
  <c r="L40" i="3"/>
  <c r="L41" i="3" s="1"/>
  <c r="K40" i="3"/>
  <c r="K41" i="3" s="1"/>
  <c r="J40" i="3"/>
  <c r="J41" i="3" s="1"/>
  <c r="I40" i="3"/>
  <c r="H40" i="3"/>
  <c r="H41" i="3" s="1"/>
  <c r="F40" i="3"/>
  <c r="F41" i="3" s="1"/>
  <c r="D40" i="3"/>
  <c r="D41" i="3" s="1"/>
  <c r="C40" i="3"/>
  <c r="C41" i="3" s="1"/>
  <c r="C40" i="2"/>
  <c r="C39" i="8"/>
  <c r="O39" i="8"/>
  <c r="O40" i="8" s="1"/>
  <c r="N39" i="8"/>
  <c r="N40" i="8" s="1"/>
  <c r="L39" i="8"/>
  <c r="L40" i="8" s="1"/>
  <c r="K39" i="8"/>
  <c r="K40" i="8" s="1"/>
  <c r="J39" i="8"/>
  <c r="J40" i="8" s="1"/>
  <c r="I39" i="8"/>
  <c r="I40" i="8" s="1"/>
  <c r="H39" i="8"/>
  <c r="H40" i="8" s="1"/>
  <c r="F39" i="8"/>
  <c r="F40" i="8" s="1"/>
  <c r="D39" i="8"/>
  <c r="D40" i="8" s="1"/>
  <c r="N41" i="2"/>
  <c r="O40" i="2"/>
  <c r="O41" i="2" s="1"/>
  <c r="N40" i="2"/>
  <c r="L40" i="2"/>
  <c r="L41" i="2" s="1"/>
  <c r="K40" i="2"/>
  <c r="K41" i="2" s="1"/>
  <c r="J40" i="2"/>
  <c r="J41" i="2" s="1"/>
  <c r="I40" i="2"/>
  <c r="I41" i="2" s="1"/>
  <c r="H40" i="2"/>
  <c r="H41" i="2" s="1"/>
  <c r="F40" i="2"/>
  <c r="F41" i="2" s="1"/>
  <c r="D40" i="2"/>
  <c r="D41" i="2" s="1"/>
  <c r="C41" i="2"/>
  <c r="K40" i="1"/>
  <c r="K41" i="1" s="1"/>
  <c r="C40" i="8" l="1"/>
  <c r="C40" i="11"/>
  <c r="C40" i="9"/>
  <c r="C38" i="12"/>
  <c r="C40" i="10"/>
  <c r="D40" i="1"/>
  <c r="D41" i="1" s="1"/>
  <c r="F40" i="1"/>
  <c r="H40" i="1"/>
  <c r="H41" i="1" s="1"/>
  <c r="I40" i="1"/>
  <c r="I41" i="1" s="1"/>
  <c r="J40" i="1"/>
  <c r="L40" i="1"/>
  <c r="N40" i="1"/>
  <c r="O40" i="1"/>
  <c r="F41" i="1"/>
  <c r="J41" i="1"/>
  <c r="L41" i="1"/>
  <c r="N41" i="1"/>
  <c r="O41" i="1"/>
  <c r="C40" i="1"/>
  <c r="C41" i="1" s="1"/>
</calcChain>
</file>

<file path=xl/sharedStrings.xml><?xml version="1.0" encoding="utf-8"?>
<sst xmlns="http://schemas.openxmlformats.org/spreadsheetml/2006/main" count="1596" uniqueCount="239">
  <si>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</si>
  <si>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</si>
  <si>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</si>
  <si>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</si>
  <si>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</si>
  <si>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</si>
  <si>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</si>
  <si>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</si>
  <si>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</si>
  <si>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</si>
  <si>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</si>
  <si>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</si>
  <si>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</si>
  <si>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</si>
  <si>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</si>
  <si>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</si>
  <si>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</si>
  <si>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</si>
  <si>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</si>
  <si>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</si>
  <si>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</si>
  <si>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</si>
  <si>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</si>
  <si>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</si>
  <si>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</si>
  <si>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</si>
  <si>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</si>
  <si>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</si>
  <si>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</si>
  <si>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</si>
  <si>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</si>
  <si>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E</t>
  </si>
  <si>
    <t>NW</t>
  </si>
  <si>
    <t>N</t>
  </si>
  <si>
    <t>W</t>
  </si>
  <si>
    <t>SW</t>
  </si>
  <si>
    <t>SSE</t>
  </si>
  <si>
    <t>WNW</t>
  </si>
  <si>
    <t>SSW</t>
  </si>
  <si>
    <t>NNW</t>
  </si>
  <si>
    <t>NE</t>
  </si>
  <si>
    <t>SE</t>
  </si>
  <si>
    <t>S</t>
  </si>
  <si>
    <t>Cloudy</t>
  </si>
  <si>
    <t>Gale in the night</t>
  </si>
  <si>
    <t>Rather fine</t>
  </si>
  <si>
    <t>Misty, fine</t>
  </si>
  <si>
    <t xml:space="preserve">Fine </t>
  </si>
  <si>
    <t>Very fine</t>
  </si>
  <si>
    <t>Fine, rain</t>
  </si>
  <si>
    <t>Fine</t>
  </si>
  <si>
    <t>Mist</t>
  </si>
  <si>
    <t>Gale</t>
  </si>
  <si>
    <t>Fine, gale</t>
  </si>
  <si>
    <t>Storm, hail, rain &amp; lightning</t>
  </si>
  <si>
    <t>Squalls, hail, rain &amp; lightning</t>
  </si>
  <si>
    <t>Showers</t>
  </si>
  <si>
    <t>Squalls</t>
  </si>
  <si>
    <t>Dull</t>
  </si>
  <si>
    <t>Hazy, snow</t>
  </si>
  <si>
    <t>Rain from 11 till 4</t>
  </si>
  <si>
    <t>Drizzling rain</t>
  </si>
  <si>
    <t>Fine, rain from 4 to 8pm</t>
  </si>
  <si>
    <t>A few showers</t>
  </si>
  <si>
    <t>Strong S. wind</t>
  </si>
  <si>
    <t>Rainy</t>
  </si>
  <si>
    <t>NNE</t>
  </si>
  <si>
    <t>ENE</t>
  </si>
  <si>
    <t>Showery</t>
  </si>
  <si>
    <t>Light clouds</t>
  </si>
  <si>
    <t>Hazy, fine</t>
  </si>
  <si>
    <t>Fine, dull</t>
  </si>
  <si>
    <t>Overcast</t>
  </si>
  <si>
    <t>Cloudy, fine</t>
  </si>
  <si>
    <t>Hazy</t>
  </si>
  <si>
    <t>Rain, fine</t>
  </si>
  <si>
    <t>Hail &amp; rain</t>
  </si>
  <si>
    <t>Showers, fine</t>
  </si>
  <si>
    <t>Squally, fine</t>
  </si>
  <si>
    <t>Rain till 3pm</t>
  </si>
  <si>
    <t>Rain all day</t>
  </si>
  <si>
    <t>Fog &amp; mist</t>
  </si>
  <si>
    <t>WSW</t>
  </si>
  <si>
    <t>Morning wet, afternoon fine</t>
  </si>
  <si>
    <t>Morning fine</t>
  </si>
  <si>
    <t>Showers of r. &amp; hl.</t>
  </si>
  <si>
    <t>Fair, haze on the sea</t>
  </si>
  <si>
    <t>Gleams of sunshine</t>
  </si>
  <si>
    <t>Haze, morning fine</t>
  </si>
  <si>
    <t>Showers of r., hl. &amp; snow</t>
  </si>
  <si>
    <t>Morning dull, afternoon fair</t>
  </si>
  <si>
    <t>Incessant rain after 11am</t>
  </si>
  <si>
    <t>Rather fine, strong wind, frost</t>
  </si>
  <si>
    <t>Fine after 11am</t>
  </si>
  <si>
    <t>S. &amp; h., fine after</t>
  </si>
  <si>
    <t>Morning fine, evening w. &amp; rn.</t>
  </si>
  <si>
    <t>Frost, fine</t>
  </si>
  <si>
    <t>Snow and rain before 10am</t>
  </si>
  <si>
    <t>Dull, damp</t>
  </si>
  <si>
    <t>ESE</t>
  </si>
  <si>
    <t>Very fine, heavy dew</t>
  </si>
  <si>
    <t>Very fine, lunar halo</t>
  </si>
  <si>
    <t>Cloudy, a little rain</t>
  </si>
  <si>
    <t>Very fine, dew, lunar halo</t>
  </si>
  <si>
    <t>Rather fine, fog in the evening</t>
  </si>
  <si>
    <t>Very fine, dew</t>
  </si>
  <si>
    <t>Fog, fine after 9</t>
  </si>
  <si>
    <t>Fine, thunderstorm in the evening</t>
  </si>
  <si>
    <t>Fine till 5pm, h. dew</t>
  </si>
  <si>
    <t>Morning misty</t>
  </si>
  <si>
    <t>Showery, fog in evening</t>
  </si>
  <si>
    <t>Afternoon fine, fog in the evening</t>
  </si>
  <si>
    <t>Cloudy till 4pm</t>
  </si>
  <si>
    <t>Fine, heavy dew</t>
  </si>
  <si>
    <t>Very fine, lightning at 10pm</t>
  </si>
  <si>
    <t>Cloudy, strong N.E. wind</t>
  </si>
  <si>
    <t>Light rain before noon</t>
  </si>
  <si>
    <t>Showers, thunder</t>
  </si>
  <si>
    <t>Heavy showers before noon</t>
  </si>
  <si>
    <t>Th. li. &amp; r., evening</t>
  </si>
  <si>
    <t>Heavy showers</t>
  </si>
  <si>
    <t>Rather fine, windy</t>
  </si>
  <si>
    <t xml:space="preserve">Rain after 2pm </t>
  </si>
  <si>
    <t>Shower from 3 to 5pm</t>
  </si>
  <si>
    <t>Light showers</t>
  </si>
  <si>
    <t>Fine till 3pm</t>
  </si>
  <si>
    <t>R. b. noon, fine evening</t>
  </si>
  <si>
    <t>Sh. b. 10, fine after 1pm</t>
  </si>
  <si>
    <t>Rather fine, rain evening</t>
  </si>
  <si>
    <t>Rather fine after 10pm</t>
  </si>
  <si>
    <t>Thunder, lightning &amp; rain</t>
  </si>
  <si>
    <t>Some rain before noon</t>
  </si>
  <si>
    <t>Rather fine after 11</t>
  </si>
  <si>
    <t>Fog in the evening</t>
  </si>
  <si>
    <t>Fog, fine afternoon</t>
  </si>
  <si>
    <t>Fine, windy</t>
  </si>
  <si>
    <t>Fine after 1pm</t>
  </si>
  <si>
    <t>Fine h. d.</t>
  </si>
  <si>
    <t>R. fine, sultry, thunder</t>
  </si>
  <si>
    <t>Rain afternoon and night</t>
  </si>
  <si>
    <t>Fine, dew</t>
  </si>
  <si>
    <t>Very fine, h. d.</t>
  </si>
  <si>
    <t>Fine till 4pm</t>
  </si>
  <si>
    <t>Cloudy, sultry</t>
  </si>
  <si>
    <t>Thunderstorm</t>
  </si>
  <si>
    <t>Showers before noon</t>
  </si>
  <si>
    <t>Morning cloudy, aurora</t>
  </si>
  <si>
    <t>Morning cloudy</t>
  </si>
  <si>
    <t>Sultry, lightning</t>
  </si>
  <si>
    <t>Thunder lightning and rain</t>
  </si>
  <si>
    <t>Solar halo</t>
  </si>
  <si>
    <t>Sultry</t>
  </si>
  <si>
    <t>Morning hazy</t>
  </si>
  <si>
    <t>Hazy, fine intervals</t>
  </si>
  <si>
    <t>Rain from 7 to 8pm</t>
  </si>
  <si>
    <t>Wind fresh, showers</t>
  </si>
  <si>
    <t>Fair, h. d.</t>
  </si>
  <si>
    <t>Fine, lu. ha.</t>
  </si>
  <si>
    <t>Morning showery</t>
  </si>
  <si>
    <t>Fair till 3pm</t>
  </si>
  <si>
    <t>Windy</t>
  </si>
  <si>
    <t>Rain after 2pm</t>
  </si>
  <si>
    <t>Rain from 6 to 9pm</t>
  </si>
  <si>
    <t>Heavy showers, thunder</t>
  </si>
  <si>
    <t>Fine till 3pm, th. &amp; li.</t>
  </si>
  <si>
    <t>Rather fine, h. d.</t>
  </si>
  <si>
    <t>Afternoon fair, d.</t>
  </si>
  <si>
    <t>Fair</t>
  </si>
  <si>
    <t>Fine after 11</t>
  </si>
  <si>
    <t>Rather fine, d.</t>
  </si>
  <si>
    <t>Fine, h. d.</t>
  </si>
  <si>
    <t>Fine, d.</t>
  </si>
  <si>
    <t>Fine, meteors</t>
  </si>
  <si>
    <t>Fine after 11, h. d.</t>
  </si>
  <si>
    <t>Very fine, meteor</t>
  </si>
  <si>
    <t>Fog</t>
  </si>
  <si>
    <t>Squally</t>
  </si>
  <si>
    <t>Very fine, d.</t>
  </si>
  <si>
    <t>do. h. d.</t>
  </si>
  <si>
    <t>do.</t>
  </si>
  <si>
    <t>Solar halo, lightning</t>
  </si>
  <si>
    <t>Showers and squalls</t>
  </si>
  <si>
    <t>Morning fair</t>
  </si>
  <si>
    <t>Continued rain</t>
  </si>
  <si>
    <t>Gale after 1am, squally</t>
  </si>
  <si>
    <t>Afternoon eain</t>
  </si>
  <si>
    <t>Gale, rain</t>
  </si>
  <si>
    <t>Squalls, th. li. hl.</t>
  </si>
  <si>
    <t>Fair, lu. ha.</t>
  </si>
  <si>
    <t>Gale, rain till 1pm</t>
  </si>
  <si>
    <t>Gale afternoon and night</t>
  </si>
  <si>
    <t>Morning wet, li. &amp; th.</t>
  </si>
  <si>
    <t>-</t>
  </si>
  <si>
    <t>Hoar frost, lightning</t>
  </si>
  <si>
    <t>Drizzling showers</t>
  </si>
  <si>
    <t>Fair, solar halo</t>
  </si>
  <si>
    <t>Fair, afternon</t>
  </si>
  <si>
    <t>Fine, morning</t>
  </si>
  <si>
    <t>Rain and wind</t>
  </si>
  <si>
    <t>Gale during night</t>
  </si>
  <si>
    <t>So. ha. lightning, gale at night</t>
  </si>
  <si>
    <t>Shower</t>
  </si>
  <si>
    <t>Rain after noon</t>
  </si>
  <si>
    <t>Gale all day</t>
  </si>
  <si>
    <t>Showers of rain and hail</t>
  </si>
  <si>
    <t>Fine, gale during night</t>
  </si>
  <si>
    <t>R. and w., night squally</t>
  </si>
  <si>
    <t>Sunshine and cloud</t>
  </si>
  <si>
    <t>Shower of rain</t>
  </si>
  <si>
    <t>Dull, w. fresh</t>
  </si>
  <si>
    <t>Gale from S.E. to S.W.</t>
  </si>
  <si>
    <t>Rain and fog</t>
  </si>
  <si>
    <t>Sunshine and fog</t>
  </si>
  <si>
    <t>Morning damp</t>
  </si>
  <si>
    <t>Fog till 1pm</t>
  </si>
  <si>
    <t>Fine before noon, fog after</t>
  </si>
  <si>
    <t>Foggy all day</t>
  </si>
  <si>
    <t>Cloudy, gale during night</t>
  </si>
  <si>
    <t>Stormy</t>
  </si>
  <si>
    <t>Morning fine, r. &amp; w.</t>
  </si>
  <si>
    <t>Gale of w. &amp; r.</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</si>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</sst>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sz val="11"/>
      <name val="Calibri"/>
      <family val="2"/>
      <scheme val="minor"/>
    </font>
    <font>
      <b/>
      <sz val="11"/>
      <name val="Calibri"/>
      <family val="2"/>
    </font>
    <font>
      <sz val="11"/>
      <name val="Calibri"/>
      <family val="2"/>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5">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7" xfId="0" applyBorder="1" applyAlignment="1">
      <alignment horizontal="center"/>
    </xf>
    <xf numFmtId="0" fontId="0" fillId="0" borderId="9" xfId="0" applyBorder="1" applyAlignment="1">
      <alignment horizontal="center"/>
    </xf>
    <xf numFmtId="0" fontId="0" fillId="0" borderId="12" xfId="0" applyBorder="1"/>
    <xf numFmtId="2" fontId="0" fillId="0" borderId="0" xfId="0" applyNumberFormat="1"/>
    <xf numFmtId="2" fontId="0" fillId="0" borderId="3" xfId="0" applyNumberFormat="1" applyBorder="1"/>
    <xf numFmtId="2" fontId="0" fillId="0" borderId="10" xfId="0" applyNumberFormat="1" applyBorder="1"/>
    <xf numFmtId="2" fontId="0" fillId="0" borderId="0" xfId="0" applyNumberFormat="1" applyBorder="1"/>
    <xf numFmtId="165" fontId="0" fillId="0" borderId="5" xfId="0" applyNumberFormat="1" applyBorder="1"/>
    <xf numFmtId="2" fontId="0" fillId="0" borderId="8" xfId="0" applyNumberFormat="1" applyBorder="1"/>
    <xf numFmtId="2" fontId="0" fillId="0" borderId="9" xfId="0" applyNumberFormat="1" applyBorder="1"/>
    <xf numFmtId="165" fontId="0" fillId="0" borderId="11" xfId="0" applyNumberFormat="1" applyBorder="1"/>
    <xf numFmtId="2" fontId="0" fillId="0" borderId="11" xfId="0" applyNumberFormat="1" applyBorder="1"/>
    <xf numFmtId="2" fontId="0" fillId="0" borderId="12" xfId="0" applyNumberFormat="1" applyBorder="1"/>
    <xf numFmtId="165" fontId="1" fillId="0" borderId="10" xfId="0" applyNumberFormat="1" applyFont="1" applyBorder="1" applyAlignment="1">
      <alignment horizontal="right"/>
    </xf>
    <xf numFmtId="165" fontId="1" fillId="0" borderId="11" xfId="0" applyNumberFormat="1" applyFont="1" applyBorder="1" applyAlignment="1">
      <alignment horizontal="right"/>
    </xf>
    <xf numFmtId="165" fontId="1" fillId="0" borderId="12" xfId="0" applyNumberFormat="1" applyFont="1" applyBorder="1" applyAlignment="1">
      <alignment horizontal="right"/>
    </xf>
    <xf numFmtId="165" fontId="0" fillId="0" borderId="0" xfId="0" applyNumberFormat="1"/>
    <xf numFmtId="0" fontId="2" fillId="0" borderId="0" xfId="0" applyFont="1" applyAlignment="1">
      <alignment horizontal="left"/>
    </xf>
    <xf numFmtId="0" fontId="3" fillId="0" borderId="0" xfId="0" applyFont="1"/>
    <xf numFmtId="2" fontId="3" fillId="0" borderId="0" xfId="0" applyNumberFormat="1" applyFont="1"/>
    <xf numFmtId="2" fontId="3" fillId="0" borderId="2" xfId="0" applyNumberFormat="1" applyFont="1" applyBorder="1" applyAlignment="1">
      <alignment horizontal="center"/>
    </xf>
    <xf numFmtId="0" fontId="3" fillId="0" borderId="10" xfId="0" applyFont="1" applyBorder="1" applyAlignment="1">
      <alignment horizontal="center"/>
    </xf>
    <xf numFmtId="0" fontId="3" fillId="0" borderId="3" xfId="0" applyFont="1" applyBorder="1" applyAlignment="1">
      <alignment horizontal="center"/>
    </xf>
    <xf numFmtId="0" fontId="3" fillId="0" borderId="10" xfId="0" applyFont="1" applyBorder="1"/>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7" xfId="0" applyFont="1" applyBorder="1"/>
    <xf numFmtId="0" fontId="3" fillId="0" borderId="5" xfId="0" applyFont="1" applyBorder="1" applyAlignment="1">
      <alignment horizontal="center"/>
    </xf>
    <xf numFmtId="164" fontId="3" fillId="0" borderId="19" xfId="0" applyNumberFormat="1" applyFont="1" applyBorder="1" applyAlignment="1">
      <alignment horizontal="center"/>
    </xf>
    <xf numFmtId="164" fontId="3" fillId="0" borderId="0" xfId="0" applyNumberFormat="1" applyFont="1" applyAlignment="1">
      <alignment horizontal="center"/>
    </xf>
    <xf numFmtId="0" fontId="3" fillId="0" borderId="19" xfId="0" applyFont="1" applyBorder="1" applyAlignment="1">
      <alignment horizontal="center"/>
    </xf>
    <xf numFmtId="164" fontId="3" fillId="0" borderId="11" xfId="0" applyNumberFormat="1" applyFont="1" applyBorder="1" applyAlignment="1">
      <alignment horizontal="center"/>
    </xf>
    <xf numFmtId="0" fontId="3" fillId="0" borderId="0" xfId="0" applyFont="1" applyAlignment="1">
      <alignment horizontal="center"/>
    </xf>
    <xf numFmtId="0" fontId="3" fillId="0" borderId="11" xfId="0" applyFont="1" applyBorder="1" applyAlignment="1">
      <alignment horizontal="center"/>
    </xf>
    <xf numFmtId="0" fontId="3" fillId="0" borderId="7" xfId="0" applyFont="1" applyBorder="1" applyAlignment="1">
      <alignment horizontal="center"/>
    </xf>
    <xf numFmtId="164" fontId="3" fillId="0" borderId="12" xfId="0" applyNumberFormat="1" applyFont="1" applyBorder="1" applyAlignment="1">
      <alignment horizontal="center"/>
    </xf>
    <xf numFmtId="164" fontId="3" fillId="0" borderId="8" xfId="0" applyNumberFormat="1" applyFont="1" applyBorder="1" applyAlignment="1">
      <alignment horizontal="center"/>
    </xf>
    <xf numFmtId="0" fontId="3" fillId="0" borderId="12"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6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372D0230-EB94-4405-8CB7-5528E070EBDD}"/>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 min="17" max="17" width="10.7109375" customWidth="1"/>
    <col min="18" max="18" width="14.5703125"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s="20" customFormat="1" ht="30.75" customHeight="1" x14ac:dyDescent="0.25">
      <c r="B8" s="85"/>
      <c r="C8" s="22" t="s">
        <v>222</v>
      </c>
      <c r="D8" s="26" t="s">
        <v>4</v>
      </c>
      <c r="E8" s="17" t="s">
        <v>5</v>
      </c>
      <c r="F8" s="25" t="s">
        <v>6</v>
      </c>
      <c r="G8" s="17" t="s">
        <v>7</v>
      </c>
      <c r="H8" s="18" t="s">
        <v>8</v>
      </c>
      <c r="I8" s="18" t="s">
        <v>9</v>
      </c>
      <c r="J8" s="87"/>
      <c r="K8" s="19" t="s">
        <v>11</v>
      </c>
      <c r="L8" s="18" t="s">
        <v>12</v>
      </c>
      <c r="M8" s="17" t="s">
        <v>7</v>
      </c>
      <c r="N8" s="17" t="s">
        <v>8</v>
      </c>
      <c r="O8" s="21" t="s">
        <v>13</v>
      </c>
      <c r="P8" s="84"/>
      <c r="Q8" s="22" t="s">
        <v>223</v>
      </c>
      <c r="R8" s="43" t="s">
        <v>4</v>
      </c>
      <c r="S8" s="41" t="s">
        <v>5</v>
      </c>
      <c r="T8" s="42" t="s">
        <v>6</v>
      </c>
      <c r="U8" s="87"/>
      <c r="V8" s="40" t="s">
        <v>11</v>
      </c>
      <c r="W8" s="42" t="s">
        <v>12</v>
      </c>
    </row>
    <row r="9" spans="1:23" x14ac:dyDescent="0.25">
      <c r="B9" s="1">
        <v>1</v>
      </c>
      <c r="C9" s="27">
        <v>29.8</v>
      </c>
      <c r="D9" s="1">
        <v>46</v>
      </c>
      <c r="E9" s="1">
        <v>36</v>
      </c>
      <c r="F9" s="3">
        <v>33.5</v>
      </c>
      <c r="G9" s="2" t="s">
        <v>31</v>
      </c>
      <c r="H9" s="3">
        <v>1</v>
      </c>
      <c r="I9" s="3">
        <v>0</v>
      </c>
      <c r="J9" s="13"/>
      <c r="K9" s="1">
        <v>42.2</v>
      </c>
      <c r="L9" s="3">
        <v>34.700000000000003</v>
      </c>
      <c r="M9" s="2"/>
      <c r="N9" s="2"/>
      <c r="O9" s="10">
        <v>8</v>
      </c>
      <c r="P9" s="2" t="s">
        <v>43</v>
      </c>
      <c r="Q9" s="57">
        <v>1009.5501814584591</v>
      </c>
      <c r="R9" s="37">
        <f>CONVERT(D9,"F","C")</f>
        <v>7.7777777777777777</v>
      </c>
      <c r="S9" s="48">
        <f t="shared" ref="S9:T24" si="0">CONVERT(E9,"F","C")</f>
        <v>2.2222222222222223</v>
      </c>
      <c r="T9" s="48">
        <f t="shared" si="0"/>
        <v>0.83333333333333326</v>
      </c>
      <c r="U9" s="49">
        <f>CONVERT(J9,"in","cm")</f>
        <v>0</v>
      </c>
      <c r="V9" s="48">
        <f>CONVERT(K9,"F","C")</f>
        <v>5.6666666666666679</v>
      </c>
      <c r="W9" s="13">
        <f>CONVERT(L9,"F","C")</f>
        <v>1.5000000000000016</v>
      </c>
    </row>
    <row r="10" spans="1:23" x14ac:dyDescent="0.25">
      <c r="B10" s="4">
        <v>2</v>
      </c>
      <c r="C10" s="33">
        <v>29.88</v>
      </c>
      <c r="D10" s="5">
        <v>45</v>
      </c>
      <c r="E10" s="4">
        <v>35</v>
      </c>
      <c r="F10" s="6">
        <v>33</v>
      </c>
      <c r="G10" s="5" t="s">
        <v>32</v>
      </c>
      <c r="H10" s="6">
        <v>0.5</v>
      </c>
      <c r="I10" s="6">
        <v>10</v>
      </c>
      <c r="J10" s="14">
        <v>0.51</v>
      </c>
      <c r="K10" s="4">
        <v>39.200000000000003</v>
      </c>
      <c r="L10" s="6">
        <v>30</v>
      </c>
      <c r="M10" s="5"/>
      <c r="N10" s="5"/>
      <c r="O10" s="11">
        <v>6</v>
      </c>
      <c r="P10" s="5" t="s">
        <v>44</v>
      </c>
      <c r="Q10" s="58">
        <v>1012.2592923707319</v>
      </c>
      <c r="R10" s="54">
        <f t="shared" ref="R10:R41" si="1">CONVERT(D10,"F","C")</f>
        <v>7.2222222222222223</v>
      </c>
      <c r="S10" s="50">
        <f t="shared" si="0"/>
        <v>1.6666666666666665</v>
      </c>
      <c r="T10" s="50">
        <f t="shared" si="0"/>
        <v>0.55555555555555558</v>
      </c>
      <c r="U10" s="55">
        <f t="shared" ref="U10:U41" si="2">CONVERT(J10,"in","cm")</f>
        <v>1.2954000000000001</v>
      </c>
      <c r="V10" s="50">
        <f t="shared" ref="V10:W41" si="3">CONVERT(K10,"F","C")</f>
        <v>4.0000000000000018</v>
      </c>
      <c r="W10" s="14">
        <f t="shared" si="3"/>
        <v>-1.1111111111111112</v>
      </c>
    </row>
    <row r="11" spans="1:23" x14ac:dyDescent="0.25">
      <c r="B11" s="4">
        <v>3</v>
      </c>
      <c r="C11" s="33">
        <v>29.48</v>
      </c>
      <c r="D11" s="5">
        <v>46</v>
      </c>
      <c r="E11" s="4">
        <v>43.8</v>
      </c>
      <c r="F11" s="6">
        <v>40.5</v>
      </c>
      <c r="G11" s="5" t="s">
        <v>33</v>
      </c>
      <c r="H11" s="6">
        <v>2</v>
      </c>
      <c r="I11" s="6">
        <v>5</v>
      </c>
      <c r="J11" s="14"/>
      <c r="K11" s="4">
        <v>45.7</v>
      </c>
      <c r="L11" s="6">
        <v>38.5</v>
      </c>
      <c r="M11" s="5"/>
      <c r="N11" s="5"/>
      <c r="O11" s="11">
        <v>7</v>
      </c>
      <c r="P11" s="5" t="s">
        <v>45</v>
      </c>
      <c r="Q11" s="58">
        <v>998.71373780936779</v>
      </c>
      <c r="R11" s="54">
        <f t="shared" si="1"/>
        <v>7.7777777777777777</v>
      </c>
      <c r="S11" s="50">
        <f t="shared" si="0"/>
        <v>6.5555555555555536</v>
      </c>
      <c r="T11" s="50">
        <f t="shared" si="0"/>
        <v>4.7222222222222223</v>
      </c>
      <c r="U11" s="55">
        <f t="shared" si="2"/>
        <v>0</v>
      </c>
      <c r="V11" s="50">
        <f t="shared" si="3"/>
        <v>7.6111111111111125</v>
      </c>
      <c r="W11" s="14">
        <f t="shared" si="3"/>
        <v>3.6111111111111112</v>
      </c>
    </row>
    <row r="12" spans="1:23" x14ac:dyDescent="0.25">
      <c r="B12" s="4">
        <v>4</v>
      </c>
      <c r="C12" s="33">
        <v>30.056000000000001</v>
      </c>
      <c r="D12" s="34">
        <v>46.5</v>
      </c>
      <c r="E12" s="4">
        <v>49</v>
      </c>
      <c r="F12" s="6">
        <v>48</v>
      </c>
      <c r="G12" s="5" t="s">
        <v>34</v>
      </c>
      <c r="H12" s="6">
        <v>1.5</v>
      </c>
      <c r="I12" s="6">
        <v>10</v>
      </c>
      <c r="J12" s="14">
        <v>1.4999999999999999E-2</v>
      </c>
      <c r="K12" s="4">
        <v>53</v>
      </c>
      <c r="L12" s="6">
        <v>31.2</v>
      </c>
      <c r="M12" s="5"/>
      <c r="N12" s="5"/>
      <c r="O12" s="11">
        <v>5</v>
      </c>
      <c r="P12" s="5" t="s">
        <v>46</v>
      </c>
      <c r="Q12" s="58">
        <v>1018.219336377732</v>
      </c>
      <c r="R12" s="54">
        <f t="shared" si="1"/>
        <v>8.0555555555555554</v>
      </c>
      <c r="S12" s="50">
        <f t="shared" si="0"/>
        <v>9.4444444444444446</v>
      </c>
      <c r="T12" s="50">
        <f t="shared" si="0"/>
        <v>8.8888888888888893</v>
      </c>
      <c r="U12" s="55">
        <f t="shared" si="2"/>
        <v>3.8100000000000002E-2</v>
      </c>
      <c r="V12" s="50">
        <f t="shared" si="3"/>
        <v>11.666666666666666</v>
      </c>
      <c r="W12" s="14">
        <f t="shared" si="3"/>
        <v>-0.44444444444444481</v>
      </c>
    </row>
    <row r="13" spans="1:23" x14ac:dyDescent="0.25">
      <c r="B13" s="4">
        <v>5</v>
      </c>
      <c r="C13" s="33">
        <v>30.27</v>
      </c>
      <c r="D13" s="34">
        <v>48</v>
      </c>
      <c r="E13" s="4">
        <v>47.2</v>
      </c>
      <c r="F13" s="6">
        <v>46.2</v>
      </c>
      <c r="G13" s="5" t="s">
        <v>35</v>
      </c>
      <c r="H13" s="6">
        <v>0.5</v>
      </c>
      <c r="I13" s="6">
        <v>10</v>
      </c>
      <c r="J13" s="14"/>
      <c r="K13" s="4">
        <v>49.5</v>
      </c>
      <c r="L13" s="6">
        <v>44</v>
      </c>
      <c r="M13" s="5"/>
      <c r="N13" s="5"/>
      <c r="O13" s="11">
        <v>6</v>
      </c>
      <c r="P13" s="5" t="s">
        <v>43</v>
      </c>
      <c r="Q13" s="58">
        <v>1025.4662080680616</v>
      </c>
      <c r="R13" s="54">
        <f t="shared" si="1"/>
        <v>8.8888888888888893</v>
      </c>
      <c r="S13" s="50">
        <f t="shared" si="0"/>
        <v>8.4444444444444464</v>
      </c>
      <c r="T13" s="50">
        <f t="shared" si="0"/>
        <v>7.8888888888888902</v>
      </c>
      <c r="U13" s="55">
        <f t="shared" si="2"/>
        <v>0</v>
      </c>
      <c r="V13" s="50">
        <f t="shared" si="3"/>
        <v>9.7222222222222214</v>
      </c>
      <c r="W13" s="14">
        <f t="shared" si="3"/>
        <v>6.6666666666666661</v>
      </c>
    </row>
    <row r="14" spans="1:23" x14ac:dyDescent="0.25">
      <c r="B14" s="4">
        <v>6</v>
      </c>
      <c r="C14" s="33">
        <v>30.204000000000001</v>
      </c>
      <c r="D14" s="5">
        <v>48</v>
      </c>
      <c r="E14" s="4">
        <v>46</v>
      </c>
      <c r="F14" s="6">
        <v>41</v>
      </c>
      <c r="G14" s="5" t="s">
        <v>32</v>
      </c>
      <c r="H14" s="6">
        <v>1.5</v>
      </c>
      <c r="I14" s="6">
        <v>6</v>
      </c>
      <c r="J14" s="14">
        <v>3.5000000000000003E-2</v>
      </c>
      <c r="K14" s="4">
        <v>50</v>
      </c>
      <c r="L14" s="6">
        <v>44.2</v>
      </c>
      <c r="M14" s="5"/>
      <c r="N14" s="5"/>
      <c r="O14" s="11">
        <v>9</v>
      </c>
      <c r="P14" s="5" t="s">
        <v>47</v>
      </c>
      <c r="Q14" s="58">
        <v>1023.2311915654367</v>
      </c>
      <c r="R14" s="54">
        <f t="shared" si="1"/>
        <v>8.8888888888888893</v>
      </c>
      <c r="S14" s="50">
        <f t="shared" si="0"/>
        <v>7.7777777777777777</v>
      </c>
      <c r="T14" s="50">
        <f t="shared" si="0"/>
        <v>5</v>
      </c>
      <c r="U14" s="55">
        <f t="shared" si="2"/>
        <v>8.8900000000000007E-2</v>
      </c>
      <c r="V14" s="50">
        <f t="shared" si="3"/>
        <v>10</v>
      </c>
      <c r="W14" s="14">
        <f t="shared" si="3"/>
        <v>6.7777777777777795</v>
      </c>
    </row>
    <row r="15" spans="1:23" x14ac:dyDescent="0.25">
      <c r="B15" s="4">
        <v>7</v>
      </c>
      <c r="C15" s="33">
        <v>30.46</v>
      </c>
      <c r="D15" s="5">
        <v>47.5</v>
      </c>
      <c r="E15" s="4">
        <v>34.700000000000003</v>
      </c>
      <c r="F15" s="6">
        <v>33.299999999999997</v>
      </c>
      <c r="G15" s="5" t="s">
        <v>35</v>
      </c>
      <c r="H15" s="6">
        <v>0.5</v>
      </c>
      <c r="I15" s="6">
        <v>2</v>
      </c>
      <c r="J15" s="14"/>
      <c r="K15" s="4">
        <v>47</v>
      </c>
      <c r="L15" s="6">
        <v>33</v>
      </c>
      <c r="M15" s="5"/>
      <c r="N15" s="5"/>
      <c r="O15" s="11">
        <v>3</v>
      </c>
      <c r="P15" s="5" t="s">
        <v>48</v>
      </c>
      <c r="Q15" s="58">
        <v>1031.9003464847096</v>
      </c>
      <c r="R15" s="54">
        <f t="shared" si="1"/>
        <v>8.6111111111111107</v>
      </c>
      <c r="S15" s="50">
        <f t="shared" si="0"/>
        <v>1.5000000000000016</v>
      </c>
      <c r="T15" s="50">
        <f t="shared" si="0"/>
        <v>0.72222222222222066</v>
      </c>
      <c r="U15" s="55">
        <f t="shared" si="2"/>
        <v>0</v>
      </c>
      <c r="V15" s="50">
        <f t="shared" si="3"/>
        <v>8.3333333333333339</v>
      </c>
      <c r="W15" s="14">
        <f t="shared" si="3"/>
        <v>0.55555555555555558</v>
      </c>
    </row>
    <row r="16" spans="1:23" x14ac:dyDescent="0.25">
      <c r="B16" s="4">
        <v>8</v>
      </c>
      <c r="C16" s="33">
        <v>30.033999999999999</v>
      </c>
      <c r="D16" s="5">
        <v>47</v>
      </c>
      <c r="E16" s="4">
        <v>40</v>
      </c>
      <c r="F16" s="6">
        <v>37</v>
      </c>
      <c r="G16" s="5" t="s">
        <v>36</v>
      </c>
      <c r="H16" s="6">
        <v>1.5</v>
      </c>
      <c r="I16" s="6">
        <v>5</v>
      </c>
      <c r="J16" s="14">
        <v>0.22</v>
      </c>
      <c r="K16" s="4">
        <v>48</v>
      </c>
      <c r="L16" s="6">
        <v>38.200000000000003</v>
      </c>
      <c r="M16" s="5"/>
      <c r="N16" s="5"/>
      <c r="O16" s="11">
        <v>2</v>
      </c>
      <c r="P16" s="5" t="s">
        <v>49</v>
      </c>
      <c r="Q16" s="58">
        <v>1017.4743308768569</v>
      </c>
      <c r="R16" s="54">
        <f t="shared" si="1"/>
        <v>8.3333333333333339</v>
      </c>
      <c r="S16" s="50">
        <f t="shared" si="0"/>
        <v>4.4444444444444446</v>
      </c>
      <c r="T16" s="50">
        <f t="shared" si="0"/>
        <v>2.7777777777777777</v>
      </c>
      <c r="U16" s="55">
        <f t="shared" si="2"/>
        <v>0.55879999999999996</v>
      </c>
      <c r="V16" s="50">
        <f t="shared" si="3"/>
        <v>8.8888888888888893</v>
      </c>
      <c r="W16" s="14">
        <f t="shared" si="3"/>
        <v>3.444444444444446</v>
      </c>
    </row>
    <row r="17" spans="2:23" x14ac:dyDescent="0.25">
      <c r="B17" s="4">
        <v>9</v>
      </c>
      <c r="C17" s="33">
        <v>29.974</v>
      </c>
      <c r="D17" s="5">
        <v>49</v>
      </c>
      <c r="E17" s="4">
        <v>45.5</v>
      </c>
      <c r="F17" s="6">
        <v>43.5</v>
      </c>
      <c r="G17" s="5" t="s">
        <v>37</v>
      </c>
      <c r="H17" s="6">
        <v>1.5</v>
      </c>
      <c r="I17" s="6">
        <v>0</v>
      </c>
      <c r="J17" s="14">
        <v>0.02</v>
      </c>
      <c r="K17" s="4">
        <v>50</v>
      </c>
      <c r="L17" s="6">
        <v>44.4</v>
      </c>
      <c r="M17" s="5"/>
      <c r="N17" s="5"/>
      <c r="O17" s="11">
        <v>6</v>
      </c>
      <c r="P17" s="5" t="s">
        <v>50</v>
      </c>
      <c r="Q17" s="58">
        <v>1015.4424976926523</v>
      </c>
      <c r="R17" s="54">
        <f t="shared" si="1"/>
        <v>9.4444444444444446</v>
      </c>
      <c r="S17" s="50">
        <f t="shared" si="0"/>
        <v>7.5</v>
      </c>
      <c r="T17" s="50">
        <f t="shared" si="0"/>
        <v>6.3888888888888884</v>
      </c>
      <c r="U17" s="55">
        <f t="shared" si="2"/>
        <v>5.0799999999999998E-2</v>
      </c>
      <c r="V17" s="50">
        <f t="shared" si="3"/>
        <v>10</v>
      </c>
      <c r="W17" s="14">
        <f t="shared" si="3"/>
        <v>6.8888888888888875</v>
      </c>
    </row>
    <row r="18" spans="2:23" x14ac:dyDescent="0.25">
      <c r="B18" s="4">
        <v>10</v>
      </c>
      <c r="C18" s="33">
        <v>29.99</v>
      </c>
      <c r="D18" s="5">
        <v>49</v>
      </c>
      <c r="E18" s="4">
        <v>47</v>
      </c>
      <c r="F18" s="6">
        <v>45</v>
      </c>
      <c r="G18" s="5" t="s">
        <v>35</v>
      </c>
      <c r="H18" s="6">
        <v>2</v>
      </c>
      <c r="I18" s="6">
        <v>9</v>
      </c>
      <c r="J18" s="14"/>
      <c r="K18" s="4">
        <v>48.2</v>
      </c>
      <c r="L18" s="6">
        <v>44.3</v>
      </c>
      <c r="M18" s="5"/>
      <c r="N18" s="5"/>
      <c r="O18" s="11">
        <v>7</v>
      </c>
      <c r="P18" s="5" t="s">
        <v>43</v>
      </c>
      <c r="Q18" s="58">
        <v>1015.9843198751068</v>
      </c>
      <c r="R18" s="54">
        <f t="shared" si="1"/>
        <v>9.4444444444444446</v>
      </c>
      <c r="S18" s="50">
        <f t="shared" si="0"/>
        <v>8.3333333333333339</v>
      </c>
      <c r="T18" s="50">
        <f t="shared" si="0"/>
        <v>7.2222222222222223</v>
      </c>
      <c r="U18" s="55">
        <f t="shared" si="2"/>
        <v>0</v>
      </c>
      <c r="V18" s="50">
        <f t="shared" si="3"/>
        <v>9.0000000000000018</v>
      </c>
      <c r="W18" s="14">
        <f t="shared" si="3"/>
        <v>6.8333333333333313</v>
      </c>
    </row>
    <row r="19" spans="2:23" x14ac:dyDescent="0.25">
      <c r="B19" s="4">
        <v>11</v>
      </c>
      <c r="C19" s="33">
        <v>29.905999999999999</v>
      </c>
      <c r="D19" s="5">
        <v>49</v>
      </c>
      <c r="E19" s="4">
        <v>45.5</v>
      </c>
      <c r="F19" s="6">
        <v>44.5</v>
      </c>
      <c r="G19" s="5" t="s">
        <v>38</v>
      </c>
      <c r="H19" s="6">
        <v>3</v>
      </c>
      <c r="I19" s="6">
        <v>10</v>
      </c>
      <c r="J19" s="14">
        <v>0.14000000000000001</v>
      </c>
      <c r="K19" s="4">
        <v>46.7</v>
      </c>
      <c r="L19" s="6">
        <v>44.5</v>
      </c>
      <c r="M19" s="5"/>
      <c r="N19" s="5"/>
      <c r="O19" s="11">
        <v>10</v>
      </c>
      <c r="P19" s="5" t="s">
        <v>51</v>
      </c>
      <c r="Q19" s="58">
        <v>1013.1397534172205</v>
      </c>
      <c r="R19" s="54">
        <f t="shared" si="1"/>
        <v>9.4444444444444446</v>
      </c>
      <c r="S19" s="50">
        <f t="shared" si="0"/>
        <v>7.5</v>
      </c>
      <c r="T19" s="50">
        <f t="shared" si="0"/>
        <v>6.9444444444444446</v>
      </c>
      <c r="U19" s="55">
        <f t="shared" si="2"/>
        <v>0.35560000000000003</v>
      </c>
      <c r="V19" s="50">
        <f t="shared" si="3"/>
        <v>8.1666666666666679</v>
      </c>
      <c r="W19" s="14">
        <f t="shared" si="3"/>
        <v>6.9444444444444446</v>
      </c>
    </row>
    <row r="20" spans="2:23" x14ac:dyDescent="0.25">
      <c r="B20" s="4">
        <v>12</v>
      </c>
      <c r="C20" s="33">
        <v>29.263999999999999</v>
      </c>
      <c r="D20" s="5">
        <v>50</v>
      </c>
      <c r="E20" s="4">
        <v>43.5</v>
      </c>
      <c r="F20" s="6">
        <v>41.5</v>
      </c>
      <c r="G20" s="5" t="s">
        <v>35</v>
      </c>
      <c r="H20" s="6">
        <v>5</v>
      </c>
      <c r="I20" s="6">
        <v>10</v>
      </c>
      <c r="J20" s="14">
        <v>0.6</v>
      </c>
      <c r="K20" s="4">
        <v>48.7</v>
      </c>
      <c r="L20" s="6">
        <v>41.5</v>
      </c>
      <c r="M20" s="5"/>
      <c r="N20" s="5"/>
      <c r="O20" s="11">
        <v>10</v>
      </c>
      <c r="P20" s="5" t="s">
        <v>52</v>
      </c>
      <c r="Q20" s="58">
        <v>991.39913834623133</v>
      </c>
      <c r="R20" s="54">
        <f t="shared" si="1"/>
        <v>10</v>
      </c>
      <c r="S20" s="50">
        <f t="shared" si="0"/>
        <v>6.3888888888888884</v>
      </c>
      <c r="T20" s="50">
        <f t="shared" si="0"/>
        <v>5.2777777777777777</v>
      </c>
      <c r="U20" s="55">
        <f t="shared" si="2"/>
        <v>1.524</v>
      </c>
      <c r="V20" s="50">
        <f t="shared" si="3"/>
        <v>9.2777777777777786</v>
      </c>
      <c r="W20" s="14">
        <f t="shared" si="3"/>
        <v>5.2777777777777777</v>
      </c>
    </row>
    <row r="21" spans="2:23" x14ac:dyDescent="0.25">
      <c r="B21" s="4">
        <v>13</v>
      </c>
      <c r="C21" s="33">
        <v>29.25</v>
      </c>
      <c r="D21" s="5">
        <v>49</v>
      </c>
      <c r="E21" s="4">
        <v>41.5</v>
      </c>
      <c r="F21" s="6">
        <v>39</v>
      </c>
      <c r="G21" s="5" t="s">
        <v>37</v>
      </c>
      <c r="H21" s="6">
        <v>1.5</v>
      </c>
      <c r="I21" s="6">
        <v>2</v>
      </c>
      <c r="J21" s="14">
        <v>0.6</v>
      </c>
      <c r="K21" s="4">
        <v>51</v>
      </c>
      <c r="L21" s="6">
        <v>39.5</v>
      </c>
      <c r="M21" s="5"/>
      <c r="N21" s="5"/>
      <c r="O21" s="11">
        <v>10</v>
      </c>
      <c r="P21" s="5" t="s">
        <v>53</v>
      </c>
      <c r="Q21" s="58">
        <v>990.92504393658351</v>
      </c>
      <c r="R21" s="54">
        <f t="shared" si="1"/>
        <v>9.4444444444444446</v>
      </c>
      <c r="S21" s="50">
        <f t="shared" si="0"/>
        <v>5.2777777777777777</v>
      </c>
      <c r="T21" s="50">
        <f t="shared" si="0"/>
        <v>3.8888888888888888</v>
      </c>
      <c r="U21" s="55">
        <f t="shared" si="2"/>
        <v>1.524</v>
      </c>
      <c r="V21" s="50">
        <f t="shared" si="3"/>
        <v>10.555555555555555</v>
      </c>
      <c r="W21" s="14">
        <f t="shared" si="3"/>
        <v>4.166666666666667</v>
      </c>
    </row>
    <row r="22" spans="2:23" x14ac:dyDescent="0.25">
      <c r="B22" s="4">
        <v>14</v>
      </c>
      <c r="C22" s="33">
        <v>29.05</v>
      </c>
      <c r="D22" s="5">
        <v>49</v>
      </c>
      <c r="E22" s="4">
        <v>47</v>
      </c>
      <c r="F22" s="6">
        <v>43</v>
      </c>
      <c r="G22" s="5" t="s">
        <v>34</v>
      </c>
      <c r="H22" s="6">
        <v>6</v>
      </c>
      <c r="I22" s="6">
        <v>8</v>
      </c>
      <c r="J22" s="14">
        <v>0.27</v>
      </c>
      <c r="K22" s="4">
        <v>51.4</v>
      </c>
      <c r="L22" s="6">
        <v>40</v>
      </c>
      <c r="M22" s="5"/>
      <c r="N22" s="5"/>
      <c r="O22" s="11">
        <v>10</v>
      </c>
      <c r="P22" s="5" t="s">
        <v>54</v>
      </c>
      <c r="Q22" s="58">
        <v>984.1522666559016</v>
      </c>
      <c r="R22" s="54">
        <f t="shared" si="1"/>
        <v>9.4444444444444446</v>
      </c>
      <c r="S22" s="50">
        <f t="shared" si="0"/>
        <v>8.3333333333333339</v>
      </c>
      <c r="T22" s="50">
        <f t="shared" si="0"/>
        <v>6.1111111111111107</v>
      </c>
      <c r="U22" s="55">
        <f t="shared" si="2"/>
        <v>0.68580000000000008</v>
      </c>
      <c r="V22" s="50">
        <f t="shared" si="3"/>
        <v>10.777777777777777</v>
      </c>
      <c r="W22" s="14">
        <f t="shared" si="3"/>
        <v>4.4444444444444446</v>
      </c>
    </row>
    <row r="23" spans="2:23" x14ac:dyDescent="0.25">
      <c r="B23" s="4">
        <v>15</v>
      </c>
      <c r="C23" s="33">
        <v>29.361999999999998</v>
      </c>
      <c r="D23" s="5">
        <v>48.5</v>
      </c>
      <c r="E23" s="4">
        <v>44</v>
      </c>
      <c r="F23" s="6">
        <v>39.5</v>
      </c>
      <c r="G23" s="5" t="s">
        <v>32</v>
      </c>
      <c r="H23" s="6">
        <v>4</v>
      </c>
      <c r="I23" s="6">
        <v>9</v>
      </c>
      <c r="J23" s="14">
        <v>0.18</v>
      </c>
      <c r="K23" s="4">
        <v>47.5</v>
      </c>
      <c r="L23" s="6">
        <v>37.799999999999997</v>
      </c>
      <c r="M23" s="5"/>
      <c r="N23" s="5"/>
      <c r="O23" s="11">
        <v>8</v>
      </c>
      <c r="P23" s="5" t="s">
        <v>55</v>
      </c>
      <c r="Q23" s="58">
        <v>994.71779921376549</v>
      </c>
      <c r="R23" s="54">
        <f t="shared" si="1"/>
        <v>9.1666666666666661</v>
      </c>
      <c r="S23" s="50">
        <f t="shared" si="0"/>
        <v>6.6666666666666661</v>
      </c>
      <c r="T23" s="50">
        <f t="shared" si="0"/>
        <v>4.166666666666667</v>
      </c>
      <c r="U23" s="55">
        <f t="shared" si="2"/>
        <v>0.45719999999999994</v>
      </c>
      <c r="V23" s="50">
        <f t="shared" si="3"/>
        <v>8.6111111111111107</v>
      </c>
      <c r="W23" s="14">
        <f t="shared" si="3"/>
        <v>3.2222222222222205</v>
      </c>
    </row>
    <row r="24" spans="2:23" x14ac:dyDescent="0.25">
      <c r="B24" s="4">
        <v>16</v>
      </c>
      <c r="C24" s="33">
        <v>29.148</v>
      </c>
      <c r="D24" s="5">
        <v>48</v>
      </c>
      <c r="E24" s="4">
        <v>41</v>
      </c>
      <c r="F24" s="6">
        <v>38</v>
      </c>
      <c r="G24" s="5" t="s">
        <v>34</v>
      </c>
      <c r="H24" s="6">
        <v>1</v>
      </c>
      <c r="I24" s="6">
        <v>3</v>
      </c>
      <c r="J24" s="14">
        <v>0.17499999999999999</v>
      </c>
      <c r="K24" s="4">
        <v>45</v>
      </c>
      <c r="L24" s="6">
        <v>38.700000000000003</v>
      </c>
      <c r="M24" s="5"/>
      <c r="N24" s="5"/>
      <c r="O24" s="11">
        <v>10</v>
      </c>
      <c r="P24" s="5" t="s">
        <v>56</v>
      </c>
      <c r="Q24" s="58">
        <v>987.47092752343576</v>
      </c>
      <c r="R24" s="54">
        <f t="shared" si="1"/>
        <v>8.8888888888888893</v>
      </c>
      <c r="S24" s="50">
        <f t="shared" si="0"/>
        <v>5</v>
      </c>
      <c r="T24" s="50">
        <f t="shared" si="0"/>
        <v>3.333333333333333</v>
      </c>
      <c r="U24" s="55">
        <f t="shared" si="2"/>
        <v>0.44450000000000001</v>
      </c>
      <c r="V24" s="50">
        <f t="shared" si="3"/>
        <v>7.2222222222222223</v>
      </c>
      <c r="W24" s="14">
        <f t="shared" si="3"/>
        <v>3.7222222222222237</v>
      </c>
    </row>
    <row r="25" spans="2:23" x14ac:dyDescent="0.25">
      <c r="B25" s="4">
        <v>17</v>
      </c>
      <c r="C25" s="33">
        <v>29.315999999999999</v>
      </c>
      <c r="D25" s="5">
        <v>48</v>
      </c>
      <c r="E25" s="4">
        <v>40</v>
      </c>
      <c r="F25" s="6">
        <v>36</v>
      </c>
      <c r="G25" s="5" t="s">
        <v>39</v>
      </c>
      <c r="H25" s="6">
        <v>1.5</v>
      </c>
      <c r="I25" s="6">
        <v>9</v>
      </c>
      <c r="J25" s="14">
        <v>0.16</v>
      </c>
      <c r="K25" s="4">
        <v>44.7</v>
      </c>
      <c r="L25" s="6">
        <v>36.200000000000003</v>
      </c>
      <c r="M25" s="5"/>
      <c r="N25" s="5"/>
      <c r="O25" s="11">
        <v>8</v>
      </c>
      <c r="P25" s="5" t="s">
        <v>57</v>
      </c>
      <c r="Q25" s="58">
        <v>993.16006043920845</v>
      </c>
      <c r="R25" s="54">
        <f t="shared" si="1"/>
        <v>8.8888888888888893</v>
      </c>
      <c r="S25" s="50">
        <f t="shared" ref="S25:S41" si="4">CONVERT(E25,"F","C")</f>
        <v>4.4444444444444446</v>
      </c>
      <c r="T25" s="50">
        <f t="shared" ref="T25:T41" si="5">CONVERT(F25,"F","C")</f>
        <v>2.2222222222222223</v>
      </c>
      <c r="U25" s="55">
        <f t="shared" si="2"/>
        <v>0.40639999999999998</v>
      </c>
      <c r="V25" s="50">
        <f t="shared" si="3"/>
        <v>7.0555555555555571</v>
      </c>
      <c r="W25" s="14">
        <f t="shared" si="3"/>
        <v>2.3333333333333348</v>
      </c>
    </row>
    <row r="26" spans="2:23" x14ac:dyDescent="0.25">
      <c r="B26" s="4">
        <v>18</v>
      </c>
      <c r="C26" s="33">
        <v>29.436</v>
      </c>
      <c r="D26" s="5">
        <v>47</v>
      </c>
      <c r="E26" s="4">
        <v>39</v>
      </c>
      <c r="F26" s="6">
        <v>35.5</v>
      </c>
      <c r="G26" s="5" t="s">
        <v>32</v>
      </c>
      <c r="H26" s="6">
        <v>1.5</v>
      </c>
      <c r="I26" s="6">
        <v>0</v>
      </c>
      <c r="J26" s="14">
        <v>0.23</v>
      </c>
      <c r="K26" s="4">
        <v>45</v>
      </c>
      <c r="L26" s="6">
        <v>35.1</v>
      </c>
      <c r="M26" s="5"/>
      <c r="N26" s="5"/>
      <c r="O26" s="11">
        <v>9</v>
      </c>
      <c r="P26" s="5" t="s">
        <v>45</v>
      </c>
      <c r="Q26" s="58">
        <v>997.22372680761794</v>
      </c>
      <c r="R26" s="54">
        <f t="shared" si="1"/>
        <v>8.3333333333333339</v>
      </c>
      <c r="S26" s="50">
        <f t="shared" si="4"/>
        <v>3.8888888888888888</v>
      </c>
      <c r="T26" s="50">
        <f t="shared" si="5"/>
        <v>1.9444444444444444</v>
      </c>
      <c r="U26" s="55">
        <f t="shared" si="2"/>
        <v>0.58420000000000005</v>
      </c>
      <c r="V26" s="50">
        <f t="shared" si="3"/>
        <v>7.2222222222222223</v>
      </c>
      <c r="W26" s="14">
        <f t="shared" si="3"/>
        <v>1.722222222222223</v>
      </c>
    </row>
    <row r="27" spans="2:23" x14ac:dyDescent="0.25">
      <c r="B27" s="4">
        <v>19</v>
      </c>
      <c r="C27" s="33">
        <v>29.512</v>
      </c>
      <c r="D27" s="5">
        <v>47</v>
      </c>
      <c r="E27" s="4">
        <v>37</v>
      </c>
      <c r="F27" s="6">
        <v>35</v>
      </c>
      <c r="G27" s="5" t="s">
        <v>37</v>
      </c>
      <c r="H27" s="6">
        <v>1.5</v>
      </c>
      <c r="I27" s="6">
        <v>7</v>
      </c>
      <c r="J27" s="14">
        <v>0.22</v>
      </c>
      <c r="K27" s="4">
        <v>45</v>
      </c>
      <c r="L27" s="6">
        <v>32</v>
      </c>
      <c r="M27" s="5"/>
      <c r="N27" s="5"/>
      <c r="O27" s="11">
        <v>7</v>
      </c>
      <c r="P27" s="5" t="s">
        <v>45</v>
      </c>
      <c r="Q27" s="58">
        <v>999.797382174277</v>
      </c>
      <c r="R27" s="54">
        <f t="shared" si="1"/>
        <v>8.3333333333333339</v>
      </c>
      <c r="S27" s="50">
        <f t="shared" si="4"/>
        <v>2.7777777777777777</v>
      </c>
      <c r="T27" s="50">
        <f t="shared" si="5"/>
        <v>1.6666666666666665</v>
      </c>
      <c r="U27" s="55">
        <f t="shared" si="2"/>
        <v>0.55879999999999996</v>
      </c>
      <c r="V27" s="50">
        <f t="shared" si="3"/>
        <v>7.2222222222222223</v>
      </c>
      <c r="W27" s="14">
        <f t="shared" si="3"/>
        <v>0</v>
      </c>
    </row>
    <row r="28" spans="2:23" x14ac:dyDescent="0.25">
      <c r="B28" s="4">
        <v>20</v>
      </c>
      <c r="C28" s="33">
        <v>29.629000000000001</v>
      </c>
      <c r="D28" s="5">
        <v>47</v>
      </c>
      <c r="E28" s="4">
        <v>33</v>
      </c>
      <c r="F28" s="6">
        <v>32</v>
      </c>
      <c r="G28" s="5"/>
      <c r="H28" s="6">
        <v>0</v>
      </c>
      <c r="I28" s="6">
        <v>2</v>
      </c>
      <c r="J28" s="14">
        <v>0.14000000000000001</v>
      </c>
      <c r="K28" s="4">
        <v>42.3</v>
      </c>
      <c r="L28" s="6">
        <v>30.5</v>
      </c>
      <c r="M28" s="5"/>
      <c r="N28" s="5"/>
      <c r="O28" s="11">
        <v>3</v>
      </c>
      <c r="P28" s="5" t="s">
        <v>50</v>
      </c>
      <c r="Q28" s="58">
        <v>1003.7594568834759</v>
      </c>
      <c r="R28" s="54">
        <f t="shared" si="1"/>
        <v>8.3333333333333339</v>
      </c>
      <c r="S28" s="50">
        <f t="shared" si="4"/>
        <v>0.55555555555555558</v>
      </c>
      <c r="T28" s="50">
        <f t="shared" si="5"/>
        <v>0</v>
      </c>
      <c r="U28" s="55">
        <f t="shared" si="2"/>
        <v>0.35560000000000003</v>
      </c>
      <c r="V28" s="50">
        <f t="shared" si="3"/>
        <v>5.7222222222222205</v>
      </c>
      <c r="W28" s="14">
        <f t="shared" si="3"/>
        <v>-0.83333333333333326</v>
      </c>
    </row>
    <row r="29" spans="2:23" x14ac:dyDescent="0.25">
      <c r="B29" s="4">
        <v>21</v>
      </c>
      <c r="C29" s="33">
        <v>29.63</v>
      </c>
      <c r="D29" s="5">
        <v>46</v>
      </c>
      <c r="E29" s="4">
        <v>32.6</v>
      </c>
      <c r="F29" s="6">
        <v>31.5</v>
      </c>
      <c r="G29" s="5" t="s">
        <v>31</v>
      </c>
      <c r="H29" s="6">
        <v>1.5</v>
      </c>
      <c r="I29" s="6">
        <v>10</v>
      </c>
      <c r="J29" s="14"/>
      <c r="K29" s="4">
        <v>39</v>
      </c>
      <c r="L29" s="6">
        <v>29.4</v>
      </c>
      <c r="M29" s="5"/>
      <c r="N29" s="5"/>
      <c r="O29" s="11">
        <v>5</v>
      </c>
      <c r="P29" s="5" t="s">
        <v>50</v>
      </c>
      <c r="Q29" s="58">
        <v>1003.7933207698793</v>
      </c>
      <c r="R29" s="54">
        <f t="shared" si="1"/>
        <v>7.7777777777777777</v>
      </c>
      <c r="S29" s="50">
        <f t="shared" si="4"/>
        <v>0.33333333333333409</v>
      </c>
      <c r="T29" s="50">
        <f t="shared" si="5"/>
        <v>-0.27777777777777779</v>
      </c>
      <c r="U29" s="55">
        <f t="shared" si="2"/>
        <v>0</v>
      </c>
      <c r="V29" s="50">
        <f t="shared" si="3"/>
        <v>3.8888888888888888</v>
      </c>
      <c r="W29" s="14">
        <f t="shared" si="3"/>
        <v>-1.4444444444444453</v>
      </c>
    </row>
    <row r="30" spans="2:23" x14ac:dyDescent="0.25">
      <c r="B30" s="4">
        <v>22</v>
      </c>
      <c r="C30" s="33">
        <v>29.48</v>
      </c>
      <c r="D30" s="5">
        <v>46</v>
      </c>
      <c r="E30" s="4">
        <v>38.5</v>
      </c>
      <c r="F30" s="6">
        <v>36.5</v>
      </c>
      <c r="G30" s="5" t="s">
        <v>40</v>
      </c>
      <c r="H30" s="6">
        <v>2</v>
      </c>
      <c r="I30" s="6">
        <v>10</v>
      </c>
      <c r="J30" s="14">
        <v>0.12</v>
      </c>
      <c r="K30" s="4">
        <v>40.4</v>
      </c>
      <c r="L30" s="6">
        <v>32</v>
      </c>
      <c r="M30" s="5"/>
      <c r="N30" s="5"/>
      <c r="O30" s="11">
        <v>3</v>
      </c>
      <c r="P30" s="5" t="s">
        <v>58</v>
      </c>
      <c r="Q30" s="58">
        <v>998.71373780936779</v>
      </c>
      <c r="R30" s="54">
        <f t="shared" si="1"/>
        <v>7.7777777777777777</v>
      </c>
      <c r="S30" s="50">
        <f t="shared" si="4"/>
        <v>3.6111111111111112</v>
      </c>
      <c r="T30" s="50">
        <f t="shared" si="5"/>
        <v>2.5</v>
      </c>
      <c r="U30" s="55">
        <f t="shared" si="2"/>
        <v>0.30480000000000002</v>
      </c>
      <c r="V30" s="50">
        <f t="shared" si="3"/>
        <v>4.6666666666666661</v>
      </c>
      <c r="W30" s="14">
        <f t="shared" si="3"/>
        <v>0</v>
      </c>
    </row>
    <row r="31" spans="2:23" x14ac:dyDescent="0.25">
      <c r="B31" s="4">
        <v>23</v>
      </c>
      <c r="C31" s="33">
        <v>29.87</v>
      </c>
      <c r="D31" s="5">
        <v>45.5</v>
      </c>
      <c r="E31" s="4">
        <v>35.5</v>
      </c>
      <c r="F31" s="6">
        <v>33.5</v>
      </c>
      <c r="G31" s="5" t="s">
        <v>41</v>
      </c>
      <c r="H31" s="6">
        <v>0.5</v>
      </c>
      <c r="I31" s="6">
        <v>8</v>
      </c>
      <c r="J31" s="14">
        <v>0.9</v>
      </c>
      <c r="K31" s="4">
        <v>38</v>
      </c>
      <c r="L31" s="6">
        <v>25.4</v>
      </c>
      <c r="M31" s="5"/>
      <c r="N31" s="5"/>
      <c r="O31" s="11">
        <v>2</v>
      </c>
      <c r="P31" s="5" t="s">
        <v>59</v>
      </c>
      <c r="Q31" s="58">
        <v>1011.9206535066976</v>
      </c>
      <c r="R31" s="54">
        <f t="shared" si="1"/>
        <v>7.5</v>
      </c>
      <c r="S31" s="50">
        <f t="shared" si="4"/>
        <v>1.9444444444444444</v>
      </c>
      <c r="T31" s="50">
        <f t="shared" si="5"/>
        <v>0.83333333333333326</v>
      </c>
      <c r="U31" s="55">
        <f t="shared" si="2"/>
        <v>2.286</v>
      </c>
      <c r="V31" s="50">
        <f t="shared" si="3"/>
        <v>3.333333333333333</v>
      </c>
      <c r="W31" s="14">
        <f t="shared" si="3"/>
        <v>-3.6666666666666674</v>
      </c>
    </row>
    <row r="32" spans="2:23" x14ac:dyDescent="0.25">
      <c r="B32" s="4">
        <v>24</v>
      </c>
      <c r="C32" s="33">
        <v>29.571999999999999</v>
      </c>
      <c r="D32" s="5">
        <v>47</v>
      </c>
      <c r="E32" s="4">
        <v>45.5</v>
      </c>
      <c r="F32" s="6">
        <v>45.5</v>
      </c>
      <c r="G32" s="5" t="s">
        <v>41</v>
      </c>
      <c r="H32" s="6">
        <v>0.5</v>
      </c>
      <c r="I32" s="6">
        <v>10</v>
      </c>
      <c r="J32" s="14">
        <v>0.56999999999999995</v>
      </c>
      <c r="K32" s="4">
        <v>49.8</v>
      </c>
      <c r="L32" s="6">
        <v>36</v>
      </c>
      <c r="M32" s="5"/>
      <c r="N32" s="5"/>
      <c r="O32" s="11">
        <v>8</v>
      </c>
      <c r="P32" s="5" t="s">
        <v>60</v>
      </c>
      <c r="Q32" s="58">
        <v>1001.8292153584816</v>
      </c>
      <c r="R32" s="54">
        <f t="shared" si="1"/>
        <v>8.3333333333333339</v>
      </c>
      <c r="S32" s="50">
        <f t="shared" si="4"/>
        <v>7.5</v>
      </c>
      <c r="T32" s="50">
        <f t="shared" si="5"/>
        <v>7.5</v>
      </c>
      <c r="U32" s="55">
        <f t="shared" si="2"/>
        <v>1.4478</v>
      </c>
      <c r="V32" s="50">
        <f t="shared" si="3"/>
        <v>9.8888888888888875</v>
      </c>
      <c r="W32" s="14">
        <f t="shared" si="3"/>
        <v>2.2222222222222223</v>
      </c>
    </row>
    <row r="33" spans="2:23" x14ac:dyDescent="0.25">
      <c r="B33" s="4">
        <v>25</v>
      </c>
      <c r="C33" s="33">
        <v>29.632000000000001</v>
      </c>
      <c r="D33" s="5">
        <v>48</v>
      </c>
      <c r="E33" s="4">
        <v>41</v>
      </c>
      <c r="F33" s="6">
        <v>40.5</v>
      </c>
      <c r="G33" s="5" t="s">
        <v>41</v>
      </c>
      <c r="H33" s="6">
        <v>1</v>
      </c>
      <c r="I33" s="6">
        <v>10</v>
      </c>
      <c r="J33" s="14">
        <v>0.52</v>
      </c>
      <c r="K33" s="4">
        <v>45.8</v>
      </c>
      <c r="L33" s="6">
        <v>40.5</v>
      </c>
      <c r="M33" s="5"/>
      <c r="N33" s="5"/>
      <c r="O33" s="11">
        <v>5</v>
      </c>
      <c r="P33" s="5" t="s">
        <v>61</v>
      </c>
      <c r="Q33" s="58">
        <v>1003.8610485426863</v>
      </c>
      <c r="R33" s="54">
        <f t="shared" si="1"/>
        <v>8.8888888888888893</v>
      </c>
      <c r="S33" s="50">
        <f t="shared" si="4"/>
        <v>5</v>
      </c>
      <c r="T33" s="50">
        <f t="shared" si="5"/>
        <v>4.7222222222222223</v>
      </c>
      <c r="U33" s="55">
        <f t="shared" si="2"/>
        <v>1.3208</v>
      </c>
      <c r="V33" s="50">
        <f t="shared" si="3"/>
        <v>7.6666666666666652</v>
      </c>
      <c r="W33" s="14">
        <f t="shared" si="3"/>
        <v>4.7222222222222223</v>
      </c>
    </row>
    <row r="34" spans="2:23" x14ac:dyDescent="0.25">
      <c r="B34" s="4">
        <v>26</v>
      </c>
      <c r="C34" s="33">
        <v>29.36</v>
      </c>
      <c r="D34" s="5">
        <v>49</v>
      </c>
      <c r="E34" s="4">
        <v>48.5</v>
      </c>
      <c r="F34" s="6">
        <v>47.5</v>
      </c>
      <c r="G34" s="5" t="s">
        <v>38</v>
      </c>
      <c r="H34" s="6">
        <v>1.5</v>
      </c>
      <c r="I34" s="6">
        <v>6</v>
      </c>
      <c r="J34" s="14">
        <v>0.43</v>
      </c>
      <c r="K34" s="4">
        <v>53</v>
      </c>
      <c r="L34" s="6">
        <v>41.5</v>
      </c>
      <c r="M34" s="5"/>
      <c r="N34" s="5"/>
      <c r="O34" s="11">
        <v>6</v>
      </c>
      <c r="P34" s="5" t="s">
        <v>62</v>
      </c>
      <c r="Q34" s="58">
        <v>994.65007144095853</v>
      </c>
      <c r="R34" s="54">
        <f t="shared" si="1"/>
        <v>9.4444444444444446</v>
      </c>
      <c r="S34" s="50">
        <f t="shared" si="4"/>
        <v>9.1666666666666661</v>
      </c>
      <c r="T34" s="50">
        <f t="shared" si="5"/>
        <v>8.6111111111111107</v>
      </c>
      <c r="U34" s="55">
        <f t="shared" si="2"/>
        <v>1.0921999999999998</v>
      </c>
      <c r="V34" s="50">
        <f t="shared" si="3"/>
        <v>11.666666666666666</v>
      </c>
      <c r="W34" s="14">
        <f t="shared" si="3"/>
        <v>5.2777777777777777</v>
      </c>
    </row>
    <row r="35" spans="2:23" x14ac:dyDescent="0.25">
      <c r="B35" s="4">
        <v>27</v>
      </c>
      <c r="C35" s="33">
        <v>29.1</v>
      </c>
      <c r="D35" s="5">
        <v>49.5</v>
      </c>
      <c r="E35" s="4">
        <v>41</v>
      </c>
      <c r="F35" s="6">
        <v>40</v>
      </c>
      <c r="G35" s="5" t="s">
        <v>37</v>
      </c>
      <c r="H35" s="6">
        <v>3</v>
      </c>
      <c r="I35" s="6">
        <v>10</v>
      </c>
      <c r="J35" s="14">
        <v>0.12</v>
      </c>
      <c r="K35" s="4">
        <v>49</v>
      </c>
      <c r="L35" s="6">
        <v>37.5</v>
      </c>
      <c r="M35" s="5"/>
      <c r="N35" s="5"/>
      <c r="O35" s="11">
        <v>7</v>
      </c>
      <c r="P35" s="5" t="s">
        <v>63</v>
      </c>
      <c r="Q35" s="58">
        <v>985.84546097607199</v>
      </c>
      <c r="R35" s="54">
        <f t="shared" si="1"/>
        <v>9.7222222222222214</v>
      </c>
      <c r="S35" s="50">
        <f t="shared" si="4"/>
        <v>5</v>
      </c>
      <c r="T35" s="50">
        <f t="shared" si="5"/>
        <v>4.4444444444444446</v>
      </c>
      <c r="U35" s="55">
        <f t="shared" si="2"/>
        <v>0.30480000000000002</v>
      </c>
      <c r="V35" s="50">
        <f t="shared" si="3"/>
        <v>9.4444444444444446</v>
      </c>
      <c r="W35" s="14">
        <f t="shared" si="3"/>
        <v>3.0555555555555554</v>
      </c>
    </row>
    <row r="36" spans="2:23" x14ac:dyDescent="0.25">
      <c r="B36" s="4">
        <v>28</v>
      </c>
      <c r="C36" s="33">
        <v>29.904</v>
      </c>
      <c r="D36" s="5">
        <v>47</v>
      </c>
      <c r="E36" s="4">
        <v>37.5</v>
      </c>
      <c r="F36" s="6">
        <v>34.5</v>
      </c>
      <c r="G36" s="5" t="s">
        <v>33</v>
      </c>
      <c r="H36" s="6">
        <v>1.5</v>
      </c>
      <c r="I36" s="6">
        <v>1</v>
      </c>
      <c r="J36" s="14"/>
      <c r="K36" s="4">
        <v>45.7</v>
      </c>
      <c r="L36" s="6">
        <v>29</v>
      </c>
      <c r="M36" s="5"/>
      <c r="N36" s="5"/>
      <c r="O36" s="11">
        <v>1</v>
      </c>
      <c r="P36" s="5" t="s">
        <v>50</v>
      </c>
      <c r="Q36" s="58">
        <v>1013.0720256444135</v>
      </c>
      <c r="R36" s="54">
        <f t="shared" si="1"/>
        <v>8.3333333333333339</v>
      </c>
      <c r="S36" s="50">
        <f t="shared" si="4"/>
        <v>3.0555555555555554</v>
      </c>
      <c r="T36" s="50">
        <f t="shared" si="5"/>
        <v>1.3888888888888888</v>
      </c>
      <c r="U36" s="55">
        <f t="shared" si="2"/>
        <v>0</v>
      </c>
      <c r="V36" s="50">
        <f t="shared" si="3"/>
        <v>7.6111111111111125</v>
      </c>
      <c r="W36" s="14">
        <f t="shared" si="3"/>
        <v>-1.6666666666666665</v>
      </c>
    </row>
    <row r="37" spans="2:23" x14ac:dyDescent="0.25">
      <c r="B37" s="4">
        <v>29</v>
      </c>
      <c r="C37" s="33">
        <v>29.928000000000001</v>
      </c>
      <c r="D37" s="5">
        <v>46</v>
      </c>
      <c r="E37" s="4">
        <v>37.6</v>
      </c>
      <c r="F37" s="6">
        <v>34.5</v>
      </c>
      <c r="G37" s="5" t="s">
        <v>42</v>
      </c>
      <c r="H37" s="6">
        <v>4</v>
      </c>
      <c r="I37" s="6">
        <v>10</v>
      </c>
      <c r="J37" s="14"/>
      <c r="K37" s="4">
        <v>38.5</v>
      </c>
      <c r="L37" s="6">
        <v>27.1</v>
      </c>
      <c r="M37" s="5"/>
      <c r="N37" s="5"/>
      <c r="O37" s="11">
        <v>1</v>
      </c>
      <c r="P37" s="5" t="s">
        <v>64</v>
      </c>
      <c r="Q37" s="58">
        <v>1013.8847589180955</v>
      </c>
      <c r="R37" s="54">
        <f t="shared" si="1"/>
        <v>7.7777777777777777</v>
      </c>
      <c r="S37" s="50">
        <f t="shared" si="4"/>
        <v>3.1111111111111116</v>
      </c>
      <c r="T37" s="50">
        <f t="shared" si="5"/>
        <v>1.3888888888888888</v>
      </c>
      <c r="U37" s="55">
        <f t="shared" si="2"/>
        <v>0</v>
      </c>
      <c r="V37" s="50">
        <f t="shared" si="3"/>
        <v>3.6111111111111112</v>
      </c>
      <c r="W37" s="14">
        <f t="shared" si="3"/>
        <v>-2.7222222222222214</v>
      </c>
    </row>
    <row r="38" spans="2:23" x14ac:dyDescent="0.25">
      <c r="B38" s="4">
        <v>30</v>
      </c>
      <c r="C38" s="33">
        <v>29.3</v>
      </c>
      <c r="D38" s="5">
        <v>47</v>
      </c>
      <c r="E38" s="4">
        <v>44.4</v>
      </c>
      <c r="F38" s="6">
        <v>43</v>
      </c>
      <c r="G38" s="5" t="s">
        <v>35</v>
      </c>
      <c r="H38" s="6">
        <v>1.5</v>
      </c>
      <c r="I38" s="6">
        <v>5</v>
      </c>
      <c r="J38" s="14">
        <v>0.22</v>
      </c>
      <c r="K38" s="4">
        <v>50.1</v>
      </c>
      <c r="L38" s="6">
        <v>35</v>
      </c>
      <c r="M38" s="5"/>
      <c r="N38" s="5"/>
      <c r="O38" s="11">
        <v>10</v>
      </c>
      <c r="P38" s="5" t="s">
        <v>56</v>
      </c>
      <c r="Q38" s="58">
        <v>992.6182382567539</v>
      </c>
      <c r="R38" s="54">
        <f t="shared" si="1"/>
        <v>8.3333333333333339</v>
      </c>
      <c r="S38" s="50">
        <f t="shared" si="4"/>
        <v>6.8888888888888875</v>
      </c>
      <c r="T38" s="50">
        <f t="shared" si="5"/>
        <v>6.1111111111111107</v>
      </c>
      <c r="U38" s="55">
        <f t="shared" si="2"/>
        <v>0.55879999999999996</v>
      </c>
      <c r="V38" s="50">
        <f t="shared" si="3"/>
        <v>10.055555555555555</v>
      </c>
      <c r="W38" s="14">
        <f t="shared" si="3"/>
        <v>1.6666666666666665</v>
      </c>
    </row>
    <row r="39" spans="2:23" x14ac:dyDescent="0.25">
      <c r="B39" s="4">
        <v>31</v>
      </c>
      <c r="C39" s="33">
        <v>29.4</v>
      </c>
      <c r="D39" s="5">
        <v>48</v>
      </c>
      <c r="E39" s="4">
        <v>44</v>
      </c>
      <c r="F39" s="6">
        <v>43.5</v>
      </c>
      <c r="G39" s="5" t="s">
        <v>35</v>
      </c>
      <c r="H39" s="6">
        <v>2</v>
      </c>
      <c r="I39" s="6">
        <v>10</v>
      </c>
      <c r="J39" s="14">
        <v>0.6</v>
      </c>
      <c r="K39" s="4">
        <v>49</v>
      </c>
      <c r="L39" s="6">
        <v>41.8</v>
      </c>
      <c r="M39" s="5"/>
      <c r="N39" s="5"/>
      <c r="O39" s="11">
        <v>8</v>
      </c>
      <c r="P39" s="5" t="s">
        <v>65</v>
      </c>
      <c r="Q39" s="59">
        <v>996.00462689709502</v>
      </c>
      <c r="R39" s="54">
        <f t="shared" si="1"/>
        <v>8.8888888888888893</v>
      </c>
      <c r="S39" s="50">
        <f t="shared" si="4"/>
        <v>6.6666666666666661</v>
      </c>
      <c r="T39" s="50">
        <f t="shared" si="5"/>
        <v>6.3888888888888884</v>
      </c>
      <c r="U39" s="55">
        <f t="shared" si="2"/>
        <v>1.524</v>
      </c>
      <c r="V39" s="50">
        <f t="shared" si="3"/>
        <v>9.4444444444444446</v>
      </c>
      <c r="W39" s="14">
        <f t="shared" si="3"/>
        <v>5.4444444444444429</v>
      </c>
    </row>
    <row r="40" spans="2:23" x14ac:dyDescent="0.25">
      <c r="B40" s="1" t="s">
        <v>15</v>
      </c>
      <c r="C40" s="12">
        <f>SUM(C9:C39)</f>
        <v>919.197</v>
      </c>
      <c r="D40" s="36">
        <f t="shared" ref="D40:O40" si="6">SUM(D9:D39)</f>
        <v>1473.5</v>
      </c>
      <c r="E40" s="36">
        <f t="shared" ref="E40" si="7">SUM(E9:E39)</f>
        <v>1281.8000000000002</v>
      </c>
      <c r="F40" s="36">
        <f t="shared" si="6"/>
        <v>1215.5</v>
      </c>
      <c r="G40" s="36"/>
      <c r="H40" s="36">
        <f t="shared" si="6"/>
        <v>56.5</v>
      </c>
      <c r="I40" s="36">
        <f t="shared" si="6"/>
        <v>207</v>
      </c>
      <c r="J40" s="35">
        <f t="shared" si="6"/>
        <v>6.995000000000001</v>
      </c>
      <c r="K40" s="36">
        <f t="shared" ref="K40" si="8">SUM(K9:K39)</f>
        <v>1438.3999999999999</v>
      </c>
      <c r="L40" s="36">
        <f t="shared" si="6"/>
        <v>1133.4999999999998</v>
      </c>
      <c r="M40" s="12"/>
      <c r="N40" s="36">
        <f t="shared" si="6"/>
        <v>0</v>
      </c>
      <c r="O40" s="37">
        <f t="shared" si="6"/>
        <v>200</v>
      </c>
      <c r="P40" s="2"/>
      <c r="Q40" s="51">
        <f>SUM(Q9:Q39)</f>
        <v>31140.180156097336</v>
      </c>
      <c r="R40" s="37"/>
      <c r="S40" s="48"/>
      <c r="T40" s="48"/>
      <c r="U40" s="49">
        <f t="shared" si="2"/>
        <v>17.767300000000002</v>
      </c>
      <c r="V40" s="48"/>
      <c r="W40" s="13"/>
    </row>
    <row r="41" spans="2:23" x14ac:dyDescent="0.25">
      <c r="B41" s="7" t="s">
        <v>16</v>
      </c>
      <c r="C41" s="15">
        <f>C40/31</f>
        <v>29.65151612903226</v>
      </c>
      <c r="D41" s="38">
        <f t="shared" ref="D41:O41" si="9">D40/31</f>
        <v>47.532258064516128</v>
      </c>
      <c r="E41" s="38">
        <f t="shared" ref="E41" si="10">E40/31</f>
        <v>41.348387096774196</v>
      </c>
      <c r="F41" s="38">
        <f t="shared" si="9"/>
        <v>39.20967741935484</v>
      </c>
      <c r="G41" s="38"/>
      <c r="H41" s="38">
        <f t="shared" si="9"/>
        <v>1.8225806451612903</v>
      </c>
      <c r="I41" s="38">
        <f t="shared" si="9"/>
        <v>6.67741935483871</v>
      </c>
      <c r="J41" s="38">
        <f t="shared" si="9"/>
        <v>0.22564516129032261</v>
      </c>
      <c r="K41" s="38">
        <f t="shared" ref="K41" si="11">K40/31</f>
        <v>46.4</v>
      </c>
      <c r="L41" s="38">
        <f t="shared" si="9"/>
        <v>36.564516129032249</v>
      </c>
      <c r="M41" s="15"/>
      <c r="N41" s="38">
        <f t="shared" si="9"/>
        <v>0</v>
      </c>
      <c r="O41" s="39">
        <f t="shared" si="9"/>
        <v>6.4516129032258061</v>
      </c>
      <c r="P41" s="8"/>
      <c r="Q41" s="38">
        <f>AVERAGE(Q9:Q39)</f>
        <v>1004.5219405192689</v>
      </c>
      <c r="R41" s="39">
        <f t="shared" si="1"/>
        <v>8.629032258064516</v>
      </c>
      <c r="S41" s="52">
        <f t="shared" si="4"/>
        <v>5.1935483870967758</v>
      </c>
      <c r="T41" s="52">
        <f t="shared" si="5"/>
        <v>4.0053763440860219</v>
      </c>
      <c r="U41" s="56">
        <f t="shared" si="2"/>
        <v>0.57313870967741942</v>
      </c>
      <c r="V41" s="52">
        <f t="shared" si="3"/>
        <v>7.9999999999999991</v>
      </c>
      <c r="W41" s="53">
        <f t="shared" si="3"/>
        <v>2.5358422939068048</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c r="E45" s="5"/>
      <c r="F45" s="5"/>
      <c r="G45" s="5"/>
      <c r="H45" s="5"/>
      <c r="I45" s="5"/>
      <c r="J45" s="5"/>
      <c r="K45" s="6"/>
    </row>
    <row r="46" spans="2:23" ht="30" x14ac:dyDescent="0.25">
      <c r="B46" s="24" t="s">
        <v>28</v>
      </c>
      <c r="C46" s="7">
        <v>6.5</v>
      </c>
      <c r="D46" s="8">
        <v>2</v>
      </c>
      <c r="E46" s="8">
        <v>2.5</v>
      </c>
      <c r="F46" s="8">
        <v>2</v>
      </c>
      <c r="G46" s="8">
        <v>8.5</v>
      </c>
      <c r="H46" s="8">
        <v>13</v>
      </c>
      <c r="I46" s="8">
        <v>11.5</v>
      </c>
      <c r="J46" s="8">
        <v>10.5</v>
      </c>
      <c r="K46" s="9"/>
    </row>
  </sheetData>
  <mergeCells count="14">
    <mergeCell ref="V7:W7"/>
    <mergeCell ref="V6:W6"/>
    <mergeCell ref="U6:U8"/>
    <mergeCell ref="Q6:T6"/>
    <mergeCell ref="C43:K43"/>
    <mergeCell ref="B6:B8"/>
    <mergeCell ref="J6:J8"/>
    <mergeCell ref="P6:P8"/>
    <mergeCell ref="C6:I6"/>
    <mergeCell ref="K6:O6"/>
    <mergeCell ref="E7:F7"/>
    <mergeCell ref="G7:H7"/>
    <mergeCell ref="K7:L7"/>
    <mergeCell ref="M7:N7"/>
  </mergeCells>
  <conditionalFormatting sqref="C9:C39">
    <cfRule type="expression" dxfId="168" priority="16">
      <formula>C9&gt;31</formula>
    </cfRule>
  </conditionalFormatting>
  <conditionalFormatting sqref="C9:C39">
    <cfRule type="expression" dxfId="167" priority="15">
      <formula>C9&lt;29</formula>
    </cfRule>
  </conditionalFormatting>
  <conditionalFormatting sqref="D9:D39">
    <cfRule type="expression" dxfId="166" priority="12">
      <formula>D9&lt;40</formula>
    </cfRule>
    <cfRule type="expression" dxfId="165" priority="13">
      <formula>D9&gt;70</formula>
    </cfRule>
  </conditionalFormatting>
  <conditionalFormatting sqref="F9:F39">
    <cfRule type="expression" dxfId="164" priority="9">
      <formula>F9&gt;E9</formula>
    </cfRule>
  </conditionalFormatting>
  <conditionalFormatting sqref="I9:I39">
    <cfRule type="cellIs" dxfId="163" priority="8" operator="greaterThan">
      <formula>10</formula>
    </cfRule>
  </conditionalFormatting>
  <conditionalFormatting sqref="J9:J39">
    <cfRule type="cellIs" dxfId="162" priority="7" operator="greaterThanOrEqual">
      <formula>5</formula>
    </cfRule>
  </conditionalFormatting>
  <conditionalFormatting sqref="K9:K39">
    <cfRule type="cellIs" dxfId="161" priority="5" operator="lessThan">
      <formula>35</formula>
    </cfRule>
    <cfRule type="cellIs" dxfId="160" priority="6" operator="greaterThanOrEqual">
      <formula>85</formula>
    </cfRule>
  </conditionalFormatting>
  <conditionalFormatting sqref="L9:L39">
    <cfRule type="cellIs" dxfId="159" priority="3" operator="notBetween">
      <formula>70</formula>
      <formula>20</formula>
    </cfRule>
    <cfRule type="expression" dxfId="158" priority="4">
      <formula>L9&gt;K9</formula>
    </cfRule>
  </conditionalFormatting>
  <conditionalFormatting sqref="O9:O39">
    <cfRule type="cellIs" dxfId="157" priority="2" operator="greaterThan">
      <formula>10</formula>
    </cfRule>
  </conditionalFormatting>
  <conditionalFormatting sqref="P9:P39">
    <cfRule type="containsBlanks" dxfId="156"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opLeftCell="D25"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s="20" customFormat="1" ht="90" x14ac:dyDescent="0.25">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29.962</v>
      </c>
      <c r="D9" s="1">
        <v>67</v>
      </c>
      <c r="E9" s="1">
        <v>65</v>
      </c>
      <c r="F9" s="3">
        <v>57.4</v>
      </c>
      <c r="G9" s="2" t="s">
        <v>31</v>
      </c>
      <c r="H9" s="3">
        <v>1.5</v>
      </c>
      <c r="I9" s="3">
        <v>0</v>
      </c>
      <c r="J9" s="13"/>
      <c r="K9" s="1">
        <v>73</v>
      </c>
      <c r="L9" s="3">
        <v>57.2</v>
      </c>
      <c r="M9" s="2" t="s">
        <v>31</v>
      </c>
      <c r="N9" s="2">
        <v>1</v>
      </c>
      <c r="O9" s="10">
        <v>7</v>
      </c>
      <c r="P9" s="2" t="s">
        <v>171</v>
      </c>
      <c r="Q9" s="57">
        <v>1013.5799839404648</v>
      </c>
      <c r="R9" s="37">
        <f>CONVERT(D9,"F","C")</f>
        <v>19.444444444444443</v>
      </c>
      <c r="S9" s="48">
        <f t="shared" ref="S9:T24" si="0">CONVERT(E9,"F","C")</f>
        <v>18.333333333333332</v>
      </c>
      <c r="T9" s="48">
        <f t="shared" si="0"/>
        <v>14.111111111111111</v>
      </c>
      <c r="U9" s="49">
        <f>CONVERT(J9,"in","cm")</f>
        <v>0</v>
      </c>
      <c r="V9" s="48">
        <f>CONVERT(K9,"F","C")</f>
        <v>22.777777777777779</v>
      </c>
      <c r="W9" s="13">
        <f>CONVERT(L9,"F","C")</f>
        <v>14.000000000000002</v>
      </c>
    </row>
    <row r="10" spans="1:23" x14ac:dyDescent="0.25">
      <c r="B10" s="4">
        <v>2</v>
      </c>
      <c r="C10" s="33">
        <v>29.925999999999998</v>
      </c>
      <c r="D10" s="5">
        <v>67</v>
      </c>
      <c r="E10" s="4">
        <v>67.3</v>
      </c>
      <c r="F10" s="6">
        <v>61</v>
      </c>
      <c r="G10" s="5" t="s">
        <v>42</v>
      </c>
      <c r="H10" s="6">
        <v>1</v>
      </c>
      <c r="I10" s="6">
        <v>0</v>
      </c>
      <c r="J10" s="14"/>
      <c r="K10" s="4">
        <v>72.2</v>
      </c>
      <c r="L10" s="6">
        <v>51.5</v>
      </c>
      <c r="M10" s="5" t="s">
        <v>31</v>
      </c>
      <c r="N10" s="5">
        <v>0.5</v>
      </c>
      <c r="O10" s="11">
        <v>5</v>
      </c>
      <c r="P10" s="5" t="s">
        <v>178</v>
      </c>
      <c r="Q10" s="58">
        <v>1012.3608840299421</v>
      </c>
      <c r="R10" s="54">
        <f t="shared" ref="R10:T41" si="1">CONVERT(D10,"F","C")</f>
        <v>19.444444444444443</v>
      </c>
      <c r="S10" s="50">
        <f t="shared" si="0"/>
        <v>19.611111111111111</v>
      </c>
      <c r="T10" s="50">
        <f t="shared" si="0"/>
        <v>16.111111111111111</v>
      </c>
      <c r="U10" s="55">
        <f t="shared" ref="U10:U41" si="2">CONVERT(J10,"in","cm")</f>
        <v>0</v>
      </c>
      <c r="V10" s="50">
        <f t="shared" ref="V10:W41" si="3">CONVERT(K10,"F","C")</f>
        <v>22.333333333333336</v>
      </c>
      <c r="W10" s="14">
        <f t="shared" si="3"/>
        <v>10.833333333333334</v>
      </c>
    </row>
    <row r="11" spans="1:23" x14ac:dyDescent="0.25">
      <c r="B11" s="4">
        <v>3</v>
      </c>
      <c r="C11" s="33">
        <v>30.152000000000001</v>
      </c>
      <c r="D11" s="5">
        <v>67</v>
      </c>
      <c r="E11" s="4">
        <v>68.2</v>
      </c>
      <c r="F11" s="6">
        <v>61</v>
      </c>
      <c r="G11" s="5" t="s">
        <v>41</v>
      </c>
      <c r="H11" s="6">
        <v>1</v>
      </c>
      <c r="I11" s="6">
        <v>0</v>
      </c>
      <c r="J11" s="14"/>
      <c r="K11" s="4">
        <v>76.400000000000006</v>
      </c>
      <c r="L11" s="6">
        <v>51</v>
      </c>
      <c r="M11" s="5" t="s">
        <v>31</v>
      </c>
      <c r="N11" s="5">
        <v>1.5</v>
      </c>
      <c r="O11" s="11">
        <v>3</v>
      </c>
      <c r="P11" s="5" t="s">
        <v>179</v>
      </c>
      <c r="Q11" s="58">
        <v>1020.0141223571128</v>
      </c>
      <c r="R11" s="54">
        <f t="shared" si="1"/>
        <v>19.444444444444443</v>
      </c>
      <c r="S11" s="50">
        <f t="shared" si="0"/>
        <v>20.111111111111111</v>
      </c>
      <c r="T11" s="50">
        <f t="shared" si="0"/>
        <v>16.111111111111111</v>
      </c>
      <c r="U11" s="55">
        <f t="shared" si="2"/>
        <v>0</v>
      </c>
      <c r="V11" s="50">
        <f t="shared" si="3"/>
        <v>24.666666666666668</v>
      </c>
      <c r="W11" s="14">
        <f t="shared" si="3"/>
        <v>10.555555555555555</v>
      </c>
    </row>
    <row r="12" spans="1:23" x14ac:dyDescent="0.25">
      <c r="B12" s="4">
        <v>4</v>
      </c>
      <c r="C12" s="33">
        <v>30.15</v>
      </c>
      <c r="D12" s="34">
        <v>66</v>
      </c>
      <c r="E12" s="4">
        <v>67</v>
      </c>
      <c r="F12" s="6">
        <v>58</v>
      </c>
      <c r="G12" s="5" t="s">
        <v>31</v>
      </c>
      <c r="H12" s="6">
        <v>2</v>
      </c>
      <c r="I12" s="6">
        <v>0</v>
      </c>
      <c r="J12" s="14"/>
      <c r="K12" s="4">
        <v>76.2</v>
      </c>
      <c r="L12" s="6">
        <v>58.6</v>
      </c>
      <c r="M12" s="5" t="s">
        <v>40</v>
      </c>
      <c r="N12" s="5">
        <v>2</v>
      </c>
      <c r="O12" s="11">
        <v>3</v>
      </c>
      <c r="P12" s="5" t="s">
        <v>179</v>
      </c>
      <c r="Q12" s="58">
        <v>1019.9463945843058</v>
      </c>
      <c r="R12" s="54">
        <f t="shared" si="1"/>
        <v>18.888888888888889</v>
      </c>
      <c r="S12" s="50">
        <f t="shared" si="0"/>
        <v>19.444444444444443</v>
      </c>
      <c r="T12" s="50">
        <f t="shared" si="0"/>
        <v>14.444444444444445</v>
      </c>
      <c r="U12" s="55">
        <f t="shared" si="2"/>
        <v>0</v>
      </c>
      <c r="V12" s="50">
        <f t="shared" si="3"/>
        <v>24.555555555555557</v>
      </c>
      <c r="W12" s="14">
        <f t="shared" si="3"/>
        <v>14.777777777777779</v>
      </c>
    </row>
    <row r="13" spans="1:23" x14ac:dyDescent="0.25">
      <c r="B13" s="4">
        <v>5</v>
      </c>
      <c r="C13" s="33">
        <v>29.98</v>
      </c>
      <c r="D13" s="34">
        <v>67</v>
      </c>
      <c r="E13" s="4">
        <v>66</v>
      </c>
      <c r="F13" s="6">
        <v>56.5</v>
      </c>
      <c r="G13" s="5" t="s">
        <v>31</v>
      </c>
      <c r="H13" s="6">
        <v>1.5</v>
      </c>
      <c r="I13" s="6">
        <v>0</v>
      </c>
      <c r="J13" s="14"/>
      <c r="K13" s="4">
        <v>73.2</v>
      </c>
      <c r="L13" s="6">
        <v>57.6</v>
      </c>
      <c r="M13" s="5" t="s">
        <v>31</v>
      </c>
      <c r="N13" s="5">
        <v>2</v>
      </c>
      <c r="O13" s="11">
        <v>2</v>
      </c>
      <c r="P13" s="5" t="s">
        <v>192</v>
      </c>
      <c r="Q13" s="58">
        <v>1014.1895338957263</v>
      </c>
      <c r="R13" s="54">
        <f t="shared" si="1"/>
        <v>19.444444444444443</v>
      </c>
      <c r="S13" s="50">
        <f t="shared" si="0"/>
        <v>18.888888888888889</v>
      </c>
      <c r="T13" s="50">
        <f t="shared" si="0"/>
        <v>13.611111111111111</v>
      </c>
      <c r="U13" s="55">
        <f t="shared" si="2"/>
        <v>0</v>
      </c>
      <c r="V13" s="50">
        <f t="shared" si="3"/>
        <v>22.888888888888889</v>
      </c>
      <c r="W13" s="14">
        <f t="shared" si="3"/>
        <v>14.222222222222223</v>
      </c>
    </row>
    <row r="14" spans="1:23" x14ac:dyDescent="0.25">
      <c r="B14" s="4">
        <v>6</v>
      </c>
      <c r="C14" s="33">
        <v>29.957999999999998</v>
      </c>
      <c r="D14" s="5">
        <v>64</v>
      </c>
      <c r="E14" s="4">
        <v>58.5</v>
      </c>
      <c r="F14" s="6">
        <v>51</v>
      </c>
      <c r="G14" s="5" t="s">
        <v>31</v>
      </c>
      <c r="H14" s="6">
        <v>2</v>
      </c>
      <c r="I14" s="6">
        <v>3</v>
      </c>
      <c r="J14" s="14"/>
      <c r="K14" s="4">
        <v>67.7</v>
      </c>
      <c r="L14" s="6">
        <v>52.3</v>
      </c>
      <c r="M14" s="5" t="s">
        <v>31</v>
      </c>
      <c r="N14" s="5">
        <v>1.5</v>
      </c>
      <c r="O14" s="11">
        <v>2</v>
      </c>
      <c r="P14" s="5" t="s">
        <v>50</v>
      </c>
      <c r="Q14" s="58">
        <v>1013.4445283948511</v>
      </c>
      <c r="R14" s="54">
        <f t="shared" si="1"/>
        <v>17.777777777777779</v>
      </c>
      <c r="S14" s="50">
        <f t="shared" si="0"/>
        <v>14.722222222222221</v>
      </c>
      <c r="T14" s="50">
        <f t="shared" si="0"/>
        <v>10.555555555555555</v>
      </c>
      <c r="U14" s="55">
        <f t="shared" si="2"/>
        <v>0</v>
      </c>
      <c r="V14" s="50">
        <f t="shared" si="3"/>
        <v>19.833333333333336</v>
      </c>
      <c r="W14" s="14">
        <f t="shared" si="3"/>
        <v>11.277777777777777</v>
      </c>
    </row>
    <row r="15" spans="1:23" x14ac:dyDescent="0.25">
      <c r="B15" s="4">
        <v>7</v>
      </c>
      <c r="C15" s="33">
        <v>29.84</v>
      </c>
      <c r="D15" s="5">
        <v>64</v>
      </c>
      <c r="E15" s="4">
        <v>60</v>
      </c>
      <c r="F15" s="6">
        <v>55</v>
      </c>
      <c r="G15" s="5" t="s">
        <v>31</v>
      </c>
      <c r="H15" s="6">
        <v>2</v>
      </c>
      <c r="I15" s="6">
        <v>1</v>
      </c>
      <c r="J15" s="14"/>
      <c r="K15" s="4">
        <v>71.8</v>
      </c>
      <c r="L15" s="6">
        <v>52.6</v>
      </c>
      <c r="M15" s="5" t="s">
        <v>41</v>
      </c>
      <c r="N15" s="5">
        <v>2</v>
      </c>
      <c r="O15" s="11">
        <v>2</v>
      </c>
      <c r="P15" s="5" t="s">
        <v>125</v>
      </c>
      <c r="Q15" s="58">
        <v>1009.4485897992487</v>
      </c>
      <c r="R15" s="54">
        <f t="shared" si="1"/>
        <v>17.777777777777779</v>
      </c>
      <c r="S15" s="50">
        <f t="shared" si="0"/>
        <v>15.555555555555555</v>
      </c>
      <c r="T15" s="50">
        <f t="shared" si="0"/>
        <v>12.777777777777777</v>
      </c>
      <c r="U15" s="55">
        <f t="shared" si="2"/>
        <v>0</v>
      </c>
      <c r="V15" s="50">
        <f t="shared" si="3"/>
        <v>22.111111111111111</v>
      </c>
      <c r="W15" s="14">
        <f t="shared" si="3"/>
        <v>11.444444444444445</v>
      </c>
    </row>
    <row r="16" spans="1:23" x14ac:dyDescent="0.25">
      <c r="B16" s="4">
        <v>8</v>
      </c>
      <c r="C16" s="33">
        <v>29.507999999999999</v>
      </c>
      <c r="D16" s="5">
        <v>66</v>
      </c>
      <c r="E16" s="4">
        <v>65</v>
      </c>
      <c r="F16" s="6">
        <v>62.2</v>
      </c>
      <c r="G16" s="5" t="s">
        <v>41</v>
      </c>
      <c r="H16" s="6">
        <v>2</v>
      </c>
      <c r="I16" s="6">
        <v>0</v>
      </c>
      <c r="J16" s="14">
        <v>0.66</v>
      </c>
      <c r="K16" s="4">
        <v>71.5</v>
      </c>
      <c r="L16" s="6">
        <v>57.5</v>
      </c>
      <c r="M16" s="5" t="s">
        <v>42</v>
      </c>
      <c r="N16" s="5">
        <v>1.5</v>
      </c>
      <c r="O16" s="11">
        <v>7</v>
      </c>
      <c r="P16" s="5" t="s">
        <v>144</v>
      </c>
      <c r="Q16" s="58">
        <v>998.20577951331666</v>
      </c>
      <c r="R16" s="54">
        <f t="shared" si="1"/>
        <v>18.888888888888889</v>
      </c>
      <c r="S16" s="50">
        <f t="shared" si="0"/>
        <v>18.333333333333332</v>
      </c>
      <c r="T16" s="50">
        <f t="shared" si="0"/>
        <v>16.777777777777779</v>
      </c>
      <c r="U16" s="55">
        <f t="shared" si="2"/>
        <v>1.6764000000000001</v>
      </c>
      <c r="V16" s="50">
        <f t="shared" si="3"/>
        <v>21.944444444444443</v>
      </c>
      <c r="W16" s="14">
        <f t="shared" si="3"/>
        <v>14.166666666666666</v>
      </c>
    </row>
    <row r="17" spans="2:23" x14ac:dyDescent="0.25">
      <c r="B17" s="4">
        <v>9</v>
      </c>
      <c r="C17" s="33">
        <v>29.416</v>
      </c>
      <c r="D17" s="5">
        <v>65</v>
      </c>
      <c r="E17" s="4">
        <v>63</v>
      </c>
      <c r="F17" s="6">
        <v>60.2</v>
      </c>
      <c r="G17" s="5" t="s">
        <v>42</v>
      </c>
      <c r="H17" s="6">
        <v>3</v>
      </c>
      <c r="I17" s="6">
        <v>10</v>
      </c>
      <c r="J17" s="14">
        <v>0.12</v>
      </c>
      <c r="K17" s="4">
        <v>67.099999999999994</v>
      </c>
      <c r="L17" s="6">
        <v>55</v>
      </c>
      <c r="M17" s="5" t="s">
        <v>35</v>
      </c>
      <c r="N17" s="5">
        <v>1</v>
      </c>
      <c r="O17" s="11">
        <v>7</v>
      </c>
      <c r="P17" s="5" t="s">
        <v>180</v>
      </c>
      <c r="Q17" s="58">
        <v>995.09030196420292</v>
      </c>
      <c r="R17" s="54">
        <f t="shared" si="1"/>
        <v>18.333333333333332</v>
      </c>
      <c r="S17" s="50">
        <f t="shared" si="0"/>
        <v>17.222222222222221</v>
      </c>
      <c r="T17" s="50">
        <f t="shared" si="0"/>
        <v>15.666666666666668</v>
      </c>
      <c r="U17" s="55">
        <f t="shared" si="2"/>
        <v>0.30480000000000002</v>
      </c>
      <c r="V17" s="50">
        <f t="shared" si="3"/>
        <v>19.499999999999996</v>
      </c>
      <c r="W17" s="14">
        <f t="shared" si="3"/>
        <v>12.777777777777777</v>
      </c>
    </row>
    <row r="18" spans="2:23" x14ac:dyDescent="0.25">
      <c r="B18" s="4">
        <v>10</v>
      </c>
      <c r="C18" s="33">
        <v>29.38</v>
      </c>
      <c r="D18" s="5">
        <v>63</v>
      </c>
      <c r="E18" s="4">
        <v>60</v>
      </c>
      <c r="F18" s="6">
        <v>58.2</v>
      </c>
      <c r="G18" s="5" t="s">
        <v>42</v>
      </c>
      <c r="H18" s="6">
        <v>3</v>
      </c>
      <c r="I18" s="6">
        <v>9</v>
      </c>
      <c r="J18" s="14">
        <v>0.16</v>
      </c>
      <c r="K18" s="4">
        <v>64.5</v>
      </c>
      <c r="L18" s="6">
        <v>57.7</v>
      </c>
      <c r="M18" s="5" t="s">
        <v>35</v>
      </c>
      <c r="N18" s="5">
        <v>4</v>
      </c>
      <c r="O18" s="11">
        <v>8</v>
      </c>
      <c r="P18" s="5" t="s">
        <v>181</v>
      </c>
      <c r="Q18" s="58">
        <v>993.87120205368012</v>
      </c>
      <c r="R18" s="54">
        <f t="shared" si="1"/>
        <v>17.222222222222221</v>
      </c>
      <c r="S18" s="50">
        <f t="shared" si="0"/>
        <v>15.555555555555555</v>
      </c>
      <c r="T18" s="50">
        <f t="shared" si="0"/>
        <v>14.555555555555557</v>
      </c>
      <c r="U18" s="55">
        <f t="shared" si="2"/>
        <v>0.40639999999999998</v>
      </c>
      <c r="V18" s="50">
        <f t="shared" si="3"/>
        <v>18.055555555555554</v>
      </c>
      <c r="W18" s="14">
        <f t="shared" si="3"/>
        <v>14.277777777777779</v>
      </c>
    </row>
    <row r="19" spans="2:23" x14ac:dyDescent="0.25">
      <c r="B19" s="4">
        <v>11</v>
      </c>
      <c r="C19" s="33">
        <v>29.46</v>
      </c>
      <c r="D19" s="5">
        <v>63</v>
      </c>
      <c r="E19" s="4">
        <v>59.7</v>
      </c>
      <c r="F19" s="6">
        <v>56.2</v>
      </c>
      <c r="G19" s="5" t="s">
        <v>34</v>
      </c>
      <c r="H19" s="6">
        <v>4</v>
      </c>
      <c r="I19" s="6">
        <v>8</v>
      </c>
      <c r="J19" s="14">
        <v>0.34</v>
      </c>
      <c r="K19" s="4">
        <v>63.5</v>
      </c>
      <c r="L19" s="6">
        <v>56.5</v>
      </c>
      <c r="M19" s="5" t="s">
        <v>34</v>
      </c>
      <c r="N19" s="5">
        <v>3</v>
      </c>
      <c r="O19" s="11">
        <v>7</v>
      </c>
      <c r="P19" s="5" t="s">
        <v>176</v>
      </c>
      <c r="Q19" s="58">
        <v>996.580312965953</v>
      </c>
      <c r="R19" s="54">
        <f t="shared" si="1"/>
        <v>17.222222222222221</v>
      </c>
      <c r="S19" s="50">
        <f t="shared" si="0"/>
        <v>15.388888888888889</v>
      </c>
      <c r="T19" s="50">
        <f t="shared" si="0"/>
        <v>13.444444444444446</v>
      </c>
      <c r="U19" s="55">
        <f t="shared" si="2"/>
        <v>0.86359999999999992</v>
      </c>
      <c r="V19" s="50">
        <f t="shared" si="3"/>
        <v>17.5</v>
      </c>
      <c r="W19" s="14">
        <f t="shared" si="3"/>
        <v>13.611111111111111</v>
      </c>
    </row>
    <row r="20" spans="2:23" x14ac:dyDescent="0.25">
      <c r="B20" s="4">
        <v>12</v>
      </c>
      <c r="C20" s="33">
        <v>29.72</v>
      </c>
      <c r="D20" s="5">
        <v>62</v>
      </c>
      <c r="E20" s="4">
        <v>55.7</v>
      </c>
      <c r="F20" s="6">
        <v>54</v>
      </c>
      <c r="G20" s="5" t="s">
        <v>34</v>
      </c>
      <c r="H20" s="6">
        <v>2</v>
      </c>
      <c r="I20" s="6">
        <v>9</v>
      </c>
      <c r="J20" s="14">
        <v>0.41</v>
      </c>
      <c r="K20" s="4">
        <v>62.7</v>
      </c>
      <c r="L20" s="6">
        <v>58.9</v>
      </c>
      <c r="M20" s="5" t="s">
        <v>35</v>
      </c>
      <c r="N20" s="5">
        <v>0.5</v>
      </c>
      <c r="O20" s="11">
        <v>7</v>
      </c>
      <c r="P20" s="5" t="s">
        <v>56</v>
      </c>
      <c r="Q20" s="58">
        <v>1005.3849234308394</v>
      </c>
      <c r="R20" s="54">
        <f t="shared" si="1"/>
        <v>16.666666666666668</v>
      </c>
      <c r="S20" s="50">
        <f t="shared" si="0"/>
        <v>13.166666666666668</v>
      </c>
      <c r="T20" s="50">
        <f t="shared" si="0"/>
        <v>12.222222222222221</v>
      </c>
      <c r="U20" s="55">
        <f t="shared" si="2"/>
        <v>1.0413999999999999</v>
      </c>
      <c r="V20" s="50">
        <f t="shared" si="3"/>
        <v>17.055555555555557</v>
      </c>
      <c r="W20" s="14">
        <f t="shared" si="3"/>
        <v>14.944444444444443</v>
      </c>
    </row>
    <row r="21" spans="2:23" x14ac:dyDescent="0.25">
      <c r="B21" s="4">
        <v>13</v>
      </c>
      <c r="C21" s="33">
        <v>29.67</v>
      </c>
      <c r="D21" s="5">
        <v>63</v>
      </c>
      <c r="E21" s="4">
        <v>57.6</v>
      </c>
      <c r="F21" s="6">
        <v>55</v>
      </c>
      <c r="G21" s="5" t="s">
        <v>40</v>
      </c>
      <c r="H21" s="6">
        <v>1.5</v>
      </c>
      <c r="I21" s="6">
        <v>3</v>
      </c>
      <c r="J21" s="14"/>
      <c r="K21" s="4">
        <v>63.4</v>
      </c>
      <c r="L21" s="6">
        <v>45.2</v>
      </c>
      <c r="M21" s="5" t="s">
        <v>34</v>
      </c>
      <c r="N21" s="5">
        <v>0.5</v>
      </c>
      <c r="O21" s="11">
        <v>7</v>
      </c>
      <c r="P21" s="5" t="s">
        <v>50</v>
      </c>
      <c r="Q21" s="58">
        <v>1003.6917291106691</v>
      </c>
      <c r="R21" s="54">
        <f t="shared" si="1"/>
        <v>17.222222222222221</v>
      </c>
      <c r="S21" s="50">
        <f t="shared" si="0"/>
        <v>14.222222222222223</v>
      </c>
      <c r="T21" s="50">
        <f t="shared" si="0"/>
        <v>12.777777777777777</v>
      </c>
      <c r="U21" s="55">
        <f t="shared" si="2"/>
        <v>0</v>
      </c>
      <c r="V21" s="50">
        <f t="shared" si="3"/>
        <v>17.444444444444443</v>
      </c>
      <c r="W21" s="14">
        <f t="shared" si="3"/>
        <v>7.3333333333333348</v>
      </c>
    </row>
    <row r="22" spans="2:23" x14ac:dyDescent="0.25">
      <c r="B22" s="4">
        <v>14</v>
      </c>
      <c r="C22" s="33">
        <v>30</v>
      </c>
      <c r="D22" s="5">
        <v>62</v>
      </c>
      <c r="E22" s="4">
        <v>54.7</v>
      </c>
      <c r="F22" s="6">
        <v>54</v>
      </c>
      <c r="G22" s="5" t="s">
        <v>33</v>
      </c>
      <c r="H22" s="6">
        <v>0.5</v>
      </c>
      <c r="I22" s="6">
        <v>4</v>
      </c>
      <c r="J22" s="14">
        <v>0.14000000000000001</v>
      </c>
      <c r="K22" s="4">
        <v>64</v>
      </c>
      <c r="L22" s="6">
        <v>45</v>
      </c>
      <c r="M22" s="5" t="s">
        <v>32</v>
      </c>
      <c r="N22" s="5">
        <v>0.5</v>
      </c>
      <c r="O22" s="11">
        <v>5</v>
      </c>
      <c r="P22" s="5" t="s">
        <v>167</v>
      </c>
      <c r="Q22" s="58">
        <v>1014.8668116237945</v>
      </c>
      <c r="R22" s="54">
        <f t="shared" si="1"/>
        <v>16.666666666666668</v>
      </c>
      <c r="S22" s="50">
        <f t="shared" si="0"/>
        <v>12.611111111111112</v>
      </c>
      <c r="T22" s="50">
        <f t="shared" si="0"/>
        <v>12.222222222222221</v>
      </c>
      <c r="U22" s="55">
        <f t="shared" si="2"/>
        <v>0.35560000000000003</v>
      </c>
      <c r="V22" s="50">
        <f t="shared" si="3"/>
        <v>17.777777777777779</v>
      </c>
      <c r="W22" s="14">
        <f t="shared" si="3"/>
        <v>7.2222222222222223</v>
      </c>
    </row>
    <row r="23" spans="2:23" x14ac:dyDescent="0.25">
      <c r="B23" s="4">
        <v>15</v>
      </c>
      <c r="C23" s="33">
        <v>30</v>
      </c>
      <c r="D23" s="5">
        <v>61</v>
      </c>
      <c r="E23" s="4">
        <v>56</v>
      </c>
      <c r="F23" s="6">
        <v>51.3</v>
      </c>
      <c r="G23" s="5" t="s">
        <v>32</v>
      </c>
      <c r="H23" s="6">
        <v>2</v>
      </c>
      <c r="I23" s="6">
        <v>5</v>
      </c>
      <c r="J23" s="14">
        <v>0.38</v>
      </c>
      <c r="K23" s="4">
        <v>61</v>
      </c>
      <c r="L23" s="6">
        <v>47.6</v>
      </c>
      <c r="M23" s="5" t="s">
        <v>32</v>
      </c>
      <c r="N23" s="5">
        <v>0.5</v>
      </c>
      <c r="O23" s="11">
        <v>8</v>
      </c>
      <c r="P23" s="5" t="s">
        <v>179</v>
      </c>
      <c r="Q23" s="58">
        <v>1014.8668116237945</v>
      </c>
      <c r="R23" s="54">
        <f t="shared" si="1"/>
        <v>16.111111111111111</v>
      </c>
      <c r="S23" s="50">
        <f t="shared" si="0"/>
        <v>13.333333333333332</v>
      </c>
      <c r="T23" s="50">
        <f t="shared" si="0"/>
        <v>10.72222222222222</v>
      </c>
      <c r="U23" s="55">
        <f t="shared" si="2"/>
        <v>0.96520000000000006</v>
      </c>
      <c r="V23" s="50">
        <f t="shared" si="3"/>
        <v>16.111111111111111</v>
      </c>
      <c r="W23" s="14">
        <f t="shared" si="3"/>
        <v>8.6666666666666679</v>
      </c>
    </row>
    <row r="24" spans="2:23" x14ac:dyDescent="0.25">
      <c r="B24" s="4">
        <v>16</v>
      </c>
      <c r="C24" s="33">
        <v>30.033999999999999</v>
      </c>
      <c r="D24" s="5">
        <v>60</v>
      </c>
      <c r="E24" s="4">
        <v>57.2</v>
      </c>
      <c r="F24" s="6">
        <v>53.2</v>
      </c>
      <c r="G24" s="5" t="s">
        <v>35</v>
      </c>
      <c r="H24" s="6">
        <v>1.5</v>
      </c>
      <c r="I24" s="6">
        <v>7</v>
      </c>
      <c r="J24" s="14">
        <v>0.01</v>
      </c>
      <c r="K24" s="4">
        <v>61.4</v>
      </c>
      <c r="L24" s="6">
        <v>40.5</v>
      </c>
      <c r="M24" s="5" t="s">
        <v>42</v>
      </c>
      <c r="N24" s="5">
        <v>4</v>
      </c>
      <c r="O24" s="11">
        <v>4</v>
      </c>
      <c r="P24" s="5" t="s">
        <v>182</v>
      </c>
      <c r="Q24" s="58">
        <v>1016.0181837615103</v>
      </c>
      <c r="R24" s="54">
        <f t="shared" si="1"/>
        <v>15.555555555555555</v>
      </c>
      <c r="S24" s="50">
        <f t="shared" si="0"/>
        <v>14.000000000000002</v>
      </c>
      <c r="T24" s="50">
        <f t="shared" si="0"/>
        <v>11.777777777777779</v>
      </c>
      <c r="U24" s="55">
        <f t="shared" si="2"/>
        <v>2.5399999999999999E-2</v>
      </c>
      <c r="V24" s="50">
        <f t="shared" si="3"/>
        <v>16.333333333333332</v>
      </c>
      <c r="W24" s="14">
        <f t="shared" si="3"/>
        <v>4.7222222222222223</v>
      </c>
    </row>
    <row r="25" spans="2:23" x14ac:dyDescent="0.25">
      <c r="B25" s="4">
        <v>17</v>
      </c>
      <c r="C25" s="33">
        <v>29.5</v>
      </c>
      <c r="D25" s="5">
        <v>61</v>
      </c>
      <c r="E25" s="4">
        <v>59</v>
      </c>
      <c r="F25" s="6">
        <v>56</v>
      </c>
      <c r="G25" s="5" t="s">
        <v>35</v>
      </c>
      <c r="H25" s="6">
        <v>3</v>
      </c>
      <c r="I25" s="6">
        <v>5</v>
      </c>
      <c r="J25" s="14">
        <v>0.54</v>
      </c>
      <c r="K25" s="4">
        <v>63.2</v>
      </c>
      <c r="L25" s="6">
        <v>52.1</v>
      </c>
      <c r="M25" s="5" t="s">
        <v>35</v>
      </c>
      <c r="N25" s="5">
        <v>3</v>
      </c>
      <c r="O25" s="11">
        <v>7</v>
      </c>
      <c r="P25" s="5" t="s">
        <v>120</v>
      </c>
      <c r="Q25" s="58">
        <v>997.93486842208938</v>
      </c>
      <c r="R25" s="54">
        <f t="shared" si="1"/>
        <v>16.111111111111111</v>
      </c>
      <c r="S25" s="50">
        <f t="shared" si="1"/>
        <v>15</v>
      </c>
      <c r="T25" s="50">
        <f t="shared" si="1"/>
        <v>13.333333333333332</v>
      </c>
      <c r="U25" s="55">
        <f t="shared" si="2"/>
        <v>1.3716000000000002</v>
      </c>
      <c r="V25" s="50">
        <f t="shared" si="3"/>
        <v>17.333333333333336</v>
      </c>
      <c r="W25" s="14">
        <f t="shared" si="3"/>
        <v>11.166666666666668</v>
      </c>
    </row>
    <row r="26" spans="2:23" x14ac:dyDescent="0.25">
      <c r="B26" s="4">
        <v>18</v>
      </c>
      <c r="C26" s="33">
        <v>29.027999999999999</v>
      </c>
      <c r="D26" s="5">
        <v>60</v>
      </c>
      <c r="E26" s="4">
        <v>53</v>
      </c>
      <c r="F26" s="6">
        <v>52.3</v>
      </c>
      <c r="G26" s="5" t="s">
        <v>40</v>
      </c>
      <c r="H26" s="6">
        <v>1</v>
      </c>
      <c r="I26" s="6">
        <v>10</v>
      </c>
      <c r="J26" s="14">
        <v>0.64</v>
      </c>
      <c r="K26" s="4">
        <v>57</v>
      </c>
      <c r="L26" s="6">
        <v>42</v>
      </c>
      <c r="M26" s="5" t="s">
        <v>31</v>
      </c>
      <c r="N26" s="5">
        <v>1</v>
      </c>
      <c r="O26" s="11">
        <v>7</v>
      </c>
      <c r="P26" s="5" t="s">
        <v>183</v>
      </c>
      <c r="Q26" s="58">
        <v>981.95111403967996</v>
      </c>
      <c r="R26" s="54">
        <f t="shared" si="1"/>
        <v>15.555555555555555</v>
      </c>
      <c r="S26" s="50">
        <f t="shared" si="1"/>
        <v>11.666666666666666</v>
      </c>
      <c r="T26" s="50">
        <f t="shared" si="1"/>
        <v>11.277777777777777</v>
      </c>
      <c r="U26" s="55">
        <f t="shared" si="2"/>
        <v>1.6255999999999999</v>
      </c>
      <c r="V26" s="50">
        <f t="shared" si="3"/>
        <v>13.888888888888889</v>
      </c>
      <c r="W26" s="14">
        <f t="shared" si="3"/>
        <v>5.5555555555555554</v>
      </c>
    </row>
    <row r="27" spans="2:23" x14ac:dyDescent="0.25">
      <c r="B27" s="4">
        <v>19</v>
      </c>
      <c r="C27" s="33">
        <v>29.3</v>
      </c>
      <c r="D27" s="5">
        <v>58</v>
      </c>
      <c r="E27" s="4">
        <v>51</v>
      </c>
      <c r="F27" s="6">
        <v>46</v>
      </c>
      <c r="G27" s="5" t="s">
        <v>35</v>
      </c>
      <c r="H27" s="6">
        <v>5</v>
      </c>
      <c r="I27" s="6">
        <v>9</v>
      </c>
      <c r="J27" s="14">
        <v>0.37</v>
      </c>
      <c r="K27" s="4">
        <v>55.8</v>
      </c>
      <c r="L27" s="6">
        <v>47.8</v>
      </c>
      <c r="M27" s="5" t="s">
        <v>32</v>
      </c>
      <c r="N27" s="5">
        <v>1.5</v>
      </c>
      <c r="O27" s="11">
        <v>6</v>
      </c>
      <c r="P27" s="5" t="s">
        <v>184</v>
      </c>
      <c r="Q27" s="58">
        <v>991.16209114140725</v>
      </c>
      <c r="R27" s="54">
        <f t="shared" si="1"/>
        <v>14.444444444444445</v>
      </c>
      <c r="S27" s="50">
        <f t="shared" si="1"/>
        <v>10.555555555555555</v>
      </c>
      <c r="T27" s="50">
        <f t="shared" si="1"/>
        <v>7.7777777777777777</v>
      </c>
      <c r="U27" s="55">
        <f t="shared" si="2"/>
        <v>0.93979999999999997</v>
      </c>
      <c r="V27" s="50">
        <f t="shared" si="3"/>
        <v>13.22222222222222</v>
      </c>
      <c r="W27" s="14">
        <f t="shared" si="3"/>
        <v>8.7777777777777768</v>
      </c>
    </row>
    <row r="28" spans="2:23" x14ac:dyDescent="0.25">
      <c r="B28" s="4">
        <v>20</v>
      </c>
      <c r="C28" s="33">
        <v>29.57</v>
      </c>
      <c r="D28" s="5">
        <v>58</v>
      </c>
      <c r="E28" s="4">
        <v>53</v>
      </c>
      <c r="F28" s="6">
        <v>47</v>
      </c>
      <c r="G28" s="5" t="s">
        <v>41</v>
      </c>
      <c r="H28" s="6">
        <v>0.5</v>
      </c>
      <c r="I28" s="6">
        <v>1</v>
      </c>
      <c r="J28" s="14">
        <v>0.01</v>
      </c>
      <c r="K28" s="4">
        <v>59.2</v>
      </c>
      <c r="L28" s="6">
        <v>37.799999999999997</v>
      </c>
      <c r="M28" s="5" t="s">
        <v>35</v>
      </c>
      <c r="N28" s="5">
        <v>0.5</v>
      </c>
      <c r="O28" s="11">
        <v>3</v>
      </c>
      <c r="P28" s="5" t="s">
        <v>45</v>
      </c>
      <c r="Q28" s="58">
        <v>1000.305340470328</v>
      </c>
      <c r="R28" s="54">
        <f t="shared" si="1"/>
        <v>14.444444444444445</v>
      </c>
      <c r="S28" s="50">
        <f t="shared" si="1"/>
        <v>11.666666666666666</v>
      </c>
      <c r="T28" s="50">
        <f t="shared" si="1"/>
        <v>8.3333333333333339</v>
      </c>
      <c r="U28" s="55">
        <f t="shared" si="2"/>
        <v>2.5399999999999999E-2</v>
      </c>
      <c r="V28" s="50">
        <f t="shared" si="3"/>
        <v>15.111111111111112</v>
      </c>
      <c r="W28" s="14">
        <f t="shared" si="3"/>
        <v>3.2222222222222205</v>
      </c>
    </row>
    <row r="29" spans="2:23" x14ac:dyDescent="0.25">
      <c r="B29" s="4">
        <v>21</v>
      </c>
      <c r="C29" s="33">
        <v>29.706</v>
      </c>
      <c r="D29" s="5">
        <v>59</v>
      </c>
      <c r="E29" s="4">
        <v>59.5</v>
      </c>
      <c r="F29" s="6">
        <v>57</v>
      </c>
      <c r="G29" s="5" t="s">
        <v>35</v>
      </c>
      <c r="H29" s="6">
        <v>2</v>
      </c>
      <c r="I29" s="6">
        <v>7</v>
      </c>
      <c r="J29" s="14">
        <v>0.16</v>
      </c>
      <c r="K29" s="4">
        <v>66.3</v>
      </c>
      <c r="L29" s="6">
        <v>42.9</v>
      </c>
      <c r="M29" s="5" t="s">
        <v>42</v>
      </c>
      <c r="N29" s="5">
        <v>0.5</v>
      </c>
      <c r="O29" s="11">
        <v>7</v>
      </c>
      <c r="P29" s="5" t="s">
        <v>179</v>
      </c>
      <c r="Q29" s="58">
        <v>1004.9108290211916</v>
      </c>
      <c r="R29" s="54">
        <f t="shared" si="1"/>
        <v>15</v>
      </c>
      <c r="S29" s="50">
        <f t="shared" si="1"/>
        <v>15.277777777777777</v>
      </c>
      <c r="T29" s="50">
        <f t="shared" si="1"/>
        <v>13.888888888888889</v>
      </c>
      <c r="U29" s="55">
        <f t="shared" si="2"/>
        <v>0.40639999999999998</v>
      </c>
      <c r="V29" s="50">
        <f t="shared" si="3"/>
        <v>19.055555555555554</v>
      </c>
      <c r="W29" s="14">
        <f t="shared" si="3"/>
        <v>6.0555555555555545</v>
      </c>
    </row>
    <row r="30" spans="2:23" x14ac:dyDescent="0.25">
      <c r="B30" s="4">
        <v>22</v>
      </c>
      <c r="C30" s="33">
        <v>29.36</v>
      </c>
      <c r="D30" s="5">
        <v>60</v>
      </c>
      <c r="E30" s="4">
        <v>60.7</v>
      </c>
      <c r="F30" s="6">
        <v>58.1</v>
      </c>
      <c r="G30" s="5" t="s">
        <v>35</v>
      </c>
      <c r="H30" s="6">
        <v>2</v>
      </c>
      <c r="I30" s="6">
        <v>10</v>
      </c>
      <c r="J30" s="14">
        <v>0.56999999999999995</v>
      </c>
      <c r="K30" s="4">
        <v>64.7</v>
      </c>
      <c r="L30" s="6">
        <v>55</v>
      </c>
      <c r="M30" s="5" t="s">
        <v>35</v>
      </c>
      <c r="N30" s="5">
        <v>2</v>
      </c>
      <c r="O30" s="11">
        <v>7</v>
      </c>
      <c r="P30" s="5" t="s">
        <v>179</v>
      </c>
      <c r="Q30" s="58">
        <v>993.19392432561187</v>
      </c>
      <c r="R30" s="54">
        <f t="shared" si="1"/>
        <v>15.555555555555555</v>
      </c>
      <c r="S30" s="50">
        <f t="shared" si="1"/>
        <v>15.944444444444446</v>
      </c>
      <c r="T30" s="50">
        <f t="shared" si="1"/>
        <v>14.5</v>
      </c>
      <c r="U30" s="55">
        <f t="shared" si="2"/>
        <v>1.4478</v>
      </c>
      <c r="V30" s="50">
        <f t="shared" si="3"/>
        <v>18.166666666666668</v>
      </c>
      <c r="W30" s="14">
        <f t="shared" si="3"/>
        <v>12.777777777777777</v>
      </c>
    </row>
    <row r="31" spans="2:23" x14ac:dyDescent="0.25">
      <c r="B31" s="4">
        <v>23</v>
      </c>
      <c r="C31" s="33">
        <v>29.61</v>
      </c>
      <c r="D31" s="5">
        <v>60</v>
      </c>
      <c r="E31" s="4">
        <v>58</v>
      </c>
      <c r="F31" s="6">
        <v>55.3</v>
      </c>
      <c r="G31" s="5" t="s">
        <v>42</v>
      </c>
      <c r="H31" s="6">
        <v>1</v>
      </c>
      <c r="I31" s="6">
        <v>1</v>
      </c>
      <c r="J31" s="14">
        <v>0.15</v>
      </c>
      <c r="K31" s="4">
        <v>61.3</v>
      </c>
      <c r="L31" s="6">
        <v>51.6</v>
      </c>
      <c r="M31" s="5" t="s">
        <v>32</v>
      </c>
      <c r="N31" s="5">
        <v>0.5</v>
      </c>
      <c r="O31" s="11">
        <v>9</v>
      </c>
      <c r="P31" s="5" t="s">
        <v>56</v>
      </c>
      <c r="Q31" s="58">
        <v>1001.6598959264645</v>
      </c>
      <c r="R31" s="54">
        <f t="shared" si="1"/>
        <v>15.555555555555555</v>
      </c>
      <c r="S31" s="50">
        <f t="shared" si="1"/>
        <v>14.444444444444445</v>
      </c>
      <c r="T31" s="50">
        <f t="shared" si="1"/>
        <v>12.944444444444443</v>
      </c>
      <c r="U31" s="55">
        <f t="shared" si="2"/>
        <v>0.38100000000000001</v>
      </c>
      <c r="V31" s="50">
        <f t="shared" si="3"/>
        <v>16.277777777777775</v>
      </c>
      <c r="W31" s="14">
        <f t="shared" si="3"/>
        <v>10.888888888888889</v>
      </c>
    </row>
    <row r="32" spans="2:23" x14ac:dyDescent="0.25">
      <c r="B32" s="4">
        <v>24</v>
      </c>
      <c r="C32" s="33">
        <v>29.84</v>
      </c>
      <c r="D32" s="5">
        <v>60</v>
      </c>
      <c r="E32" s="4">
        <v>59</v>
      </c>
      <c r="F32" s="6">
        <v>54</v>
      </c>
      <c r="G32" s="5" t="s">
        <v>34</v>
      </c>
      <c r="H32" s="6">
        <v>3</v>
      </c>
      <c r="I32" s="6">
        <v>2</v>
      </c>
      <c r="J32" s="14">
        <v>0.46</v>
      </c>
      <c r="K32" s="4">
        <v>63</v>
      </c>
      <c r="L32" s="6">
        <v>51.7</v>
      </c>
      <c r="M32" s="5" t="s">
        <v>34</v>
      </c>
      <c r="N32" s="5">
        <v>4</v>
      </c>
      <c r="O32" s="11">
        <v>10</v>
      </c>
      <c r="P32" s="5" t="s">
        <v>185</v>
      </c>
      <c r="Q32" s="58">
        <v>1009.4485897992487</v>
      </c>
      <c r="R32" s="54">
        <f t="shared" si="1"/>
        <v>15.555555555555555</v>
      </c>
      <c r="S32" s="50">
        <f t="shared" si="1"/>
        <v>15</v>
      </c>
      <c r="T32" s="50">
        <f t="shared" si="1"/>
        <v>12.222222222222221</v>
      </c>
      <c r="U32" s="55">
        <f t="shared" si="2"/>
        <v>1.1684000000000001</v>
      </c>
      <c r="V32" s="50">
        <f t="shared" si="3"/>
        <v>17.222222222222221</v>
      </c>
      <c r="W32" s="14">
        <f t="shared" si="3"/>
        <v>10.944444444444446</v>
      </c>
    </row>
    <row r="33" spans="2:23" x14ac:dyDescent="0.25">
      <c r="B33" s="4">
        <v>25</v>
      </c>
      <c r="C33" s="33">
        <v>29.8</v>
      </c>
      <c r="D33" s="5">
        <v>59</v>
      </c>
      <c r="E33" s="4">
        <v>56.6</v>
      </c>
      <c r="F33" s="6">
        <v>51</v>
      </c>
      <c r="G33" s="5" t="s">
        <v>34</v>
      </c>
      <c r="H33" s="6">
        <v>4</v>
      </c>
      <c r="I33" s="6">
        <v>5</v>
      </c>
      <c r="J33" s="14">
        <v>0.06</v>
      </c>
      <c r="K33" s="4">
        <v>59.9</v>
      </c>
      <c r="L33" s="6">
        <v>52</v>
      </c>
      <c r="M33" s="5" t="s">
        <v>34</v>
      </c>
      <c r="N33" s="5">
        <v>1</v>
      </c>
      <c r="O33" s="11">
        <v>4</v>
      </c>
      <c r="P33" s="5" t="s">
        <v>176</v>
      </c>
      <c r="Q33" s="58">
        <v>1008.0940343431124</v>
      </c>
      <c r="R33" s="54">
        <f t="shared" si="1"/>
        <v>15</v>
      </c>
      <c r="S33" s="50">
        <f t="shared" si="1"/>
        <v>13.666666666666668</v>
      </c>
      <c r="T33" s="50">
        <f t="shared" si="1"/>
        <v>10.555555555555555</v>
      </c>
      <c r="U33" s="55">
        <f t="shared" si="2"/>
        <v>0.15240000000000001</v>
      </c>
      <c r="V33" s="50">
        <f t="shared" si="3"/>
        <v>15.499999999999998</v>
      </c>
      <c r="W33" s="14">
        <f t="shared" si="3"/>
        <v>11.111111111111111</v>
      </c>
    </row>
    <row r="34" spans="2:23" x14ac:dyDescent="0.25">
      <c r="B34" s="4">
        <v>26</v>
      </c>
      <c r="C34" s="33">
        <v>29.684000000000001</v>
      </c>
      <c r="D34" s="5">
        <v>59</v>
      </c>
      <c r="E34" s="4">
        <v>57.4</v>
      </c>
      <c r="F34" s="6">
        <v>56</v>
      </c>
      <c r="G34" s="5" t="s">
        <v>42</v>
      </c>
      <c r="H34" s="6">
        <v>5</v>
      </c>
      <c r="I34" s="6">
        <v>10</v>
      </c>
      <c r="J34" s="14">
        <v>0.56000000000000005</v>
      </c>
      <c r="K34" s="4">
        <v>60.8</v>
      </c>
      <c r="L34" s="6">
        <v>52.3</v>
      </c>
      <c r="M34" s="5" t="s">
        <v>34</v>
      </c>
      <c r="N34" s="5">
        <v>4</v>
      </c>
      <c r="O34" s="11">
        <v>9</v>
      </c>
      <c r="P34" s="5" t="s">
        <v>186</v>
      </c>
      <c r="Q34" s="58">
        <v>1004.165823520317</v>
      </c>
      <c r="R34" s="54">
        <f t="shared" si="1"/>
        <v>15</v>
      </c>
      <c r="S34" s="50">
        <f t="shared" si="1"/>
        <v>14.111111111111111</v>
      </c>
      <c r="T34" s="50">
        <f t="shared" si="1"/>
        <v>13.333333333333332</v>
      </c>
      <c r="U34" s="55">
        <f t="shared" si="2"/>
        <v>1.4224000000000001</v>
      </c>
      <c r="V34" s="50">
        <f t="shared" si="3"/>
        <v>15.999999999999998</v>
      </c>
      <c r="W34" s="14">
        <f t="shared" si="3"/>
        <v>11.277777777777777</v>
      </c>
    </row>
    <row r="35" spans="2:23" x14ac:dyDescent="0.25">
      <c r="B35" s="4">
        <v>27</v>
      </c>
      <c r="C35" s="33">
        <v>29.251999999999999</v>
      </c>
      <c r="D35" s="5">
        <v>58</v>
      </c>
      <c r="E35" s="4">
        <v>55.2</v>
      </c>
      <c r="F35" s="6">
        <v>51.6</v>
      </c>
      <c r="G35" s="5" t="s">
        <v>34</v>
      </c>
      <c r="H35" s="6">
        <v>4</v>
      </c>
      <c r="I35" s="6">
        <v>10</v>
      </c>
      <c r="J35" s="14">
        <v>0.6</v>
      </c>
      <c r="K35" s="4">
        <v>57.7</v>
      </c>
      <c r="L35" s="6">
        <v>50</v>
      </c>
      <c r="M35" s="5" t="s">
        <v>34</v>
      </c>
      <c r="N35" s="5">
        <v>4</v>
      </c>
      <c r="O35" s="11">
        <v>10</v>
      </c>
      <c r="P35" s="5" t="s">
        <v>187</v>
      </c>
      <c r="Q35" s="58">
        <v>989.53662459404359</v>
      </c>
      <c r="R35" s="54">
        <f t="shared" si="1"/>
        <v>14.444444444444445</v>
      </c>
      <c r="S35" s="50">
        <f t="shared" si="1"/>
        <v>12.888888888888889</v>
      </c>
      <c r="T35" s="50">
        <f t="shared" si="1"/>
        <v>10.888888888888889</v>
      </c>
      <c r="U35" s="55">
        <f t="shared" si="2"/>
        <v>1.524</v>
      </c>
      <c r="V35" s="50">
        <f t="shared" si="3"/>
        <v>14.277777777777779</v>
      </c>
      <c r="W35" s="14">
        <f t="shared" si="3"/>
        <v>10</v>
      </c>
    </row>
    <row r="36" spans="2:23" x14ac:dyDescent="0.25">
      <c r="B36" s="4">
        <v>28</v>
      </c>
      <c r="C36" s="33">
        <v>29.673999999999999</v>
      </c>
      <c r="D36" s="5">
        <v>58</v>
      </c>
      <c r="E36" s="4">
        <v>48.5</v>
      </c>
      <c r="F36" s="6">
        <v>44.5</v>
      </c>
      <c r="G36" s="5" t="s">
        <v>32</v>
      </c>
      <c r="H36" s="6">
        <v>3</v>
      </c>
      <c r="I36" s="6">
        <v>3</v>
      </c>
      <c r="J36" s="14">
        <v>0.26</v>
      </c>
      <c r="K36" s="4">
        <v>64.7</v>
      </c>
      <c r="L36" s="6">
        <v>37</v>
      </c>
      <c r="M36" s="5" t="s">
        <v>35</v>
      </c>
      <c r="N36" s="5">
        <v>0.5</v>
      </c>
      <c r="O36" s="11">
        <v>5</v>
      </c>
      <c r="P36" s="5" t="s">
        <v>188</v>
      </c>
      <c r="Q36" s="58">
        <v>1003.8271846562826</v>
      </c>
      <c r="R36" s="54">
        <f t="shared" si="1"/>
        <v>14.444444444444445</v>
      </c>
      <c r="S36" s="50">
        <f t="shared" si="1"/>
        <v>9.1666666666666661</v>
      </c>
      <c r="T36" s="50">
        <f t="shared" si="1"/>
        <v>6.9444444444444446</v>
      </c>
      <c r="U36" s="55">
        <f t="shared" si="2"/>
        <v>0.66039999999999999</v>
      </c>
      <c r="V36" s="50">
        <f t="shared" si="3"/>
        <v>18.166666666666668</v>
      </c>
      <c r="W36" s="14">
        <f t="shared" si="3"/>
        <v>2.7777777777777777</v>
      </c>
    </row>
    <row r="37" spans="2:23" x14ac:dyDescent="0.25">
      <c r="B37" s="4">
        <v>29</v>
      </c>
      <c r="C37" s="33">
        <v>29.49</v>
      </c>
      <c r="D37" s="5">
        <v>57</v>
      </c>
      <c r="E37" s="4">
        <v>53.7</v>
      </c>
      <c r="F37" s="6">
        <v>53</v>
      </c>
      <c r="G37" s="5" t="s">
        <v>42</v>
      </c>
      <c r="H37" s="6">
        <v>5</v>
      </c>
      <c r="I37" s="6">
        <v>10</v>
      </c>
      <c r="J37" s="14">
        <v>0.44</v>
      </c>
      <c r="K37" s="4">
        <v>60.6</v>
      </c>
      <c r="L37" s="6">
        <v>34</v>
      </c>
      <c r="M37" s="5" t="s">
        <v>35</v>
      </c>
      <c r="N37" s="5">
        <v>2</v>
      </c>
      <c r="O37" s="11">
        <v>8</v>
      </c>
      <c r="P37" s="5" t="s">
        <v>189</v>
      </c>
      <c r="Q37" s="58">
        <v>997.59622955805537</v>
      </c>
      <c r="R37" s="54">
        <f t="shared" si="1"/>
        <v>13.888888888888889</v>
      </c>
      <c r="S37" s="50">
        <f t="shared" si="1"/>
        <v>12.055555555555557</v>
      </c>
      <c r="T37" s="50">
        <f t="shared" si="1"/>
        <v>11.666666666666666</v>
      </c>
      <c r="U37" s="55">
        <f t="shared" si="2"/>
        <v>1.1175999999999999</v>
      </c>
      <c r="V37" s="50">
        <f t="shared" si="3"/>
        <v>15.888888888888889</v>
      </c>
      <c r="W37" s="14">
        <f t="shared" si="3"/>
        <v>1.1111111111111112</v>
      </c>
    </row>
    <row r="38" spans="2:23" x14ac:dyDescent="0.25">
      <c r="B38" s="4">
        <v>30</v>
      </c>
      <c r="C38" s="33">
        <v>29.32</v>
      </c>
      <c r="D38" s="5">
        <v>59</v>
      </c>
      <c r="E38" s="4">
        <v>52</v>
      </c>
      <c r="F38" s="6">
        <v>49.4</v>
      </c>
      <c r="G38" s="5" t="s">
        <v>35</v>
      </c>
      <c r="H38" s="6">
        <v>4</v>
      </c>
      <c r="I38" s="6">
        <v>10</v>
      </c>
      <c r="J38" s="14">
        <v>0.11</v>
      </c>
      <c r="K38" s="4">
        <v>59.6</v>
      </c>
      <c r="L38" s="6">
        <v>50.5</v>
      </c>
      <c r="M38" s="5" t="s">
        <v>35</v>
      </c>
      <c r="N38" s="5">
        <v>5</v>
      </c>
      <c r="O38" s="11">
        <v>6</v>
      </c>
      <c r="P38" s="5" t="s">
        <v>190</v>
      </c>
      <c r="Q38" s="58">
        <v>991.83936886947561</v>
      </c>
      <c r="R38" s="54">
        <f t="shared" si="1"/>
        <v>15</v>
      </c>
      <c r="S38" s="50">
        <f t="shared" si="1"/>
        <v>11.111111111111111</v>
      </c>
      <c r="T38" s="50">
        <f t="shared" si="1"/>
        <v>9.6666666666666661</v>
      </c>
      <c r="U38" s="55">
        <f t="shared" si="2"/>
        <v>0.27939999999999998</v>
      </c>
      <c r="V38" s="50">
        <f t="shared" si="3"/>
        <v>15.333333333333334</v>
      </c>
      <c r="W38" s="14">
        <f t="shared" si="3"/>
        <v>10.277777777777777</v>
      </c>
    </row>
    <row r="39" spans="2:23" x14ac:dyDescent="0.25">
      <c r="B39" s="4">
        <v>31</v>
      </c>
      <c r="C39" s="33">
        <v>29.364000000000001</v>
      </c>
      <c r="D39" s="5">
        <v>58</v>
      </c>
      <c r="E39" s="4">
        <v>53</v>
      </c>
      <c r="F39" s="6">
        <v>50</v>
      </c>
      <c r="G39" s="5" t="s">
        <v>32</v>
      </c>
      <c r="H39" s="6">
        <v>2</v>
      </c>
      <c r="I39" s="6">
        <v>10</v>
      </c>
      <c r="J39" s="14">
        <v>0.32</v>
      </c>
      <c r="K39" s="4">
        <v>57</v>
      </c>
      <c r="L39" s="6">
        <v>49</v>
      </c>
      <c r="M39" s="5" t="s">
        <v>33</v>
      </c>
      <c r="N39" s="5">
        <v>1.5</v>
      </c>
      <c r="O39" s="11">
        <v>7</v>
      </c>
      <c r="P39" s="5" t="s">
        <v>191</v>
      </c>
      <c r="Q39" s="59">
        <v>993.32937987122557</v>
      </c>
      <c r="R39" s="54">
        <f t="shared" si="1"/>
        <v>14.444444444444445</v>
      </c>
      <c r="S39" s="50">
        <f t="shared" si="1"/>
        <v>11.666666666666666</v>
      </c>
      <c r="T39" s="50">
        <f t="shared" si="1"/>
        <v>10</v>
      </c>
      <c r="U39" s="55">
        <f t="shared" si="2"/>
        <v>0.81279999999999997</v>
      </c>
      <c r="V39" s="50">
        <f t="shared" si="3"/>
        <v>13.888888888888889</v>
      </c>
      <c r="W39" s="14">
        <f t="shared" si="3"/>
        <v>9.4444444444444446</v>
      </c>
    </row>
    <row r="40" spans="2:23" x14ac:dyDescent="0.25">
      <c r="B40" s="1" t="s">
        <v>15</v>
      </c>
      <c r="C40" s="12">
        <f t="shared" ref="C40:O40" si="4">SUM(C9:C39)</f>
        <v>919.654</v>
      </c>
      <c r="D40" s="36">
        <f t="shared" si="4"/>
        <v>1911</v>
      </c>
      <c r="E40" s="36">
        <f t="shared" ref="E40" si="5">SUM(E9:E39)</f>
        <v>1810.5000000000002</v>
      </c>
      <c r="F40" s="36">
        <f t="shared" si="4"/>
        <v>1685.3999999999999</v>
      </c>
      <c r="G40" s="36"/>
      <c r="H40" s="36">
        <f t="shared" si="4"/>
        <v>75</v>
      </c>
      <c r="I40" s="36">
        <f t="shared" si="4"/>
        <v>162</v>
      </c>
      <c r="J40" s="35">
        <f t="shared" si="4"/>
        <v>7.4700000000000006</v>
      </c>
      <c r="K40" s="36">
        <f t="shared" si="4"/>
        <v>2000.4</v>
      </c>
      <c r="L40" s="36">
        <f t="shared" si="4"/>
        <v>1550.4</v>
      </c>
      <c r="M40" s="12"/>
      <c r="N40" s="36">
        <f t="shared" si="4"/>
        <v>57</v>
      </c>
      <c r="O40" s="37">
        <f t="shared" si="4"/>
        <v>189</v>
      </c>
      <c r="P40" s="3"/>
      <c r="Q40" s="51">
        <f>SUM(Q9:Q39)</f>
        <v>31110.515391607943</v>
      </c>
      <c r="R40" s="37"/>
      <c r="S40" s="48"/>
      <c r="T40" s="48"/>
      <c r="U40" s="49">
        <f t="shared" si="2"/>
        <v>18.973800000000001</v>
      </c>
      <c r="V40" s="48"/>
      <c r="W40" s="13"/>
    </row>
    <row r="41" spans="2:23" x14ac:dyDescent="0.25">
      <c r="B41" s="7" t="s">
        <v>16</v>
      </c>
      <c r="C41" s="15">
        <f>C40/31</f>
        <v>29.666258064516128</v>
      </c>
      <c r="D41" s="38">
        <f t="shared" ref="D41:O41" si="6">D40/31</f>
        <v>61.645161290322584</v>
      </c>
      <c r="E41" s="38">
        <f t="shared" ref="E41" si="7">E40/31</f>
        <v>58.403225806451623</v>
      </c>
      <c r="F41" s="38">
        <f t="shared" si="6"/>
        <v>54.367741935483863</v>
      </c>
      <c r="G41" s="38"/>
      <c r="H41" s="38">
        <f t="shared" si="6"/>
        <v>2.4193548387096775</v>
      </c>
      <c r="I41" s="38">
        <f t="shared" si="6"/>
        <v>5.225806451612903</v>
      </c>
      <c r="J41" s="38">
        <f t="shared" si="6"/>
        <v>0.2409677419354839</v>
      </c>
      <c r="K41" s="38">
        <f t="shared" si="6"/>
        <v>64.529032258064518</v>
      </c>
      <c r="L41" s="38">
        <f t="shared" si="6"/>
        <v>50.012903225806454</v>
      </c>
      <c r="M41" s="15"/>
      <c r="N41" s="38">
        <f t="shared" si="6"/>
        <v>1.8387096774193548</v>
      </c>
      <c r="O41" s="39">
        <f t="shared" si="6"/>
        <v>6.096774193548387</v>
      </c>
      <c r="P41" s="9"/>
      <c r="Q41" s="38">
        <f>AVERAGE(Q9:Q39)</f>
        <v>1003.5650126325143</v>
      </c>
      <c r="R41" s="39">
        <f t="shared" si="1"/>
        <v>16.469534050179213</v>
      </c>
      <c r="S41" s="52">
        <f t="shared" si="1"/>
        <v>14.668458781362013</v>
      </c>
      <c r="T41" s="52">
        <f t="shared" si="1"/>
        <v>12.426523297491034</v>
      </c>
      <c r="U41" s="56">
        <f t="shared" si="2"/>
        <v>0.6120580645161291</v>
      </c>
      <c r="V41" s="52">
        <f t="shared" si="3"/>
        <v>18.071684587813621</v>
      </c>
      <c r="W41" s="53">
        <f t="shared" si="3"/>
        <v>10.007168458781363</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1.5</v>
      </c>
      <c r="E45" s="5">
        <v>5</v>
      </c>
      <c r="F45" s="5">
        <v>2.5</v>
      </c>
      <c r="G45" s="5">
        <v>4.5</v>
      </c>
      <c r="H45" s="5">
        <v>7</v>
      </c>
      <c r="I45" s="5">
        <v>5.5</v>
      </c>
      <c r="J45" s="5">
        <v>4</v>
      </c>
      <c r="K45" s="6"/>
    </row>
    <row r="46" spans="2:23" ht="30" x14ac:dyDescent="0.25">
      <c r="B46" s="24" t="s">
        <v>28</v>
      </c>
      <c r="C46" s="7">
        <v>2</v>
      </c>
      <c r="D46" s="8">
        <v>4.5</v>
      </c>
      <c r="E46" s="8">
        <v>15.5</v>
      </c>
      <c r="F46" s="8">
        <v>6.5</v>
      </c>
      <c r="G46" s="8">
        <v>24</v>
      </c>
      <c r="H46" s="8">
        <v>31</v>
      </c>
      <c r="I46" s="8">
        <v>33.5</v>
      </c>
      <c r="J46" s="8">
        <v>15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G2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ht="30" customHeight="1" x14ac:dyDescent="0.25">
      <c r="A8" s="20"/>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29.978000000000002</v>
      </c>
      <c r="D9" s="1">
        <v>58</v>
      </c>
      <c r="E9" s="1">
        <v>52</v>
      </c>
      <c r="F9" s="3">
        <v>45.4</v>
      </c>
      <c r="G9" s="2" t="s">
        <v>32</v>
      </c>
      <c r="H9" s="3">
        <v>1</v>
      </c>
      <c r="I9" s="3">
        <v>5</v>
      </c>
      <c r="J9" s="13">
        <v>0.02</v>
      </c>
      <c r="K9" s="1">
        <v>56.8</v>
      </c>
      <c r="L9" s="3">
        <v>44.2</v>
      </c>
      <c r="M9" s="2" t="s">
        <v>40</v>
      </c>
      <c r="N9" s="2">
        <v>0.5</v>
      </c>
      <c r="O9" s="10">
        <v>3</v>
      </c>
      <c r="P9" s="2" t="s">
        <v>167</v>
      </c>
      <c r="Q9" s="57">
        <v>1014.7990838509875</v>
      </c>
      <c r="R9" s="37">
        <f>CONVERT(D9,"F","C")</f>
        <v>14.444444444444445</v>
      </c>
      <c r="S9" s="48">
        <f t="shared" ref="S9:T24" si="0">CONVERT(E9,"F","C")</f>
        <v>11.111111111111111</v>
      </c>
      <c r="T9" s="48">
        <f t="shared" si="0"/>
        <v>7.4444444444444438</v>
      </c>
      <c r="U9" s="49">
        <f>CONVERT(J9,"in","cm")</f>
        <v>5.0799999999999998E-2</v>
      </c>
      <c r="V9" s="48">
        <f>CONVERT(K9,"F","C")</f>
        <v>13.777777777777775</v>
      </c>
      <c r="W9" s="13">
        <f>CONVERT(L9,"F","C")</f>
        <v>6.7777777777777795</v>
      </c>
    </row>
    <row r="10" spans="1:23" x14ac:dyDescent="0.25">
      <c r="B10" s="4">
        <v>2</v>
      </c>
      <c r="C10" s="33">
        <v>30.09</v>
      </c>
      <c r="D10" s="5">
        <v>57</v>
      </c>
      <c r="E10" s="4">
        <v>47</v>
      </c>
      <c r="F10" s="6">
        <v>46</v>
      </c>
      <c r="G10" s="5" t="s">
        <v>40</v>
      </c>
      <c r="H10" s="6">
        <v>0.5</v>
      </c>
      <c r="I10" s="6">
        <v>3</v>
      </c>
      <c r="J10" s="14">
        <v>0.02</v>
      </c>
      <c r="K10" s="4">
        <v>55.7</v>
      </c>
      <c r="L10" s="6">
        <v>36</v>
      </c>
      <c r="M10" s="5" t="s">
        <v>35</v>
      </c>
      <c r="N10" s="5">
        <v>2</v>
      </c>
      <c r="O10" s="11">
        <v>3</v>
      </c>
      <c r="P10" s="5" t="s">
        <v>167</v>
      </c>
      <c r="Q10" s="58">
        <v>1018.5918391281696</v>
      </c>
      <c r="R10" s="54">
        <f t="shared" ref="R10:T40" si="1">CONVERT(D10,"F","C")</f>
        <v>13.888888888888889</v>
      </c>
      <c r="S10" s="50">
        <f t="shared" si="0"/>
        <v>8.3333333333333339</v>
      </c>
      <c r="T10" s="50">
        <f t="shared" si="0"/>
        <v>7.7777777777777777</v>
      </c>
      <c r="U10" s="55">
        <f t="shared" ref="U10:U40" si="2">CONVERT(J10,"in","cm")</f>
        <v>5.0799999999999998E-2</v>
      </c>
      <c r="V10" s="50">
        <f t="shared" ref="V10:W40" si="3">CONVERT(K10,"F","C")</f>
        <v>13.166666666666668</v>
      </c>
      <c r="W10" s="14">
        <f t="shared" si="3"/>
        <v>2.2222222222222223</v>
      </c>
    </row>
    <row r="11" spans="1:23" x14ac:dyDescent="0.25">
      <c r="B11" s="4">
        <v>3</v>
      </c>
      <c r="C11" s="33">
        <v>30.13</v>
      </c>
      <c r="D11" s="5">
        <v>57</v>
      </c>
      <c r="E11" s="4">
        <v>51</v>
      </c>
      <c r="F11" s="6">
        <v>45</v>
      </c>
      <c r="G11" s="5" t="s">
        <v>33</v>
      </c>
      <c r="H11" s="6">
        <v>1.5</v>
      </c>
      <c r="I11" s="6">
        <v>1</v>
      </c>
      <c r="J11" s="14">
        <v>0.15</v>
      </c>
      <c r="K11" s="4">
        <v>55.5</v>
      </c>
      <c r="L11" s="6">
        <v>43</v>
      </c>
      <c r="M11" s="5" t="s">
        <v>33</v>
      </c>
      <c r="N11" s="5">
        <v>0.5</v>
      </c>
      <c r="O11" s="11">
        <v>6</v>
      </c>
      <c r="P11" s="5" t="s">
        <v>167</v>
      </c>
      <c r="Q11" s="58">
        <v>1019.9463945843057</v>
      </c>
      <c r="R11" s="54">
        <f t="shared" si="1"/>
        <v>13.888888888888889</v>
      </c>
      <c r="S11" s="50">
        <f t="shared" si="0"/>
        <v>10.555555555555555</v>
      </c>
      <c r="T11" s="50">
        <f t="shared" si="0"/>
        <v>7.2222222222222223</v>
      </c>
      <c r="U11" s="55">
        <f t="shared" si="2"/>
        <v>0.38100000000000001</v>
      </c>
      <c r="V11" s="50">
        <f t="shared" si="3"/>
        <v>13.055555555555555</v>
      </c>
      <c r="W11" s="14">
        <f t="shared" si="3"/>
        <v>6.1111111111111107</v>
      </c>
    </row>
    <row r="12" spans="1:23" x14ac:dyDescent="0.25">
      <c r="B12" s="4">
        <v>4</v>
      </c>
      <c r="C12" s="33">
        <v>30.122</v>
      </c>
      <c r="D12" s="34">
        <v>55</v>
      </c>
      <c r="E12" s="4">
        <v>43</v>
      </c>
      <c r="F12" s="6">
        <v>42</v>
      </c>
      <c r="G12" s="5" t="s">
        <v>40</v>
      </c>
      <c r="H12" s="6">
        <v>0.5</v>
      </c>
      <c r="I12" s="6">
        <v>0</v>
      </c>
      <c r="J12" s="14">
        <v>0.02</v>
      </c>
      <c r="K12" s="4">
        <v>56.7</v>
      </c>
      <c r="L12" s="6">
        <v>40</v>
      </c>
      <c r="M12" s="5" t="s">
        <v>40</v>
      </c>
      <c r="N12" s="5">
        <v>0.5</v>
      </c>
      <c r="O12" s="11">
        <v>5</v>
      </c>
      <c r="P12" s="5" t="s">
        <v>167</v>
      </c>
      <c r="Q12" s="58">
        <v>1019.6754834930783</v>
      </c>
      <c r="R12" s="54">
        <f t="shared" si="1"/>
        <v>12.777777777777777</v>
      </c>
      <c r="S12" s="50">
        <f t="shared" si="0"/>
        <v>6.1111111111111107</v>
      </c>
      <c r="T12" s="50">
        <f t="shared" si="0"/>
        <v>5.5555555555555554</v>
      </c>
      <c r="U12" s="55">
        <f t="shared" si="2"/>
        <v>5.0799999999999998E-2</v>
      </c>
      <c r="V12" s="50">
        <f t="shared" si="3"/>
        <v>13.722222222222223</v>
      </c>
      <c r="W12" s="14">
        <f t="shared" si="3"/>
        <v>4.4444444444444446</v>
      </c>
    </row>
    <row r="13" spans="1:23" x14ac:dyDescent="0.25">
      <c r="B13" s="4">
        <v>5</v>
      </c>
      <c r="C13" s="33">
        <v>30.216000000000001</v>
      </c>
      <c r="D13" s="34">
        <v>55</v>
      </c>
      <c r="E13" s="4">
        <v>44</v>
      </c>
      <c r="F13" s="6">
        <v>43.5</v>
      </c>
      <c r="G13" s="5" t="s">
        <v>41</v>
      </c>
      <c r="H13" s="6">
        <v>1</v>
      </c>
      <c r="I13" s="6">
        <v>7</v>
      </c>
      <c r="J13" s="14">
        <v>0.02</v>
      </c>
      <c r="K13" s="4">
        <v>55</v>
      </c>
      <c r="L13" s="6">
        <v>34</v>
      </c>
      <c r="M13" s="5" t="s">
        <v>31</v>
      </c>
      <c r="N13" s="5">
        <v>0.5</v>
      </c>
      <c r="O13" s="11">
        <v>4</v>
      </c>
      <c r="P13" s="5" t="s">
        <v>193</v>
      </c>
      <c r="Q13" s="58">
        <v>1022.8586888149991</v>
      </c>
      <c r="R13" s="54">
        <f t="shared" si="1"/>
        <v>12.777777777777777</v>
      </c>
      <c r="S13" s="50">
        <f t="shared" si="0"/>
        <v>6.6666666666666661</v>
      </c>
      <c r="T13" s="50">
        <f t="shared" si="0"/>
        <v>6.3888888888888884</v>
      </c>
      <c r="U13" s="55">
        <f t="shared" si="2"/>
        <v>5.0799999999999998E-2</v>
      </c>
      <c r="V13" s="50">
        <f t="shared" si="3"/>
        <v>12.777777777777777</v>
      </c>
      <c r="W13" s="14">
        <f t="shared" si="3"/>
        <v>1.1111111111111112</v>
      </c>
    </row>
    <row r="14" spans="1:23" x14ac:dyDescent="0.25">
      <c r="B14" s="4">
        <v>6</v>
      </c>
      <c r="C14" s="33">
        <v>30.16</v>
      </c>
      <c r="D14" s="5">
        <v>55</v>
      </c>
      <c r="E14" s="4">
        <v>49</v>
      </c>
      <c r="F14" s="6">
        <v>45</v>
      </c>
      <c r="G14" s="5" t="s">
        <v>40</v>
      </c>
      <c r="H14" s="6">
        <v>2</v>
      </c>
      <c r="I14" s="6">
        <v>2</v>
      </c>
      <c r="J14" s="14">
        <v>0.2</v>
      </c>
      <c r="K14" s="4">
        <v>51</v>
      </c>
      <c r="L14" s="6">
        <v>42</v>
      </c>
      <c r="M14" s="5" t="s">
        <v>40</v>
      </c>
      <c r="N14" s="5">
        <v>1</v>
      </c>
      <c r="O14" s="11">
        <v>5</v>
      </c>
      <c r="P14" s="5" t="s">
        <v>56</v>
      </c>
      <c r="Q14" s="58">
        <v>1020.9623111764082</v>
      </c>
      <c r="R14" s="54">
        <f t="shared" si="1"/>
        <v>12.777777777777777</v>
      </c>
      <c r="S14" s="50">
        <f t="shared" si="0"/>
        <v>9.4444444444444446</v>
      </c>
      <c r="T14" s="50">
        <f t="shared" si="0"/>
        <v>7.2222222222222223</v>
      </c>
      <c r="U14" s="55">
        <f t="shared" si="2"/>
        <v>0.50800000000000001</v>
      </c>
      <c r="V14" s="50">
        <f t="shared" si="3"/>
        <v>10.555555555555555</v>
      </c>
      <c r="W14" s="14">
        <f t="shared" si="3"/>
        <v>5.5555555555555554</v>
      </c>
    </row>
    <row r="15" spans="1:23" x14ac:dyDescent="0.25">
      <c r="B15" s="4">
        <v>7</v>
      </c>
      <c r="C15" s="33">
        <v>30.15</v>
      </c>
      <c r="D15" s="5">
        <v>54</v>
      </c>
      <c r="E15" s="4">
        <v>48</v>
      </c>
      <c r="F15" s="6">
        <v>45</v>
      </c>
      <c r="G15" s="5" t="s">
        <v>40</v>
      </c>
      <c r="H15" s="6">
        <v>2</v>
      </c>
      <c r="I15" s="6">
        <v>10</v>
      </c>
      <c r="J15" s="14">
        <v>0.06</v>
      </c>
      <c r="K15" s="4">
        <v>49.3</v>
      </c>
      <c r="L15" s="6">
        <v>43</v>
      </c>
      <c r="M15" s="5" t="s">
        <v>40</v>
      </c>
      <c r="N15" s="5">
        <v>4</v>
      </c>
      <c r="O15" s="11">
        <v>5</v>
      </c>
      <c r="P15" s="5" t="s">
        <v>65</v>
      </c>
      <c r="Q15" s="58">
        <v>1020.623672312374</v>
      </c>
      <c r="R15" s="54">
        <f t="shared" si="1"/>
        <v>12.222222222222221</v>
      </c>
      <c r="S15" s="50">
        <f t="shared" si="0"/>
        <v>8.8888888888888893</v>
      </c>
      <c r="T15" s="50">
        <f t="shared" si="0"/>
        <v>7.2222222222222223</v>
      </c>
      <c r="U15" s="55">
        <f t="shared" si="2"/>
        <v>0.15240000000000001</v>
      </c>
      <c r="V15" s="50">
        <f t="shared" si="3"/>
        <v>9.6111111111111089</v>
      </c>
      <c r="W15" s="14">
        <f t="shared" si="3"/>
        <v>6.1111111111111107</v>
      </c>
    </row>
    <row r="16" spans="1:23" x14ac:dyDescent="0.25">
      <c r="B16" s="4">
        <v>8</v>
      </c>
      <c r="C16" s="33">
        <v>29.896000000000001</v>
      </c>
      <c r="D16" s="5">
        <v>54</v>
      </c>
      <c r="E16" s="4">
        <v>47.3</v>
      </c>
      <c r="F16" s="6">
        <v>46</v>
      </c>
      <c r="G16" s="5" t="s">
        <v>40</v>
      </c>
      <c r="H16" s="6">
        <v>1</v>
      </c>
      <c r="I16" s="6">
        <v>10</v>
      </c>
      <c r="J16" s="14">
        <v>0.22</v>
      </c>
      <c r="K16" s="4">
        <v>52.5</v>
      </c>
      <c r="L16" s="6">
        <v>43.7</v>
      </c>
      <c r="M16" s="5" t="s">
        <v>40</v>
      </c>
      <c r="N16" s="5">
        <v>3</v>
      </c>
      <c r="O16" s="11">
        <v>5</v>
      </c>
      <c r="P16" s="5" t="s">
        <v>65</v>
      </c>
      <c r="Q16" s="58">
        <v>1012.022245165908</v>
      </c>
      <c r="R16" s="54">
        <f t="shared" si="1"/>
        <v>12.222222222222221</v>
      </c>
      <c r="S16" s="50">
        <f t="shared" si="0"/>
        <v>8.4999999999999982</v>
      </c>
      <c r="T16" s="50">
        <f t="shared" si="0"/>
        <v>7.7777777777777777</v>
      </c>
      <c r="U16" s="55">
        <f t="shared" si="2"/>
        <v>0.55879999999999996</v>
      </c>
      <c r="V16" s="50">
        <f t="shared" si="3"/>
        <v>11.388888888888889</v>
      </c>
      <c r="W16" s="14">
        <f t="shared" si="3"/>
        <v>6.5000000000000018</v>
      </c>
    </row>
    <row r="17" spans="2:23" x14ac:dyDescent="0.25">
      <c r="B17" s="4">
        <v>9</v>
      </c>
      <c r="C17" s="33">
        <v>29.908000000000001</v>
      </c>
      <c r="D17" s="5">
        <v>55</v>
      </c>
      <c r="E17" s="4">
        <v>50</v>
      </c>
      <c r="F17" s="6">
        <v>46</v>
      </c>
      <c r="G17" s="5" t="s">
        <v>40</v>
      </c>
      <c r="H17" s="6">
        <v>3</v>
      </c>
      <c r="I17" s="6">
        <v>10</v>
      </c>
      <c r="J17" s="14">
        <v>0.02</v>
      </c>
      <c r="K17" s="4">
        <v>51.4</v>
      </c>
      <c r="L17" s="6">
        <v>47.8</v>
      </c>
      <c r="M17" s="5" t="s">
        <v>40</v>
      </c>
      <c r="N17" s="5">
        <v>1</v>
      </c>
      <c r="O17" s="11">
        <v>4</v>
      </c>
      <c r="P17" s="5" t="s">
        <v>194</v>
      </c>
      <c r="Q17" s="58">
        <v>1012.4286118027489</v>
      </c>
      <c r="R17" s="54">
        <f t="shared" si="1"/>
        <v>12.777777777777777</v>
      </c>
      <c r="S17" s="50">
        <f t="shared" si="0"/>
        <v>10</v>
      </c>
      <c r="T17" s="50">
        <f t="shared" si="0"/>
        <v>7.7777777777777777</v>
      </c>
      <c r="U17" s="55">
        <f t="shared" si="2"/>
        <v>5.0799999999999998E-2</v>
      </c>
      <c r="V17" s="50">
        <f t="shared" si="3"/>
        <v>10.777777777777777</v>
      </c>
      <c r="W17" s="14">
        <f t="shared" si="3"/>
        <v>8.7777777777777768</v>
      </c>
    </row>
    <row r="18" spans="2:23" x14ac:dyDescent="0.25">
      <c r="B18" s="4">
        <v>10</v>
      </c>
      <c r="C18" s="33">
        <v>30.25</v>
      </c>
      <c r="D18" s="5">
        <v>54</v>
      </c>
      <c r="E18" s="4">
        <v>50.5</v>
      </c>
      <c r="F18" s="6">
        <v>46.5</v>
      </c>
      <c r="G18" s="5" t="s">
        <v>40</v>
      </c>
      <c r="H18" s="6">
        <v>1.5</v>
      </c>
      <c r="I18" s="6">
        <v>7</v>
      </c>
      <c r="J18" s="14">
        <v>0.01</v>
      </c>
      <c r="K18" s="4">
        <v>55</v>
      </c>
      <c r="L18" s="6">
        <v>46.9</v>
      </c>
      <c r="M18" s="5" t="s">
        <v>40</v>
      </c>
      <c r="N18" s="5">
        <v>1</v>
      </c>
      <c r="O18" s="11">
        <v>5</v>
      </c>
      <c r="P18" s="5" t="s">
        <v>167</v>
      </c>
      <c r="Q18" s="58">
        <v>1024.0100609527153</v>
      </c>
      <c r="R18" s="54">
        <f t="shared" si="1"/>
        <v>12.222222222222221</v>
      </c>
      <c r="S18" s="50">
        <f t="shared" si="0"/>
        <v>10.277777777777777</v>
      </c>
      <c r="T18" s="50">
        <f t="shared" si="0"/>
        <v>8.0555555555555554</v>
      </c>
      <c r="U18" s="55">
        <f t="shared" si="2"/>
        <v>2.5399999999999999E-2</v>
      </c>
      <c r="V18" s="50">
        <f t="shared" si="3"/>
        <v>12.777777777777777</v>
      </c>
      <c r="W18" s="14">
        <f t="shared" si="3"/>
        <v>8.2777777777777768</v>
      </c>
    </row>
    <row r="19" spans="2:23" x14ac:dyDescent="0.25">
      <c r="B19" s="4">
        <v>11</v>
      </c>
      <c r="C19" s="33">
        <v>30.4</v>
      </c>
      <c r="D19" s="5">
        <v>55</v>
      </c>
      <c r="E19" s="4">
        <v>46.7</v>
      </c>
      <c r="F19" s="6">
        <v>45</v>
      </c>
      <c r="G19" s="5" t="s">
        <v>40</v>
      </c>
      <c r="H19" s="6">
        <v>0.5</v>
      </c>
      <c r="I19" s="6">
        <v>10</v>
      </c>
      <c r="J19" s="14"/>
      <c r="K19" s="4">
        <v>51.3</v>
      </c>
      <c r="L19" s="6">
        <v>38.200000000000003</v>
      </c>
      <c r="M19" s="5" t="s">
        <v>31</v>
      </c>
      <c r="N19" s="5">
        <v>0.5</v>
      </c>
      <c r="O19" s="11">
        <v>4</v>
      </c>
      <c r="P19" s="5" t="s">
        <v>74</v>
      </c>
      <c r="Q19" s="58">
        <v>1029.0896439132266</v>
      </c>
      <c r="R19" s="54">
        <f t="shared" si="1"/>
        <v>12.777777777777777</v>
      </c>
      <c r="S19" s="50">
        <f t="shared" si="0"/>
        <v>8.1666666666666679</v>
      </c>
      <c r="T19" s="50">
        <f t="shared" si="0"/>
        <v>7.2222222222222223</v>
      </c>
      <c r="U19" s="55">
        <f t="shared" si="2"/>
        <v>0</v>
      </c>
      <c r="V19" s="50">
        <f t="shared" si="3"/>
        <v>10.72222222222222</v>
      </c>
      <c r="W19" s="14">
        <f t="shared" si="3"/>
        <v>3.444444444444446</v>
      </c>
    </row>
    <row r="20" spans="2:23" x14ac:dyDescent="0.25">
      <c r="B20" s="4">
        <v>12</v>
      </c>
      <c r="C20" s="33">
        <v>30.425999999999998</v>
      </c>
      <c r="D20" s="5">
        <v>54</v>
      </c>
      <c r="E20" s="4">
        <v>49</v>
      </c>
      <c r="F20" s="6">
        <v>44.6</v>
      </c>
      <c r="G20" s="5" t="s">
        <v>31</v>
      </c>
      <c r="H20" s="6">
        <v>1</v>
      </c>
      <c r="I20" s="6">
        <v>10</v>
      </c>
      <c r="J20" s="14"/>
      <c r="K20" s="4">
        <v>52.6</v>
      </c>
      <c r="L20" s="6">
        <v>46.5</v>
      </c>
      <c r="M20" s="5" t="s">
        <v>31</v>
      </c>
      <c r="N20" s="5">
        <v>3</v>
      </c>
      <c r="O20" s="11">
        <v>7</v>
      </c>
      <c r="P20" s="5" t="s">
        <v>167</v>
      </c>
      <c r="Q20" s="58">
        <v>1029.9701049597152</v>
      </c>
      <c r="R20" s="54">
        <f t="shared" si="1"/>
        <v>12.222222222222221</v>
      </c>
      <c r="S20" s="50">
        <f t="shared" si="0"/>
        <v>9.4444444444444446</v>
      </c>
      <c r="T20" s="50">
        <f t="shared" si="0"/>
        <v>7.0000000000000009</v>
      </c>
      <c r="U20" s="55">
        <f t="shared" si="2"/>
        <v>0</v>
      </c>
      <c r="V20" s="50">
        <f t="shared" si="3"/>
        <v>11.444444444444445</v>
      </c>
      <c r="W20" s="14">
        <f t="shared" si="3"/>
        <v>8.0555555555555554</v>
      </c>
    </row>
    <row r="21" spans="2:23" x14ac:dyDescent="0.25">
      <c r="B21" s="4">
        <v>13</v>
      </c>
      <c r="C21" s="33">
        <v>30.265999999999998</v>
      </c>
      <c r="D21" s="5">
        <v>53</v>
      </c>
      <c r="E21" s="4">
        <v>43.8</v>
      </c>
      <c r="F21" s="6">
        <v>40.799999999999997</v>
      </c>
      <c r="G21" s="5" t="s">
        <v>31</v>
      </c>
      <c r="H21" s="6">
        <v>2</v>
      </c>
      <c r="I21" s="6">
        <v>3</v>
      </c>
      <c r="J21" s="14"/>
      <c r="K21" s="4">
        <v>49.7</v>
      </c>
      <c r="L21" s="6">
        <v>42</v>
      </c>
      <c r="M21" s="5" t="s">
        <v>41</v>
      </c>
      <c r="N21" s="5">
        <v>1.5</v>
      </c>
      <c r="O21" s="11">
        <v>7</v>
      </c>
      <c r="P21" s="5" t="s">
        <v>195</v>
      </c>
      <c r="Q21" s="58">
        <v>1024.5518831351696</v>
      </c>
      <c r="R21" s="54">
        <f t="shared" si="1"/>
        <v>11.666666666666666</v>
      </c>
      <c r="S21" s="50">
        <f t="shared" si="0"/>
        <v>6.5555555555555536</v>
      </c>
      <c r="T21" s="50">
        <f t="shared" si="0"/>
        <v>4.8888888888888875</v>
      </c>
      <c r="U21" s="55">
        <f t="shared" si="2"/>
        <v>0</v>
      </c>
      <c r="V21" s="50">
        <f t="shared" si="3"/>
        <v>9.8333333333333339</v>
      </c>
      <c r="W21" s="14">
        <f t="shared" si="3"/>
        <v>5.5555555555555554</v>
      </c>
    </row>
    <row r="22" spans="2:23" x14ac:dyDescent="0.25">
      <c r="B22" s="4">
        <v>14</v>
      </c>
      <c r="C22" s="33">
        <v>30.13</v>
      </c>
      <c r="D22" s="5">
        <v>53</v>
      </c>
      <c r="E22" s="4">
        <v>49</v>
      </c>
      <c r="F22" s="6">
        <v>48.3</v>
      </c>
      <c r="G22" s="5" t="s">
        <v>41</v>
      </c>
      <c r="H22" s="6">
        <v>2</v>
      </c>
      <c r="I22" s="6">
        <v>10</v>
      </c>
      <c r="J22" s="14">
        <v>0.06</v>
      </c>
      <c r="K22" s="4">
        <v>56.4</v>
      </c>
      <c r="L22" s="6">
        <v>38</v>
      </c>
      <c r="M22" s="5" t="s">
        <v>42</v>
      </c>
      <c r="N22" s="5">
        <v>2</v>
      </c>
      <c r="O22" s="11">
        <v>7</v>
      </c>
      <c r="P22" s="5" t="s">
        <v>196</v>
      </c>
      <c r="Q22" s="58">
        <v>1019.9463945843057</v>
      </c>
      <c r="R22" s="54">
        <f t="shared" si="1"/>
        <v>11.666666666666666</v>
      </c>
      <c r="S22" s="50">
        <f t="shared" si="0"/>
        <v>9.4444444444444446</v>
      </c>
      <c r="T22" s="50">
        <f t="shared" si="0"/>
        <v>9.0555555555555536</v>
      </c>
      <c r="U22" s="55">
        <f t="shared" si="2"/>
        <v>0.15240000000000001</v>
      </c>
      <c r="V22" s="50">
        <f t="shared" si="3"/>
        <v>13.555555555555554</v>
      </c>
      <c r="W22" s="14">
        <f t="shared" si="3"/>
        <v>3.333333333333333</v>
      </c>
    </row>
    <row r="23" spans="2:23" x14ac:dyDescent="0.25">
      <c r="B23" s="4">
        <v>15</v>
      </c>
      <c r="C23" s="33">
        <v>30.306000000000001</v>
      </c>
      <c r="D23" s="5">
        <v>54</v>
      </c>
      <c r="E23" s="4">
        <v>53.2</v>
      </c>
      <c r="F23" s="6">
        <v>49.4</v>
      </c>
      <c r="G23" s="5" t="s">
        <v>32</v>
      </c>
      <c r="H23" s="6">
        <v>2</v>
      </c>
      <c r="I23" s="6">
        <v>1</v>
      </c>
      <c r="J23" s="14"/>
      <c r="K23" s="4">
        <v>56.8</v>
      </c>
      <c r="L23" s="6">
        <v>41</v>
      </c>
      <c r="M23" s="5" t="s">
        <v>32</v>
      </c>
      <c r="N23" s="5">
        <v>0.5</v>
      </c>
      <c r="O23" s="11">
        <v>8</v>
      </c>
      <c r="P23" s="5" t="s">
        <v>50</v>
      </c>
      <c r="Q23" s="58">
        <v>1025.9064385913061</v>
      </c>
      <c r="R23" s="54">
        <f t="shared" si="1"/>
        <v>12.222222222222221</v>
      </c>
      <c r="S23" s="50">
        <f t="shared" si="0"/>
        <v>11.777777777777779</v>
      </c>
      <c r="T23" s="50">
        <f t="shared" si="0"/>
        <v>9.6666666666666661</v>
      </c>
      <c r="U23" s="55">
        <f t="shared" si="2"/>
        <v>0</v>
      </c>
      <c r="V23" s="50">
        <f t="shared" si="3"/>
        <v>13.777777777777775</v>
      </c>
      <c r="W23" s="14">
        <f t="shared" si="3"/>
        <v>5</v>
      </c>
    </row>
    <row r="24" spans="2:23" x14ac:dyDescent="0.25">
      <c r="B24" s="4">
        <v>16</v>
      </c>
      <c r="C24" s="33">
        <v>30.34</v>
      </c>
      <c r="D24" s="5">
        <v>54</v>
      </c>
      <c r="E24" s="4">
        <v>50</v>
      </c>
      <c r="F24" s="6">
        <v>47.3</v>
      </c>
      <c r="G24" s="5" t="s">
        <v>41</v>
      </c>
      <c r="H24" s="6">
        <v>1</v>
      </c>
      <c r="I24" s="6">
        <v>7</v>
      </c>
      <c r="J24" s="14"/>
      <c r="K24" s="4">
        <v>55.9</v>
      </c>
      <c r="L24" s="6">
        <v>38</v>
      </c>
      <c r="M24" s="5" t="s">
        <v>42</v>
      </c>
      <c r="N24" s="5">
        <v>3</v>
      </c>
      <c r="O24" s="11">
        <v>7</v>
      </c>
      <c r="P24" s="5" t="s">
        <v>197</v>
      </c>
      <c r="Q24" s="58">
        <v>1027.0578107290219</v>
      </c>
      <c r="R24" s="54">
        <f t="shared" si="1"/>
        <v>12.222222222222221</v>
      </c>
      <c r="S24" s="50">
        <f t="shared" si="0"/>
        <v>10</v>
      </c>
      <c r="T24" s="50">
        <f t="shared" si="0"/>
        <v>8.4999999999999982</v>
      </c>
      <c r="U24" s="55">
        <f t="shared" si="2"/>
        <v>0</v>
      </c>
      <c r="V24" s="50">
        <f t="shared" si="3"/>
        <v>13.277777777777777</v>
      </c>
      <c r="W24" s="14">
        <f t="shared" si="3"/>
        <v>3.333333333333333</v>
      </c>
    </row>
    <row r="25" spans="2:23" x14ac:dyDescent="0.25">
      <c r="B25" s="4">
        <v>17</v>
      </c>
      <c r="C25" s="33">
        <v>29.93</v>
      </c>
      <c r="D25" s="5">
        <v>55</v>
      </c>
      <c r="E25" s="4">
        <v>56</v>
      </c>
      <c r="F25" s="6">
        <v>54.7</v>
      </c>
      <c r="G25" s="5" t="s">
        <v>41</v>
      </c>
      <c r="H25" s="6">
        <v>4</v>
      </c>
      <c r="I25" s="6">
        <v>10</v>
      </c>
      <c r="J25" s="14">
        <v>0.25</v>
      </c>
      <c r="K25" s="4">
        <v>57.1</v>
      </c>
      <c r="L25" s="6">
        <v>51.7</v>
      </c>
      <c r="M25" s="5" t="s">
        <v>34</v>
      </c>
      <c r="N25" s="5">
        <v>1.5</v>
      </c>
      <c r="O25" s="11">
        <v>8</v>
      </c>
      <c r="P25" s="5" t="s">
        <v>65</v>
      </c>
      <c r="Q25" s="58">
        <v>1013.1736173036237</v>
      </c>
      <c r="R25" s="54">
        <f t="shared" si="1"/>
        <v>12.777777777777777</v>
      </c>
      <c r="S25" s="50">
        <f t="shared" si="1"/>
        <v>13.333333333333332</v>
      </c>
      <c r="T25" s="50">
        <f t="shared" si="1"/>
        <v>12.611111111111112</v>
      </c>
      <c r="U25" s="55">
        <f t="shared" si="2"/>
        <v>0.63500000000000001</v>
      </c>
      <c r="V25" s="50">
        <f t="shared" si="3"/>
        <v>13.944444444444445</v>
      </c>
      <c r="W25" s="14">
        <f t="shared" si="3"/>
        <v>10.944444444444446</v>
      </c>
    </row>
    <row r="26" spans="2:23" x14ac:dyDescent="0.25">
      <c r="B26" s="4">
        <v>18</v>
      </c>
      <c r="C26" s="33">
        <v>30.251999999999999</v>
      </c>
      <c r="D26" s="5">
        <v>55</v>
      </c>
      <c r="E26" s="4">
        <v>52.3</v>
      </c>
      <c r="F26" s="6">
        <v>49.3</v>
      </c>
      <c r="G26" s="5" t="s">
        <v>35</v>
      </c>
      <c r="H26" s="6">
        <v>1</v>
      </c>
      <c r="I26" s="6">
        <v>1</v>
      </c>
      <c r="J26" s="14"/>
      <c r="K26" s="4">
        <v>60.1</v>
      </c>
      <c r="L26" s="6">
        <v>48</v>
      </c>
      <c r="M26" s="5" t="s">
        <v>42</v>
      </c>
      <c r="N26" s="5">
        <v>3</v>
      </c>
      <c r="O26" s="11">
        <v>7</v>
      </c>
      <c r="P26" s="5" t="s">
        <v>50</v>
      </c>
      <c r="Q26" s="58">
        <v>1024.0777887255219</v>
      </c>
      <c r="R26" s="54">
        <f t="shared" si="1"/>
        <v>12.777777777777777</v>
      </c>
      <c r="S26" s="50">
        <f t="shared" si="1"/>
        <v>11.277777777777777</v>
      </c>
      <c r="T26" s="50">
        <f t="shared" si="1"/>
        <v>9.6111111111111089</v>
      </c>
      <c r="U26" s="55">
        <f t="shared" si="2"/>
        <v>0</v>
      </c>
      <c r="V26" s="50">
        <f t="shared" si="3"/>
        <v>15.611111111111111</v>
      </c>
      <c r="W26" s="14">
        <f t="shared" si="3"/>
        <v>8.8888888888888893</v>
      </c>
    </row>
    <row r="27" spans="2:23" x14ac:dyDescent="0.25">
      <c r="B27" s="4">
        <v>19</v>
      </c>
      <c r="C27" s="33">
        <v>30.03</v>
      </c>
      <c r="D27" s="5">
        <v>55</v>
      </c>
      <c r="E27" s="4">
        <v>53.2</v>
      </c>
      <c r="F27" s="6">
        <v>52</v>
      </c>
      <c r="G27" s="5" t="s">
        <v>42</v>
      </c>
      <c r="H27" s="6">
        <v>4</v>
      </c>
      <c r="I27" s="6">
        <v>10</v>
      </c>
      <c r="J27" s="14">
        <v>0.33</v>
      </c>
      <c r="K27" s="4">
        <v>56</v>
      </c>
      <c r="L27" s="6">
        <v>51</v>
      </c>
      <c r="M27" s="5" t="s">
        <v>42</v>
      </c>
      <c r="N27" s="5">
        <v>4</v>
      </c>
      <c r="O27" s="11">
        <v>10</v>
      </c>
      <c r="P27" s="5" t="s">
        <v>198</v>
      </c>
      <c r="Q27" s="58">
        <v>1016.5600059439649</v>
      </c>
      <c r="R27" s="54">
        <f t="shared" si="1"/>
        <v>12.777777777777777</v>
      </c>
      <c r="S27" s="50">
        <f t="shared" si="1"/>
        <v>11.777777777777779</v>
      </c>
      <c r="T27" s="50">
        <f t="shared" si="1"/>
        <v>11.111111111111111</v>
      </c>
      <c r="U27" s="55">
        <f t="shared" si="2"/>
        <v>0.83820000000000006</v>
      </c>
      <c r="V27" s="50">
        <f t="shared" si="3"/>
        <v>13.333333333333332</v>
      </c>
      <c r="W27" s="14">
        <f t="shared" si="3"/>
        <v>10.555555555555555</v>
      </c>
    </row>
    <row r="28" spans="2:23" x14ac:dyDescent="0.25">
      <c r="B28" s="4">
        <v>20</v>
      </c>
      <c r="C28" s="33">
        <v>29.71</v>
      </c>
      <c r="D28" s="5">
        <v>56</v>
      </c>
      <c r="E28" s="4">
        <v>54.5</v>
      </c>
      <c r="F28" s="6">
        <v>54</v>
      </c>
      <c r="G28" s="5" t="s">
        <v>42</v>
      </c>
      <c r="H28" s="6">
        <v>4</v>
      </c>
      <c r="I28" s="6">
        <v>10</v>
      </c>
      <c r="J28" s="14">
        <v>0.23</v>
      </c>
      <c r="K28" s="4">
        <v>57.2</v>
      </c>
      <c r="L28" s="6">
        <v>51</v>
      </c>
      <c r="M28" s="5" t="s">
        <v>42</v>
      </c>
      <c r="N28" s="5">
        <v>4</v>
      </c>
      <c r="O28" s="11">
        <v>9</v>
      </c>
      <c r="P28" s="5" t="s">
        <v>199</v>
      </c>
      <c r="Q28" s="58">
        <v>1005.7235622948737</v>
      </c>
      <c r="R28" s="54">
        <f t="shared" si="1"/>
        <v>13.333333333333332</v>
      </c>
      <c r="S28" s="50">
        <f t="shared" si="1"/>
        <v>12.5</v>
      </c>
      <c r="T28" s="50">
        <f t="shared" si="1"/>
        <v>12.222222222222221</v>
      </c>
      <c r="U28" s="55">
        <f t="shared" si="2"/>
        <v>0.58420000000000005</v>
      </c>
      <c r="V28" s="50">
        <f t="shared" si="3"/>
        <v>14.000000000000002</v>
      </c>
      <c r="W28" s="14">
        <f t="shared" si="3"/>
        <v>10.555555555555555</v>
      </c>
    </row>
    <row r="29" spans="2:23" x14ac:dyDescent="0.25">
      <c r="B29" s="4">
        <v>21</v>
      </c>
      <c r="C29" s="33">
        <v>29.45</v>
      </c>
      <c r="D29" s="5">
        <v>56</v>
      </c>
      <c r="E29" s="4">
        <v>54</v>
      </c>
      <c r="F29" s="6">
        <v>52.5</v>
      </c>
      <c r="G29" s="5" t="s">
        <v>42</v>
      </c>
      <c r="H29" s="6">
        <v>4</v>
      </c>
      <c r="I29" s="6">
        <v>7</v>
      </c>
      <c r="J29" s="14">
        <v>0.46</v>
      </c>
      <c r="K29" s="4">
        <v>56.9</v>
      </c>
      <c r="L29" s="6">
        <v>43.3</v>
      </c>
      <c r="M29" s="5" t="s">
        <v>35</v>
      </c>
      <c r="N29" s="5">
        <v>3</v>
      </c>
      <c r="O29" s="11">
        <v>9</v>
      </c>
      <c r="P29" s="5" t="s">
        <v>200</v>
      </c>
      <c r="Q29" s="58">
        <v>996.9189518299869</v>
      </c>
      <c r="R29" s="54">
        <f t="shared" si="1"/>
        <v>13.333333333333332</v>
      </c>
      <c r="S29" s="50">
        <f t="shared" si="1"/>
        <v>12.222222222222221</v>
      </c>
      <c r="T29" s="50">
        <f t="shared" si="1"/>
        <v>11.388888888888889</v>
      </c>
      <c r="U29" s="55">
        <f t="shared" si="2"/>
        <v>1.1684000000000001</v>
      </c>
      <c r="V29" s="50">
        <f t="shared" si="3"/>
        <v>13.833333333333332</v>
      </c>
      <c r="W29" s="14">
        <f t="shared" si="3"/>
        <v>6.2777777777777759</v>
      </c>
    </row>
    <row r="30" spans="2:23" x14ac:dyDescent="0.25">
      <c r="B30" s="4">
        <v>22</v>
      </c>
      <c r="C30" s="33">
        <v>29.19</v>
      </c>
      <c r="D30" s="5">
        <v>56</v>
      </c>
      <c r="E30" s="4">
        <v>56.4</v>
      </c>
      <c r="F30" s="6">
        <v>54</v>
      </c>
      <c r="G30" s="5" t="s">
        <v>35</v>
      </c>
      <c r="H30" s="6">
        <v>5</v>
      </c>
      <c r="I30" s="6">
        <v>10</v>
      </c>
      <c r="J30" s="14">
        <v>0.2</v>
      </c>
      <c r="K30" s="4">
        <v>59.2</v>
      </c>
      <c r="L30" s="6">
        <v>47.3</v>
      </c>
      <c r="M30" s="5" t="s">
        <v>35</v>
      </c>
      <c r="N30" s="5">
        <v>4</v>
      </c>
      <c r="O30" s="11">
        <v>8</v>
      </c>
      <c r="P30" s="5" t="s">
        <v>201</v>
      </c>
      <c r="Q30" s="58">
        <v>988.11434136510036</v>
      </c>
      <c r="R30" s="54">
        <f t="shared" si="1"/>
        <v>13.333333333333332</v>
      </c>
      <c r="S30" s="50">
        <f t="shared" si="1"/>
        <v>13.555555555555554</v>
      </c>
      <c r="T30" s="50">
        <f t="shared" si="1"/>
        <v>12.222222222222221</v>
      </c>
      <c r="U30" s="55">
        <f t="shared" si="2"/>
        <v>0.50800000000000001</v>
      </c>
      <c r="V30" s="50">
        <f t="shared" si="3"/>
        <v>15.111111111111112</v>
      </c>
      <c r="W30" s="14">
        <f t="shared" si="3"/>
        <v>8.4999999999999982</v>
      </c>
    </row>
    <row r="31" spans="2:23" x14ac:dyDescent="0.25">
      <c r="B31" s="4">
        <v>23</v>
      </c>
      <c r="C31" s="33">
        <v>29.6</v>
      </c>
      <c r="D31" s="5">
        <v>56</v>
      </c>
      <c r="E31" s="4">
        <v>54.6</v>
      </c>
      <c r="F31" s="6">
        <v>53</v>
      </c>
      <c r="G31" s="5" t="s">
        <v>35</v>
      </c>
      <c r="H31" s="6">
        <v>1.5</v>
      </c>
      <c r="I31" s="6">
        <v>10</v>
      </c>
      <c r="J31" s="14">
        <v>0.18</v>
      </c>
      <c r="K31" s="4">
        <v>58.4</v>
      </c>
      <c r="L31" s="6">
        <v>51.2</v>
      </c>
      <c r="M31" s="5" t="s">
        <v>42</v>
      </c>
      <c r="N31" s="5">
        <v>4</v>
      </c>
      <c r="O31" s="11">
        <v>8</v>
      </c>
      <c r="P31" s="5" t="s">
        <v>202</v>
      </c>
      <c r="Q31" s="58">
        <v>1001.9985347904986</v>
      </c>
      <c r="R31" s="54">
        <f t="shared" si="1"/>
        <v>13.333333333333332</v>
      </c>
      <c r="S31" s="50">
        <f t="shared" si="1"/>
        <v>12.555555555555555</v>
      </c>
      <c r="T31" s="50">
        <f t="shared" si="1"/>
        <v>11.666666666666666</v>
      </c>
      <c r="U31" s="55">
        <f t="shared" si="2"/>
        <v>0.45719999999999994</v>
      </c>
      <c r="V31" s="50">
        <f t="shared" si="3"/>
        <v>14.666666666666666</v>
      </c>
      <c r="W31" s="14">
        <f t="shared" si="3"/>
        <v>10.666666666666668</v>
      </c>
    </row>
    <row r="32" spans="2:23" x14ac:dyDescent="0.25">
      <c r="B32" s="4">
        <v>24</v>
      </c>
      <c r="C32" s="33">
        <v>29.486000000000001</v>
      </c>
      <c r="D32" s="5">
        <v>55</v>
      </c>
      <c r="E32" s="4">
        <v>54.4</v>
      </c>
      <c r="F32" s="6">
        <v>50</v>
      </c>
      <c r="G32" s="5" t="s">
        <v>35</v>
      </c>
      <c r="H32" s="6">
        <v>5</v>
      </c>
      <c r="I32" s="6">
        <v>3</v>
      </c>
      <c r="J32" s="14"/>
      <c r="K32" s="4">
        <v>58</v>
      </c>
      <c r="L32" s="6">
        <v>52</v>
      </c>
      <c r="M32" s="5" t="s">
        <v>42</v>
      </c>
      <c r="N32" s="5">
        <v>3</v>
      </c>
      <c r="O32" s="11">
        <v>8</v>
      </c>
      <c r="P32" s="5" t="s">
        <v>45</v>
      </c>
      <c r="Q32" s="58">
        <v>998.13805174050981</v>
      </c>
      <c r="R32" s="54">
        <f t="shared" si="1"/>
        <v>12.777777777777777</v>
      </c>
      <c r="S32" s="50">
        <f t="shared" si="1"/>
        <v>12.444444444444443</v>
      </c>
      <c r="T32" s="50">
        <f t="shared" si="1"/>
        <v>10</v>
      </c>
      <c r="U32" s="55">
        <f t="shared" si="2"/>
        <v>0</v>
      </c>
      <c r="V32" s="50">
        <f t="shared" si="3"/>
        <v>14.444444444444445</v>
      </c>
      <c r="W32" s="14">
        <f t="shared" si="3"/>
        <v>11.111111111111111</v>
      </c>
    </row>
    <row r="33" spans="2:23" x14ac:dyDescent="0.25">
      <c r="B33" s="4">
        <v>25</v>
      </c>
      <c r="C33" s="33">
        <v>29.25</v>
      </c>
      <c r="D33" s="5">
        <v>55</v>
      </c>
      <c r="E33" s="4">
        <v>53.8</v>
      </c>
      <c r="F33" s="6">
        <v>49.8</v>
      </c>
      <c r="G33" s="5" t="s">
        <v>41</v>
      </c>
      <c r="H33" s="6">
        <v>5</v>
      </c>
      <c r="I33" s="6">
        <v>10</v>
      </c>
      <c r="J33" s="14"/>
      <c r="K33" s="4">
        <v>57.8</v>
      </c>
      <c r="L33" s="6">
        <v>50</v>
      </c>
      <c r="M33" s="5" t="s">
        <v>42</v>
      </c>
      <c r="N33" s="5">
        <v>5</v>
      </c>
      <c r="O33" s="11">
        <v>7</v>
      </c>
      <c r="P33" s="5" t="s">
        <v>203</v>
      </c>
      <c r="Q33" s="58">
        <v>990.14617454930499</v>
      </c>
      <c r="R33" s="54">
        <f t="shared" si="1"/>
        <v>12.777777777777777</v>
      </c>
      <c r="S33" s="50">
        <f t="shared" si="1"/>
        <v>12.111111111111109</v>
      </c>
      <c r="T33" s="50">
        <f t="shared" si="1"/>
        <v>9.8888888888888875</v>
      </c>
      <c r="U33" s="55">
        <f t="shared" si="2"/>
        <v>0</v>
      </c>
      <c r="V33" s="50">
        <f t="shared" si="3"/>
        <v>14.333333333333332</v>
      </c>
      <c r="W33" s="14">
        <f t="shared" si="3"/>
        <v>10</v>
      </c>
    </row>
    <row r="34" spans="2:23" x14ac:dyDescent="0.25">
      <c r="B34" s="4">
        <v>26</v>
      </c>
      <c r="C34" s="33">
        <v>29.45</v>
      </c>
      <c r="D34" s="5">
        <v>55</v>
      </c>
      <c r="E34" s="4">
        <v>47</v>
      </c>
      <c r="F34" s="6">
        <v>45</v>
      </c>
      <c r="G34" s="5" t="s">
        <v>35</v>
      </c>
      <c r="H34" s="6">
        <v>1.5</v>
      </c>
      <c r="I34" s="6">
        <v>2</v>
      </c>
      <c r="J34" s="14">
        <v>0.46</v>
      </c>
      <c r="K34" s="4">
        <v>54</v>
      </c>
      <c r="L34" s="6">
        <v>44.9</v>
      </c>
      <c r="M34" s="5" t="s">
        <v>34</v>
      </c>
      <c r="N34" s="5">
        <v>1</v>
      </c>
      <c r="O34" s="11">
        <v>9</v>
      </c>
      <c r="P34" s="5" t="s">
        <v>204</v>
      </c>
      <c r="Q34" s="58">
        <v>996.9189518299869</v>
      </c>
      <c r="R34" s="54">
        <f t="shared" si="1"/>
        <v>12.777777777777777</v>
      </c>
      <c r="S34" s="50">
        <f t="shared" si="1"/>
        <v>8.3333333333333339</v>
      </c>
      <c r="T34" s="50">
        <f t="shared" si="1"/>
        <v>7.2222222222222223</v>
      </c>
      <c r="U34" s="55">
        <f t="shared" si="2"/>
        <v>1.1684000000000001</v>
      </c>
      <c r="V34" s="50">
        <f t="shared" si="3"/>
        <v>12.222222222222221</v>
      </c>
      <c r="W34" s="14">
        <f t="shared" si="3"/>
        <v>7.1666666666666661</v>
      </c>
    </row>
    <row r="35" spans="2:23" x14ac:dyDescent="0.25">
      <c r="B35" s="4">
        <v>27</v>
      </c>
      <c r="C35" s="33">
        <v>29.75</v>
      </c>
      <c r="D35" s="5">
        <v>54</v>
      </c>
      <c r="E35" s="4">
        <v>48</v>
      </c>
      <c r="F35" s="6">
        <v>47</v>
      </c>
      <c r="G35" s="5" t="s">
        <v>41</v>
      </c>
      <c r="H35" s="6">
        <v>1.5</v>
      </c>
      <c r="I35" s="6">
        <v>1</v>
      </c>
      <c r="J35" s="14"/>
      <c r="K35" s="4">
        <v>54.1</v>
      </c>
      <c r="L35" s="6">
        <v>43.6</v>
      </c>
      <c r="M35" s="5" t="s">
        <v>41</v>
      </c>
      <c r="N35" s="5">
        <v>4</v>
      </c>
      <c r="O35" s="11">
        <v>7</v>
      </c>
      <c r="P35" s="5" t="s">
        <v>205</v>
      </c>
      <c r="Q35" s="58">
        <v>1007.0781177510098</v>
      </c>
      <c r="R35" s="54">
        <f t="shared" si="1"/>
        <v>12.222222222222221</v>
      </c>
      <c r="S35" s="50">
        <f t="shared" si="1"/>
        <v>8.8888888888888893</v>
      </c>
      <c r="T35" s="50">
        <f t="shared" si="1"/>
        <v>8.3333333333333339</v>
      </c>
      <c r="U35" s="55">
        <f t="shared" si="2"/>
        <v>0</v>
      </c>
      <c r="V35" s="50">
        <f t="shared" si="3"/>
        <v>12.277777777777779</v>
      </c>
      <c r="W35" s="14">
        <f t="shared" si="3"/>
        <v>6.4444444444444446</v>
      </c>
    </row>
    <row r="36" spans="2:23" x14ac:dyDescent="0.25">
      <c r="B36" s="4">
        <v>28</v>
      </c>
      <c r="C36" s="33">
        <v>29.16</v>
      </c>
      <c r="D36" s="5">
        <v>54</v>
      </c>
      <c r="E36" s="4">
        <v>50</v>
      </c>
      <c r="F36" s="6">
        <v>49.5</v>
      </c>
      <c r="G36" s="5" t="s">
        <v>42</v>
      </c>
      <c r="H36" s="6">
        <v>3</v>
      </c>
      <c r="I36" s="6">
        <v>10</v>
      </c>
      <c r="J36" s="14">
        <v>0.28999999999999998</v>
      </c>
      <c r="K36" s="4">
        <v>53.2</v>
      </c>
      <c r="L36" s="6">
        <v>48.3</v>
      </c>
      <c r="M36" s="5" t="s">
        <v>37</v>
      </c>
      <c r="N36" s="5">
        <v>4</v>
      </c>
      <c r="O36" s="11">
        <v>9</v>
      </c>
      <c r="P36" s="5" t="s">
        <v>206</v>
      </c>
      <c r="Q36" s="58">
        <v>987.0984247729981</v>
      </c>
      <c r="R36" s="54">
        <f t="shared" si="1"/>
        <v>12.222222222222221</v>
      </c>
      <c r="S36" s="50">
        <f t="shared" si="1"/>
        <v>10</v>
      </c>
      <c r="T36" s="50">
        <f t="shared" si="1"/>
        <v>9.7222222222222214</v>
      </c>
      <c r="U36" s="55">
        <f t="shared" si="2"/>
        <v>0.73660000000000003</v>
      </c>
      <c r="V36" s="50">
        <f t="shared" si="3"/>
        <v>11.777777777777779</v>
      </c>
      <c r="W36" s="14">
        <f t="shared" si="3"/>
        <v>9.0555555555555536</v>
      </c>
    </row>
    <row r="37" spans="2:23" x14ac:dyDescent="0.25">
      <c r="B37" s="4">
        <v>29</v>
      </c>
      <c r="C37" s="33">
        <v>29.72</v>
      </c>
      <c r="D37" s="5">
        <v>54</v>
      </c>
      <c r="E37" s="4">
        <v>48.3</v>
      </c>
      <c r="F37" s="6">
        <v>43</v>
      </c>
      <c r="G37" s="5" t="s">
        <v>32</v>
      </c>
      <c r="H37" s="6">
        <v>3</v>
      </c>
      <c r="I37" s="6">
        <v>4</v>
      </c>
      <c r="J37" s="14">
        <v>0.14000000000000001</v>
      </c>
      <c r="K37" s="4">
        <v>52.2</v>
      </c>
      <c r="L37" s="6">
        <v>43.1</v>
      </c>
      <c r="M37" s="5" t="s">
        <v>35</v>
      </c>
      <c r="N37" s="5">
        <v>1</v>
      </c>
      <c r="O37" s="11">
        <v>7</v>
      </c>
      <c r="P37" s="5" t="s">
        <v>207</v>
      </c>
      <c r="Q37" s="58">
        <v>1006.0622011589076</v>
      </c>
      <c r="R37" s="54">
        <f t="shared" si="1"/>
        <v>12.222222222222221</v>
      </c>
      <c r="S37" s="50">
        <f t="shared" si="1"/>
        <v>9.0555555555555536</v>
      </c>
      <c r="T37" s="50">
        <f t="shared" si="1"/>
        <v>6.1111111111111107</v>
      </c>
      <c r="U37" s="55">
        <f t="shared" si="2"/>
        <v>0.35560000000000003</v>
      </c>
      <c r="V37" s="50">
        <f t="shared" si="3"/>
        <v>11.222222222222223</v>
      </c>
      <c r="W37" s="14">
        <f t="shared" si="3"/>
        <v>6.166666666666667</v>
      </c>
    </row>
    <row r="38" spans="2:23" x14ac:dyDescent="0.25">
      <c r="B38" s="4">
        <v>30</v>
      </c>
      <c r="C38" s="33">
        <v>29.962</v>
      </c>
      <c r="D38" s="5">
        <v>53</v>
      </c>
      <c r="E38" s="4">
        <v>43.3</v>
      </c>
      <c r="F38" s="6">
        <v>43</v>
      </c>
      <c r="G38" s="5" t="s">
        <v>35</v>
      </c>
      <c r="H38" s="6">
        <v>0.5</v>
      </c>
      <c r="I38" s="6">
        <v>0</v>
      </c>
      <c r="J38" s="14">
        <v>0.14000000000000001</v>
      </c>
      <c r="K38" s="4">
        <v>54.6</v>
      </c>
      <c r="L38" s="6">
        <v>40.4</v>
      </c>
      <c r="M38" s="5" t="s">
        <v>40</v>
      </c>
      <c r="N38" s="5">
        <v>0.5</v>
      </c>
      <c r="O38" s="11">
        <v>7</v>
      </c>
      <c r="P38" s="5" t="s">
        <v>208</v>
      </c>
      <c r="Q38" s="58">
        <v>1014.2572616685329</v>
      </c>
      <c r="R38" s="54">
        <f t="shared" si="1"/>
        <v>11.666666666666666</v>
      </c>
      <c r="S38" s="50">
        <f t="shared" si="1"/>
        <v>6.2777777777777759</v>
      </c>
      <c r="T38" s="50">
        <f t="shared" si="1"/>
        <v>6.1111111111111107</v>
      </c>
      <c r="U38" s="55">
        <f t="shared" si="2"/>
        <v>0.35560000000000003</v>
      </c>
      <c r="V38" s="50">
        <f t="shared" si="3"/>
        <v>12.555555555555555</v>
      </c>
      <c r="W38" s="14">
        <f t="shared" si="3"/>
        <v>4.6666666666666661</v>
      </c>
    </row>
    <row r="39" spans="2:23" x14ac:dyDescent="0.25">
      <c r="B39" s="1" t="s">
        <v>15</v>
      </c>
      <c r="C39" s="12">
        <f t="shared" ref="C39:O39" si="4">SUM(C8:C38)</f>
        <v>897.70800000000008</v>
      </c>
      <c r="D39" s="36">
        <f t="shared" si="4"/>
        <v>1646</v>
      </c>
      <c r="E39" s="36">
        <f t="shared" ref="E39" si="5">SUM(E8:E38)</f>
        <v>1499.3</v>
      </c>
      <c r="F39" s="36">
        <f t="shared" si="4"/>
        <v>1422.5999999999997</v>
      </c>
      <c r="G39" s="36"/>
      <c r="H39" s="36">
        <f t="shared" si="4"/>
        <v>65.5</v>
      </c>
      <c r="I39" s="36">
        <f t="shared" si="4"/>
        <v>184</v>
      </c>
      <c r="J39" s="35">
        <f t="shared" si="4"/>
        <v>3.4800000000000009</v>
      </c>
      <c r="K39" s="36">
        <f t="shared" si="4"/>
        <v>1650.4</v>
      </c>
      <c r="L39" s="36">
        <f t="shared" si="4"/>
        <v>1330.1</v>
      </c>
      <c r="M39" s="12"/>
      <c r="N39" s="36">
        <f t="shared" si="4"/>
        <v>66.5</v>
      </c>
      <c r="O39" s="37">
        <f t="shared" si="4"/>
        <v>198</v>
      </c>
      <c r="P39" s="2"/>
      <c r="Q39" s="37">
        <f>SUM(Q9:Q38)</f>
        <v>30388.706652919253</v>
      </c>
      <c r="R39" s="37"/>
      <c r="S39" s="48"/>
      <c r="T39" s="48"/>
      <c r="U39" s="49">
        <f t="shared" si="2"/>
        <v>8.8392000000000017</v>
      </c>
      <c r="V39" s="48"/>
      <c r="W39" s="13"/>
    </row>
    <row r="40" spans="2:23" x14ac:dyDescent="0.25">
      <c r="B40" s="7" t="s">
        <v>16</v>
      </c>
      <c r="C40" s="15">
        <f>C39/30</f>
        <v>29.923600000000004</v>
      </c>
      <c r="D40" s="38">
        <f>D39/30</f>
        <v>54.866666666666667</v>
      </c>
      <c r="E40" s="38">
        <f>E39/30</f>
        <v>49.976666666666667</v>
      </c>
      <c r="F40" s="38">
        <f>F39/30</f>
        <v>47.419999999999987</v>
      </c>
      <c r="G40" s="38"/>
      <c r="H40" s="38">
        <f>H39/30</f>
        <v>2.1833333333333331</v>
      </c>
      <c r="I40" s="38">
        <f>I39/30</f>
        <v>6.1333333333333337</v>
      </c>
      <c r="J40" s="38">
        <f>J39/30</f>
        <v>0.11600000000000003</v>
      </c>
      <c r="K40" s="38">
        <f>K39/30</f>
        <v>55.013333333333335</v>
      </c>
      <c r="L40" s="38">
        <f>L39/30</f>
        <v>44.336666666666666</v>
      </c>
      <c r="M40" s="15"/>
      <c r="N40" s="38">
        <f>N39/30</f>
        <v>2.2166666666666668</v>
      </c>
      <c r="O40" s="39">
        <f>O39/30</f>
        <v>6.6</v>
      </c>
      <c r="P40" s="9"/>
      <c r="Q40" s="39">
        <f>AVERAGE(Q9:Q38)</f>
        <v>1012.9568884306417</v>
      </c>
      <c r="R40" s="39">
        <f t="shared" si="1"/>
        <v>12.703703703703704</v>
      </c>
      <c r="S40" s="52">
        <f t="shared" si="1"/>
        <v>9.9870370370370374</v>
      </c>
      <c r="T40" s="52">
        <f t="shared" si="1"/>
        <v>8.5666666666666593</v>
      </c>
      <c r="U40" s="56">
        <f t="shared" si="2"/>
        <v>0.29464000000000007</v>
      </c>
      <c r="V40" s="52">
        <f t="shared" si="3"/>
        <v>12.785185185185187</v>
      </c>
      <c r="W40" s="53">
        <f t="shared" si="3"/>
        <v>6.8537037037037027</v>
      </c>
    </row>
    <row r="42" spans="2:23" x14ac:dyDescent="0.25">
      <c r="B42" s="1"/>
      <c r="C42" s="91" t="s">
        <v>17</v>
      </c>
      <c r="D42" s="92"/>
      <c r="E42" s="92"/>
      <c r="F42" s="92"/>
      <c r="G42" s="92"/>
      <c r="H42" s="92"/>
      <c r="I42" s="92"/>
      <c r="J42" s="92"/>
      <c r="K42" s="93"/>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v>8.5</v>
      </c>
      <c r="E44" s="5">
        <v>2</v>
      </c>
      <c r="F44" s="5">
        <v>1</v>
      </c>
      <c r="G44" s="5">
        <v>9</v>
      </c>
      <c r="H44" s="5">
        <v>5</v>
      </c>
      <c r="I44" s="5">
        <v>1.5</v>
      </c>
      <c r="J44" s="5">
        <v>2</v>
      </c>
      <c r="K44" s="6"/>
    </row>
    <row r="45" spans="2:23" ht="30" x14ac:dyDescent="0.25">
      <c r="B45" s="24" t="s">
        <v>28</v>
      </c>
      <c r="C45" s="7">
        <v>2</v>
      </c>
      <c r="D45" s="8">
        <v>23</v>
      </c>
      <c r="E45" s="8">
        <v>6.5</v>
      </c>
      <c r="F45" s="8">
        <v>2.5</v>
      </c>
      <c r="G45" s="8">
        <v>59.5</v>
      </c>
      <c r="H45" s="8">
        <v>24.5</v>
      </c>
      <c r="I45" s="8">
        <v>5.5</v>
      </c>
      <c r="J45" s="8">
        <v>7.5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opLeftCell="B7"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s="20" customFormat="1" ht="90" x14ac:dyDescent="0.25">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30.088000000000001</v>
      </c>
      <c r="D9" s="1">
        <v>53</v>
      </c>
      <c r="E9" s="1">
        <v>46</v>
      </c>
      <c r="F9" s="3">
        <v>45</v>
      </c>
      <c r="G9" s="2" t="s">
        <v>40</v>
      </c>
      <c r="H9" s="3">
        <v>0.5</v>
      </c>
      <c r="I9" s="3">
        <v>10</v>
      </c>
      <c r="J9" s="13">
        <v>0.02</v>
      </c>
      <c r="K9" s="1">
        <v>49.2</v>
      </c>
      <c r="L9" s="3">
        <v>38</v>
      </c>
      <c r="M9" s="2" t="s">
        <v>41</v>
      </c>
      <c r="N9" s="2">
        <v>1</v>
      </c>
      <c r="O9" s="10">
        <v>4</v>
      </c>
      <c r="P9" s="2" t="s">
        <v>74</v>
      </c>
      <c r="Q9" s="57">
        <v>1018.9643418786072</v>
      </c>
      <c r="R9" s="37">
        <f>CONVERT(D9,"F","C")</f>
        <v>11.666666666666666</v>
      </c>
      <c r="S9" s="48">
        <f t="shared" ref="S9:T24" si="0">CONVERT(E9,"F","C")</f>
        <v>7.7777777777777777</v>
      </c>
      <c r="T9" s="48">
        <f t="shared" si="0"/>
        <v>7.2222222222222223</v>
      </c>
      <c r="U9" s="49">
        <f>CONVERT(J9,"in","cm")</f>
        <v>5.0799999999999998E-2</v>
      </c>
      <c r="V9" s="48">
        <f>CONVERT(K9,"F","C")</f>
        <v>9.5555555555555571</v>
      </c>
      <c r="W9" s="13">
        <f>CONVERT(L9,"F","C")</f>
        <v>3.333333333333333</v>
      </c>
    </row>
    <row r="10" spans="1:23" x14ac:dyDescent="0.25">
      <c r="B10" s="4">
        <v>2</v>
      </c>
      <c r="C10" s="33">
        <v>29.8</v>
      </c>
      <c r="D10" s="5">
        <v>53</v>
      </c>
      <c r="E10" s="4">
        <v>41.4</v>
      </c>
      <c r="F10" s="6">
        <v>40.200000000000003</v>
      </c>
      <c r="G10" s="5" t="s">
        <v>41</v>
      </c>
      <c r="H10" s="6">
        <v>2</v>
      </c>
      <c r="I10" s="6">
        <v>10</v>
      </c>
      <c r="J10" s="14">
        <v>0.01</v>
      </c>
      <c r="K10" s="4">
        <v>47.3</v>
      </c>
      <c r="L10" s="6">
        <v>39.700000000000003</v>
      </c>
      <c r="M10" s="5" t="s">
        <v>41</v>
      </c>
      <c r="N10" s="5">
        <v>3</v>
      </c>
      <c r="O10" s="11">
        <v>7</v>
      </c>
      <c r="P10" s="5" t="s">
        <v>209</v>
      </c>
      <c r="Q10" s="58">
        <v>1009.2115425944249</v>
      </c>
      <c r="R10" s="54">
        <f t="shared" ref="R10:T41" si="1">CONVERT(D10,"F","C")</f>
        <v>11.666666666666666</v>
      </c>
      <c r="S10" s="50">
        <f t="shared" si="0"/>
        <v>5.2222222222222214</v>
      </c>
      <c r="T10" s="50">
        <f t="shared" si="0"/>
        <v>4.5555555555555571</v>
      </c>
      <c r="U10" s="55">
        <f t="shared" ref="U10:U41" si="2">CONVERT(J10,"in","cm")</f>
        <v>2.5399999999999999E-2</v>
      </c>
      <c r="V10" s="50">
        <f t="shared" ref="V10:W41" si="3">CONVERT(K10,"F","C")</f>
        <v>8.4999999999999982</v>
      </c>
      <c r="W10" s="14">
        <f t="shared" si="3"/>
        <v>4.2777777777777795</v>
      </c>
    </row>
    <row r="11" spans="1:23" x14ac:dyDescent="0.25">
      <c r="B11" s="4">
        <v>3</v>
      </c>
      <c r="C11" s="33">
        <v>29.556000000000001</v>
      </c>
      <c r="D11" s="5">
        <v>52</v>
      </c>
      <c r="E11" s="4">
        <v>45.5</v>
      </c>
      <c r="F11" s="6">
        <v>44.5</v>
      </c>
      <c r="G11" s="5" t="s">
        <v>41</v>
      </c>
      <c r="H11" s="6">
        <v>3</v>
      </c>
      <c r="I11" s="6">
        <v>3</v>
      </c>
      <c r="J11" s="14">
        <v>0.02</v>
      </c>
      <c r="K11" s="4">
        <v>49.7</v>
      </c>
      <c r="L11" s="6">
        <v>42.8</v>
      </c>
      <c r="M11" s="5" t="s">
        <v>41</v>
      </c>
      <c r="N11" s="5">
        <v>3</v>
      </c>
      <c r="O11" s="11">
        <v>7</v>
      </c>
      <c r="P11" s="5" t="s">
        <v>167</v>
      </c>
      <c r="Q11" s="58">
        <v>1000.948754311993</v>
      </c>
      <c r="R11" s="54">
        <f t="shared" si="1"/>
        <v>11.111111111111111</v>
      </c>
      <c r="S11" s="50">
        <f t="shared" si="0"/>
        <v>7.5</v>
      </c>
      <c r="T11" s="50">
        <f t="shared" si="0"/>
        <v>6.9444444444444446</v>
      </c>
      <c r="U11" s="55">
        <f t="shared" si="2"/>
        <v>5.0799999999999998E-2</v>
      </c>
      <c r="V11" s="50">
        <f t="shared" si="3"/>
        <v>9.8333333333333339</v>
      </c>
      <c r="W11" s="14">
        <f t="shared" si="3"/>
        <v>5.9999999999999982</v>
      </c>
    </row>
    <row r="12" spans="1:23" x14ac:dyDescent="0.25">
      <c r="B12" s="4">
        <v>4</v>
      </c>
      <c r="C12" s="33">
        <v>29.1</v>
      </c>
      <c r="D12" s="34">
        <v>52</v>
      </c>
      <c r="E12" s="4">
        <v>49.2</v>
      </c>
      <c r="F12" s="6">
        <v>46.8</v>
      </c>
      <c r="G12" s="5" t="s">
        <v>41</v>
      </c>
      <c r="H12" s="6">
        <v>5</v>
      </c>
      <c r="I12" s="6">
        <v>9</v>
      </c>
      <c r="J12" s="14">
        <v>0.08</v>
      </c>
      <c r="K12" s="4">
        <v>52.2</v>
      </c>
      <c r="L12" s="6">
        <v>42</v>
      </c>
      <c r="M12" s="5" t="s">
        <v>35</v>
      </c>
      <c r="N12" s="5">
        <v>3</v>
      </c>
      <c r="O12" s="11">
        <v>6</v>
      </c>
      <c r="P12" s="5" t="s">
        <v>210</v>
      </c>
      <c r="Q12" s="58">
        <v>985.50682211203787</v>
      </c>
      <c r="R12" s="54">
        <f t="shared" si="1"/>
        <v>11.111111111111111</v>
      </c>
      <c r="S12" s="50">
        <f t="shared" si="0"/>
        <v>9.5555555555555571</v>
      </c>
      <c r="T12" s="50">
        <f t="shared" si="0"/>
        <v>8.2222222222222197</v>
      </c>
      <c r="U12" s="55">
        <f t="shared" si="2"/>
        <v>0.20319999999999999</v>
      </c>
      <c r="V12" s="50">
        <f t="shared" si="3"/>
        <v>11.222222222222223</v>
      </c>
      <c r="W12" s="14">
        <f t="shared" si="3"/>
        <v>5.5555555555555554</v>
      </c>
    </row>
    <row r="13" spans="1:23" x14ac:dyDescent="0.25">
      <c r="B13" s="4">
        <v>5</v>
      </c>
      <c r="C13" s="33">
        <v>29.61</v>
      </c>
      <c r="D13" s="34">
        <v>52</v>
      </c>
      <c r="E13" s="4">
        <v>47</v>
      </c>
      <c r="F13" s="6">
        <v>46.4</v>
      </c>
      <c r="G13" s="5" t="s">
        <v>41</v>
      </c>
      <c r="H13" s="6">
        <v>2</v>
      </c>
      <c r="I13" s="6">
        <v>10</v>
      </c>
      <c r="J13" s="14">
        <v>0.11</v>
      </c>
      <c r="K13" s="4">
        <v>52.3</v>
      </c>
      <c r="L13" s="6">
        <v>46.4</v>
      </c>
      <c r="M13" s="5" t="s">
        <v>42</v>
      </c>
      <c r="N13" s="5">
        <v>1</v>
      </c>
      <c r="O13" s="11">
        <v>7</v>
      </c>
      <c r="P13" s="5" t="s">
        <v>43</v>
      </c>
      <c r="Q13" s="58">
        <v>1002.777404177777</v>
      </c>
      <c r="R13" s="54">
        <f t="shared" si="1"/>
        <v>11.111111111111111</v>
      </c>
      <c r="S13" s="50">
        <f t="shared" si="0"/>
        <v>8.3333333333333339</v>
      </c>
      <c r="T13" s="50">
        <f t="shared" si="0"/>
        <v>7.9999999999999991</v>
      </c>
      <c r="U13" s="55">
        <f t="shared" si="2"/>
        <v>0.27939999999999998</v>
      </c>
      <c r="V13" s="50">
        <f t="shared" si="3"/>
        <v>11.277777777777777</v>
      </c>
      <c r="W13" s="14">
        <f t="shared" si="3"/>
        <v>7.9999999999999991</v>
      </c>
    </row>
    <row r="14" spans="1:23" x14ac:dyDescent="0.25">
      <c r="B14" s="4">
        <v>6</v>
      </c>
      <c r="C14" s="33">
        <v>29.986000000000001</v>
      </c>
      <c r="D14" s="5">
        <v>52</v>
      </c>
      <c r="E14" s="4">
        <v>51.2</v>
      </c>
      <c r="F14" s="6">
        <v>50.7</v>
      </c>
      <c r="G14" s="5" t="s">
        <v>42</v>
      </c>
      <c r="H14" s="6">
        <v>1.5</v>
      </c>
      <c r="I14" s="6">
        <v>9</v>
      </c>
      <c r="J14" s="14">
        <v>0.17</v>
      </c>
      <c r="K14" s="4">
        <v>54.1</v>
      </c>
      <c r="L14" s="6">
        <v>50</v>
      </c>
      <c r="M14" s="5" t="s">
        <v>42</v>
      </c>
      <c r="N14" s="5">
        <v>1</v>
      </c>
      <c r="O14" s="11">
        <v>9</v>
      </c>
      <c r="P14" s="5" t="s">
        <v>58</v>
      </c>
      <c r="Q14" s="58">
        <v>1015.5102254654593</v>
      </c>
      <c r="R14" s="54">
        <f t="shared" si="1"/>
        <v>11.111111111111111</v>
      </c>
      <c r="S14" s="50">
        <f t="shared" si="0"/>
        <v>10.666666666666668</v>
      </c>
      <c r="T14" s="50">
        <f t="shared" si="0"/>
        <v>10.388888888888891</v>
      </c>
      <c r="U14" s="55">
        <f t="shared" si="2"/>
        <v>0.43179999999999996</v>
      </c>
      <c r="V14" s="50">
        <f t="shared" si="3"/>
        <v>12.277777777777779</v>
      </c>
      <c r="W14" s="14">
        <f t="shared" si="3"/>
        <v>10</v>
      </c>
    </row>
    <row r="15" spans="1:23" x14ac:dyDescent="0.25">
      <c r="B15" s="4">
        <v>7</v>
      </c>
      <c r="C15" s="33">
        <v>30.2</v>
      </c>
      <c r="D15" s="5">
        <v>53</v>
      </c>
      <c r="E15" s="4">
        <v>50.8</v>
      </c>
      <c r="F15" s="6">
        <v>49.8</v>
      </c>
      <c r="G15" s="5" t="s">
        <v>42</v>
      </c>
      <c r="H15" s="6">
        <v>1</v>
      </c>
      <c r="I15" s="6">
        <v>10</v>
      </c>
      <c r="J15" s="14">
        <v>0.33</v>
      </c>
      <c r="K15" s="4">
        <v>54.1</v>
      </c>
      <c r="L15" s="6">
        <v>47.1</v>
      </c>
      <c r="M15" s="5"/>
      <c r="N15" s="5">
        <v>0</v>
      </c>
      <c r="O15" s="11">
        <v>6</v>
      </c>
      <c r="P15" s="5" t="s">
        <v>211</v>
      </c>
      <c r="Q15" s="58">
        <v>1022.7570971557889</v>
      </c>
      <c r="R15" s="54">
        <f t="shared" si="1"/>
        <v>11.666666666666666</v>
      </c>
      <c r="S15" s="50">
        <f t="shared" si="0"/>
        <v>10.444444444444443</v>
      </c>
      <c r="T15" s="50">
        <f t="shared" si="0"/>
        <v>9.8888888888888875</v>
      </c>
      <c r="U15" s="55">
        <f t="shared" si="2"/>
        <v>0.83820000000000006</v>
      </c>
      <c r="V15" s="50">
        <f t="shared" si="3"/>
        <v>12.277777777777779</v>
      </c>
      <c r="W15" s="14">
        <f t="shared" si="3"/>
        <v>8.3888888888888893</v>
      </c>
    </row>
    <row r="16" spans="1:23" x14ac:dyDescent="0.25">
      <c r="B16" s="4">
        <v>8</v>
      </c>
      <c r="C16" s="33">
        <v>30.56</v>
      </c>
      <c r="D16" s="5">
        <v>53</v>
      </c>
      <c r="E16" s="4">
        <v>51</v>
      </c>
      <c r="F16" s="6">
        <v>50.7</v>
      </c>
      <c r="G16" s="5" t="s">
        <v>41</v>
      </c>
      <c r="H16" s="6">
        <v>0.5</v>
      </c>
      <c r="I16" s="6">
        <v>10</v>
      </c>
      <c r="J16" s="14">
        <v>0.01</v>
      </c>
      <c r="K16" s="4">
        <v>53</v>
      </c>
      <c r="L16" s="6">
        <v>47.6</v>
      </c>
      <c r="M16" s="5" t="s">
        <v>41</v>
      </c>
      <c r="N16" s="5">
        <v>0.5</v>
      </c>
      <c r="O16" s="11">
        <v>6</v>
      </c>
      <c r="P16" s="5" t="s">
        <v>74</v>
      </c>
      <c r="Q16" s="58">
        <v>1034.9480962610164</v>
      </c>
      <c r="R16" s="54">
        <f t="shared" si="1"/>
        <v>11.666666666666666</v>
      </c>
      <c r="S16" s="50">
        <f t="shared" si="0"/>
        <v>10.555555555555555</v>
      </c>
      <c r="T16" s="50">
        <f t="shared" si="0"/>
        <v>10.388888888888891</v>
      </c>
      <c r="U16" s="55">
        <f t="shared" si="2"/>
        <v>2.5399999999999999E-2</v>
      </c>
      <c r="V16" s="50">
        <f t="shared" si="3"/>
        <v>11.666666666666666</v>
      </c>
      <c r="W16" s="14">
        <f t="shared" si="3"/>
        <v>8.6666666666666679</v>
      </c>
    </row>
    <row r="17" spans="2:23" x14ac:dyDescent="0.25">
      <c r="B17" s="4">
        <v>9</v>
      </c>
      <c r="C17" s="33">
        <v>30.513999999999999</v>
      </c>
      <c r="D17" s="5">
        <v>53</v>
      </c>
      <c r="E17" s="4">
        <v>41.3</v>
      </c>
      <c r="F17" s="6">
        <v>41</v>
      </c>
      <c r="G17" s="5" t="s">
        <v>41</v>
      </c>
      <c r="H17" s="6">
        <v>1</v>
      </c>
      <c r="I17" s="6">
        <v>10</v>
      </c>
      <c r="J17" s="14"/>
      <c r="K17" s="4">
        <v>52</v>
      </c>
      <c r="L17" s="6">
        <v>37.6</v>
      </c>
      <c r="M17" s="5" t="s">
        <v>41</v>
      </c>
      <c r="N17" s="5">
        <v>1</v>
      </c>
      <c r="O17" s="11">
        <v>6</v>
      </c>
      <c r="P17" s="5" t="s">
        <v>212</v>
      </c>
      <c r="Q17" s="58">
        <v>1033.3903574864596</v>
      </c>
      <c r="R17" s="54">
        <f t="shared" si="1"/>
        <v>11.666666666666666</v>
      </c>
      <c r="S17" s="50">
        <f t="shared" si="0"/>
        <v>5.1666666666666652</v>
      </c>
      <c r="T17" s="50">
        <f t="shared" si="0"/>
        <v>5</v>
      </c>
      <c r="U17" s="55">
        <f t="shared" si="2"/>
        <v>0</v>
      </c>
      <c r="V17" s="50">
        <f t="shared" si="3"/>
        <v>11.111111111111111</v>
      </c>
      <c r="W17" s="14">
        <f t="shared" si="3"/>
        <v>3.1111111111111116</v>
      </c>
    </row>
    <row r="18" spans="2:23" x14ac:dyDescent="0.25">
      <c r="B18" s="4">
        <v>10</v>
      </c>
      <c r="C18" s="33">
        <v>30.6</v>
      </c>
      <c r="D18" s="5">
        <v>51</v>
      </c>
      <c r="E18" s="4">
        <v>35.799999999999997</v>
      </c>
      <c r="F18" s="6">
        <v>35</v>
      </c>
      <c r="G18" s="5" t="s">
        <v>41</v>
      </c>
      <c r="H18" s="6">
        <v>1</v>
      </c>
      <c r="I18" s="6">
        <v>10</v>
      </c>
      <c r="J18" s="14"/>
      <c r="K18" s="4">
        <v>38.700000000000003</v>
      </c>
      <c r="L18" s="6">
        <v>35</v>
      </c>
      <c r="M18" s="5"/>
      <c r="N18" s="5">
        <v>0</v>
      </c>
      <c r="O18" s="11">
        <v>5</v>
      </c>
      <c r="P18" s="5" t="s">
        <v>58</v>
      </c>
      <c r="Q18" s="58">
        <v>1036.3026517171529</v>
      </c>
      <c r="R18" s="54">
        <f t="shared" si="1"/>
        <v>10.555555555555555</v>
      </c>
      <c r="S18" s="50">
        <f t="shared" si="0"/>
        <v>2.1111111111111094</v>
      </c>
      <c r="T18" s="50">
        <f t="shared" si="0"/>
        <v>1.6666666666666665</v>
      </c>
      <c r="U18" s="55">
        <f t="shared" si="2"/>
        <v>0</v>
      </c>
      <c r="V18" s="50">
        <f t="shared" si="3"/>
        <v>3.7222222222222237</v>
      </c>
      <c r="W18" s="14">
        <f t="shared" si="3"/>
        <v>1.6666666666666665</v>
      </c>
    </row>
    <row r="19" spans="2:23" x14ac:dyDescent="0.25">
      <c r="B19" s="4">
        <v>11</v>
      </c>
      <c r="C19" s="33">
        <v>30.65</v>
      </c>
      <c r="D19" s="5">
        <v>50</v>
      </c>
      <c r="E19" s="4">
        <v>36</v>
      </c>
      <c r="F19" s="6">
        <v>35</v>
      </c>
      <c r="G19" s="5" t="s">
        <v>31</v>
      </c>
      <c r="H19" s="6">
        <v>1.5</v>
      </c>
      <c r="I19" s="6">
        <v>8</v>
      </c>
      <c r="J19" s="14"/>
      <c r="K19" s="4">
        <v>41.9</v>
      </c>
      <c r="L19" s="6">
        <v>34.4</v>
      </c>
      <c r="M19" s="5" t="s">
        <v>31</v>
      </c>
      <c r="N19" s="5">
        <v>0.5</v>
      </c>
      <c r="O19" s="11">
        <v>7</v>
      </c>
      <c r="P19" s="5" t="s">
        <v>74</v>
      </c>
      <c r="Q19" s="58">
        <v>1037.9958460373234</v>
      </c>
      <c r="R19" s="54">
        <f t="shared" si="1"/>
        <v>10</v>
      </c>
      <c r="S19" s="50">
        <f t="shared" si="0"/>
        <v>2.2222222222222223</v>
      </c>
      <c r="T19" s="50">
        <f t="shared" si="0"/>
        <v>1.6666666666666665</v>
      </c>
      <c r="U19" s="55">
        <f t="shared" si="2"/>
        <v>0</v>
      </c>
      <c r="V19" s="50">
        <f t="shared" si="3"/>
        <v>5.4999999999999991</v>
      </c>
      <c r="W19" s="14">
        <f t="shared" si="3"/>
        <v>1.3333333333333326</v>
      </c>
    </row>
    <row r="20" spans="2:23" x14ac:dyDescent="0.25">
      <c r="B20" s="4">
        <v>12</v>
      </c>
      <c r="C20" s="33">
        <v>30.6</v>
      </c>
      <c r="D20" s="5">
        <v>50</v>
      </c>
      <c r="E20" s="4">
        <v>41.8</v>
      </c>
      <c r="F20" s="6">
        <v>39.799999999999997</v>
      </c>
      <c r="G20" s="5" t="s">
        <v>31</v>
      </c>
      <c r="H20" s="6">
        <v>2</v>
      </c>
      <c r="I20" s="6">
        <v>7</v>
      </c>
      <c r="J20" s="14"/>
      <c r="K20" s="4">
        <v>47.1</v>
      </c>
      <c r="L20" s="6">
        <v>37.299999999999997</v>
      </c>
      <c r="M20" s="5" t="s">
        <v>31</v>
      </c>
      <c r="N20" s="5">
        <v>0.5</v>
      </c>
      <c r="O20" s="11">
        <v>6</v>
      </c>
      <c r="P20" s="5" t="s">
        <v>50</v>
      </c>
      <c r="Q20" s="58">
        <v>1036.3026517171529</v>
      </c>
      <c r="R20" s="54">
        <f t="shared" si="1"/>
        <v>10</v>
      </c>
      <c r="S20" s="50">
        <f t="shared" si="0"/>
        <v>5.4444444444444429</v>
      </c>
      <c r="T20" s="50">
        <f t="shared" si="0"/>
        <v>4.3333333333333313</v>
      </c>
      <c r="U20" s="55">
        <f t="shared" si="2"/>
        <v>0</v>
      </c>
      <c r="V20" s="50">
        <f t="shared" si="3"/>
        <v>8.3888888888888893</v>
      </c>
      <c r="W20" s="14">
        <f t="shared" si="3"/>
        <v>2.9444444444444429</v>
      </c>
    </row>
    <row r="21" spans="2:23" x14ac:dyDescent="0.25">
      <c r="B21" s="4">
        <v>13</v>
      </c>
      <c r="C21" s="33">
        <v>30.486000000000001</v>
      </c>
      <c r="D21" s="5">
        <v>49</v>
      </c>
      <c r="E21" s="4">
        <v>39.6</v>
      </c>
      <c r="F21" s="6">
        <v>38.200000000000003</v>
      </c>
      <c r="G21" s="5" t="s">
        <v>40</v>
      </c>
      <c r="H21" s="6">
        <v>1.5</v>
      </c>
      <c r="I21" s="6">
        <v>0</v>
      </c>
      <c r="J21" s="14"/>
      <c r="K21" s="4">
        <v>47.2</v>
      </c>
      <c r="L21" s="6">
        <v>29</v>
      </c>
      <c r="M21" s="5" t="s">
        <v>40</v>
      </c>
      <c r="N21" s="5">
        <v>2</v>
      </c>
      <c r="O21" s="11">
        <v>7</v>
      </c>
      <c r="P21" s="5" t="s">
        <v>84</v>
      </c>
      <c r="Q21" s="58">
        <v>1032.4421686671642</v>
      </c>
      <c r="R21" s="54">
        <f t="shared" si="1"/>
        <v>9.4444444444444446</v>
      </c>
      <c r="S21" s="50">
        <f t="shared" si="0"/>
        <v>4.2222222222222232</v>
      </c>
      <c r="T21" s="50">
        <f t="shared" si="0"/>
        <v>3.444444444444446</v>
      </c>
      <c r="U21" s="55">
        <f t="shared" si="2"/>
        <v>0</v>
      </c>
      <c r="V21" s="50">
        <f t="shared" si="3"/>
        <v>8.4444444444444464</v>
      </c>
      <c r="W21" s="14">
        <f t="shared" si="3"/>
        <v>-1.6666666666666665</v>
      </c>
    </row>
    <row r="22" spans="2:23" x14ac:dyDescent="0.25">
      <c r="B22" s="4">
        <v>14</v>
      </c>
      <c r="C22" s="33">
        <v>30.547999999999998</v>
      </c>
      <c r="D22" s="5">
        <v>49</v>
      </c>
      <c r="E22" s="4">
        <v>45.6</v>
      </c>
      <c r="F22" s="6">
        <v>42</v>
      </c>
      <c r="G22" s="5" t="s">
        <v>40</v>
      </c>
      <c r="H22" s="6">
        <v>3</v>
      </c>
      <c r="I22" s="6">
        <v>9</v>
      </c>
      <c r="J22" s="14"/>
      <c r="K22" s="4">
        <v>49.2</v>
      </c>
      <c r="L22" s="6">
        <v>42.2</v>
      </c>
      <c r="M22" s="5" t="s">
        <v>33</v>
      </c>
      <c r="N22" s="5">
        <v>1.5</v>
      </c>
      <c r="O22" s="11">
        <v>5</v>
      </c>
      <c r="P22" s="5" t="s">
        <v>84</v>
      </c>
      <c r="Q22" s="58">
        <v>1034.5417296241756</v>
      </c>
      <c r="R22" s="54">
        <f t="shared" si="1"/>
        <v>9.4444444444444446</v>
      </c>
      <c r="S22" s="50">
        <f t="shared" si="0"/>
        <v>7.5555555555555562</v>
      </c>
      <c r="T22" s="50">
        <f t="shared" si="0"/>
        <v>5.5555555555555554</v>
      </c>
      <c r="U22" s="55">
        <f t="shared" si="2"/>
        <v>0</v>
      </c>
      <c r="V22" s="50">
        <f t="shared" si="3"/>
        <v>9.5555555555555571</v>
      </c>
      <c r="W22" s="14">
        <f t="shared" si="3"/>
        <v>5.6666666666666679</v>
      </c>
    </row>
    <row r="23" spans="2:23" x14ac:dyDescent="0.25">
      <c r="B23" s="4">
        <v>15</v>
      </c>
      <c r="C23" s="33">
        <v>30.68</v>
      </c>
      <c r="D23" s="5">
        <v>50</v>
      </c>
      <c r="E23" s="4">
        <v>44.6</v>
      </c>
      <c r="F23" s="6">
        <v>41</v>
      </c>
      <c r="G23" s="5" t="s">
        <v>40</v>
      </c>
      <c r="H23" s="6">
        <v>2</v>
      </c>
      <c r="I23" s="6">
        <v>3</v>
      </c>
      <c r="J23" s="14"/>
      <c r="K23" s="4">
        <v>48.3</v>
      </c>
      <c r="L23" s="6">
        <v>38.9</v>
      </c>
      <c r="M23" s="5" t="s">
        <v>40</v>
      </c>
      <c r="N23" s="5">
        <v>0.5</v>
      </c>
      <c r="O23" s="11">
        <v>5</v>
      </c>
      <c r="P23" s="5" t="s">
        <v>84</v>
      </c>
      <c r="Q23" s="58">
        <v>1039.0117626294257</v>
      </c>
      <c r="R23" s="54">
        <f t="shared" si="1"/>
        <v>10</v>
      </c>
      <c r="S23" s="50">
        <f t="shared" si="0"/>
        <v>7.0000000000000009</v>
      </c>
      <c r="T23" s="50">
        <f t="shared" si="0"/>
        <v>5</v>
      </c>
      <c r="U23" s="55">
        <f t="shared" si="2"/>
        <v>0</v>
      </c>
      <c r="V23" s="50">
        <f t="shared" si="3"/>
        <v>9.0555555555555536</v>
      </c>
      <c r="W23" s="14">
        <f t="shared" si="3"/>
        <v>3.8333333333333326</v>
      </c>
    </row>
    <row r="24" spans="2:23" x14ac:dyDescent="0.25">
      <c r="B24" s="4">
        <v>16</v>
      </c>
      <c r="C24" s="33">
        <v>30.786000000000001</v>
      </c>
      <c r="D24" s="5">
        <v>50</v>
      </c>
      <c r="E24" s="4">
        <v>43.7</v>
      </c>
      <c r="F24" s="6">
        <v>40</v>
      </c>
      <c r="G24" s="5" t="s">
        <v>40</v>
      </c>
      <c r="H24" s="6">
        <v>0.5</v>
      </c>
      <c r="I24" s="6">
        <v>9</v>
      </c>
      <c r="J24" s="14"/>
      <c r="K24" s="4">
        <v>47.2</v>
      </c>
      <c r="L24" s="6">
        <v>39.200000000000003</v>
      </c>
      <c r="M24" s="5" t="s">
        <v>40</v>
      </c>
      <c r="N24" s="5">
        <v>0.5</v>
      </c>
      <c r="O24" s="11">
        <v>4</v>
      </c>
      <c r="P24" s="5" t="s">
        <v>43</v>
      </c>
      <c r="Q24" s="58">
        <v>1042.6013345881875</v>
      </c>
      <c r="R24" s="54">
        <f t="shared" si="1"/>
        <v>10</v>
      </c>
      <c r="S24" s="50">
        <f t="shared" si="0"/>
        <v>6.5000000000000018</v>
      </c>
      <c r="T24" s="50">
        <f t="shared" si="0"/>
        <v>4.4444444444444446</v>
      </c>
      <c r="U24" s="55">
        <f t="shared" si="2"/>
        <v>0</v>
      </c>
      <c r="V24" s="50">
        <f t="shared" si="3"/>
        <v>8.4444444444444464</v>
      </c>
      <c r="W24" s="14">
        <f t="shared" si="3"/>
        <v>4.0000000000000018</v>
      </c>
    </row>
    <row r="25" spans="2:23" x14ac:dyDescent="0.25">
      <c r="B25" s="4">
        <v>17</v>
      </c>
      <c r="C25" s="33">
        <v>30.69</v>
      </c>
      <c r="D25" s="5">
        <v>51</v>
      </c>
      <c r="E25" s="4">
        <v>47</v>
      </c>
      <c r="F25" s="6">
        <v>43.5</v>
      </c>
      <c r="G25" s="5" t="s">
        <v>40</v>
      </c>
      <c r="H25" s="6">
        <v>0.5</v>
      </c>
      <c r="I25" s="6">
        <v>10</v>
      </c>
      <c r="J25" s="14"/>
      <c r="K25" s="4">
        <v>48.1</v>
      </c>
      <c r="L25" s="6">
        <v>42.9</v>
      </c>
      <c r="M25" s="5" t="s">
        <v>40</v>
      </c>
      <c r="N25" s="5">
        <v>1</v>
      </c>
      <c r="O25" s="11">
        <v>5</v>
      </c>
      <c r="P25" s="5" t="s">
        <v>43</v>
      </c>
      <c r="Q25" s="58">
        <v>1039.3504014934597</v>
      </c>
      <c r="R25" s="54">
        <f t="shared" si="1"/>
        <v>10.555555555555555</v>
      </c>
      <c r="S25" s="50">
        <f t="shared" si="1"/>
        <v>8.3333333333333339</v>
      </c>
      <c r="T25" s="50">
        <f t="shared" si="1"/>
        <v>6.3888888888888884</v>
      </c>
      <c r="U25" s="55">
        <f t="shared" si="2"/>
        <v>0</v>
      </c>
      <c r="V25" s="50">
        <f t="shared" si="3"/>
        <v>8.9444444444444446</v>
      </c>
      <c r="W25" s="14">
        <f t="shared" si="3"/>
        <v>6.0555555555555545</v>
      </c>
    </row>
    <row r="26" spans="2:23" x14ac:dyDescent="0.25">
      <c r="B26" s="4">
        <v>18</v>
      </c>
      <c r="C26" s="33">
        <v>30.53</v>
      </c>
      <c r="D26" s="5">
        <v>51</v>
      </c>
      <c r="E26" s="4">
        <v>44</v>
      </c>
      <c r="F26" s="6">
        <v>41.3</v>
      </c>
      <c r="G26" s="5" t="s">
        <v>31</v>
      </c>
      <c r="H26" s="6">
        <v>0.5</v>
      </c>
      <c r="I26" s="6">
        <v>10</v>
      </c>
      <c r="J26" s="14"/>
      <c r="K26" s="4">
        <v>46.2</v>
      </c>
      <c r="L26" s="6">
        <v>43</v>
      </c>
      <c r="M26" s="5" t="s">
        <v>31</v>
      </c>
      <c r="N26" s="5">
        <v>1</v>
      </c>
      <c r="O26" s="11">
        <v>5</v>
      </c>
      <c r="P26" s="5" t="s">
        <v>43</v>
      </c>
      <c r="Q26" s="58">
        <v>1033.9321796689142</v>
      </c>
      <c r="R26" s="54">
        <f t="shared" si="1"/>
        <v>10.555555555555555</v>
      </c>
      <c r="S26" s="50">
        <f t="shared" si="1"/>
        <v>6.6666666666666661</v>
      </c>
      <c r="T26" s="50">
        <f t="shared" si="1"/>
        <v>5.1666666666666652</v>
      </c>
      <c r="U26" s="55">
        <f t="shared" si="2"/>
        <v>0</v>
      </c>
      <c r="V26" s="50">
        <f t="shared" si="3"/>
        <v>7.8888888888888902</v>
      </c>
      <c r="W26" s="14">
        <f t="shared" si="3"/>
        <v>6.1111111111111107</v>
      </c>
    </row>
    <row r="27" spans="2:23" x14ac:dyDescent="0.25">
      <c r="B27" s="4">
        <v>19</v>
      </c>
      <c r="C27" s="33">
        <v>30.32</v>
      </c>
      <c r="D27" s="5">
        <v>49</v>
      </c>
      <c r="E27" s="4">
        <v>41</v>
      </c>
      <c r="F27" s="6">
        <v>39.799999999999997</v>
      </c>
      <c r="G27" s="5" t="s">
        <v>41</v>
      </c>
      <c r="H27" s="6">
        <v>0.5</v>
      </c>
      <c r="I27" s="6">
        <v>8</v>
      </c>
      <c r="J27" s="14"/>
      <c r="K27" s="4">
        <v>45.5</v>
      </c>
      <c r="L27" s="6">
        <v>37</v>
      </c>
      <c r="M27" s="5" t="s">
        <v>42</v>
      </c>
      <c r="N27" s="5">
        <v>1.5</v>
      </c>
      <c r="O27" s="11">
        <v>6</v>
      </c>
      <c r="P27" s="5" t="s">
        <v>50</v>
      </c>
      <c r="Q27" s="58">
        <v>1026.8207635241981</v>
      </c>
      <c r="R27" s="54">
        <f t="shared" si="1"/>
        <v>9.4444444444444446</v>
      </c>
      <c r="S27" s="50">
        <f t="shared" si="1"/>
        <v>5</v>
      </c>
      <c r="T27" s="50">
        <f t="shared" si="1"/>
        <v>4.3333333333333313</v>
      </c>
      <c r="U27" s="55">
        <f t="shared" si="2"/>
        <v>0</v>
      </c>
      <c r="V27" s="50">
        <f t="shared" si="3"/>
        <v>7.5</v>
      </c>
      <c r="W27" s="14">
        <f t="shared" si="3"/>
        <v>2.7777777777777777</v>
      </c>
    </row>
    <row r="28" spans="2:23" x14ac:dyDescent="0.25">
      <c r="B28" s="4">
        <v>20</v>
      </c>
      <c r="C28" s="33">
        <v>30.327999999999999</v>
      </c>
      <c r="D28" s="5">
        <v>49</v>
      </c>
      <c r="E28" s="4">
        <v>43.6</v>
      </c>
      <c r="F28" s="6">
        <v>43.3</v>
      </c>
      <c r="G28" s="5" t="s">
        <v>42</v>
      </c>
      <c r="H28" s="6">
        <v>2</v>
      </c>
      <c r="I28" s="6">
        <v>10</v>
      </c>
      <c r="J28" s="14">
        <v>0.05</v>
      </c>
      <c r="K28" s="4">
        <v>51</v>
      </c>
      <c r="L28" s="6">
        <v>39.5</v>
      </c>
      <c r="M28" s="5" t="s">
        <v>35</v>
      </c>
      <c r="N28" s="5">
        <v>1</v>
      </c>
      <c r="O28" s="11">
        <v>8</v>
      </c>
      <c r="P28" s="5" t="s">
        <v>213</v>
      </c>
      <c r="Q28" s="58">
        <v>1027.0916746154255</v>
      </c>
      <c r="R28" s="54">
        <f t="shared" si="1"/>
        <v>9.4444444444444446</v>
      </c>
      <c r="S28" s="50">
        <f t="shared" si="1"/>
        <v>6.4444444444444446</v>
      </c>
      <c r="T28" s="50">
        <f t="shared" si="1"/>
        <v>6.2777777777777759</v>
      </c>
      <c r="U28" s="55">
        <f t="shared" si="2"/>
        <v>0.127</v>
      </c>
      <c r="V28" s="50">
        <f t="shared" si="3"/>
        <v>10.555555555555555</v>
      </c>
      <c r="W28" s="14">
        <f t="shared" si="3"/>
        <v>4.166666666666667</v>
      </c>
    </row>
    <row r="29" spans="2:23" x14ac:dyDescent="0.25">
      <c r="B29" s="4">
        <v>21</v>
      </c>
      <c r="C29" s="33">
        <v>30.384</v>
      </c>
      <c r="D29" s="5">
        <v>51</v>
      </c>
      <c r="E29" s="4">
        <v>48.3</v>
      </c>
      <c r="F29" s="6">
        <v>47</v>
      </c>
      <c r="G29" s="5" t="s">
        <v>42</v>
      </c>
      <c r="H29" s="6">
        <v>1.5</v>
      </c>
      <c r="I29" s="6">
        <v>4</v>
      </c>
      <c r="J29" s="14"/>
      <c r="K29" s="4">
        <v>50.2</v>
      </c>
      <c r="L29" s="6">
        <v>46.3</v>
      </c>
      <c r="M29" s="5" t="s">
        <v>42</v>
      </c>
      <c r="N29" s="5">
        <v>1</v>
      </c>
      <c r="O29" s="11">
        <v>8</v>
      </c>
      <c r="P29" s="5" t="s">
        <v>84</v>
      </c>
      <c r="Q29" s="58">
        <v>1028.9880522540163</v>
      </c>
      <c r="R29" s="54">
        <f t="shared" si="1"/>
        <v>10.555555555555555</v>
      </c>
      <c r="S29" s="50">
        <f t="shared" si="1"/>
        <v>9.0555555555555536</v>
      </c>
      <c r="T29" s="50">
        <f t="shared" si="1"/>
        <v>8.3333333333333339</v>
      </c>
      <c r="U29" s="55">
        <f t="shared" si="2"/>
        <v>0</v>
      </c>
      <c r="V29" s="50">
        <f t="shared" si="3"/>
        <v>10.111111111111112</v>
      </c>
      <c r="W29" s="14">
        <f t="shared" si="3"/>
        <v>7.9444444444444429</v>
      </c>
    </row>
    <row r="30" spans="2:23" x14ac:dyDescent="0.25">
      <c r="B30" s="4">
        <v>22</v>
      </c>
      <c r="C30" s="33">
        <v>30.356000000000002</v>
      </c>
      <c r="D30" s="5">
        <v>50</v>
      </c>
      <c r="E30" s="4">
        <v>37.5</v>
      </c>
      <c r="F30" s="6">
        <v>36.5</v>
      </c>
      <c r="G30" s="5" t="s">
        <v>42</v>
      </c>
      <c r="H30" s="6">
        <v>2</v>
      </c>
      <c r="I30" s="6">
        <v>10</v>
      </c>
      <c r="J30" s="14"/>
      <c r="K30" s="4">
        <v>48</v>
      </c>
      <c r="L30" s="6">
        <v>37</v>
      </c>
      <c r="M30" s="5" t="s">
        <v>42</v>
      </c>
      <c r="N30" s="5">
        <v>1</v>
      </c>
      <c r="O30" s="11">
        <v>6</v>
      </c>
      <c r="P30" s="5" t="s">
        <v>58</v>
      </c>
      <c r="Q30" s="58">
        <v>1028.0398634347209</v>
      </c>
      <c r="R30" s="54">
        <f t="shared" si="1"/>
        <v>10</v>
      </c>
      <c r="S30" s="50">
        <f t="shared" si="1"/>
        <v>3.0555555555555554</v>
      </c>
      <c r="T30" s="50">
        <f t="shared" si="1"/>
        <v>2.5</v>
      </c>
      <c r="U30" s="55">
        <f t="shared" si="2"/>
        <v>0</v>
      </c>
      <c r="V30" s="50">
        <f t="shared" si="3"/>
        <v>8.8888888888888893</v>
      </c>
      <c r="W30" s="14">
        <f t="shared" si="3"/>
        <v>2.7777777777777777</v>
      </c>
    </row>
    <row r="31" spans="2:23" x14ac:dyDescent="0.25">
      <c r="B31" s="4">
        <v>23</v>
      </c>
      <c r="C31" s="33">
        <v>30.42</v>
      </c>
      <c r="D31" s="5">
        <v>49</v>
      </c>
      <c r="E31" s="4">
        <v>36</v>
      </c>
      <c r="F31" s="6">
        <v>36</v>
      </c>
      <c r="G31" s="5" t="s">
        <v>41</v>
      </c>
      <c r="H31" s="6">
        <v>1</v>
      </c>
      <c r="I31" s="6">
        <v>10</v>
      </c>
      <c r="J31" s="14"/>
      <c r="K31" s="4">
        <v>41.7</v>
      </c>
      <c r="L31" s="6">
        <v>33.799999999999997</v>
      </c>
      <c r="M31" s="5"/>
      <c r="N31" s="5">
        <v>0</v>
      </c>
      <c r="O31" s="11">
        <v>7</v>
      </c>
      <c r="P31" s="5" t="s">
        <v>214</v>
      </c>
      <c r="Q31" s="58">
        <v>1030.2071521645391</v>
      </c>
      <c r="R31" s="54">
        <f t="shared" si="1"/>
        <v>9.4444444444444446</v>
      </c>
      <c r="S31" s="50">
        <f t="shared" si="1"/>
        <v>2.2222222222222223</v>
      </c>
      <c r="T31" s="50">
        <f t="shared" si="1"/>
        <v>2.2222222222222223</v>
      </c>
      <c r="U31" s="55">
        <f t="shared" si="2"/>
        <v>0</v>
      </c>
      <c r="V31" s="50">
        <f t="shared" si="3"/>
        <v>5.3888888888888902</v>
      </c>
      <c r="W31" s="14">
        <f t="shared" si="3"/>
        <v>0.99999999999999845</v>
      </c>
    </row>
    <row r="32" spans="2:23" x14ac:dyDescent="0.25">
      <c r="B32" s="4">
        <v>24</v>
      </c>
      <c r="C32" s="33">
        <v>30.411999999999999</v>
      </c>
      <c r="D32" s="5">
        <v>48</v>
      </c>
      <c r="E32" s="4">
        <v>40.6</v>
      </c>
      <c r="F32" s="6">
        <v>39.1</v>
      </c>
      <c r="G32" s="5" t="s">
        <v>42</v>
      </c>
      <c r="H32" s="6">
        <v>1</v>
      </c>
      <c r="I32" s="6">
        <v>0</v>
      </c>
      <c r="J32" s="14"/>
      <c r="K32" s="4">
        <v>47.8</v>
      </c>
      <c r="L32" s="6">
        <v>34.6</v>
      </c>
      <c r="M32" s="5" t="s">
        <v>35</v>
      </c>
      <c r="N32" s="5">
        <v>0.5</v>
      </c>
      <c r="O32" s="11">
        <v>7</v>
      </c>
      <c r="P32" s="5" t="s">
        <v>215</v>
      </c>
      <c r="Q32" s="58">
        <v>1029.936241073312</v>
      </c>
      <c r="R32" s="54">
        <f t="shared" si="1"/>
        <v>8.8888888888888893</v>
      </c>
      <c r="S32" s="50">
        <f t="shared" si="1"/>
        <v>4.7777777777777786</v>
      </c>
      <c r="T32" s="50">
        <f t="shared" si="1"/>
        <v>3.9444444444444451</v>
      </c>
      <c r="U32" s="55">
        <f t="shared" si="2"/>
        <v>0</v>
      </c>
      <c r="V32" s="50">
        <f t="shared" si="3"/>
        <v>8.7777777777777768</v>
      </c>
      <c r="W32" s="14">
        <f t="shared" si="3"/>
        <v>1.4444444444444453</v>
      </c>
    </row>
    <row r="33" spans="2:23" x14ac:dyDescent="0.25">
      <c r="B33" s="4">
        <v>25</v>
      </c>
      <c r="C33" s="33">
        <v>30.52</v>
      </c>
      <c r="D33" s="5">
        <v>49</v>
      </c>
      <c r="E33" s="4">
        <v>43.1</v>
      </c>
      <c r="F33" s="6">
        <v>43</v>
      </c>
      <c r="G33" s="5" t="s">
        <v>42</v>
      </c>
      <c r="H33" s="6">
        <v>1.5</v>
      </c>
      <c r="I33" s="6">
        <v>10</v>
      </c>
      <c r="J33" s="14"/>
      <c r="K33" s="4">
        <v>44.1</v>
      </c>
      <c r="L33" s="6">
        <v>39.799999999999997</v>
      </c>
      <c r="M33" s="5" t="s">
        <v>42</v>
      </c>
      <c r="N33" s="5">
        <v>1.5</v>
      </c>
      <c r="O33" s="11">
        <v>9</v>
      </c>
      <c r="P33" s="5" t="s">
        <v>216</v>
      </c>
      <c r="Q33" s="58">
        <v>1033.5935408048801</v>
      </c>
      <c r="R33" s="54">
        <f t="shared" si="1"/>
        <v>9.4444444444444446</v>
      </c>
      <c r="S33" s="50">
        <f t="shared" si="1"/>
        <v>6.166666666666667</v>
      </c>
      <c r="T33" s="50">
        <f t="shared" si="1"/>
        <v>6.1111111111111107</v>
      </c>
      <c r="U33" s="55">
        <f t="shared" si="2"/>
        <v>0</v>
      </c>
      <c r="V33" s="50">
        <f t="shared" si="3"/>
        <v>6.7222222222222232</v>
      </c>
      <c r="W33" s="14">
        <f t="shared" si="3"/>
        <v>4.3333333333333313</v>
      </c>
    </row>
    <row r="34" spans="2:23" x14ac:dyDescent="0.25">
      <c r="B34" s="4">
        <v>26</v>
      </c>
      <c r="C34" s="33">
        <v>30.35</v>
      </c>
      <c r="D34" s="5">
        <v>49</v>
      </c>
      <c r="E34" s="4">
        <v>45.2</v>
      </c>
      <c r="F34" s="6">
        <v>44.2</v>
      </c>
      <c r="G34" s="5" t="s">
        <v>42</v>
      </c>
      <c r="H34" s="6">
        <v>2</v>
      </c>
      <c r="I34" s="6">
        <v>6</v>
      </c>
      <c r="J34" s="14">
        <v>0.01</v>
      </c>
      <c r="K34" s="4">
        <v>52.4</v>
      </c>
      <c r="L34" s="6">
        <v>41</v>
      </c>
      <c r="M34" s="5" t="s">
        <v>35</v>
      </c>
      <c r="N34" s="5">
        <v>0.5</v>
      </c>
      <c r="O34" s="11">
        <v>9</v>
      </c>
      <c r="P34" s="5" t="s">
        <v>43</v>
      </c>
      <c r="Q34" s="58">
        <v>1027.8366801163004</v>
      </c>
      <c r="R34" s="54">
        <f t="shared" si="1"/>
        <v>9.4444444444444446</v>
      </c>
      <c r="S34" s="50">
        <f t="shared" si="1"/>
        <v>7.3333333333333348</v>
      </c>
      <c r="T34" s="50">
        <f t="shared" si="1"/>
        <v>6.7777777777777795</v>
      </c>
      <c r="U34" s="55">
        <f t="shared" si="2"/>
        <v>2.5399999999999999E-2</v>
      </c>
      <c r="V34" s="50">
        <f t="shared" si="3"/>
        <v>11.333333333333332</v>
      </c>
      <c r="W34" s="14">
        <f t="shared" si="3"/>
        <v>5</v>
      </c>
    </row>
    <row r="35" spans="2:23" x14ac:dyDescent="0.25">
      <c r="B35" s="4">
        <v>27</v>
      </c>
      <c r="C35" s="33">
        <v>30.42</v>
      </c>
      <c r="D35" s="5">
        <v>50</v>
      </c>
      <c r="E35" s="4">
        <v>44</v>
      </c>
      <c r="F35" s="6">
        <v>43</v>
      </c>
      <c r="G35" s="5" t="s">
        <v>41</v>
      </c>
      <c r="H35" s="6">
        <v>0.5</v>
      </c>
      <c r="I35" s="6">
        <v>10</v>
      </c>
      <c r="J35" s="14"/>
      <c r="K35" s="4">
        <v>49.2</v>
      </c>
      <c r="L35" s="6">
        <v>41.5</v>
      </c>
      <c r="M35" s="5" t="s">
        <v>42</v>
      </c>
      <c r="N35" s="5">
        <v>1</v>
      </c>
      <c r="O35" s="11">
        <v>5</v>
      </c>
      <c r="P35" s="5" t="s">
        <v>43</v>
      </c>
      <c r="Q35" s="58">
        <v>1030.2071521645391</v>
      </c>
      <c r="R35" s="54">
        <f t="shared" si="1"/>
        <v>10</v>
      </c>
      <c r="S35" s="50">
        <f t="shared" si="1"/>
        <v>6.6666666666666661</v>
      </c>
      <c r="T35" s="50">
        <f t="shared" si="1"/>
        <v>6.1111111111111107</v>
      </c>
      <c r="U35" s="55">
        <f t="shared" si="2"/>
        <v>0</v>
      </c>
      <c r="V35" s="50">
        <f t="shared" si="3"/>
        <v>9.5555555555555571</v>
      </c>
      <c r="W35" s="14">
        <f t="shared" si="3"/>
        <v>5.2777777777777777</v>
      </c>
    </row>
    <row r="36" spans="2:23" x14ac:dyDescent="0.25">
      <c r="B36" s="4">
        <v>28</v>
      </c>
      <c r="C36" s="33">
        <v>30.106000000000002</v>
      </c>
      <c r="D36" s="5">
        <v>50</v>
      </c>
      <c r="E36" s="4">
        <v>43.5</v>
      </c>
      <c r="F36" s="6">
        <v>43</v>
      </c>
      <c r="G36" s="5" t="s">
        <v>42</v>
      </c>
      <c r="H36" s="6">
        <v>3</v>
      </c>
      <c r="I36" s="6">
        <v>8</v>
      </c>
      <c r="J36" s="14"/>
      <c r="K36" s="4">
        <v>51.4</v>
      </c>
      <c r="L36" s="6">
        <v>42.2</v>
      </c>
      <c r="M36" s="5" t="s">
        <v>42</v>
      </c>
      <c r="N36" s="5">
        <v>4</v>
      </c>
      <c r="O36" s="11">
        <v>9</v>
      </c>
      <c r="P36" s="5" t="s">
        <v>217</v>
      </c>
      <c r="Q36" s="58">
        <v>1019.5738918338682</v>
      </c>
      <c r="R36" s="54">
        <f t="shared" si="1"/>
        <v>10</v>
      </c>
      <c r="S36" s="50">
        <f t="shared" si="1"/>
        <v>6.3888888888888884</v>
      </c>
      <c r="T36" s="50">
        <f t="shared" si="1"/>
        <v>6.1111111111111107</v>
      </c>
      <c r="U36" s="55">
        <f t="shared" si="2"/>
        <v>0</v>
      </c>
      <c r="V36" s="50">
        <f t="shared" si="3"/>
        <v>10.777777777777777</v>
      </c>
      <c r="W36" s="14">
        <f t="shared" si="3"/>
        <v>5.6666666666666679</v>
      </c>
    </row>
    <row r="37" spans="2:23" x14ac:dyDescent="0.25">
      <c r="B37" s="4">
        <v>29</v>
      </c>
      <c r="C37" s="33">
        <v>29.724</v>
      </c>
      <c r="D37" s="5">
        <v>51</v>
      </c>
      <c r="E37" s="4">
        <v>49.3</v>
      </c>
      <c r="F37" s="6">
        <v>47.7</v>
      </c>
      <c r="G37" s="5" t="s">
        <v>42</v>
      </c>
      <c r="H37" s="6">
        <v>3</v>
      </c>
      <c r="I37" s="6">
        <v>2</v>
      </c>
      <c r="J37" s="14">
        <v>0.28000000000000003</v>
      </c>
      <c r="K37" s="4">
        <v>52.4</v>
      </c>
      <c r="L37" s="6">
        <v>45.5</v>
      </c>
      <c r="M37" s="5" t="s">
        <v>35</v>
      </c>
      <c r="N37" s="5">
        <v>1.5</v>
      </c>
      <c r="O37" s="11">
        <v>9</v>
      </c>
      <c r="P37" s="5" t="s">
        <v>218</v>
      </c>
      <c r="Q37" s="58">
        <v>1006.6378872277656</v>
      </c>
      <c r="R37" s="54">
        <f t="shared" si="1"/>
        <v>10.555555555555555</v>
      </c>
      <c r="S37" s="50">
        <f t="shared" si="1"/>
        <v>9.6111111111111089</v>
      </c>
      <c r="T37" s="50">
        <f t="shared" si="1"/>
        <v>8.7222222222222232</v>
      </c>
      <c r="U37" s="55">
        <f t="shared" si="2"/>
        <v>0.71120000000000005</v>
      </c>
      <c r="V37" s="50">
        <f t="shared" si="3"/>
        <v>11.333333333333332</v>
      </c>
      <c r="W37" s="14">
        <f t="shared" si="3"/>
        <v>7.5</v>
      </c>
    </row>
    <row r="38" spans="2:23" x14ac:dyDescent="0.25">
      <c r="B38" s="4">
        <v>30</v>
      </c>
      <c r="C38" s="33">
        <v>29.835999999999999</v>
      </c>
      <c r="D38" s="5">
        <v>50</v>
      </c>
      <c r="E38" s="4">
        <v>44</v>
      </c>
      <c r="F38" s="6">
        <v>40.5</v>
      </c>
      <c r="G38" s="5" t="s">
        <v>34</v>
      </c>
      <c r="H38" s="6">
        <v>2</v>
      </c>
      <c r="I38" s="6">
        <v>4</v>
      </c>
      <c r="J38" s="14">
        <v>0.33</v>
      </c>
      <c r="K38" s="4">
        <v>49.1</v>
      </c>
      <c r="L38" s="6">
        <v>40.1</v>
      </c>
      <c r="M38" s="5" t="s">
        <v>35</v>
      </c>
      <c r="N38" s="5">
        <v>4</v>
      </c>
      <c r="O38" s="11">
        <v>7</v>
      </c>
      <c r="P38" s="5" t="s">
        <v>219</v>
      </c>
      <c r="Q38" s="58">
        <v>1010.4306425049477</v>
      </c>
      <c r="R38" s="54">
        <f t="shared" si="1"/>
        <v>10</v>
      </c>
      <c r="S38" s="50">
        <f t="shared" si="1"/>
        <v>6.6666666666666661</v>
      </c>
      <c r="T38" s="50">
        <f t="shared" si="1"/>
        <v>4.7222222222222223</v>
      </c>
      <c r="U38" s="55">
        <f t="shared" si="2"/>
        <v>0.83820000000000006</v>
      </c>
      <c r="V38" s="50">
        <f t="shared" si="3"/>
        <v>9.5</v>
      </c>
      <c r="W38" s="14">
        <f t="shared" si="3"/>
        <v>4.5000000000000009</v>
      </c>
    </row>
    <row r="39" spans="2:23" x14ac:dyDescent="0.25">
      <c r="B39" s="4">
        <v>31</v>
      </c>
      <c r="C39" s="33">
        <v>29.76</v>
      </c>
      <c r="D39" s="5">
        <v>52</v>
      </c>
      <c r="E39" s="4">
        <v>51</v>
      </c>
      <c r="F39" s="6">
        <v>50</v>
      </c>
      <c r="G39" s="5" t="s">
        <v>42</v>
      </c>
      <c r="H39" s="6">
        <v>5</v>
      </c>
      <c r="I39" s="6">
        <v>10</v>
      </c>
      <c r="J39" s="14">
        <v>1.5</v>
      </c>
      <c r="K39" s="4">
        <v>52.1</v>
      </c>
      <c r="L39" s="6">
        <v>41.8</v>
      </c>
      <c r="M39" s="5" t="s">
        <v>35</v>
      </c>
      <c r="N39" s="5">
        <v>3</v>
      </c>
      <c r="O39" s="11">
        <v>9</v>
      </c>
      <c r="P39" s="5" t="s">
        <v>220</v>
      </c>
      <c r="Q39" s="59">
        <v>1007.8569871382886</v>
      </c>
      <c r="R39" s="54">
        <f t="shared" si="1"/>
        <v>11.111111111111111</v>
      </c>
      <c r="S39" s="50">
        <f t="shared" si="1"/>
        <v>10.555555555555555</v>
      </c>
      <c r="T39" s="50">
        <f t="shared" si="1"/>
        <v>10</v>
      </c>
      <c r="U39" s="55">
        <f t="shared" si="2"/>
        <v>3.81</v>
      </c>
      <c r="V39" s="50">
        <f t="shared" si="3"/>
        <v>11.166666666666668</v>
      </c>
      <c r="W39" s="14">
        <f t="shared" si="3"/>
        <v>5.4444444444444429</v>
      </c>
    </row>
    <row r="40" spans="2:23" x14ac:dyDescent="0.25">
      <c r="B40" s="1" t="s">
        <v>15</v>
      </c>
      <c r="C40" s="12">
        <f t="shared" ref="C40:O40" si="4">SUM(C9:C39)</f>
        <v>937.92000000000007</v>
      </c>
      <c r="D40" s="36">
        <f t="shared" si="4"/>
        <v>1571</v>
      </c>
      <c r="E40" s="36">
        <f t="shared" ref="E40" si="5">SUM(E9:E39)</f>
        <v>1368.6</v>
      </c>
      <c r="F40" s="36">
        <f t="shared" si="4"/>
        <v>1324</v>
      </c>
      <c r="G40" s="36"/>
      <c r="H40" s="36">
        <f t="shared" si="4"/>
        <v>54</v>
      </c>
      <c r="I40" s="36">
        <f t="shared" si="4"/>
        <v>239</v>
      </c>
      <c r="J40" s="35">
        <f t="shared" si="4"/>
        <v>2.92</v>
      </c>
      <c r="K40" s="36">
        <f t="shared" si="4"/>
        <v>1512.7000000000003</v>
      </c>
      <c r="L40" s="36">
        <f t="shared" si="4"/>
        <v>1253.1999999999998</v>
      </c>
      <c r="M40" s="12"/>
      <c r="N40" s="36">
        <f t="shared" si="4"/>
        <v>41.5</v>
      </c>
      <c r="O40" s="37">
        <f t="shared" si="4"/>
        <v>206</v>
      </c>
      <c r="P40" s="3"/>
      <c r="Q40" s="51">
        <f>SUM(Q9:Q39)</f>
        <v>31763.715896443322</v>
      </c>
      <c r="R40" s="37"/>
      <c r="S40" s="48"/>
      <c r="T40" s="48"/>
      <c r="U40" s="49">
        <f t="shared" si="2"/>
        <v>7.4167999999999994</v>
      </c>
      <c r="V40" s="48"/>
      <c r="W40" s="13"/>
    </row>
    <row r="41" spans="2:23" x14ac:dyDescent="0.25">
      <c r="B41" s="7" t="s">
        <v>16</v>
      </c>
      <c r="C41" s="15">
        <f>C40/31</f>
        <v>30.255483870967744</v>
      </c>
      <c r="D41" s="38">
        <f t="shared" ref="D41:O41" si="6">D40/31</f>
        <v>50.677419354838712</v>
      </c>
      <c r="E41" s="38">
        <f t="shared" ref="E41" si="7">E40/31</f>
        <v>44.148387096774194</v>
      </c>
      <c r="F41" s="38">
        <f t="shared" si="6"/>
        <v>42.70967741935484</v>
      </c>
      <c r="G41" s="38"/>
      <c r="H41" s="38">
        <f t="shared" si="6"/>
        <v>1.7419354838709677</v>
      </c>
      <c r="I41" s="38">
        <f t="shared" si="6"/>
        <v>7.709677419354839</v>
      </c>
      <c r="J41" s="38">
        <f t="shared" si="6"/>
        <v>9.4193548387096773E-2</v>
      </c>
      <c r="K41" s="38">
        <f t="shared" si="6"/>
        <v>48.796774193548394</v>
      </c>
      <c r="L41" s="38">
        <f t="shared" si="6"/>
        <v>40.4258064516129</v>
      </c>
      <c r="M41" s="15"/>
      <c r="N41" s="38">
        <f t="shared" si="6"/>
        <v>1.3387096774193548</v>
      </c>
      <c r="O41" s="39">
        <f t="shared" si="6"/>
        <v>6.645161290322581</v>
      </c>
      <c r="P41" s="9"/>
      <c r="Q41" s="38">
        <f>AVERAGE(Q9:Q39)</f>
        <v>1024.6359966594621</v>
      </c>
      <c r="R41" s="39">
        <f t="shared" si="1"/>
        <v>10.376344086021506</v>
      </c>
      <c r="S41" s="52">
        <f t="shared" si="1"/>
        <v>6.7491039426523294</v>
      </c>
      <c r="T41" s="52">
        <f t="shared" si="1"/>
        <v>5.9498207885304666</v>
      </c>
      <c r="U41" s="56">
        <f t="shared" si="2"/>
        <v>0.23925161290322577</v>
      </c>
      <c r="V41" s="52">
        <f t="shared" si="3"/>
        <v>9.3315412186379962</v>
      </c>
      <c r="W41" s="53">
        <f t="shared" si="3"/>
        <v>4.6810035842293889</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s="5">
        <v>5</v>
      </c>
      <c r="E45" s="5">
        <v>3.5</v>
      </c>
      <c r="F45" s="5">
        <v>7</v>
      </c>
      <c r="G45" s="5">
        <v>10</v>
      </c>
      <c r="H45" s="5">
        <v>3</v>
      </c>
      <c r="I45" s="5">
        <v>0.5</v>
      </c>
      <c r="J45" s="5"/>
      <c r="K45" s="6"/>
    </row>
    <row r="46" spans="2:23" ht="30" x14ac:dyDescent="0.25">
      <c r="B46" s="24" t="s">
        <v>28</v>
      </c>
      <c r="C46" s="7">
        <v>1.5</v>
      </c>
      <c r="D46" s="8">
        <v>13</v>
      </c>
      <c r="E46" s="8">
        <v>7</v>
      </c>
      <c r="F46" s="8">
        <v>24</v>
      </c>
      <c r="G46" s="8">
        <v>36</v>
      </c>
      <c r="H46" s="8">
        <v>12.5</v>
      </c>
      <c r="I46" s="8">
        <v>2</v>
      </c>
      <c r="J46" s="8"/>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9">
    <cfRule type="cellIs" dxfId="5" priority="5" operator="lessThan">
      <formula>35</formula>
    </cfRule>
    <cfRule type="cellIs" dxfId="4" priority="6" operator="greaterThanOrEqual">
      <formula>85</formula>
    </cfRule>
  </conditionalFormatting>
  <conditionalFormatting sqref="L9: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70A5-D581-4BE2-B505-50C49A68F013}">
  <dimension ref="A58:D97"/>
  <sheetViews>
    <sheetView topLeftCell="A53" workbookViewId="0">
      <selection activeCell="A58" sqref="A58:D97"/>
    </sheetView>
  </sheetViews>
  <sheetFormatPr defaultRowHeight="15" x14ac:dyDescent="0.25"/>
  <sheetData>
    <row r="58" spans="1:4" x14ac:dyDescent="0.25">
      <c r="A58" s="61" t="s">
        <v>224</v>
      </c>
      <c r="B58" s="62"/>
      <c r="C58" s="62"/>
      <c r="D58" s="62"/>
    </row>
    <row r="59" spans="1:4" x14ac:dyDescent="0.25">
      <c r="A59" s="62" t="s">
        <v>225</v>
      </c>
      <c r="B59" s="62"/>
      <c r="C59" s="62"/>
      <c r="D59" s="62"/>
    </row>
    <row r="60" spans="1:4" x14ac:dyDescent="0.25">
      <c r="A60" s="62" t="s">
        <v>226</v>
      </c>
      <c r="B60" s="62"/>
      <c r="C60" s="62"/>
      <c r="D60" s="62"/>
    </row>
    <row r="61" spans="1:4" x14ac:dyDescent="0.25">
      <c r="A61" s="62" t="s">
        <v>227</v>
      </c>
      <c r="B61" s="62"/>
      <c r="C61" s="62"/>
      <c r="D61" s="62"/>
    </row>
    <row r="62" spans="1:4" x14ac:dyDescent="0.25">
      <c r="A62" s="62" t="s">
        <v>228</v>
      </c>
      <c r="B62" s="62"/>
      <c r="C62" s="62"/>
      <c r="D62" s="62"/>
    </row>
    <row r="63" spans="1:4" x14ac:dyDescent="0.25">
      <c r="A63" s="62" t="s">
        <v>229</v>
      </c>
      <c r="B63" s="62"/>
      <c r="C63" s="62"/>
      <c r="D63" s="62"/>
    </row>
    <row r="64" spans="1:4" x14ac:dyDescent="0.25">
      <c r="A64" s="63"/>
      <c r="B64" s="62"/>
      <c r="C64" s="62"/>
      <c r="D64" s="62"/>
    </row>
    <row r="65" spans="1:4" x14ac:dyDescent="0.25">
      <c r="A65" s="64"/>
      <c r="B65" s="65" t="s">
        <v>230</v>
      </c>
      <c r="C65" s="66" t="s">
        <v>231</v>
      </c>
      <c r="D65" s="67" t="s">
        <v>232</v>
      </c>
    </row>
    <row r="66" spans="1:4" ht="15.75" thickBot="1" x14ac:dyDescent="0.3">
      <c r="A66" s="68" t="s">
        <v>233</v>
      </c>
      <c r="B66" s="69" t="s">
        <v>234</v>
      </c>
      <c r="C66" s="70" t="s">
        <v>234</v>
      </c>
      <c r="D66" s="71" t="s">
        <v>234</v>
      </c>
    </row>
    <row r="67" spans="1:4" x14ac:dyDescent="0.25">
      <c r="A67" s="72">
        <v>42</v>
      </c>
      <c r="B67" s="73">
        <f>SUM(D67+C67)</f>
        <v>2.8000000000000004E-2</v>
      </c>
      <c r="C67" s="74">
        <v>-0.03</v>
      </c>
      <c r="D67" s="75">
        <v>5.8000000000000003E-2</v>
      </c>
    </row>
    <row r="68" spans="1:4" x14ac:dyDescent="0.25">
      <c r="A68" s="72">
        <v>43</v>
      </c>
      <c r="B68" s="76">
        <f t="shared" ref="B68:B97" si="0">SUM(D68+C68)</f>
        <v>2.5000000000000001E-2</v>
      </c>
      <c r="C68" s="77">
        <v>-3.3000000000000002E-2</v>
      </c>
      <c r="D68" s="78">
        <v>5.8000000000000003E-2</v>
      </c>
    </row>
    <row r="69" spans="1:4" x14ac:dyDescent="0.25">
      <c r="A69" s="72">
        <v>44</v>
      </c>
      <c r="B69" s="76">
        <f t="shared" si="0"/>
        <v>2.2000000000000006E-2</v>
      </c>
      <c r="C69" s="74">
        <v>-3.5999999999999997E-2</v>
      </c>
      <c r="D69" s="78">
        <v>5.8000000000000003E-2</v>
      </c>
    </row>
    <row r="70" spans="1:4" x14ac:dyDescent="0.25">
      <c r="A70" s="72">
        <v>45</v>
      </c>
      <c r="B70" s="76">
        <f t="shared" si="0"/>
        <v>1.9000000000000003E-2</v>
      </c>
      <c r="C70" s="77">
        <v>-3.9E-2</v>
      </c>
      <c r="D70" s="78">
        <v>5.8000000000000003E-2</v>
      </c>
    </row>
    <row r="71" spans="1:4" x14ac:dyDescent="0.25">
      <c r="A71" s="72">
        <v>46</v>
      </c>
      <c r="B71" s="76">
        <f t="shared" si="0"/>
        <v>1.6E-2</v>
      </c>
      <c r="C71" s="74">
        <v>-4.2000000000000003E-2</v>
      </c>
      <c r="D71" s="78">
        <v>5.8000000000000003E-2</v>
      </c>
    </row>
    <row r="72" spans="1:4" x14ac:dyDescent="0.25">
      <c r="A72" s="72">
        <v>47</v>
      </c>
      <c r="B72" s="76">
        <f t="shared" si="0"/>
        <v>1.3000000000000005E-2</v>
      </c>
      <c r="C72" s="77">
        <v>-4.4999999999999998E-2</v>
      </c>
      <c r="D72" s="78">
        <v>5.8000000000000003E-2</v>
      </c>
    </row>
    <row r="73" spans="1:4" x14ac:dyDescent="0.25">
      <c r="A73" s="72">
        <v>48</v>
      </c>
      <c r="B73" s="76">
        <f t="shared" si="0"/>
        <v>1.0000000000000002E-2</v>
      </c>
      <c r="C73" s="74">
        <v>-4.8000000000000001E-2</v>
      </c>
      <c r="D73" s="78">
        <v>5.8000000000000003E-2</v>
      </c>
    </row>
    <row r="74" spans="1:4" x14ac:dyDescent="0.25">
      <c r="A74" s="72">
        <v>49</v>
      </c>
      <c r="B74" s="76">
        <f t="shared" si="0"/>
        <v>7.0000000000000062E-3</v>
      </c>
      <c r="C74" s="77">
        <v>-5.0999999999999997E-2</v>
      </c>
      <c r="D74" s="78">
        <v>5.8000000000000003E-2</v>
      </c>
    </row>
    <row r="75" spans="1:4" x14ac:dyDescent="0.25">
      <c r="A75" s="72">
        <v>50</v>
      </c>
      <c r="B75" s="76">
        <f t="shared" si="0"/>
        <v>4.0000000000000036E-3</v>
      </c>
      <c r="C75" s="74">
        <v>-5.3999999999999999E-2</v>
      </c>
      <c r="D75" s="78">
        <v>5.8000000000000003E-2</v>
      </c>
    </row>
    <row r="76" spans="1:4" x14ac:dyDescent="0.25">
      <c r="A76" s="72">
        <v>51</v>
      </c>
      <c r="B76" s="76">
        <f t="shared" si="0"/>
        <v>1.0000000000000009E-3</v>
      </c>
      <c r="C76" s="77">
        <v>-5.7000000000000002E-2</v>
      </c>
      <c r="D76" s="78">
        <v>5.8000000000000003E-2</v>
      </c>
    </row>
    <row r="77" spans="1:4" x14ac:dyDescent="0.25">
      <c r="A77" s="72">
        <v>52</v>
      </c>
      <c r="B77" s="76">
        <f t="shared" si="0"/>
        <v>-1.9999999999999948E-3</v>
      </c>
      <c r="C77" s="74">
        <v>-0.06</v>
      </c>
      <c r="D77" s="78">
        <v>5.8000000000000003E-2</v>
      </c>
    </row>
    <row r="78" spans="1:4" x14ac:dyDescent="0.25">
      <c r="A78" s="72">
        <v>53</v>
      </c>
      <c r="B78" s="76">
        <f t="shared" si="0"/>
        <v>-4.9999999999999975E-3</v>
      </c>
      <c r="C78" s="77">
        <v>-6.3E-2</v>
      </c>
      <c r="D78" s="78">
        <v>5.8000000000000003E-2</v>
      </c>
    </row>
    <row r="79" spans="1:4" x14ac:dyDescent="0.25">
      <c r="A79" s="72">
        <v>54</v>
      </c>
      <c r="B79" s="76">
        <f t="shared" si="0"/>
        <v>-8.0000000000000002E-3</v>
      </c>
      <c r="C79" s="74">
        <v>-6.6000000000000003E-2</v>
      </c>
      <c r="D79" s="78">
        <v>5.8000000000000003E-2</v>
      </c>
    </row>
    <row r="80" spans="1:4" x14ac:dyDescent="0.25">
      <c r="A80" s="72">
        <v>55</v>
      </c>
      <c r="B80" s="76">
        <f t="shared" si="0"/>
        <v>-1.1000000000000003E-2</v>
      </c>
      <c r="C80" s="77">
        <v>-6.9000000000000006E-2</v>
      </c>
      <c r="D80" s="78">
        <v>5.8000000000000003E-2</v>
      </c>
    </row>
    <row r="81" spans="1:4" x14ac:dyDescent="0.25">
      <c r="A81" s="72">
        <v>56</v>
      </c>
      <c r="B81" s="76">
        <f t="shared" si="0"/>
        <v>-1.3999999999999992E-2</v>
      </c>
      <c r="C81" s="74">
        <v>-7.1999999999999995E-2</v>
      </c>
      <c r="D81" s="78">
        <v>5.8000000000000003E-2</v>
      </c>
    </row>
    <row r="82" spans="1:4" x14ac:dyDescent="0.25">
      <c r="A82" s="72">
        <v>57</v>
      </c>
      <c r="B82" s="76">
        <f t="shared" si="0"/>
        <v>-1.6999999999999994E-2</v>
      </c>
      <c r="C82" s="77">
        <v>-7.4999999999999997E-2</v>
      </c>
      <c r="D82" s="78">
        <v>5.8000000000000003E-2</v>
      </c>
    </row>
    <row r="83" spans="1:4" x14ac:dyDescent="0.25">
      <c r="A83" s="72">
        <v>58</v>
      </c>
      <c r="B83" s="76">
        <f t="shared" si="0"/>
        <v>-1.9999999999999997E-2</v>
      </c>
      <c r="C83" s="74">
        <v>-7.8E-2</v>
      </c>
      <c r="D83" s="78">
        <v>5.8000000000000003E-2</v>
      </c>
    </row>
    <row r="84" spans="1:4" x14ac:dyDescent="0.25">
      <c r="A84" s="72">
        <v>59</v>
      </c>
      <c r="B84" s="76">
        <f t="shared" si="0"/>
        <v>-2.3E-2</v>
      </c>
      <c r="C84" s="77">
        <v>-8.1000000000000003E-2</v>
      </c>
      <c r="D84" s="78">
        <v>5.8000000000000003E-2</v>
      </c>
    </row>
    <row r="85" spans="1:4" x14ac:dyDescent="0.25">
      <c r="A85" s="72">
        <v>60</v>
      </c>
      <c r="B85" s="76">
        <f t="shared" si="0"/>
        <v>-2.6000000000000002E-2</v>
      </c>
      <c r="C85" s="74">
        <v>-8.4000000000000005E-2</v>
      </c>
      <c r="D85" s="78">
        <v>5.8000000000000003E-2</v>
      </c>
    </row>
    <row r="86" spans="1:4" x14ac:dyDescent="0.25">
      <c r="A86" s="72">
        <v>61</v>
      </c>
      <c r="B86" s="76">
        <f t="shared" si="0"/>
        <v>-2.9000000000000102E-2</v>
      </c>
      <c r="C86" s="77">
        <v>-8.7000000000000105E-2</v>
      </c>
      <c r="D86" s="78">
        <v>5.8000000000000003E-2</v>
      </c>
    </row>
    <row r="87" spans="1:4" x14ac:dyDescent="0.25">
      <c r="A87" s="72">
        <v>62</v>
      </c>
      <c r="B87" s="76">
        <f t="shared" si="0"/>
        <v>-3.2000000000000091E-2</v>
      </c>
      <c r="C87" s="74">
        <v>-9.0000000000000094E-2</v>
      </c>
      <c r="D87" s="78">
        <v>5.8000000000000003E-2</v>
      </c>
    </row>
    <row r="88" spans="1:4" x14ac:dyDescent="0.25">
      <c r="A88" s="72">
        <v>63</v>
      </c>
      <c r="B88" s="76">
        <f t="shared" si="0"/>
        <v>-3.5000000000000094E-2</v>
      </c>
      <c r="C88" s="77">
        <v>-9.3000000000000096E-2</v>
      </c>
      <c r="D88" s="78">
        <v>5.8000000000000003E-2</v>
      </c>
    </row>
    <row r="89" spans="1:4" x14ac:dyDescent="0.25">
      <c r="A89" s="72">
        <v>64</v>
      </c>
      <c r="B89" s="76">
        <f>SUM(D89+C89)</f>
        <v>-3.8000000000000096E-2</v>
      </c>
      <c r="C89" s="74">
        <v>-9.6000000000000099E-2</v>
      </c>
      <c r="D89" s="78">
        <v>5.8000000000000003E-2</v>
      </c>
    </row>
    <row r="90" spans="1:4" x14ac:dyDescent="0.25">
      <c r="A90" s="72">
        <v>65</v>
      </c>
      <c r="B90" s="76">
        <f t="shared" si="0"/>
        <v>-4.1000000000000099E-2</v>
      </c>
      <c r="C90" s="77">
        <v>-9.9000000000000102E-2</v>
      </c>
      <c r="D90" s="78">
        <v>5.8000000000000003E-2</v>
      </c>
    </row>
    <row r="91" spans="1:4" x14ac:dyDescent="0.25">
      <c r="A91" s="72">
        <v>66</v>
      </c>
      <c r="B91" s="76">
        <f t="shared" si="0"/>
        <v>-4.3999999999999991E-2</v>
      </c>
      <c r="C91" s="74">
        <v>-0.10199999999999999</v>
      </c>
      <c r="D91" s="78">
        <v>5.8000000000000003E-2</v>
      </c>
    </row>
    <row r="92" spans="1:4" x14ac:dyDescent="0.25">
      <c r="A92" s="72">
        <v>67</v>
      </c>
      <c r="B92" s="76">
        <f t="shared" si="0"/>
        <v>-4.6999999999999993E-2</v>
      </c>
      <c r="C92" s="77">
        <v>-0.105</v>
      </c>
      <c r="D92" s="78">
        <v>5.8000000000000003E-2</v>
      </c>
    </row>
    <row r="93" spans="1:4" x14ac:dyDescent="0.25">
      <c r="A93" s="72">
        <v>68</v>
      </c>
      <c r="B93" s="76">
        <f t="shared" si="0"/>
        <v>-4.9999999999999996E-2</v>
      </c>
      <c r="C93" s="74">
        <v>-0.108</v>
      </c>
      <c r="D93" s="78">
        <v>5.8000000000000003E-2</v>
      </c>
    </row>
    <row r="94" spans="1:4" x14ac:dyDescent="0.25">
      <c r="A94" s="72">
        <v>69</v>
      </c>
      <c r="B94" s="76">
        <f t="shared" si="0"/>
        <v>-5.2999999999999999E-2</v>
      </c>
      <c r="C94" s="77">
        <v>-0.111</v>
      </c>
      <c r="D94" s="78">
        <v>5.8000000000000003E-2</v>
      </c>
    </row>
    <row r="95" spans="1:4" x14ac:dyDescent="0.25">
      <c r="A95" s="72">
        <v>70</v>
      </c>
      <c r="B95" s="76">
        <f t="shared" si="0"/>
        <v>-5.6000000000000001E-2</v>
      </c>
      <c r="C95" s="74">
        <v>-0.114</v>
      </c>
      <c r="D95" s="78">
        <v>5.8000000000000003E-2</v>
      </c>
    </row>
    <row r="96" spans="1:4" x14ac:dyDescent="0.25">
      <c r="A96" s="72">
        <v>71</v>
      </c>
      <c r="B96" s="76">
        <f t="shared" si="0"/>
        <v>-5.9000000000000004E-2</v>
      </c>
      <c r="C96" s="77">
        <v>-0.11700000000000001</v>
      </c>
      <c r="D96" s="78">
        <v>5.8000000000000003E-2</v>
      </c>
    </row>
    <row r="97" spans="1:4" x14ac:dyDescent="0.25">
      <c r="A97" s="79">
        <v>72</v>
      </c>
      <c r="B97" s="80">
        <f t="shared" si="0"/>
        <v>-6.1999999999999993E-2</v>
      </c>
      <c r="C97" s="81">
        <v>-0.12</v>
      </c>
      <c r="D97" s="82">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ht="30" customHeight="1" x14ac:dyDescent="0.25">
      <c r="A8" s="20"/>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29.02</v>
      </c>
      <c r="D9" s="1">
        <v>50</v>
      </c>
      <c r="E9" s="1">
        <v>45</v>
      </c>
      <c r="F9" s="3">
        <v>44</v>
      </c>
      <c r="G9" s="2" t="s">
        <v>34</v>
      </c>
      <c r="H9" s="3">
        <v>1.5</v>
      </c>
      <c r="I9" s="3">
        <v>2</v>
      </c>
      <c r="J9" s="13">
        <v>0.48</v>
      </c>
      <c r="K9" s="1">
        <v>51</v>
      </c>
      <c r="L9" s="3">
        <v>43.8</v>
      </c>
      <c r="M9" s="2"/>
      <c r="N9" s="2"/>
      <c r="O9" s="10">
        <v>9</v>
      </c>
      <c r="P9" s="2" t="s">
        <v>68</v>
      </c>
      <c r="Q9" s="57">
        <v>983.74590001906063</v>
      </c>
      <c r="R9" s="37">
        <f>CONVERT(D9,"F","C")</f>
        <v>10</v>
      </c>
      <c r="S9" s="48">
        <f t="shared" ref="S9:T24" si="0">CONVERT(E9,"F","C")</f>
        <v>7.2222222222222223</v>
      </c>
      <c r="T9" s="48">
        <f t="shared" si="0"/>
        <v>6.6666666666666661</v>
      </c>
      <c r="U9" s="49">
        <f>CONVERT(J9,"in","cm")</f>
        <v>1.2192000000000001</v>
      </c>
      <c r="V9" s="48">
        <f>CONVERT(K9,"F","C")</f>
        <v>10.555555555555555</v>
      </c>
      <c r="W9" s="13">
        <f>CONVERT(L9,"F","C")</f>
        <v>6.5555555555555536</v>
      </c>
    </row>
    <row r="10" spans="1:23" x14ac:dyDescent="0.25">
      <c r="B10" s="4">
        <v>2</v>
      </c>
      <c r="C10" s="33">
        <v>29.3</v>
      </c>
      <c r="D10" s="5">
        <v>49</v>
      </c>
      <c r="E10" s="4">
        <v>46</v>
      </c>
      <c r="F10" s="6">
        <v>45</v>
      </c>
      <c r="G10" s="5" t="s">
        <v>35</v>
      </c>
      <c r="H10" s="6">
        <v>2</v>
      </c>
      <c r="I10" s="6">
        <v>8</v>
      </c>
      <c r="J10" s="14">
        <v>0.125</v>
      </c>
      <c r="K10" s="4">
        <v>48</v>
      </c>
      <c r="L10" s="6">
        <v>43.2</v>
      </c>
      <c r="M10" s="5"/>
      <c r="N10" s="5"/>
      <c r="O10" s="11">
        <v>10</v>
      </c>
      <c r="P10" s="5" t="s">
        <v>69</v>
      </c>
      <c r="Q10" s="58">
        <v>993.22778821201518</v>
      </c>
      <c r="R10" s="54">
        <f t="shared" ref="R10:T38" si="1">CONVERT(D10,"F","C")</f>
        <v>9.4444444444444446</v>
      </c>
      <c r="S10" s="47">
        <f t="shared" si="0"/>
        <v>7.7777777777777777</v>
      </c>
      <c r="T10" s="47">
        <f t="shared" si="0"/>
        <v>7.2222222222222223</v>
      </c>
      <c r="U10" s="55">
        <f t="shared" ref="U10:U38" si="2">CONVERT(J10,"in","cm")</f>
        <v>0.3175</v>
      </c>
      <c r="V10" s="47">
        <f t="shared" ref="V10:W38" si="3">CONVERT(K10,"F","C")</f>
        <v>8.8888888888888893</v>
      </c>
      <c r="W10" s="14">
        <f t="shared" si="3"/>
        <v>6.2222222222222232</v>
      </c>
    </row>
    <row r="11" spans="1:23" x14ac:dyDescent="0.25">
      <c r="B11" s="4">
        <v>3</v>
      </c>
      <c r="C11" s="33">
        <v>29.12</v>
      </c>
      <c r="D11" s="5">
        <v>50</v>
      </c>
      <c r="E11" s="4">
        <v>42.2</v>
      </c>
      <c r="F11" s="6">
        <v>42</v>
      </c>
      <c r="G11" s="5" t="s">
        <v>42</v>
      </c>
      <c r="H11" s="6">
        <v>0.5</v>
      </c>
      <c r="I11" s="6">
        <v>5</v>
      </c>
      <c r="J11" s="14">
        <v>0.12</v>
      </c>
      <c r="K11" s="4">
        <v>51.7</v>
      </c>
      <c r="L11" s="6">
        <v>38.5</v>
      </c>
      <c r="M11" s="5"/>
      <c r="N11" s="5"/>
      <c r="O11" s="11">
        <v>9</v>
      </c>
      <c r="P11" s="5" t="s">
        <v>70</v>
      </c>
      <c r="Q11" s="58">
        <v>987.13228865940152</v>
      </c>
      <c r="R11" s="54">
        <f t="shared" si="1"/>
        <v>10</v>
      </c>
      <c r="S11" s="47">
        <f t="shared" si="0"/>
        <v>5.6666666666666679</v>
      </c>
      <c r="T11" s="47">
        <f t="shared" si="0"/>
        <v>5.5555555555555554</v>
      </c>
      <c r="U11" s="55">
        <f t="shared" si="2"/>
        <v>0.30480000000000002</v>
      </c>
      <c r="V11" s="47">
        <f t="shared" si="3"/>
        <v>10.944444444444446</v>
      </c>
      <c r="W11" s="14">
        <f t="shared" si="3"/>
        <v>3.6111111111111112</v>
      </c>
    </row>
    <row r="12" spans="1:23" x14ac:dyDescent="0.25">
      <c r="B12" s="4">
        <v>4</v>
      </c>
      <c r="C12" s="33">
        <v>29.48</v>
      </c>
      <c r="D12" s="34">
        <v>49</v>
      </c>
      <c r="E12" s="4">
        <v>43.5</v>
      </c>
      <c r="F12" s="6">
        <v>42</v>
      </c>
      <c r="G12" s="5" t="s">
        <v>41</v>
      </c>
      <c r="H12" s="6">
        <v>0.5</v>
      </c>
      <c r="I12" s="6">
        <v>8</v>
      </c>
      <c r="J12" s="14">
        <v>0.13500000000000001</v>
      </c>
      <c r="K12" s="4">
        <v>50.3</v>
      </c>
      <c r="L12" s="6">
        <v>38.5</v>
      </c>
      <c r="M12" s="5"/>
      <c r="N12" s="5"/>
      <c r="O12" s="11">
        <v>4</v>
      </c>
      <c r="P12" s="5" t="s">
        <v>50</v>
      </c>
      <c r="Q12" s="58">
        <v>999.32328776462907</v>
      </c>
      <c r="R12" s="54">
        <f t="shared" si="1"/>
        <v>9.4444444444444446</v>
      </c>
      <c r="S12" s="47">
        <f t="shared" si="0"/>
        <v>6.3888888888888884</v>
      </c>
      <c r="T12" s="47">
        <f t="shared" si="0"/>
        <v>5.5555555555555554</v>
      </c>
      <c r="U12" s="55">
        <f t="shared" si="2"/>
        <v>0.34290000000000004</v>
      </c>
      <c r="V12" s="47">
        <f t="shared" si="3"/>
        <v>10.166666666666664</v>
      </c>
      <c r="W12" s="14">
        <f t="shared" si="3"/>
        <v>3.6111111111111112</v>
      </c>
    </row>
    <row r="13" spans="1:23" x14ac:dyDescent="0.25">
      <c r="B13" s="4">
        <v>5</v>
      </c>
      <c r="C13" s="33">
        <v>29.681999999999999</v>
      </c>
      <c r="D13" s="34">
        <v>50</v>
      </c>
      <c r="E13" s="4">
        <v>40.5</v>
      </c>
      <c r="F13" s="6">
        <v>40</v>
      </c>
      <c r="G13" s="5" t="s">
        <v>41</v>
      </c>
      <c r="H13" s="6">
        <v>0.5</v>
      </c>
      <c r="I13" s="6">
        <v>1</v>
      </c>
      <c r="J13" s="14">
        <v>0.02</v>
      </c>
      <c r="K13" s="4">
        <v>48.7</v>
      </c>
      <c r="L13" s="6">
        <v>36.5</v>
      </c>
      <c r="M13" s="5"/>
      <c r="N13" s="5"/>
      <c r="O13" s="11">
        <v>2</v>
      </c>
      <c r="P13" s="5" t="s">
        <v>48</v>
      </c>
      <c r="Q13" s="58">
        <v>1006.1637928181179</v>
      </c>
      <c r="R13" s="54">
        <f t="shared" si="1"/>
        <v>10</v>
      </c>
      <c r="S13" s="47">
        <f t="shared" si="0"/>
        <v>4.7222222222222223</v>
      </c>
      <c r="T13" s="47">
        <f t="shared" si="0"/>
        <v>4.4444444444444446</v>
      </c>
      <c r="U13" s="55">
        <f t="shared" si="2"/>
        <v>5.0799999999999998E-2</v>
      </c>
      <c r="V13" s="47">
        <f t="shared" si="3"/>
        <v>9.2777777777777786</v>
      </c>
      <c r="W13" s="14">
        <f t="shared" si="3"/>
        <v>2.5</v>
      </c>
    </row>
    <row r="14" spans="1:23" x14ac:dyDescent="0.25">
      <c r="B14" s="4">
        <v>6</v>
      </c>
      <c r="C14" s="33">
        <v>30.015999999999998</v>
      </c>
      <c r="D14" s="5">
        <v>50</v>
      </c>
      <c r="E14" s="4">
        <v>37</v>
      </c>
      <c r="F14" s="6">
        <v>36.5</v>
      </c>
      <c r="G14" s="5" t="s">
        <v>42</v>
      </c>
      <c r="H14" s="6">
        <v>0.5</v>
      </c>
      <c r="I14" s="6">
        <v>1</v>
      </c>
      <c r="J14" s="14">
        <v>0.2</v>
      </c>
      <c r="K14" s="4">
        <v>48</v>
      </c>
      <c r="L14" s="6">
        <v>33</v>
      </c>
      <c r="M14" s="5"/>
      <c r="N14" s="5"/>
      <c r="O14" s="11">
        <v>3</v>
      </c>
      <c r="P14" s="5" t="s">
        <v>71</v>
      </c>
      <c r="Q14" s="58">
        <v>1017.4743308768569</v>
      </c>
      <c r="R14" s="54">
        <f t="shared" si="1"/>
        <v>10</v>
      </c>
      <c r="S14" s="47">
        <f t="shared" si="0"/>
        <v>2.7777777777777777</v>
      </c>
      <c r="T14" s="47">
        <f t="shared" si="0"/>
        <v>2.5</v>
      </c>
      <c r="U14" s="55">
        <f t="shared" si="2"/>
        <v>0.50800000000000001</v>
      </c>
      <c r="V14" s="47">
        <f t="shared" si="3"/>
        <v>8.8888888888888893</v>
      </c>
      <c r="W14" s="14">
        <f t="shared" si="3"/>
        <v>0.55555555555555558</v>
      </c>
    </row>
    <row r="15" spans="1:23" x14ac:dyDescent="0.25">
      <c r="B15" s="4">
        <v>7</v>
      </c>
      <c r="C15" s="33">
        <v>29.98</v>
      </c>
      <c r="D15" s="5">
        <v>51</v>
      </c>
      <c r="E15" s="4">
        <v>46.3</v>
      </c>
      <c r="F15" s="6">
        <v>45.9</v>
      </c>
      <c r="G15" s="5" t="s">
        <v>35</v>
      </c>
      <c r="H15" s="6">
        <v>1</v>
      </c>
      <c r="I15" s="6">
        <v>10</v>
      </c>
      <c r="J15" s="14">
        <v>0.19</v>
      </c>
      <c r="K15" s="4">
        <v>49</v>
      </c>
      <c r="L15" s="6">
        <v>43.6</v>
      </c>
      <c r="M15" s="5"/>
      <c r="N15" s="5"/>
      <c r="O15" s="11">
        <v>7</v>
      </c>
      <c r="P15" s="5" t="s">
        <v>43</v>
      </c>
      <c r="Q15" s="58">
        <v>1016.2552309663342</v>
      </c>
      <c r="R15" s="54">
        <f t="shared" si="1"/>
        <v>10.555555555555555</v>
      </c>
      <c r="S15" s="47">
        <f t="shared" si="0"/>
        <v>7.9444444444444429</v>
      </c>
      <c r="T15" s="47">
        <f t="shared" si="0"/>
        <v>7.7222222222222214</v>
      </c>
      <c r="U15" s="55">
        <f t="shared" si="2"/>
        <v>0.48260000000000003</v>
      </c>
      <c r="V15" s="47">
        <f t="shared" si="3"/>
        <v>9.4444444444444446</v>
      </c>
      <c r="W15" s="14">
        <f t="shared" si="3"/>
        <v>6.4444444444444446</v>
      </c>
    </row>
    <row r="16" spans="1:23" x14ac:dyDescent="0.25">
      <c r="B16" s="4">
        <v>8</v>
      </c>
      <c r="C16" s="33">
        <v>29.873999999999999</v>
      </c>
      <c r="D16" s="5">
        <v>51</v>
      </c>
      <c r="E16" s="4">
        <v>47.3</v>
      </c>
      <c r="F16" s="6">
        <v>47</v>
      </c>
      <c r="G16" s="5" t="s">
        <v>35</v>
      </c>
      <c r="H16" s="6">
        <v>1</v>
      </c>
      <c r="I16" s="6">
        <v>10</v>
      </c>
      <c r="J16" s="14">
        <v>0.21</v>
      </c>
      <c r="K16" s="4">
        <v>50.5</v>
      </c>
      <c r="L16" s="6">
        <v>40.5</v>
      </c>
      <c r="M16" s="5"/>
      <c r="N16" s="5"/>
      <c r="O16" s="11">
        <v>7</v>
      </c>
      <c r="P16" s="5" t="s">
        <v>61</v>
      </c>
      <c r="Q16" s="58">
        <v>1012.6656590075726</v>
      </c>
      <c r="R16" s="54">
        <f t="shared" si="1"/>
        <v>10.555555555555555</v>
      </c>
      <c r="S16" s="47">
        <f t="shared" si="0"/>
        <v>8.4999999999999982</v>
      </c>
      <c r="T16" s="47">
        <f t="shared" si="0"/>
        <v>8.3333333333333339</v>
      </c>
      <c r="U16" s="55">
        <f t="shared" si="2"/>
        <v>0.53339999999999999</v>
      </c>
      <c r="V16" s="47">
        <f t="shared" si="3"/>
        <v>10.277777777777777</v>
      </c>
      <c r="W16" s="14">
        <f t="shared" si="3"/>
        <v>4.7222222222222223</v>
      </c>
    </row>
    <row r="17" spans="2:23" x14ac:dyDescent="0.25">
      <c r="B17" s="4">
        <v>9</v>
      </c>
      <c r="C17" s="33">
        <v>30.27</v>
      </c>
      <c r="D17" s="5">
        <v>48</v>
      </c>
      <c r="E17" s="4">
        <v>38.5</v>
      </c>
      <c r="F17" s="6">
        <v>34.5</v>
      </c>
      <c r="G17" s="5" t="s">
        <v>40</v>
      </c>
      <c r="H17" s="6">
        <v>2</v>
      </c>
      <c r="I17" s="6">
        <v>5</v>
      </c>
      <c r="J17" s="14"/>
      <c r="K17" s="4">
        <v>41.7</v>
      </c>
      <c r="L17" s="6">
        <v>36</v>
      </c>
      <c r="M17" s="5"/>
      <c r="N17" s="5"/>
      <c r="O17" s="11">
        <v>5</v>
      </c>
      <c r="P17" s="5" t="s">
        <v>50</v>
      </c>
      <c r="Q17" s="58">
        <v>1026.075758023323</v>
      </c>
      <c r="R17" s="54">
        <f t="shared" si="1"/>
        <v>8.8888888888888893</v>
      </c>
      <c r="S17" s="47">
        <f t="shared" si="0"/>
        <v>3.6111111111111112</v>
      </c>
      <c r="T17" s="47">
        <f t="shared" si="0"/>
        <v>1.3888888888888888</v>
      </c>
      <c r="U17" s="55">
        <f t="shared" si="2"/>
        <v>0</v>
      </c>
      <c r="V17" s="47">
        <f t="shared" si="3"/>
        <v>5.3888888888888902</v>
      </c>
      <c r="W17" s="14">
        <f t="shared" si="3"/>
        <v>2.2222222222222223</v>
      </c>
    </row>
    <row r="18" spans="2:23" x14ac:dyDescent="0.25">
      <c r="B18" s="4">
        <v>10</v>
      </c>
      <c r="C18" s="33">
        <v>30.545999999999999</v>
      </c>
      <c r="D18" s="5">
        <v>48</v>
      </c>
      <c r="E18" s="4">
        <v>35.299999999999997</v>
      </c>
      <c r="F18" s="6">
        <v>31.6</v>
      </c>
      <c r="G18" s="5" t="s">
        <v>40</v>
      </c>
      <c r="H18" s="6">
        <v>2</v>
      </c>
      <c r="I18" s="6">
        <v>9</v>
      </c>
      <c r="J18" s="14"/>
      <c r="K18" s="4">
        <v>40.799999999999997</v>
      </c>
      <c r="L18" s="6">
        <v>33.799999999999997</v>
      </c>
      <c r="M18" s="5"/>
      <c r="N18" s="5"/>
      <c r="O18" s="11">
        <v>1</v>
      </c>
      <c r="P18" s="5" t="s">
        <v>43</v>
      </c>
      <c r="Q18" s="58">
        <v>1035.4221906706641</v>
      </c>
      <c r="R18" s="54">
        <f t="shared" si="1"/>
        <v>8.8888888888888893</v>
      </c>
      <c r="S18" s="47">
        <f t="shared" si="0"/>
        <v>1.8333333333333317</v>
      </c>
      <c r="T18" s="47">
        <f t="shared" si="0"/>
        <v>-0.22222222222222143</v>
      </c>
      <c r="U18" s="55">
        <f t="shared" si="2"/>
        <v>0</v>
      </c>
      <c r="V18" s="47">
        <f t="shared" si="3"/>
        <v>4.8888888888888875</v>
      </c>
      <c r="W18" s="14">
        <f t="shared" si="3"/>
        <v>0.99999999999999845</v>
      </c>
    </row>
    <row r="19" spans="2:23" x14ac:dyDescent="0.25">
      <c r="B19" s="4">
        <v>11</v>
      </c>
      <c r="C19" s="33">
        <v>30.478000000000002</v>
      </c>
      <c r="D19" s="5">
        <v>47</v>
      </c>
      <c r="E19" s="4">
        <v>35.5</v>
      </c>
      <c r="F19" s="6">
        <v>31.5</v>
      </c>
      <c r="G19" s="5" t="s">
        <v>40</v>
      </c>
      <c r="H19" s="6">
        <v>2</v>
      </c>
      <c r="I19" s="6">
        <v>9</v>
      </c>
      <c r="J19" s="14"/>
      <c r="K19" s="4">
        <v>37</v>
      </c>
      <c r="L19" s="6">
        <v>25</v>
      </c>
      <c r="M19" s="5"/>
      <c r="N19" s="5"/>
      <c r="O19" s="11">
        <v>2</v>
      </c>
      <c r="P19" s="5" t="s">
        <v>43</v>
      </c>
      <c r="Q19" s="58">
        <v>1033.1194463952324</v>
      </c>
      <c r="R19" s="54">
        <f t="shared" si="1"/>
        <v>8.3333333333333339</v>
      </c>
      <c r="S19" s="47">
        <f t="shared" si="0"/>
        <v>1.9444444444444444</v>
      </c>
      <c r="T19" s="47">
        <f t="shared" si="0"/>
        <v>-0.27777777777777779</v>
      </c>
      <c r="U19" s="55">
        <f t="shared" si="2"/>
        <v>0</v>
      </c>
      <c r="V19" s="47">
        <f t="shared" si="3"/>
        <v>2.7777777777777777</v>
      </c>
      <c r="W19" s="14">
        <f t="shared" si="3"/>
        <v>-3.8888888888888888</v>
      </c>
    </row>
    <row r="20" spans="2:23" x14ac:dyDescent="0.25">
      <c r="B20" s="4">
        <v>12</v>
      </c>
      <c r="C20" s="33">
        <v>30.34</v>
      </c>
      <c r="D20" s="5">
        <v>46</v>
      </c>
      <c r="E20" s="4">
        <v>33</v>
      </c>
      <c r="F20" s="6">
        <v>31.5</v>
      </c>
      <c r="G20" s="5" t="s">
        <v>66</v>
      </c>
      <c r="H20" s="6">
        <v>1.5</v>
      </c>
      <c r="I20" s="6">
        <v>10</v>
      </c>
      <c r="J20" s="14"/>
      <c r="K20" s="4">
        <v>35.1</v>
      </c>
      <c r="L20" s="6">
        <v>23</v>
      </c>
      <c r="M20" s="5"/>
      <c r="N20" s="5"/>
      <c r="O20" s="11">
        <v>2</v>
      </c>
      <c r="P20" s="5" t="s">
        <v>43</v>
      </c>
      <c r="Q20" s="58">
        <v>1028.4462300715616</v>
      </c>
      <c r="R20" s="54">
        <f t="shared" si="1"/>
        <v>7.7777777777777777</v>
      </c>
      <c r="S20" s="47">
        <f t="shared" si="0"/>
        <v>0.55555555555555558</v>
      </c>
      <c r="T20" s="47">
        <f t="shared" si="0"/>
        <v>-0.27777777777777779</v>
      </c>
      <c r="U20" s="55">
        <f t="shared" si="2"/>
        <v>0</v>
      </c>
      <c r="V20" s="47">
        <f t="shared" si="3"/>
        <v>1.722222222222223</v>
      </c>
      <c r="W20" s="14">
        <f t="shared" si="3"/>
        <v>-5</v>
      </c>
    </row>
    <row r="21" spans="2:23" x14ac:dyDescent="0.25">
      <c r="B21" s="4">
        <v>13</v>
      </c>
      <c r="C21" s="33">
        <v>30.09</v>
      </c>
      <c r="D21" s="5">
        <v>45</v>
      </c>
      <c r="E21" s="4">
        <v>29</v>
      </c>
      <c r="F21" s="6">
        <v>27</v>
      </c>
      <c r="G21" s="5" t="s">
        <v>67</v>
      </c>
      <c r="H21" s="6">
        <v>1.5</v>
      </c>
      <c r="I21" s="6">
        <v>10</v>
      </c>
      <c r="J21" s="14"/>
      <c r="K21" s="4">
        <v>35.799999999999997</v>
      </c>
      <c r="L21" s="6">
        <v>28.7</v>
      </c>
      <c r="M21" s="5"/>
      <c r="N21" s="5"/>
      <c r="O21" s="11">
        <v>3</v>
      </c>
      <c r="P21" s="5" t="s">
        <v>72</v>
      </c>
      <c r="Q21" s="58">
        <v>1019.9802584707094</v>
      </c>
      <c r="R21" s="54">
        <f t="shared" si="1"/>
        <v>7.2222222222222223</v>
      </c>
      <c r="S21" s="47">
        <f t="shared" si="0"/>
        <v>-1.6666666666666665</v>
      </c>
      <c r="T21" s="47">
        <f t="shared" si="0"/>
        <v>-2.7777777777777777</v>
      </c>
      <c r="U21" s="55">
        <f t="shared" si="2"/>
        <v>0</v>
      </c>
      <c r="V21" s="47">
        <f t="shared" si="3"/>
        <v>2.1111111111111094</v>
      </c>
      <c r="W21" s="14">
        <f t="shared" si="3"/>
        <v>-1.8333333333333337</v>
      </c>
    </row>
    <row r="22" spans="2:23" x14ac:dyDescent="0.25">
      <c r="B22" s="4">
        <v>14</v>
      </c>
      <c r="C22" s="33">
        <v>30.141999999999999</v>
      </c>
      <c r="D22" s="5">
        <v>44</v>
      </c>
      <c r="E22" s="4">
        <v>27.5</v>
      </c>
      <c r="F22" s="6">
        <v>26</v>
      </c>
      <c r="G22" s="5" t="s">
        <v>41</v>
      </c>
      <c r="H22" s="6">
        <v>1.5</v>
      </c>
      <c r="I22" s="6">
        <v>10</v>
      </c>
      <c r="J22" s="14"/>
      <c r="K22" s="4">
        <v>33.299999999999997</v>
      </c>
      <c r="L22" s="6">
        <v>26.2</v>
      </c>
      <c r="M22" s="5"/>
      <c r="N22" s="5"/>
      <c r="O22" s="11">
        <v>2</v>
      </c>
      <c r="P22" s="5" t="s">
        <v>73</v>
      </c>
      <c r="Q22" s="58">
        <v>1021.7411805636866</v>
      </c>
      <c r="R22" s="54">
        <f t="shared" si="1"/>
        <v>6.6666666666666661</v>
      </c>
      <c r="S22" s="47">
        <f t="shared" si="0"/>
        <v>-2.5</v>
      </c>
      <c r="T22" s="47">
        <f t="shared" si="0"/>
        <v>-3.333333333333333</v>
      </c>
      <c r="U22" s="55">
        <f t="shared" si="2"/>
        <v>0</v>
      </c>
      <c r="V22" s="47">
        <f t="shared" si="3"/>
        <v>0.72222222222222066</v>
      </c>
      <c r="W22" s="14">
        <f t="shared" si="3"/>
        <v>-3.2222222222222223</v>
      </c>
    </row>
    <row r="23" spans="2:23" x14ac:dyDescent="0.25">
      <c r="B23" s="4">
        <v>15</v>
      </c>
      <c r="C23" s="33">
        <v>29.986000000000001</v>
      </c>
      <c r="D23" s="5">
        <v>44</v>
      </c>
      <c r="E23" s="4">
        <v>28</v>
      </c>
      <c r="F23" s="6">
        <v>27.3</v>
      </c>
      <c r="G23" s="5" t="s">
        <v>41</v>
      </c>
      <c r="H23" s="6">
        <v>0.5</v>
      </c>
      <c r="I23" s="6">
        <v>10</v>
      </c>
      <c r="J23" s="14"/>
      <c r="K23" s="4">
        <v>33</v>
      </c>
      <c r="L23" s="6">
        <v>27</v>
      </c>
      <c r="M23" s="5"/>
      <c r="N23" s="5"/>
      <c r="O23" s="11">
        <v>3</v>
      </c>
      <c r="P23" s="5" t="s">
        <v>74</v>
      </c>
      <c r="Q23" s="58">
        <v>1016.4584142847547</v>
      </c>
      <c r="R23" s="54">
        <f t="shared" si="1"/>
        <v>6.6666666666666661</v>
      </c>
      <c r="S23" s="47">
        <f t="shared" si="0"/>
        <v>-2.2222222222222223</v>
      </c>
      <c r="T23" s="47">
        <f t="shared" si="0"/>
        <v>-2.6111111111111107</v>
      </c>
      <c r="U23" s="55">
        <f t="shared" si="2"/>
        <v>0</v>
      </c>
      <c r="V23" s="47">
        <f t="shared" si="3"/>
        <v>0.55555555555555558</v>
      </c>
      <c r="W23" s="14">
        <f t="shared" si="3"/>
        <v>-2.7777777777777777</v>
      </c>
    </row>
    <row r="24" spans="2:23" x14ac:dyDescent="0.25">
      <c r="B24" s="4">
        <v>16</v>
      </c>
      <c r="C24" s="33">
        <v>29.434000000000001</v>
      </c>
      <c r="D24" s="5">
        <v>43</v>
      </c>
      <c r="E24" s="4">
        <v>37</v>
      </c>
      <c r="F24" s="6">
        <v>35.5</v>
      </c>
      <c r="G24" s="5" t="s">
        <v>41</v>
      </c>
      <c r="H24" s="6">
        <v>1.5</v>
      </c>
      <c r="I24" s="6">
        <v>10</v>
      </c>
      <c r="J24" s="14">
        <v>7.0000000000000007E-2</v>
      </c>
      <c r="K24" s="4">
        <v>44.7</v>
      </c>
      <c r="L24" s="6">
        <v>31.8</v>
      </c>
      <c r="M24" s="5"/>
      <c r="N24" s="5"/>
      <c r="O24" s="11">
        <v>1</v>
      </c>
      <c r="P24" s="5" t="s">
        <v>75</v>
      </c>
      <c r="Q24" s="58">
        <v>997.76554899007226</v>
      </c>
      <c r="R24" s="54">
        <f t="shared" si="1"/>
        <v>6.1111111111111107</v>
      </c>
      <c r="S24" s="47">
        <f t="shared" si="0"/>
        <v>2.7777777777777777</v>
      </c>
      <c r="T24" s="47">
        <f t="shared" si="0"/>
        <v>1.9444444444444444</v>
      </c>
      <c r="U24" s="55">
        <f t="shared" si="2"/>
        <v>0.17780000000000001</v>
      </c>
      <c r="V24" s="47">
        <f t="shared" si="3"/>
        <v>7.0555555555555571</v>
      </c>
      <c r="W24" s="14">
        <f t="shared" si="3"/>
        <v>-0.11111111111111072</v>
      </c>
    </row>
    <row r="25" spans="2:23" x14ac:dyDescent="0.25">
      <c r="B25" s="4">
        <v>17</v>
      </c>
      <c r="C25" s="33">
        <v>29.57</v>
      </c>
      <c r="D25" s="5">
        <v>45</v>
      </c>
      <c r="E25" s="4">
        <v>41.2</v>
      </c>
      <c r="F25" s="6">
        <v>36.799999999999997</v>
      </c>
      <c r="G25" s="5" t="s">
        <v>34</v>
      </c>
      <c r="H25" s="6">
        <v>2</v>
      </c>
      <c r="I25" s="6">
        <v>5</v>
      </c>
      <c r="J25" s="14">
        <v>0.32</v>
      </c>
      <c r="K25" s="4">
        <v>47.4</v>
      </c>
      <c r="L25" s="6">
        <v>37.799999999999997</v>
      </c>
      <c r="M25" s="5"/>
      <c r="N25" s="5"/>
      <c r="O25" s="11">
        <v>7</v>
      </c>
      <c r="P25" s="5" t="s">
        <v>76</v>
      </c>
      <c r="Q25" s="58">
        <v>1002.371037540936</v>
      </c>
      <c r="R25" s="54">
        <f t="shared" si="1"/>
        <v>7.2222222222222223</v>
      </c>
      <c r="S25" s="47">
        <f t="shared" si="1"/>
        <v>5.1111111111111125</v>
      </c>
      <c r="T25" s="47">
        <f t="shared" si="1"/>
        <v>2.6666666666666652</v>
      </c>
      <c r="U25" s="55">
        <f t="shared" si="2"/>
        <v>0.81279999999999997</v>
      </c>
      <c r="V25" s="47">
        <f t="shared" si="3"/>
        <v>8.5555555555555554</v>
      </c>
      <c r="W25" s="14">
        <f t="shared" si="3"/>
        <v>3.2222222222222205</v>
      </c>
    </row>
    <row r="26" spans="2:23" x14ac:dyDescent="0.25">
      <c r="B26" s="4">
        <v>18</v>
      </c>
      <c r="C26" s="33">
        <v>29.856000000000002</v>
      </c>
      <c r="D26" s="5">
        <v>47</v>
      </c>
      <c r="E26" s="4">
        <v>45</v>
      </c>
      <c r="F26" s="6">
        <v>43.3</v>
      </c>
      <c r="G26" s="5" t="s">
        <v>34</v>
      </c>
      <c r="H26" s="6">
        <v>1.5</v>
      </c>
      <c r="I26" s="6">
        <v>3</v>
      </c>
      <c r="J26" s="14">
        <v>0.21</v>
      </c>
      <c r="K26" s="4">
        <v>52.5</v>
      </c>
      <c r="L26" s="6">
        <v>40</v>
      </c>
      <c r="M26" s="5"/>
      <c r="N26" s="5"/>
      <c r="O26" s="11">
        <v>8</v>
      </c>
      <c r="P26" s="5" t="s">
        <v>77</v>
      </c>
      <c r="Q26" s="58">
        <v>1012.0561090523113</v>
      </c>
      <c r="R26" s="54">
        <f t="shared" si="1"/>
        <v>8.3333333333333339</v>
      </c>
      <c r="S26" s="47">
        <f t="shared" si="1"/>
        <v>7.2222222222222223</v>
      </c>
      <c r="T26" s="47">
        <f t="shared" si="1"/>
        <v>6.2777777777777759</v>
      </c>
      <c r="U26" s="55">
        <f t="shared" si="2"/>
        <v>0.53339999999999999</v>
      </c>
      <c r="V26" s="47">
        <f t="shared" si="3"/>
        <v>11.388888888888889</v>
      </c>
      <c r="W26" s="14">
        <f t="shared" si="3"/>
        <v>4.4444444444444446</v>
      </c>
    </row>
    <row r="27" spans="2:23" x14ac:dyDescent="0.25">
      <c r="B27" s="4">
        <v>19</v>
      </c>
      <c r="C27" s="33">
        <v>29.6</v>
      </c>
      <c r="D27" s="5">
        <v>48</v>
      </c>
      <c r="E27" s="4">
        <v>43.5</v>
      </c>
      <c r="F27" s="6">
        <v>41</v>
      </c>
      <c r="G27" s="5" t="s">
        <v>37</v>
      </c>
      <c r="H27" s="6">
        <v>4</v>
      </c>
      <c r="I27" s="6">
        <v>10</v>
      </c>
      <c r="J27" s="14">
        <v>0.15</v>
      </c>
      <c r="K27" s="4">
        <v>47.2</v>
      </c>
      <c r="L27" s="6">
        <v>39</v>
      </c>
      <c r="M27" s="5"/>
      <c r="N27" s="5"/>
      <c r="O27" s="11">
        <v>4</v>
      </c>
      <c r="P27" s="5" t="s">
        <v>78</v>
      </c>
      <c r="Q27" s="58">
        <v>1003.3869541330384</v>
      </c>
      <c r="R27" s="54">
        <f t="shared" si="1"/>
        <v>8.8888888888888893</v>
      </c>
      <c r="S27" s="47">
        <f t="shared" si="1"/>
        <v>6.3888888888888884</v>
      </c>
      <c r="T27" s="47">
        <f t="shared" si="1"/>
        <v>5</v>
      </c>
      <c r="U27" s="55">
        <f t="shared" si="2"/>
        <v>0.38100000000000001</v>
      </c>
      <c r="V27" s="47">
        <f t="shared" si="3"/>
        <v>8.4444444444444464</v>
      </c>
      <c r="W27" s="14">
        <f t="shared" si="3"/>
        <v>3.8888888888888888</v>
      </c>
    </row>
    <row r="28" spans="2:23" x14ac:dyDescent="0.25">
      <c r="B28" s="4">
        <v>20</v>
      </c>
      <c r="C28" s="33">
        <v>30.21</v>
      </c>
      <c r="D28" s="5">
        <v>46</v>
      </c>
      <c r="E28" s="4">
        <v>39</v>
      </c>
      <c r="F28" s="6">
        <v>34</v>
      </c>
      <c r="G28" s="5" t="s">
        <v>32</v>
      </c>
      <c r="H28" s="6">
        <v>4</v>
      </c>
      <c r="I28" s="6">
        <v>1</v>
      </c>
      <c r="J28" s="14">
        <v>0.01</v>
      </c>
      <c r="K28" s="4">
        <v>43.1</v>
      </c>
      <c r="L28" s="6">
        <v>33.799999999999997</v>
      </c>
      <c r="M28" s="5"/>
      <c r="N28" s="5"/>
      <c r="O28" s="11">
        <v>3</v>
      </c>
      <c r="P28" s="5" t="s">
        <v>50</v>
      </c>
      <c r="Q28" s="58">
        <v>1024.0439248391183</v>
      </c>
      <c r="R28" s="54">
        <f t="shared" si="1"/>
        <v>7.7777777777777777</v>
      </c>
      <c r="S28" s="47">
        <f t="shared" si="1"/>
        <v>3.8888888888888888</v>
      </c>
      <c r="T28" s="47">
        <f t="shared" si="1"/>
        <v>1.1111111111111112</v>
      </c>
      <c r="U28" s="55">
        <f t="shared" si="2"/>
        <v>2.5399999999999999E-2</v>
      </c>
      <c r="V28" s="47">
        <f t="shared" si="3"/>
        <v>6.166666666666667</v>
      </c>
      <c r="W28" s="14">
        <f t="shared" si="3"/>
        <v>0.99999999999999845</v>
      </c>
    </row>
    <row r="29" spans="2:23" x14ac:dyDescent="0.25">
      <c r="B29" s="4">
        <v>21</v>
      </c>
      <c r="C29" s="33">
        <v>30.524000000000001</v>
      </c>
      <c r="D29" s="5">
        <v>47</v>
      </c>
      <c r="E29" s="4">
        <v>38</v>
      </c>
      <c r="F29" s="6">
        <v>35.4</v>
      </c>
      <c r="G29" s="5" t="s">
        <v>33</v>
      </c>
      <c r="H29" s="6">
        <v>0.5</v>
      </c>
      <c r="I29" s="6">
        <v>10</v>
      </c>
      <c r="J29" s="14">
        <v>0.21</v>
      </c>
      <c r="K29" s="4">
        <v>47</v>
      </c>
      <c r="L29" s="6">
        <v>31.5</v>
      </c>
      <c r="M29" s="5"/>
      <c r="N29" s="5"/>
      <c r="O29" s="11">
        <v>9</v>
      </c>
      <c r="P29" s="5" t="s">
        <v>61</v>
      </c>
      <c r="Q29" s="58">
        <v>1034.6771851697893</v>
      </c>
      <c r="R29" s="54">
        <f t="shared" si="1"/>
        <v>8.3333333333333339</v>
      </c>
      <c r="S29" s="47">
        <f t="shared" si="1"/>
        <v>3.333333333333333</v>
      </c>
      <c r="T29" s="47">
        <f t="shared" si="1"/>
        <v>1.888888888888888</v>
      </c>
      <c r="U29" s="55">
        <f t="shared" si="2"/>
        <v>0.53339999999999999</v>
      </c>
      <c r="V29" s="47">
        <f t="shared" si="3"/>
        <v>8.3333333333333339</v>
      </c>
      <c r="W29" s="14">
        <f t="shared" si="3"/>
        <v>-0.27777777777777779</v>
      </c>
    </row>
    <row r="30" spans="2:23" x14ac:dyDescent="0.25">
      <c r="B30" s="4">
        <v>22</v>
      </c>
      <c r="C30" s="33">
        <v>30.37</v>
      </c>
      <c r="D30" s="5">
        <v>51</v>
      </c>
      <c r="E30" s="4">
        <v>47.3</v>
      </c>
      <c r="F30" s="6">
        <v>46.8</v>
      </c>
      <c r="G30" s="5" t="s">
        <v>37</v>
      </c>
      <c r="H30" s="6">
        <v>1</v>
      </c>
      <c r="I30" s="6">
        <v>9</v>
      </c>
      <c r="J30" s="14">
        <v>3.5000000000000003E-2</v>
      </c>
      <c r="K30" s="4">
        <v>49.7</v>
      </c>
      <c r="L30" s="6">
        <v>44.6</v>
      </c>
      <c r="M30" s="5"/>
      <c r="N30" s="5"/>
      <c r="O30" s="11">
        <v>9</v>
      </c>
      <c r="P30" s="5" t="s">
        <v>43</v>
      </c>
      <c r="Q30" s="58">
        <v>1029.4621466636643</v>
      </c>
      <c r="R30" s="54">
        <f t="shared" si="1"/>
        <v>10.555555555555555</v>
      </c>
      <c r="S30" s="47">
        <f t="shared" si="1"/>
        <v>8.4999999999999982</v>
      </c>
      <c r="T30" s="47">
        <f t="shared" si="1"/>
        <v>8.2222222222222197</v>
      </c>
      <c r="U30" s="55">
        <f t="shared" si="2"/>
        <v>8.8900000000000007E-2</v>
      </c>
      <c r="V30" s="47">
        <f t="shared" si="3"/>
        <v>9.8333333333333339</v>
      </c>
      <c r="W30" s="14">
        <f t="shared" si="3"/>
        <v>7.0000000000000009</v>
      </c>
    </row>
    <row r="31" spans="2:23" x14ac:dyDescent="0.25">
      <c r="B31" s="4">
        <v>23</v>
      </c>
      <c r="C31" s="33">
        <v>30.47</v>
      </c>
      <c r="D31" s="5">
        <v>50</v>
      </c>
      <c r="E31" s="4">
        <v>48.5</v>
      </c>
      <c r="F31" s="6">
        <v>47.5</v>
      </c>
      <c r="G31" s="5" t="s">
        <v>37</v>
      </c>
      <c r="H31" s="6">
        <v>1.5</v>
      </c>
      <c r="I31" s="6">
        <v>9</v>
      </c>
      <c r="J31" s="14"/>
      <c r="K31" s="4">
        <v>52.5</v>
      </c>
      <c r="L31" s="6">
        <v>45</v>
      </c>
      <c r="M31" s="5"/>
      <c r="N31" s="5"/>
      <c r="O31" s="11">
        <v>8</v>
      </c>
      <c r="P31" s="5" t="s">
        <v>69</v>
      </c>
      <c r="Q31" s="58">
        <v>1032.8485353040051</v>
      </c>
      <c r="R31" s="54">
        <f t="shared" si="1"/>
        <v>10</v>
      </c>
      <c r="S31" s="47">
        <f t="shared" si="1"/>
        <v>9.1666666666666661</v>
      </c>
      <c r="T31" s="47">
        <f t="shared" si="1"/>
        <v>8.6111111111111107</v>
      </c>
      <c r="U31" s="55">
        <f t="shared" si="2"/>
        <v>0</v>
      </c>
      <c r="V31" s="47">
        <f t="shared" si="3"/>
        <v>11.388888888888889</v>
      </c>
      <c r="W31" s="14">
        <f t="shared" si="3"/>
        <v>7.2222222222222223</v>
      </c>
    </row>
    <row r="32" spans="2:23" x14ac:dyDescent="0.25">
      <c r="B32" s="4">
        <v>24</v>
      </c>
      <c r="C32" s="33">
        <v>29.94</v>
      </c>
      <c r="D32" s="5">
        <v>50</v>
      </c>
      <c r="E32" s="4">
        <v>46.2</v>
      </c>
      <c r="F32" s="6">
        <v>45.2</v>
      </c>
      <c r="G32" s="5" t="s">
        <v>38</v>
      </c>
      <c r="H32" s="6">
        <v>3</v>
      </c>
      <c r="I32" s="6">
        <v>10</v>
      </c>
      <c r="J32" s="14">
        <v>0.5</v>
      </c>
      <c r="K32" s="4">
        <v>46.6</v>
      </c>
      <c r="L32" s="6">
        <v>42.6</v>
      </c>
      <c r="M32" s="5"/>
      <c r="N32" s="5"/>
      <c r="O32" s="11">
        <v>7</v>
      </c>
      <c r="P32" s="5" t="s">
        <v>79</v>
      </c>
      <c r="Q32" s="58">
        <v>1014.9006755101979</v>
      </c>
      <c r="R32" s="54">
        <f t="shared" si="1"/>
        <v>10</v>
      </c>
      <c r="S32" s="47">
        <f t="shared" si="1"/>
        <v>7.8888888888888902</v>
      </c>
      <c r="T32" s="47">
        <f t="shared" si="1"/>
        <v>7.3333333333333348</v>
      </c>
      <c r="U32" s="55">
        <f t="shared" si="2"/>
        <v>1.27</v>
      </c>
      <c r="V32" s="47">
        <f t="shared" si="3"/>
        <v>8.1111111111111125</v>
      </c>
      <c r="W32" s="14">
        <f t="shared" si="3"/>
        <v>5.8888888888888893</v>
      </c>
    </row>
    <row r="33" spans="2:23" x14ac:dyDescent="0.25">
      <c r="B33" s="4">
        <v>25</v>
      </c>
      <c r="C33" s="33">
        <v>30.26</v>
      </c>
      <c r="D33" s="5">
        <v>49</v>
      </c>
      <c r="E33" s="4">
        <v>45.3</v>
      </c>
      <c r="F33" s="6">
        <v>42.3</v>
      </c>
      <c r="G33" s="5" t="s">
        <v>32</v>
      </c>
      <c r="H33" s="6">
        <v>2</v>
      </c>
      <c r="I33" s="6">
        <v>0</v>
      </c>
      <c r="J33" s="14"/>
      <c r="K33" s="4">
        <v>48.6</v>
      </c>
      <c r="L33" s="6">
        <v>37.5</v>
      </c>
      <c r="M33" s="5"/>
      <c r="N33" s="5"/>
      <c r="O33" s="11">
        <v>8</v>
      </c>
      <c r="P33" s="5" t="s">
        <v>48</v>
      </c>
      <c r="Q33" s="58">
        <v>1025.7371191592888</v>
      </c>
      <c r="R33" s="54">
        <f t="shared" si="1"/>
        <v>9.4444444444444446</v>
      </c>
      <c r="S33" s="47">
        <f t="shared" si="1"/>
        <v>7.3888888888888875</v>
      </c>
      <c r="T33" s="47">
        <f t="shared" si="1"/>
        <v>5.7222222222222205</v>
      </c>
      <c r="U33" s="55">
        <f t="shared" si="2"/>
        <v>0</v>
      </c>
      <c r="V33" s="47">
        <f t="shared" si="3"/>
        <v>9.2222222222222232</v>
      </c>
      <c r="W33" s="14">
        <f t="shared" si="3"/>
        <v>3.0555555555555554</v>
      </c>
    </row>
    <row r="34" spans="2:23" x14ac:dyDescent="0.25">
      <c r="B34" s="4">
        <v>26</v>
      </c>
      <c r="C34" s="33">
        <v>30.123999999999999</v>
      </c>
      <c r="D34" s="5">
        <v>49</v>
      </c>
      <c r="E34" s="4">
        <v>41.5</v>
      </c>
      <c r="F34" s="6">
        <v>41</v>
      </c>
      <c r="G34" s="5" t="s">
        <v>35</v>
      </c>
      <c r="H34" s="6">
        <v>3</v>
      </c>
      <c r="I34" s="6">
        <v>10</v>
      </c>
      <c r="J34" s="14">
        <v>0.27500000000000002</v>
      </c>
      <c r="K34" s="4">
        <v>46</v>
      </c>
      <c r="L34" s="6">
        <v>32.799999999999997</v>
      </c>
      <c r="M34" s="5"/>
      <c r="N34" s="5"/>
      <c r="O34" s="11">
        <v>8</v>
      </c>
      <c r="P34" s="5" t="s">
        <v>80</v>
      </c>
      <c r="Q34" s="58">
        <v>1021.1316306084251</v>
      </c>
      <c r="R34" s="54">
        <f t="shared" si="1"/>
        <v>9.4444444444444446</v>
      </c>
      <c r="S34" s="47">
        <f t="shared" si="1"/>
        <v>5.2777777777777777</v>
      </c>
      <c r="T34" s="47">
        <f t="shared" si="1"/>
        <v>5</v>
      </c>
      <c r="U34" s="55">
        <f t="shared" si="2"/>
        <v>0.69850000000000001</v>
      </c>
      <c r="V34" s="47">
        <f t="shared" si="3"/>
        <v>7.7777777777777777</v>
      </c>
      <c r="W34" s="14">
        <f t="shared" si="3"/>
        <v>0.44444444444444287</v>
      </c>
    </row>
    <row r="35" spans="2:23" x14ac:dyDescent="0.25">
      <c r="B35" s="4">
        <v>27</v>
      </c>
      <c r="C35" s="33">
        <v>30.18</v>
      </c>
      <c r="D35" s="5">
        <v>50</v>
      </c>
      <c r="E35" s="4">
        <v>47.8</v>
      </c>
      <c r="F35" s="6">
        <v>47.2</v>
      </c>
      <c r="G35" s="5" t="s">
        <v>35</v>
      </c>
      <c r="H35" s="6">
        <v>0.5</v>
      </c>
      <c r="I35" s="6">
        <v>10</v>
      </c>
      <c r="J35" s="14">
        <v>0.01</v>
      </c>
      <c r="K35" s="4">
        <v>51.6</v>
      </c>
      <c r="L35" s="6">
        <v>44.8</v>
      </c>
      <c r="M35" s="5"/>
      <c r="N35" s="5"/>
      <c r="O35" s="11">
        <v>7</v>
      </c>
      <c r="P35" s="5" t="s">
        <v>81</v>
      </c>
      <c r="Q35" s="58">
        <v>1023.028008247016</v>
      </c>
      <c r="R35" s="54">
        <f t="shared" si="1"/>
        <v>10</v>
      </c>
      <c r="S35" s="47">
        <f t="shared" si="1"/>
        <v>8.7777777777777768</v>
      </c>
      <c r="T35" s="47">
        <f t="shared" si="1"/>
        <v>8.4444444444444464</v>
      </c>
      <c r="U35" s="55">
        <f t="shared" si="2"/>
        <v>2.5399999999999999E-2</v>
      </c>
      <c r="V35" s="47">
        <f t="shared" si="3"/>
        <v>10.888888888888889</v>
      </c>
      <c r="W35" s="14">
        <f t="shared" si="3"/>
        <v>7.1111111111111089</v>
      </c>
    </row>
    <row r="36" spans="2:23" x14ac:dyDescent="0.25">
      <c r="B36" s="4">
        <v>28</v>
      </c>
      <c r="C36" s="33">
        <v>29.8</v>
      </c>
      <c r="D36" s="5">
        <v>51</v>
      </c>
      <c r="E36" s="4">
        <v>48.5</v>
      </c>
      <c r="F36" s="6">
        <v>47</v>
      </c>
      <c r="G36" s="5" t="s">
        <v>37</v>
      </c>
      <c r="H36" s="6">
        <v>2</v>
      </c>
      <c r="I36" s="6">
        <v>7</v>
      </c>
      <c r="J36" s="14">
        <v>0.04</v>
      </c>
      <c r="K36" s="4">
        <v>52.3</v>
      </c>
      <c r="L36" s="6">
        <v>43.7</v>
      </c>
      <c r="M36" s="5"/>
      <c r="N36" s="5"/>
      <c r="O36" s="11">
        <v>5</v>
      </c>
      <c r="P36" s="5" t="s">
        <v>50</v>
      </c>
      <c r="Q36" s="58">
        <v>1010.1597314137204</v>
      </c>
      <c r="R36" s="54">
        <f t="shared" si="1"/>
        <v>10.555555555555555</v>
      </c>
      <c r="S36" s="47">
        <f t="shared" si="1"/>
        <v>9.1666666666666661</v>
      </c>
      <c r="T36" s="47">
        <f t="shared" si="1"/>
        <v>8.3333333333333339</v>
      </c>
      <c r="U36" s="55">
        <f t="shared" si="2"/>
        <v>0.1016</v>
      </c>
      <c r="V36" s="47">
        <f t="shared" si="3"/>
        <v>11.277777777777777</v>
      </c>
      <c r="W36" s="14">
        <f t="shared" si="3"/>
        <v>6.5000000000000018</v>
      </c>
    </row>
    <row r="37" spans="2:23" x14ac:dyDescent="0.25">
      <c r="B37" s="1" t="s">
        <v>15</v>
      </c>
      <c r="C37" s="12">
        <f t="shared" ref="C37:O37" si="4">SUM(C6:C36)</f>
        <v>838.66200000000003</v>
      </c>
      <c r="D37" s="36">
        <f t="shared" si="4"/>
        <v>1348</v>
      </c>
      <c r="E37" s="36">
        <f t="shared" ref="E37" si="5">SUM(E6:E36)</f>
        <v>1143.3999999999999</v>
      </c>
      <c r="F37" s="36">
        <f t="shared" si="4"/>
        <v>1094.7999999999997</v>
      </c>
      <c r="G37" s="36"/>
      <c r="H37" s="36">
        <f t="shared" si="4"/>
        <v>45</v>
      </c>
      <c r="I37" s="36">
        <f t="shared" si="4"/>
        <v>202</v>
      </c>
      <c r="J37" s="35">
        <f t="shared" si="4"/>
        <v>3.3099999999999996</v>
      </c>
      <c r="K37" s="36">
        <f t="shared" si="4"/>
        <v>1283.0999999999997</v>
      </c>
      <c r="L37" s="36">
        <f t="shared" si="4"/>
        <v>1022.1999999999998</v>
      </c>
      <c r="M37" s="12"/>
      <c r="N37" s="36">
        <f t="shared" si="4"/>
        <v>0</v>
      </c>
      <c r="O37" s="37">
        <f t="shared" si="4"/>
        <v>153</v>
      </c>
      <c r="P37" s="2"/>
      <c r="Q37" s="37">
        <f>SUM(Q9:Q36)</f>
        <v>28428.800363435508</v>
      </c>
      <c r="R37" s="37"/>
      <c r="S37" s="48"/>
      <c r="T37" s="48"/>
      <c r="U37" s="49">
        <f t="shared" si="2"/>
        <v>8.4073999999999991</v>
      </c>
      <c r="V37" s="48"/>
      <c r="W37" s="13"/>
    </row>
    <row r="38" spans="2:23" x14ac:dyDescent="0.25">
      <c r="B38" s="7" t="s">
        <v>16</v>
      </c>
      <c r="C38" s="15">
        <f>C37/28</f>
        <v>29.952214285714287</v>
      </c>
      <c r="D38" s="38">
        <f>D37/28</f>
        <v>48.142857142857146</v>
      </c>
      <c r="E38" s="38">
        <f>E37/28</f>
        <v>40.835714285714282</v>
      </c>
      <c r="F38" s="38">
        <f>F37/28</f>
        <v>39.099999999999987</v>
      </c>
      <c r="G38" s="38"/>
      <c r="H38" s="38">
        <f>H37/28</f>
        <v>1.6071428571428572</v>
      </c>
      <c r="I38" s="38">
        <f>I37/28</f>
        <v>7.2142857142857144</v>
      </c>
      <c r="J38" s="38">
        <f>J37/28</f>
        <v>0.1182142857142857</v>
      </c>
      <c r="K38" s="38">
        <f>K37/28</f>
        <v>45.824999999999989</v>
      </c>
      <c r="L38" s="38">
        <f>L37/28</f>
        <v>36.507142857142853</v>
      </c>
      <c r="M38" s="15"/>
      <c r="N38" s="38">
        <f>N37/28</f>
        <v>0</v>
      </c>
      <c r="O38" s="39">
        <f>O37/28</f>
        <v>5.4642857142857144</v>
      </c>
      <c r="P38" s="46"/>
      <c r="Q38" s="39">
        <f>AVERAGE(Q9:Q36)</f>
        <v>1015.3142986941253</v>
      </c>
      <c r="R38" s="39">
        <f t="shared" si="1"/>
        <v>8.9682539682539701</v>
      </c>
      <c r="S38" s="52">
        <f t="shared" si="1"/>
        <v>4.9087301587301564</v>
      </c>
      <c r="T38" s="52">
        <f t="shared" si="1"/>
        <v>3.9444444444444371</v>
      </c>
      <c r="U38" s="56">
        <f t="shared" si="2"/>
        <v>0.30026428571428565</v>
      </c>
      <c r="V38" s="52">
        <f t="shared" si="3"/>
        <v>7.6805555555555491</v>
      </c>
      <c r="W38" s="53">
        <f t="shared" si="3"/>
        <v>2.5039682539682513</v>
      </c>
    </row>
    <row r="39" spans="2:23" x14ac:dyDescent="0.25">
      <c r="P39" s="5"/>
      <c r="Q39" s="5"/>
    </row>
    <row r="40" spans="2:23" x14ac:dyDescent="0.25">
      <c r="B40" s="1"/>
      <c r="C40" s="91" t="s">
        <v>17</v>
      </c>
      <c r="D40" s="92"/>
      <c r="E40" s="92"/>
      <c r="F40" s="92"/>
      <c r="G40" s="92"/>
      <c r="H40" s="92"/>
      <c r="I40" s="92"/>
      <c r="J40" s="92"/>
      <c r="K40" s="93"/>
      <c r="Q40" s="60"/>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4"/>
      <c r="D42" s="5">
        <v>5</v>
      </c>
      <c r="E42" s="5">
        <v>1</v>
      </c>
      <c r="F42" s="5">
        <v>5</v>
      </c>
      <c r="G42" s="5">
        <v>2</v>
      </c>
      <c r="H42" s="5">
        <v>5</v>
      </c>
      <c r="I42" s="5">
        <v>4</v>
      </c>
      <c r="J42" s="5">
        <v>5</v>
      </c>
      <c r="K42" s="6"/>
    </row>
    <row r="43" spans="2:23" ht="30" x14ac:dyDescent="0.25">
      <c r="B43" s="24" t="s">
        <v>28</v>
      </c>
      <c r="C43" s="7"/>
      <c r="D43" s="8">
        <v>16</v>
      </c>
      <c r="E43" s="8">
        <v>1.5</v>
      </c>
      <c r="F43" s="8">
        <v>6</v>
      </c>
      <c r="G43" s="8">
        <v>6</v>
      </c>
      <c r="H43" s="8">
        <v>12.5</v>
      </c>
      <c r="I43" s="8">
        <v>16.5</v>
      </c>
      <c r="J43" s="8">
        <v>21</v>
      </c>
      <c r="K43" s="9"/>
    </row>
  </sheetData>
  <mergeCells count="14">
    <mergeCell ref="Q6:T6"/>
    <mergeCell ref="U6:U8"/>
    <mergeCell ref="V6:W6"/>
    <mergeCell ref="V7:W7"/>
    <mergeCell ref="C40:K40"/>
    <mergeCell ref="B6:B8"/>
    <mergeCell ref="C6:I6"/>
    <mergeCell ref="J6:J8"/>
    <mergeCell ref="K6:O6"/>
    <mergeCell ref="P6:P8"/>
    <mergeCell ref="E7:F7"/>
    <mergeCell ref="G7:H7"/>
    <mergeCell ref="K7:L7"/>
    <mergeCell ref="M7:N7"/>
  </mergeCells>
  <conditionalFormatting sqref="C9:C32">
    <cfRule type="expression" dxfId="155" priority="26">
      <formula>C9&gt;31</formula>
    </cfRule>
  </conditionalFormatting>
  <conditionalFormatting sqref="C9:C32">
    <cfRule type="expression" dxfId="154" priority="25">
      <formula>C9&lt;29</formula>
    </cfRule>
  </conditionalFormatting>
  <conditionalFormatting sqref="D9:D32">
    <cfRule type="expression" dxfId="153" priority="23">
      <formula>D9&lt;40</formula>
    </cfRule>
    <cfRule type="expression" dxfId="152" priority="24">
      <formula>D9&gt;70</formula>
    </cfRule>
  </conditionalFormatting>
  <conditionalFormatting sqref="F9:F32">
    <cfRule type="expression" dxfId="151" priority="22">
      <formula>F9&gt;E9</formula>
    </cfRule>
  </conditionalFormatting>
  <conditionalFormatting sqref="I9:I32">
    <cfRule type="cellIs" dxfId="150" priority="21" operator="greaterThan">
      <formula>10</formula>
    </cfRule>
  </conditionalFormatting>
  <conditionalFormatting sqref="J9:J32">
    <cfRule type="cellIs" dxfId="149" priority="20" operator="greaterThanOrEqual">
      <formula>5</formula>
    </cfRule>
  </conditionalFormatting>
  <conditionalFormatting sqref="K9:K21 K24:K32">
    <cfRule type="cellIs" dxfId="148" priority="18" operator="lessThan">
      <formula>35</formula>
    </cfRule>
    <cfRule type="cellIs" dxfId="147" priority="19" operator="greaterThanOrEqual">
      <formula>85</formula>
    </cfRule>
  </conditionalFormatting>
  <conditionalFormatting sqref="L9:L32">
    <cfRule type="cellIs" dxfId="146" priority="16" operator="notBetween">
      <formula>70</formula>
      <formula>20</formula>
    </cfRule>
    <cfRule type="expression" dxfId="145" priority="17">
      <formula>L9&gt;K9</formula>
    </cfRule>
  </conditionalFormatting>
  <conditionalFormatting sqref="O9:O32">
    <cfRule type="cellIs" dxfId="144" priority="15" operator="greaterThan">
      <formula>10</formula>
    </cfRule>
  </conditionalFormatting>
  <conditionalFormatting sqref="P9:P32">
    <cfRule type="containsBlanks" dxfId="143" priority="14">
      <formula>LEN(TRIM(P9))=0</formula>
    </cfRule>
  </conditionalFormatting>
  <conditionalFormatting sqref="C33:C36">
    <cfRule type="expression" dxfId="142" priority="13">
      <formula>C33&gt;31</formula>
    </cfRule>
  </conditionalFormatting>
  <conditionalFormatting sqref="C33:C36">
    <cfRule type="expression" dxfId="141" priority="12">
      <formula>C33&lt;29</formula>
    </cfRule>
  </conditionalFormatting>
  <conditionalFormatting sqref="D33:D36">
    <cfRule type="expression" dxfId="140" priority="10">
      <formula>D33&lt;40</formula>
    </cfRule>
    <cfRule type="expression" dxfId="139" priority="11">
      <formula>D33&gt;70</formula>
    </cfRule>
  </conditionalFormatting>
  <conditionalFormatting sqref="F33:F36">
    <cfRule type="expression" dxfId="138" priority="9">
      <formula>F33&gt;E33</formula>
    </cfRule>
  </conditionalFormatting>
  <conditionalFormatting sqref="I33:I36">
    <cfRule type="cellIs" dxfId="137" priority="8" operator="greaterThan">
      <formula>10</formula>
    </cfRule>
  </conditionalFormatting>
  <conditionalFormatting sqref="J33:J36">
    <cfRule type="cellIs" dxfId="136" priority="7" operator="greaterThanOrEqual">
      <formula>5</formula>
    </cfRule>
  </conditionalFormatting>
  <conditionalFormatting sqref="K33:K36">
    <cfRule type="cellIs" dxfId="135" priority="5" operator="lessThan">
      <formula>35</formula>
    </cfRule>
    <cfRule type="cellIs" dxfId="134" priority="6" operator="greaterThanOrEqual">
      <formula>85</formula>
    </cfRule>
  </conditionalFormatting>
  <conditionalFormatting sqref="L33:L36">
    <cfRule type="cellIs" dxfId="133" priority="3" operator="notBetween">
      <formula>70</formula>
      <formula>20</formula>
    </cfRule>
    <cfRule type="expression" dxfId="132" priority="4">
      <formula>L33&gt;K33</formula>
    </cfRule>
  </conditionalFormatting>
  <conditionalFormatting sqref="O33:O36">
    <cfRule type="cellIs" dxfId="131" priority="2" operator="greaterThan">
      <formula>10</formula>
    </cfRule>
  </conditionalFormatting>
  <conditionalFormatting sqref="P33:P36">
    <cfRule type="containsBlanks" dxfId="130"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opLeftCell="G7"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s="20" customFormat="1" ht="90" x14ac:dyDescent="0.25">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29.86</v>
      </c>
      <c r="D9" s="1">
        <v>50</v>
      </c>
      <c r="E9" s="1">
        <v>48</v>
      </c>
      <c r="F9" s="3">
        <v>45</v>
      </c>
      <c r="G9" s="2" t="s">
        <v>32</v>
      </c>
      <c r="H9" s="3">
        <v>3</v>
      </c>
      <c r="I9" s="3">
        <v>8</v>
      </c>
      <c r="J9" s="13">
        <v>0.05</v>
      </c>
      <c r="K9" s="1">
        <v>51.7</v>
      </c>
      <c r="L9" s="3">
        <v>42</v>
      </c>
      <c r="M9" s="2"/>
      <c r="N9" s="2"/>
      <c r="O9" s="10">
        <v>5</v>
      </c>
      <c r="P9" s="2" t="s">
        <v>50</v>
      </c>
      <c r="Q9" s="57">
        <v>1011.5820146426635</v>
      </c>
      <c r="R9" s="37">
        <f>CONVERT(D9,"F","C")</f>
        <v>10</v>
      </c>
      <c r="S9" s="48">
        <f t="shared" ref="S9:T24" si="0">CONVERT(E9,"F","C")</f>
        <v>8.8888888888888893</v>
      </c>
      <c r="T9" s="48">
        <f t="shared" si="0"/>
        <v>7.2222222222222223</v>
      </c>
      <c r="U9" s="49">
        <f>CONVERT(J9,"in","cm")</f>
        <v>0.127</v>
      </c>
      <c r="V9" s="48">
        <f>CONVERT(K9,"F","C")</f>
        <v>10.944444444444446</v>
      </c>
      <c r="W9" s="13">
        <f>CONVERT(L9,"F","C")</f>
        <v>5.5555555555555554</v>
      </c>
    </row>
    <row r="10" spans="1:23" x14ac:dyDescent="0.25">
      <c r="B10" s="4">
        <v>2</v>
      </c>
      <c r="C10" s="33">
        <v>29.893999999999998</v>
      </c>
      <c r="D10" s="5">
        <v>52</v>
      </c>
      <c r="E10" s="4">
        <v>47</v>
      </c>
      <c r="F10" s="6">
        <v>46.5</v>
      </c>
      <c r="G10" s="5" t="s">
        <v>35</v>
      </c>
      <c r="H10" s="6">
        <v>2</v>
      </c>
      <c r="I10" s="6">
        <v>10</v>
      </c>
      <c r="J10" s="14">
        <v>0.04</v>
      </c>
      <c r="K10" s="4">
        <v>52</v>
      </c>
      <c r="L10" s="6">
        <v>43</v>
      </c>
      <c r="M10" s="5"/>
      <c r="N10" s="5"/>
      <c r="O10" s="11">
        <v>9</v>
      </c>
      <c r="P10" s="5" t="s">
        <v>83</v>
      </c>
      <c r="Q10" s="58">
        <v>1012.7333867803795</v>
      </c>
      <c r="R10" s="54">
        <f t="shared" ref="R10:T41" si="1">CONVERT(D10,"F","C")</f>
        <v>11.111111111111111</v>
      </c>
      <c r="S10" s="50">
        <f t="shared" si="0"/>
        <v>8.3333333333333339</v>
      </c>
      <c r="T10" s="50">
        <f t="shared" si="0"/>
        <v>8.0555555555555554</v>
      </c>
      <c r="U10" s="55">
        <f t="shared" ref="U10:U41" si="2">CONVERT(J10,"in","cm")</f>
        <v>0.1016</v>
      </c>
      <c r="V10" s="50">
        <f t="shared" ref="V10:W41" si="3">CONVERT(K10,"F","C")</f>
        <v>11.111111111111111</v>
      </c>
      <c r="W10" s="14">
        <f t="shared" si="3"/>
        <v>6.1111111111111107</v>
      </c>
    </row>
    <row r="11" spans="1:23" x14ac:dyDescent="0.25">
      <c r="B11" s="4">
        <v>3</v>
      </c>
      <c r="C11" s="33">
        <v>30.41</v>
      </c>
      <c r="D11" s="5">
        <v>51</v>
      </c>
      <c r="E11" s="4">
        <v>45.5</v>
      </c>
      <c r="F11" s="6">
        <v>41</v>
      </c>
      <c r="G11" s="5" t="s">
        <v>32</v>
      </c>
      <c r="H11" s="6">
        <v>2</v>
      </c>
      <c r="I11" s="6">
        <v>0</v>
      </c>
      <c r="J11" s="14">
        <v>1.2999999999999999E-2</v>
      </c>
      <c r="K11" s="4">
        <v>51.3</v>
      </c>
      <c r="L11" s="6">
        <v>38.5</v>
      </c>
      <c r="M11" s="5"/>
      <c r="N11" s="5"/>
      <c r="O11" s="11">
        <v>4</v>
      </c>
      <c r="P11" s="5" t="s">
        <v>50</v>
      </c>
      <c r="Q11" s="58">
        <v>1030.2071521645389</v>
      </c>
      <c r="R11" s="54">
        <f t="shared" si="1"/>
        <v>10.555555555555555</v>
      </c>
      <c r="S11" s="50">
        <f t="shared" si="0"/>
        <v>7.5</v>
      </c>
      <c r="T11" s="50">
        <f t="shared" si="0"/>
        <v>5</v>
      </c>
      <c r="U11" s="55">
        <f t="shared" si="2"/>
        <v>3.3020000000000001E-2</v>
      </c>
      <c r="V11" s="50">
        <f t="shared" si="3"/>
        <v>10.72222222222222</v>
      </c>
      <c r="W11" s="14">
        <f t="shared" si="3"/>
        <v>3.6111111111111112</v>
      </c>
    </row>
    <row r="12" spans="1:23" x14ac:dyDescent="0.25">
      <c r="B12" s="4">
        <v>4</v>
      </c>
      <c r="C12" s="33">
        <v>30.341999999999999</v>
      </c>
      <c r="D12" s="34">
        <v>50</v>
      </c>
      <c r="E12" s="4">
        <v>43</v>
      </c>
      <c r="F12" s="6">
        <v>41</v>
      </c>
      <c r="G12" s="5" t="s">
        <v>35</v>
      </c>
      <c r="H12" s="6">
        <v>2</v>
      </c>
      <c r="I12" s="6">
        <v>9</v>
      </c>
      <c r="J12" s="14"/>
      <c r="K12" s="4">
        <v>48.1</v>
      </c>
      <c r="L12" s="6">
        <v>34</v>
      </c>
      <c r="M12" s="5"/>
      <c r="N12" s="5"/>
      <c r="O12" s="11">
        <v>6</v>
      </c>
      <c r="P12" s="5" t="s">
        <v>84</v>
      </c>
      <c r="Q12" s="58">
        <v>1027.9044078891072</v>
      </c>
      <c r="R12" s="54">
        <f t="shared" si="1"/>
        <v>10</v>
      </c>
      <c r="S12" s="50">
        <f t="shared" si="0"/>
        <v>6.1111111111111107</v>
      </c>
      <c r="T12" s="50">
        <f t="shared" si="0"/>
        <v>5</v>
      </c>
      <c r="U12" s="55">
        <f t="shared" si="2"/>
        <v>0</v>
      </c>
      <c r="V12" s="50">
        <f t="shared" si="3"/>
        <v>8.9444444444444446</v>
      </c>
      <c r="W12" s="14">
        <f t="shared" si="3"/>
        <v>1.1111111111111112</v>
      </c>
    </row>
    <row r="13" spans="1:23" x14ac:dyDescent="0.25">
      <c r="B13" s="4">
        <v>5</v>
      </c>
      <c r="C13" s="33">
        <v>29.81</v>
      </c>
      <c r="D13" s="34">
        <v>49</v>
      </c>
      <c r="E13" s="4">
        <v>45</v>
      </c>
      <c r="F13" s="6">
        <v>40</v>
      </c>
      <c r="G13" s="5" t="s">
        <v>37</v>
      </c>
      <c r="H13" s="6">
        <v>2</v>
      </c>
      <c r="I13" s="6">
        <v>2</v>
      </c>
      <c r="J13" s="14">
        <v>0.39</v>
      </c>
      <c r="K13" s="4">
        <v>47</v>
      </c>
      <c r="L13" s="6">
        <v>39</v>
      </c>
      <c r="M13" s="5"/>
      <c r="N13" s="5"/>
      <c r="O13" s="11">
        <v>8</v>
      </c>
      <c r="P13" s="5" t="s">
        <v>56</v>
      </c>
      <c r="Q13" s="58">
        <v>1009.888820322493</v>
      </c>
      <c r="R13" s="54">
        <f t="shared" si="1"/>
        <v>9.4444444444444446</v>
      </c>
      <c r="S13" s="50">
        <f t="shared" si="0"/>
        <v>7.2222222222222223</v>
      </c>
      <c r="T13" s="50">
        <f t="shared" si="0"/>
        <v>4.4444444444444446</v>
      </c>
      <c r="U13" s="55">
        <f t="shared" si="2"/>
        <v>0.99060000000000004</v>
      </c>
      <c r="V13" s="50">
        <f t="shared" si="3"/>
        <v>8.3333333333333339</v>
      </c>
      <c r="W13" s="14">
        <f t="shared" si="3"/>
        <v>3.8888888888888888</v>
      </c>
    </row>
    <row r="14" spans="1:23" x14ac:dyDescent="0.25">
      <c r="B14" s="4">
        <v>6</v>
      </c>
      <c r="C14" s="33">
        <v>29.242000000000001</v>
      </c>
      <c r="D14" s="5">
        <v>49</v>
      </c>
      <c r="E14" s="4">
        <v>39</v>
      </c>
      <c r="F14" s="6">
        <v>38</v>
      </c>
      <c r="G14" s="5" t="s">
        <v>37</v>
      </c>
      <c r="H14" s="6">
        <v>1.5</v>
      </c>
      <c r="I14" s="6">
        <v>10</v>
      </c>
      <c r="J14" s="14">
        <v>0.72</v>
      </c>
      <c r="K14" s="4">
        <v>45.8</v>
      </c>
      <c r="L14" s="6">
        <v>36.200000000000003</v>
      </c>
      <c r="M14" s="5"/>
      <c r="N14" s="5"/>
      <c r="O14" s="11">
        <v>7</v>
      </c>
      <c r="P14" s="5" t="s">
        <v>85</v>
      </c>
      <c r="Q14" s="58">
        <v>990.65413284535623</v>
      </c>
      <c r="R14" s="54">
        <f t="shared" si="1"/>
        <v>9.4444444444444446</v>
      </c>
      <c r="S14" s="50">
        <f t="shared" si="0"/>
        <v>3.8888888888888888</v>
      </c>
      <c r="T14" s="50">
        <f t="shared" si="0"/>
        <v>3.333333333333333</v>
      </c>
      <c r="U14" s="55">
        <f t="shared" si="2"/>
        <v>1.8287999999999998</v>
      </c>
      <c r="V14" s="50">
        <f t="shared" si="3"/>
        <v>7.6666666666666652</v>
      </c>
      <c r="W14" s="14">
        <f t="shared" si="3"/>
        <v>2.3333333333333348</v>
      </c>
    </row>
    <row r="15" spans="1:23" x14ac:dyDescent="0.25">
      <c r="B15" s="4">
        <v>7</v>
      </c>
      <c r="C15" s="33">
        <v>29.782</v>
      </c>
      <c r="D15" s="5">
        <v>51</v>
      </c>
      <c r="E15" s="4">
        <v>43</v>
      </c>
      <c r="F15" s="6">
        <v>38.5</v>
      </c>
      <c r="G15" s="5" t="s">
        <v>39</v>
      </c>
      <c r="H15" s="6">
        <v>3</v>
      </c>
      <c r="I15" s="6">
        <v>3</v>
      </c>
      <c r="J15" s="14"/>
      <c r="K15" s="4">
        <v>46.8</v>
      </c>
      <c r="L15" s="6">
        <v>39.299999999999997</v>
      </c>
      <c r="M15" s="5"/>
      <c r="N15" s="5"/>
      <c r="O15" s="11">
        <v>4</v>
      </c>
      <c r="P15" s="5" t="s">
        <v>50</v>
      </c>
      <c r="Q15" s="58">
        <v>1008.9406315031977</v>
      </c>
      <c r="R15" s="54">
        <f t="shared" si="1"/>
        <v>10.555555555555555</v>
      </c>
      <c r="S15" s="50">
        <f t="shared" si="0"/>
        <v>6.1111111111111107</v>
      </c>
      <c r="T15" s="50">
        <f t="shared" si="0"/>
        <v>3.6111111111111112</v>
      </c>
      <c r="U15" s="55">
        <f t="shared" si="2"/>
        <v>0</v>
      </c>
      <c r="V15" s="50">
        <f t="shared" si="3"/>
        <v>8.2222222222222197</v>
      </c>
      <c r="W15" s="14">
        <f t="shared" si="3"/>
        <v>4.0555555555555536</v>
      </c>
    </row>
    <row r="16" spans="1:23" x14ac:dyDescent="0.25">
      <c r="B16" s="4">
        <v>8</v>
      </c>
      <c r="C16" s="33">
        <v>29.712</v>
      </c>
      <c r="D16" s="5">
        <v>49</v>
      </c>
      <c r="E16" s="4">
        <v>41.5</v>
      </c>
      <c r="F16" s="6">
        <v>37.5</v>
      </c>
      <c r="G16" s="5" t="s">
        <v>66</v>
      </c>
      <c r="H16" s="6">
        <v>2</v>
      </c>
      <c r="I16" s="6">
        <v>4</v>
      </c>
      <c r="J16" s="14">
        <v>0.41499999999999998</v>
      </c>
      <c r="K16" s="4">
        <v>45.1</v>
      </c>
      <c r="L16" s="6">
        <v>34.700000000000003</v>
      </c>
      <c r="M16" s="5"/>
      <c r="N16" s="5"/>
      <c r="O16" s="11">
        <v>6</v>
      </c>
      <c r="P16" s="5" t="s">
        <v>50</v>
      </c>
      <c r="Q16" s="58">
        <v>1006.5701594549589</v>
      </c>
      <c r="R16" s="54">
        <f t="shared" si="1"/>
        <v>9.4444444444444446</v>
      </c>
      <c r="S16" s="50">
        <f t="shared" si="0"/>
        <v>5.2777777777777777</v>
      </c>
      <c r="T16" s="50">
        <f t="shared" si="0"/>
        <v>3.0555555555555554</v>
      </c>
      <c r="U16" s="55">
        <f t="shared" si="2"/>
        <v>1.0541</v>
      </c>
      <c r="V16" s="50">
        <f t="shared" si="3"/>
        <v>7.2777777777777786</v>
      </c>
      <c r="W16" s="14">
        <f t="shared" si="3"/>
        <v>1.5000000000000016</v>
      </c>
    </row>
    <row r="17" spans="2:23" x14ac:dyDescent="0.25">
      <c r="B17" s="4">
        <v>9</v>
      </c>
      <c r="C17" s="33">
        <v>30.052</v>
      </c>
      <c r="D17" s="5">
        <v>50</v>
      </c>
      <c r="E17" s="4">
        <v>41.3</v>
      </c>
      <c r="F17" s="6">
        <v>37.299999999999997</v>
      </c>
      <c r="G17" s="5" t="s">
        <v>39</v>
      </c>
      <c r="H17" s="6">
        <v>3</v>
      </c>
      <c r="I17" s="6">
        <v>7</v>
      </c>
      <c r="J17" s="14"/>
      <c r="K17" s="4">
        <v>45.8</v>
      </c>
      <c r="L17" s="6">
        <v>33.799999999999997</v>
      </c>
      <c r="M17" s="5"/>
      <c r="N17" s="5"/>
      <c r="O17" s="11">
        <v>4</v>
      </c>
      <c r="P17" s="5" t="s">
        <v>50</v>
      </c>
      <c r="Q17" s="58">
        <v>1018.0838808321183</v>
      </c>
      <c r="R17" s="54">
        <f t="shared" si="1"/>
        <v>10</v>
      </c>
      <c r="S17" s="50">
        <f t="shared" si="0"/>
        <v>5.1666666666666652</v>
      </c>
      <c r="T17" s="50">
        <f t="shared" si="0"/>
        <v>2.9444444444444429</v>
      </c>
      <c r="U17" s="55">
        <f t="shared" si="2"/>
        <v>0</v>
      </c>
      <c r="V17" s="50">
        <f t="shared" si="3"/>
        <v>7.6666666666666652</v>
      </c>
      <c r="W17" s="14">
        <f t="shared" si="3"/>
        <v>0.99999999999999845</v>
      </c>
    </row>
    <row r="18" spans="2:23" x14ac:dyDescent="0.25">
      <c r="B18" s="4">
        <v>10</v>
      </c>
      <c r="C18" s="33">
        <v>30.08</v>
      </c>
      <c r="D18" s="5">
        <v>51</v>
      </c>
      <c r="E18" s="4">
        <v>41</v>
      </c>
      <c r="F18" s="6">
        <v>37.6</v>
      </c>
      <c r="G18" s="5" t="s">
        <v>82</v>
      </c>
      <c r="H18" s="6">
        <v>1</v>
      </c>
      <c r="I18" s="6">
        <v>8</v>
      </c>
      <c r="J18" s="14">
        <v>0.04</v>
      </c>
      <c r="K18" s="4">
        <v>45.8</v>
      </c>
      <c r="L18" s="6">
        <v>33.799999999999997</v>
      </c>
      <c r="M18" s="5"/>
      <c r="N18" s="5"/>
      <c r="O18" s="11">
        <v>4</v>
      </c>
      <c r="P18" s="5" t="s">
        <v>86</v>
      </c>
      <c r="Q18" s="58">
        <v>1019.0320696514137</v>
      </c>
      <c r="R18" s="54">
        <f t="shared" si="1"/>
        <v>10.555555555555555</v>
      </c>
      <c r="S18" s="50">
        <f t="shared" si="0"/>
        <v>5</v>
      </c>
      <c r="T18" s="50">
        <f t="shared" si="0"/>
        <v>3.1111111111111116</v>
      </c>
      <c r="U18" s="55">
        <f t="shared" si="2"/>
        <v>0.1016</v>
      </c>
      <c r="V18" s="50">
        <f t="shared" si="3"/>
        <v>7.6666666666666652</v>
      </c>
      <c r="W18" s="14">
        <f t="shared" si="3"/>
        <v>0.99999999999999845</v>
      </c>
    </row>
    <row r="19" spans="2:23" x14ac:dyDescent="0.25">
      <c r="B19" s="4">
        <v>11</v>
      </c>
      <c r="C19" s="33">
        <v>29.67</v>
      </c>
      <c r="D19" s="5">
        <v>50</v>
      </c>
      <c r="E19" s="4">
        <v>44</v>
      </c>
      <c r="F19" s="6">
        <v>41</v>
      </c>
      <c r="G19" s="5" t="s">
        <v>32</v>
      </c>
      <c r="H19" s="6">
        <v>3</v>
      </c>
      <c r="I19" s="6">
        <v>10</v>
      </c>
      <c r="J19" s="14">
        <v>0.02</v>
      </c>
      <c r="K19" s="4">
        <v>47.8</v>
      </c>
      <c r="L19" s="6">
        <v>41</v>
      </c>
      <c r="M19" s="5"/>
      <c r="N19" s="5"/>
      <c r="O19" s="11">
        <v>4</v>
      </c>
      <c r="P19" s="5" t="s">
        <v>87</v>
      </c>
      <c r="Q19" s="58">
        <v>1005.1478762260158</v>
      </c>
      <c r="R19" s="54">
        <f t="shared" si="1"/>
        <v>10</v>
      </c>
      <c r="S19" s="50">
        <f t="shared" si="0"/>
        <v>6.6666666666666661</v>
      </c>
      <c r="T19" s="50">
        <f t="shared" si="0"/>
        <v>5</v>
      </c>
      <c r="U19" s="55">
        <f t="shared" si="2"/>
        <v>5.0799999999999998E-2</v>
      </c>
      <c r="V19" s="50">
        <f t="shared" si="3"/>
        <v>8.7777777777777768</v>
      </c>
      <c r="W19" s="14">
        <f t="shared" si="3"/>
        <v>5</v>
      </c>
    </row>
    <row r="20" spans="2:23" x14ac:dyDescent="0.25">
      <c r="B20" s="4">
        <v>12</v>
      </c>
      <c r="C20" s="33">
        <v>30.064</v>
      </c>
      <c r="D20" s="5">
        <v>50</v>
      </c>
      <c r="E20" s="4">
        <v>39</v>
      </c>
      <c r="F20" s="6">
        <v>36.299999999999997</v>
      </c>
      <c r="G20" s="5" t="s">
        <v>40</v>
      </c>
      <c r="H20" s="6">
        <v>2</v>
      </c>
      <c r="I20" s="6">
        <v>9</v>
      </c>
      <c r="J20" s="14">
        <v>1.4999999999999999E-2</v>
      </c>
      <c r="K20" s="4">
        <v>43.9</v>
      </c>
      <c r="L20" s="6">
        <v>36.700000000000003</v>
      </c>
      <c r="M20" s="5"/>
      <c r="N20" s="5"/>
      <c r="O20" s="11">
        <v>3</v>
      </c>
      <c r="P20" s="5" t="s">
        <v>43</v>
      </c>
      <c r="Q20" s="58">
        <v>1018.4902474689592</v>
      </c>
      <c r="R20" s="54">
        <f t="shared" si="1"/>
        <v>10</v>
      </c>
      <c r="S20" s="50">
        <f t="shared" si="0"/>
        <v>3.8888888888888888</v>
      </c>
      <c r="T20" s="50">
        <f t="shared" si="0"/>
        <v>2.3888888888888871</v>
      </c>
      <c r="U20" s="55">
        <f t="shared" si="2"/>
        <v>3.8100000000000002E-2</v>
      </c>
      <c r="V20" s="50">
        <f t="shared" si="3"/>
        <v>6.6111111111111098</v>
      </c>
      <c r="W20" s="14">
        <f t="shared" si="3"/>
        <v>2.6111111111111125</v>
      </c>
    </row>
    <row r="21" spans="2:23" x14ac:dyDescent="0.25">
      <c r="B21" s="4">
        <v>13</v>
      </c>
      <c r="C21" s="33">
        <v>30.04</v>
      </c>
      <c r="D21" s="5">
        <v>50</v>
      </c>
      <c r="E21" s="4">
        <v>43.5</v>
      </c>
      <c r="F21" s="6">
        <v>39.5</v>
      </c>
      <c r="G21" s="5"/>
      <c r="H21" s="6">
        <v>0</v>
      </c>
      <c r="I21" s="6">
        <v>2</v>
      </c>
      <c r="J21" s="14">
        <v>0.52</v>
      </c>
      <c r="K21" s="4">
        <v>47</v>
      </c>
      <c r="L21" s="6">
        <v>31.5</v>
      </c>
      <c r="M21" s="5"/>
      <c r="N21" s="5"/>
      <c r="O21" s="11">
        <v>7</v>
      </c>
      <c r="P21" s="5" t="s">
        <v>88</v>
      </c>
      <c r="Q21" s="58">
        <v>1017.6775141952774</v>
      </c>
      <c r="R21" s="54">
        <f t="shared" si="1"/>
        <v>10</v>
      </c>
      <c r="S21" s="50">
        <f t="shared" si="0"/>
        <v>6.3888888888888884</v>
      </c>
      <c r="T21" s="50">
        <f t="shared" si="0"/>
        <v>4.166666666666667</v>
      </c>
      <c r="U21" s="55">
        <f t="shared" si="2"/>
        <v>1.3208</v>
      </c>
      <c r="V21" s="50">
        <f t="shared" si="3"/>
        <v>8.3333333333333339</v>
      </c>
      <c r="W21" s="14">
        <f t="shared" si="3"/>
        <v>-0.27777777777777779</v>
      </c>
    </row>
    <row r="22" spans="2:23" x14ac:dyDescent="0.25">
      <c r="B22" s="4">
        <v>14</v>
      </c>
      <c r="C22" s="33">
        <v>29.78</v>
      </c>
      <c r="D22" s="5">
        <v>47</v>
      </c>
      <c r="E22" s="4">
        <v>39.5</v>
      </c>
      <c r="F22" s="6">
        <v>38</v>
      </c>
      <c r="G22" s="5" t="s">
        <v>40</v>
      </c>
      <c r="H22" s="6">
        <v>1</v>
      </c>
      <c r="I22" s="6">
        <v>10</v>
      </c>
      <c r="J22" s="14"/>
      <c r="K22" s="4">
        <v>42.3</v>
      </c>
      <c r="L22" s="6">
        <v>34.799999999999997</v>
      </c>
      <c r="M22" s="5"/>
      <c r="N22" s="5"/>
      <c r="O22" s="11">
        <v>8</v>
      </c>
      <c r="P22" s="5" t="s">
        <v>89</v>
      </c>
      <c r="Q22" s="58">
        <v>1008.8729037303907</v>
      </c>
      <c r="R22" s="54">
        <f t="shared" si="1"/>
        <v>8.3333333333333339</v>
      </c>
      <c r="S22" s="50">
        <f t="shared" si="0"/>
        <v>4.166666666666667</v>
      </c>
      <c r="T22" s="50">
        <f t="shared" si="0"/>
        <v>3.333333333333333</v>
      </c>
      <c r="U22" s="55">
        <f t="shared" si="2"/>
        <v>0</v>
      </c>
      <c r="V22" s="50">
        <f t="shared" si="3"/>
        <v>5.7222222222222205</v>
      </c>
      <c r="W22" s="14">
        <f t="shared" si="3"/>
        <v>1.555555555555554</v>
      </c>
    </row>
    <row r="23" spans="2:23" x14ac:dyDescent="0.25">
      <c r="B23" s="4">
        <v>15</v>
      </c>
      <c r="C23" s="33">
        <v>30.052</v>
      </c>
      <c r="D23" s="5">
        <v>48</v>
      </c>
      <c r="E23" s="4">
        <v>38</v>
      </c>
      <c r="F23" s="6">
        <v>35.700000000000003</v>
      </c>
      <c r="G23" s="5" t="s">
        <v>40</v>
      </c>
      <c r="H23" s="6">
        <v>1.5</v>
      </c>
      <c r="I23" s="6">
        <v>10</v>
      </c>
      <c r="J23" s="14">
        <v>0.02</v>
      </c>
      <c r="K23" s="4">
        <v>40</v>
      </c>
      <c r="L23" s="6">
        <v>37</v>
      </c>
      <c r="M23" s="5"/>
      <c r="N23" s="5"/>
      <c r="O23" s="11">
        <v>5</v>
      </c>
      <c r="P23" s="5" t="s">
        <v>58</v>
      </c>
      <c r="Q23" s="58">
        <v>1018.0838808321183</v>
      </c>
      <c r="R23" s="54">
        <f t="shared" si="1"/>
        <v>8.8888888888888893</v>
      </c>
      <c r="S23" s="50">
        <f t="shared" si="0"/>
        <v>3.333333333333333</v>
      </c>
      <c r="T23" s="50">
        <f t="shared" si="0"/>
        <v>2.0555555555555571</v>
      </c>
      <c r="U23" s="55">
        <f t="shared" si="2"/>
        <v>5.0799999999999998E-2</v>
      </c>
      <c r="V23" s="50">
        <f t="shared" si="3"/>
        <v>4.4444444444444446</v>
      </c>
      <c r="W23" s="14">
        <f t="shared" si="3"/>
        <v>2.7777777777777777</v>
      </c>
    </row>
    <row r="24" spans="2:23" x14ac:dyDescent="0.25">
      <c r="B24" s="4">
        <v>16</v>
      </c>
      <c r="C24" s="33">
        <v>30.08</v>
      </c>
      <c r="D24" s="5">
        <v>47</v>
      </c>
      <c r="E24" s="4">
        <v>41.6</v>
      </c>
      <c r="F24" s="6">
        <v>37.799999999999997</v>
      </c>
      <c r="G24" s="5" t="s">
        <v>40</v>
      </c>
      <c r="H24" s="6">
        <v>0.5</v>
      </c>
      <c r="I24" s="6">
        <v>10</v>
      </c>
      <c r="J24" s="14"/>
      <c r="K24" s="4">
        <v>44.9</v>
      </c>
      <c r="L24" s="6">
        <v>35.799999999999997</v>
      </c>
      <c r="M24" s="5"/>
      <c r="N24" s="5"/>
      <c r="O24" s="11">
        <v>4</v>
      </c>
      <c r="P24" s="5" t="s">
        <v>90</v>
      </c>
      <c r="Q24" s="58">
        <v>1019.0320696514137</v>
      </c>
      <c r="R24" s="54">
        <f t="shared" si="1"/>
        <v>8.3333333333333339</v>
      </c>
      <c r="S24" s="50">
        <f t="shared" si="0"/>
        <v>5.3333333333333339</v>
      </c>
      <c r="T24" s="50">
        <f t="shared" si="0"/>
        <v>3.2222222222222205</v>
      </c>
      <c r="U24" s="55">
        <f t="shared" si="2"/>
        <v>0</v>
      </c>
      <c r="V24" s="50">
        <f t="shared" si="3"/>
        <v>7.1666666666666661</v>
      </c>
      <c r="W24" s="14">
        <f t="shared" si="3"/>
        <v>2.1111111111111094</v>
      </c>
    </row>
    <row r="25" spans="2:23" x14ac:dyDescent="0.25">
      <c r="B25" s="4">
        <v>17</v>
      </c>
      <c r="C25" s="33">
        <v>29.89</v>
      </c>
      <c r="D25" s="5">
        <v>46</v>
      </c>
      <c r="E25" s="4">
        <v>40.1</v>
      </c>
      <c r="F25" s="6">
        <v>37.1</v>
      </c>
      <c r="G25" s="5" t="s">
        <v>41</v>
      </c>
      <c r="H25" s="6">
        <v>2</v>
      </c>
      <c r="I25" s="6">
        <v>10</v>
      </c>
      <c r="J25" s="14">
        <v>3.6999999999999998E-2</v>
      </c>
      <c r="K25" s="4">
        <v>44.8</v>
      </c>
      <c r="L25" s="6">
        <v>38</v>
      </c>
      <c r="M25" s="5"/>
      <c r="N25" s="5"/>
      <c r="O25" s="11">
        <v>4</v>
      </c>
      <c r="P25" s="5" t="s">
        <v>58</v>
      </c>
      <c r="Q25" s="58">
        <v>1012.5979312347661</v>
      </c>
      <c r="R25" s="54">
        <f t="shared" si="1"/>
        <v>7.7777777777777777</v>
      </c>
      <c r="S25" s="50">
        <f t="shared" si="1"/>
        <v>4.5000000000000009</v>
      </c>
      <c r="T25" s="50">
        <f t="shared" si="1"/>
        <v>2.8333333333333339</v>
      </c>
      <c r="U25" s="55">
        <f t="shared" si="2"/>
        <v>9.3979999999999994E-2</v>
      </c>
      <c r="V25" s="50">
        <f t="shared" si="3"/>
        <v>7.1111111111111089</v>
      </c>
      <c r="W25" s="14">
        <f t="shared" si="3"/>
        <v>3.333333333333333</v>
      </c>
    </row>
    <row r="26" spans="2:23" x14ac:dyDescent="0.25">
      <c r="B26" s="4">
        <v>18</v>
      </c>
      <c r="C26" s="33">
        <v>29.84</v>
      </c>
      <c r="D26" s="5">
        <v>46</v>
      </c>
      <c r="E26" s="4">
        <v>40</v>
      </c>
      <c r="F26" s="6">
        <v>38.5</v>
      </c>
      <c r="G26" s="5" t="s">
        <v>41</v>
      </c>
      <c r="H26" s="6">
        <v>1.5</v>
      </c>
      <c r="I26" s="6">
        <v>10</v>
      </c>
      <c r="J26" s="14"/>
      <c r="K26" s="4">
        <v>52.1</v>
      </c>
      <c r="L26" s="6">
        <v>38.5</v>
      </c>
      <c r="M26" s="5"/>
      <c r="N26" s="5"/>
      <c r="O26" s="11">
        <v>5</v>
      </c>
      <c r="P26" s="5" t="s">
        <v>45</v>
      </c>
      <c r="Q26" s="58">
        <v>1010.9047369145953</v>
      </c>
      <c r="R26" s="54">
        <f t="shared" si="1"/>
        <v>7.7777777777777777</v>
      </c>
      <c r="S26" s="50">
        <f t="shared" si="1"/>
        <v>4.4444444444444446</v>
      </c>
      <c r="T26" s="50">
        <f t="shared" si="1"/>
        <v>3.6111111111111112</v>
      </c>
      <c r="U26" s="55">
        <f t="shared" si="2"/>
        <v>0</v>
      </c>
      <c r="V26" s="50">
        <f t="shared" si="3"/>
        <v>11.166666666666668</v>
      </c>
      <c r="W26" s="14">
        <f t="shared" si="3"/>
        <v>3.6111111111111112</v>
      </c>
    </row>
    <row r="27" spans="2:23" x14ac:dyDescent="0.25">
      <c r="B27" s="4">
        <v>19</v>
      </c>
      <c r="C27" s="33">
        <v>29.57</v>
      </c>
      <c r="D27" s="5">
        <v>46</v>
      </c>
      <c r="E27" s="4">
        <v>38</v>
      </c>
      <c r="F27" s="6">
        <v>35</v>
      </c>
      <c r="G27" s="5" t="s">
        <v>31</v>
      </c>
      <c r="H27" s="6">
        <v>3</v>
      </c>
      <c r="I27" s="6">
        <v>10</v>
      </c>
      <c r="J27" s="14">
        <v>0.45500000000000002</v>
      </c>
      <c r="K27" s="4">
        <v>42.2</v>
      </c>
      <c r="L27" s="6">
        <v>35</v>
      </c>
      <c r="M27" s="5"/>
      <c r="N27" s="5"/>
      <c r="O27" s="11">
        <v>7</v>
      </c>
      <c r="P27" s="5" t="s">
        <v>91</v>
      </c>
      <c r="Q27" s="58">
        <v>1001.7614875856747</v>
      </c>
      <c r="R27" s="54">
        <f t="shared" si="1"/>
        <v>7.7777777777777777</v>
      </c>
      <c r="S27" s="50">
        <f t="shared" si="1"/>
        <v>3.333333333333333</v>
      </c>
      <c r="T27" s="50">
        <f t="shared" si="1"/>
        <v>1.6666666666666665</v>
      </c>
      <c r="U27" s="55">
        <f t="shared" si="2"/>
        <v>1.1556999999999999</v>
      </c>
      <c r="V27" s="50">
        <f t="shared" si="3"/>
        <v>5.6666666666666679</v>
      </c>
      <c r="W27" s="14">
        <f t="shared" si="3"/>
        <v>1.6666666666666665</v>
      </c>
    </row>
    <row r="28" spans="2:23" x14ac:dyDescent="0.25">
      <c r="B28" s="4">
        <v>20</v>
      </c>
      <c r="C28" s="33">
        <v>29.672000000000001</v>
      </c>
      <c r="D28" s="5">
        <v>45</v>
      </c>
      <c r="E28" s="4">
        <v>33.4</v>
      </c>
      <c r="F28" s="6">
        <v>31.2</v>
      </c>
      <c r="G28" s="5" t="s">
        <v>67</v>
      </c>
      <c r="H28" s="6">
        <v>2</v>
      </c>
      <c r="I28" s="6">
        <v>10</v>
      </c>
      <c r="J28" s="14"/>
      <c r="K28" s="4">
        <v>40.6</v>
      </c>
      <c r="L28" s="6">
        <v>32.5</v>
      </c>
      <c r="M28" s="5"/>
      <c r="N28" s="5"/>
      <c r="O28" s="11">
        <v>7</v>
      </c>
      <c r="P28" s="5" t="s">
        <v>92</v>
      </c>
      <c r="Q28" s="58">
        <v>1005.2156039988228</v>
      </c>
      <c r="R28" s="54">
        <f t="shared" si="1"/>
        <v>7.2222222222222223</v>
      </c>
      <c r="S28" s="50">
        <f t="shared" si="1"/>
        <v>0.77777777777777701</v>
      </c>
      <c r="T28" s="50">
        <f t="shared" si="1"/>
        <v>-0.44444444444444481</v>
      </c>
      <c r="U28" s="55">
        <f t="shared" si="2"/>
        <v>0</v>
      </c>
      <c r="V28" s="50">
        <f t="shared" si="3"/>
        <v>4.7777777777777786</v>
      </c>
      <c r="W28" s="14">
        <f t="shared" si="3"/>
        <v>0.27777777777777779</v>
      </c>
    </row>
    <row r="29" spans="2:23" x14ac:dyDescent="0.25">
      <c r="B29" s="4">
        <v>21</v>
      </c>
      <c r="C29" s="33">
        <v>29.904</v>
      </c>
      <c r="D29" s="5">
        <v>44</v>
      </c>
      <c r="E29" s="4">
        <v>32.5</v>
      </c>
      <c r="F29" s="6">
        <v>30</v>
      </c>
      <c r="G29" s="5" t="s">
        <v>40</v>
      </c>
      <c r="H29" s="6">
        <v>4</v>
      </c>
      <c r="I29" s="6">
        <v>1</v>
      </c>
      <c r="J29" s="14"/>
      <c r="K29" s="4">
        <v>40.799999999999997</v>
      </c>
      <c r="L29" s="6">
        <v>29.9</v>
      </c>
      <c r="M29" s="5"/>
      <c r="N29" s="5"/>
      <c r="O29" s="11">
        <v>3</v>
      </c>
      <c r="P29" s="5" t="s">
        <v>48</v>
      </c>
      <c r="Q29" s="58">
        <v>1013.0720256444135</v>
      </c>
      <c r="R29" s="54">
        <f t="shared" si="1"/>
        <v>6.6666666666666661</v>
      </c>
      <c r="S29" s="50">
        <f t="shared" si="1"/>
        <v>0.27777777777777779</v>
      </c>
      <c r="T29" s="50">
        <f t="shared" si="1"/>
        <v>-1.1111111111111112</v>
      </c>
      <c r="U29" s="55">
        <f t="shared" si="2"/>
        <v>0</v>
      </c>
      <c r="V29" s="50">
        <f t="shared" si="3"/>
        <v>4.8888888888888875</v>
      </c>
      <c r="W29" s="14">
        <f t="shared" si="3"/>
        <v>-1.1666666666666674</v>
      </c>
    </row>
    <row r="30" spans="2:23" x14ac:dyDescent="0.25">
      <c r="B30" s="4">
        <v>22</v>
      </c>
      <c r="C30" s="33">
        <v>29.975999999999999</v>
      </c>
      <c r="D30" s="5">
        <v>45</v>
      </c>
      <c r="E30" s="4">
        <v>35.5</v>
      </c>
      <c r="F30" s="6">
        <v>32.299999999999997</v>
      </c>
      <c r="G30" s="5" t="s">
        <v>40</v>
      </c>
      <c r="H30" s="6">
        <v>2</v>
      </c>
      <c r="I30" s="6">
        <v>10</v>
      </c>
      <c r="J30" s="14"/>
      <c r="K30" s="4">
        <v>43.1</v>
      </c>
      <c r="L30" s="6">
        <v>32.200000000000003</v>
      </c>
      <c r="M30" s="5"/>
      <c r="N30" s="5"/>
      <c r="O30" s="11">
        <v>3</v>
      </c>
      <c r="P30" s="5" t="s">
        <v>93</v>
      </c>
      <c r="Q30" s="58">
        <v>1015.510225465459</v>
      </c>
      <c r="R30" s="54">
        <f t="shared" si="1"/>
        <v>7.2222222222222223</v>
      </c>
      <c r="S30" s="50">
        <f t="shared" si="1"/>
        <v>1.9444444444444444</v>
      </c>
      <c r="T30" s="50">
        <f t="shared" si="1"/>
        <v>0.16666666666666508</v>
      </c>
      <c r="U30" s="55">
        <f t="shared" si="2"/>
        <v>0</v>
      </c>
      <c r="V30" s="50">
        <f t="shared" si="3"/>
        <v>6.166666666666667</v>
      </c>
      <c r="W30" s="14">
        <f t="shared" si="3"/>
        <v>0.11111111111111269</v>
      </c>
    </row>
    <row r="31" spans="2:23" x14ac:dyDescent="0.25">
      <c r="B31" s="4">
        <v>23</v>
      </c>
      <c r="C31" s="33">
        <v>29.95</v>
      </c>
      <c r="D31" s="5">
        <v>45</v>
      </c>
      <c r="E31" s="4">
        <v>38.799999999999997</v>
      </c>
      <c r="F31" s="6">
        <v>34.299999999999997</v>
      </c>
      <c r="G31" s="5" t="s">
        <v>32</v>
      </c>
      <c r="H31" s="6">
        <v>1.5</v>
      </c>
      <c r="I31" s="6">
        <v>10</v>
      </c>
      <c r="J31" s="14">
        <v>0.04</v>
      </c>
      <c r="K31" s="4">
        <v>43.4</v>
      </c>
      <c r="L31" s="6">
        <v>34.700000000000003</v>
      </c>
      <c r="M31" s="5"/>
      <c r="N31" s="5"/>
      <c r="O31" s="11">
        <v>5</v>
      </c>
      <c r="P31" s="5" t="s">
        <v>94</v>
      </c>
      <c r="Q31" s="58">
        <v>1014.6297644189705</v>
      </c>
      <c r="R31" s="54">
        <f t="shared" si="1"/>
        <v>7.2222222222222223</v>
      </c>
      <c r="S31" s="50">
        <f t="shared" si="1"/>
        <v>3.7777777777777759</v>
      </c>
      <c r="T31" s="50">
        <f t="shared" si="1"/>
        <v>1.2777777777777761</v>
      </c>
      <c r="U31" s="55">
        <f t="shared" si="2"/>
        <v>0.1016</v>
      </c>
      <c r="V31" s="50">
        <f t="shared" si="3"/>
        <v>6.3333333333333321</v>
      </c>
      <c r="W31" s="14">
        <f t="shared" si="3"/>
        <v>1.5000000000000016</v>
      </c>
    </row>
    <row r="32" spans="2:23" x14ac:dyDescent="0.25">
      <c r="B32" s="4">
        <v>24</v>
      </c>
      <c r="C32" s="33">
        <v>29.9</v>
      </c>
      <c r="D32" s="5">
        <v>45</v>
      </c>
      <c r="E32" s="4">
        <v>42</v>
      </c>
      <c r="F32" s="6">
        <v>37</v>
      </c>
      <c r="G32" s="5" t="s">
        <v>33</v>
      </c>
      <c r="H32" s="6">
        <v>1.5</v>
      </c>
      <c r="I32" s="6">
        <v>9</v>
      </c>
      <c r="J32" s="14">
        <v>7.0000000000000007E-2</v>
      </c>
      <c r="K32" s="4">
        <v>44.2</v>
      </c>
      <c r="L32" s="6">
        <v>33</v>
      </c>
      <c r="M32" s="5"/>
      <c r="N32" s="5"/>
      <c r="O32" s="11">
        <v>6</v>
      </c>
      <c r="P32" s="5" t="s">
        <v>94</v>
      </c>
      <c r="Q32" s="58">
        <v>1012.9365700988</v>
      </c>
      <c r="R32" s="54">
        <f t="shared" si="1"/>
        <v>7.2222222222222223</v>
      </c>
      <c r="S32" s="50">
        <f t="shared" si="1"/>
        <v>5.5555555555555554</v>
      </c>
      <c r="T32" s="50">
        <f t="shared" si="1"/>
        <v>2.7777777777777777</v>
      </c>
      <c r="U32" s="55">
        <f t="shared" si="2"/>
        <v>0.17780000000000001</v>
      </c>
      <c r="V32" s="50">
        <f t="shared" si="3"/>
        <v>6.7777777777777795</v>
      </c>
      <c r="W32" s="14">
        <f t="shared" si="3"/>
        <v>0.55555555555555558</v>
      </c>
    </row>
    <row r="33" spans="2:23" x14ac:dyDescent="0.25">
      <c r="B33" s="4">
        <v>25</v>
      </c>
      <c r="C33" s="33">
        <v>29.95</v>
      </c>
      <c r="D33" s="5">
        <v>45</v>
      </c>
      <c r="E33" s="4">
        <v>43</v>
      </c>
      <c r="F33" s="6">
        <v>37.5</v>
      </c>
      <c r="G33" s="5" t="s">
        <v>34</v>
      </c>
      <c r="H33" s="6">
        <v>1.5</v>
      </c>
      <c r="I33" s="6">
        <v>2</v>
      </c>
      <c r="J33" s="14">
        <v>0.32</v>
      </c>
      <c r="K33" s="4">
        <v>48.2</v>
      </c>
      <c r="L33" s="6">
        <v>30.8</v>
      </c>
      <c r="M33" s="5"/>
      <c r="N33" s="5"/>
      <c r="O33" s="11">
        <v>9</v>
      </c>
      <c r="P33" s="5" t="s">
        <v>95</v>
      </c>
      <c r="Q33" s="58">
        <v>1014.6297644189705</v>
      </c>
      <c r="R33" s="54">
        <f t="shared" si="1"/>
        <v>7.2222222222222223</v>
      </c>
      <c r="S33" s="50">
        <f t="shared" si="1"/>
        <v>6.1111111111111107</v>
      </c>
      <c r="T33" s="50">
        <f t="shared" si="1"/>
        <v>3.0555555555555554</v>
      </c>
      <c r="U33" s="55">
        <f t="shared" si="2"/>
        <v>0.81279999999999997</v>
      </c>
      <c r="V33" s="50">
        <f t="shared" si="3"/>
        <v>9.0000000000000018</v>
      </c>
      <c r="W33" s="14">
        <f t="shared" si="3"/>
        <v>-0.6666666666666663</v>
      </c>
    </row>
    <row r="34" spans="2:23" x14ac:dyDescent="0.25">
      <c r="B34" s="4">
        <v>26</v>
      </c>
      <c r="C34" s="33">
        <v>29.5</v>
      </c>
      <c r="D34" s="5">
        <v>46</v>
      </c>
      <c r="E34" s="4">
        <v>43</v>
      </c>
      <c r="F34" s="6">
        <v>40</v>
      </c>
      <c r="G34" s="5" t="s">
        <v>32</v>
      </c>
      <c r="H34" s="6">
        <v>3</v>
      </c>
      <c r="I34" s="6">
        <v>8</v>
      </c>
      <c r="J34" s="14">
        <v>0.04</v>
      </c>
      <c r="K34" s="4">
        <v>45</v>
      </c>
      <c r="L34" s="6">
        <v>34.5</v>
      </c>
      <c r="M34" s="5"/>
      <c r="N34" s="5"/>
      <c r="O34" s="11">
        <v>8</v>
      </c>
      <c r="P34" s="5" t="s">
        <v>45</v>
      </c>
      <c r="Q34" s="58">
        <v>999.39101553743603</v>
      </c>
      <c r="R34" s="54">
        <f t="shared" si="1"/>
        <v>7.7777777777777777</v>
      </c>
      <c r="S34" s="50">
        <f t="shared" si="1"/>
        <v>6.1111111111111107</v>
      </c>
      <c r="T34" s="50">
        <f t="shared" si="1"/>
        <v>4.4444444444444446</v>
      </c>
      <c r="U34" s="55">
        <f t="shared" si="2"/>
        <v>0.1016</v>
      </c>
      <c r="V34" s="50">
        <f t="shared" si="3"/>
        <v>7.2222222222222223</v>
      </c>
      <c r="W34" s="14">
        <f t="shared" si="3"/>
        <v>1.3888888888888888</v>
      </c>
    </row>
    <row r="35" spans="2:23" x14ac:dyDescent="0.25">
      <c r="B35" s="4">
        <v>27</v>
      </c>
      <c r="C35" s="33">
        <v>30.05</v>
      </c>
      <c r="D35" s="5">
        <v>45</v>
      </c>
      <c r="E35" s="4">
        <v>38.5</v>
      </c>
      <c r="F35" s="6">
        <v>33.5</v>
      </c>
      <c r="G35" s="5" t="s">
        <v>40</v>
      </c>
      <c r="H35" s="6">
        <v>4</v>
      </c>
      <c r="I35" s="6">
        <v>7</v>
      </c>
      <c r="J35" s="14"/>
      <c r="K35" s="4">
        <v>42.5</v>
      </c>
      <c r="L35" s="6">
        <v>34</v>
      </c>
      <c r="M35" s="5"/>
      <c r="N35" s="5"/>
      <c r="O35" s="11">
        <v>4</v>
      </c>
      <c r="P35" s="5" t="s">
        <v>96</v>
      </c>
      <c r="Q35" s="58">
        <v>1018.0161530593115</v>
      </c>
      <c r="R35" s="54">
        <f t="shared" si="1"/>
        <v>7.2222222222222223</v>
      </c>
      <c r="S35" s="50">
        <f t="shared" si="1"/>
        <v>3.6111111111111112</v>
      </c>
      <c r="T35" s="50">
        <f t="shared" si="1"/>
        <v>0.83333333333333326</v>
      </c>
      <c r="U35" s="55">
        <f t="shared" si="2"/>
        <v>0</v>
      </c>
      <c r="V35" s="50">
        <f t="shared" si="3"/>
        <v>5.833333333333333</v>
      </c>
      <c r="W35" s="14">
        <f t="shared" si="3"/>
        <v>1.1111111111111112</v>
      </c>
    </row>
    <row r="36" spans="2:23" x14ac:dyDescent="0.25">
      <c r="B36" s="4">
        <v>28</v>
      </c>
      <c r="C36" s="33">
        <v>30.05</v>
      </c>
      <c r="D36" s="5">
        <v>45</v>
      </c>
      <c r="E36" s="4">
        <v>37</v>
      </c>
      <c r="F36" s="6">
        <v>36</v>
      </c>
      <c r="G36" s="5" t="s">
        <v>42</v>
      </c>
      <c r="H36" s="6">
        <v>2</v>
      </c>
      <c r="I36" s="6">
        <v>10</v>
      </c>
      <c r="J36" s="14">
        <v>0.12</v>
      </c>
      <c r="K36" s="4">
        <v>40</v>
      </c>
      <c r="L36" s="6">
        <v>32</v>
      </c>
      <c r="M36" s="5"/>
      <c r="N36" s="5"/>
      <c r="O36" s="11">
        <v>9</v>
      </c>
      <c r="P36" s="5" t="s">
        <v>97</v>
      </c>
      <c r="Q36" s="58">
        <v>1018.0161530593115</v>
      </c>
      <c r="R36" s="54">
        <f t="shared" si="1"/>
        <v>7.2222222222222223</v>
      </c>
      <c r="S36" s="50">
        <f t="shared" si="1"/>
        <v>2.7777777777777777</v>
      </c>
      <c r="T36" s="50">
        <f t="shared" si="1"/>
        <v>2.2222222222222223</v>
      </c>
      <c r="U36" s="55">
        <f t="shared" si="2"/>
        <v>0.30480000000000002</v>
      </c>
      <c r="V36" s="50">
        <f t="shared" si="3"/>
        <v>4.4444444444444446</v>
      </c>
      <c r="W36" s="14">
        <f t="shared" si="3"/>
        <v>0</v>
      </c>
    </row>
    <row r="37" spans="2:23" x14ac:dyDescent="0.25">
      <c r="B37" s="4">
        <v>29</v>
      </c>
      <c r="C37" s="33">
        <v>30.01</v>
      </c>
      <c r="D37" s="5">
        <v>47</v>
      </c>
      <c r="E37" s="4">
        <v>40</v>
      </c>
      <c r="F37" s="6">
        <v>39</v>
      </c>
      <c r="G37" s="5" t="s">
        <v>42</v>
      </c>
      <c r="H37" s="6">
        <v>1.5</v>
      </c>
      <c r="I37" s="6">
        <v>10</v>
      </c>
      <c r="J37" s="14">
        <v>0.02</v>
      </c>
      <c r="K37" s="4">
        <v>41.3</v>
      </c>
      <c r="L37" s="6">
        <v>35.200000000000003</v>
      </c>
      <c r="M37" s="5"/>
      <c r="N37" s="5"/>
      <c r="O37" s="11">
        <v>9</v>
      </c>
      <c r="P37" s="5" t="s">
        <v>98</v>
      </c>
      <c r="Q37" s="58">
        <v>1016.6615976031752</v>
      </c>
      <c r="R37" s="54">
        <f t="shared" si="1"/>
        <v>8.3333333333333339</v>
      </c>
      <c r="S37" s="50">
        <f t="shared" si="1"/>
        <v>4.4444444444444446</v>
      </c>
      <c r="T37" s="50">
        <f t="shared" si="1"/>
        <v>3.8888888888888888</v>
      </c>
      <c r="U37" s="55">
        <f t="shared" si="2"/>
        <v>5.0799999999999998E-2</v>
      </c>
      <c r="V37" s="50">
        <f t="shared" si="3"/>
        <v>5.1666666666666652</v>
      </c>
      <c r="W37" s="14">
        <f t="shared" si="3"/>
        <v>1.7777777777777792</v>
      </c>
    </row>
    <row r="38" spans="2:23" x14ac:dyDescent="0.25">
      <c r="B38" s="4">
        <v>30</v>
      </c>
      <c r="C38" s="33">
        <v>30.29</v>
      </c>
      <c r="D38" s="5">
        <v>47</v>
      </c>
      <c r="E38" s="4">
        <v>40.5</v>
      </c>
      <c r="F38" s="6">
        <v>36.5</v>
      </c>
      <c r="G38" s="5" t="s">
        <v>41</v>
      </c>
      <c r="H38" s="6">
        <v>1</v>
      </c>
      <c r="I38" s="6">
        <v>9</v>
      </c>
      <c r="J38" s="14"/>
      <c r="K38" s="4">
        <v>48.8</v>
      </c>
      <c r="L38" s="6">
        <v>35</v>
      </c>
      <c r="M38" s="5"/>
      <c r="N38" s="5"/>
      <c r="O38" s="11">
        <v>6</v>
      </c>
      <c r="P38" s="5" t="s">
        <v>48</v>
      </c>
      <c r="Q38" s="58">
        <v>1026.1434857961297</v>
      </c>
      <c r="R38" s="54">
        <f t="shared" si="1"/>
        <v>8.3333333333333339</v>
      </c>
      <c r="S38" s="50">
        <f t="shared" si="1"/>
        <v>4.7222222222222223</v>
      </c>
      <c r="T38" s="50">
        <f t="shared" si="1"/>
        <v>2.5</v>
      </c>
      <c r="U38" s="55">
        <f t="shared" si="2"/>
        <v>0</v>
      </c>
      <c r="V38" s="50">
        <f t="shared" si="3"/>
        <v>9.3333333333333321</v>
      </c>
      <c r="W38" s="14">
        <f t="shared" si="3"/>
        <v>1.6666666666666665</v>
      </c>
    </row>
    <row r="39" spans="2:23" x14ac:dyDescent="0.25">
      <c r="B39" s="4">
        <v>31</v>
      </c>
      <c r="C39" s="33">
        <v>30.32</v>
      </c>
      <c r="D39" s="5">
        <v>47</v>
      </c>
      <c r="E39" s="4">
        <v>45</v>
      </c>
      <c r="F39" s="6">
        <v>43</v>
      </c>
      <c r="G39" s="5" t="s">
        <v>35</v>
      </c>
      <c r="H39" s="6">
        <v>1</v>
      </c>
      <c r="I39" s="6">
        <v>9</v>
      </c>
      <c r="J39" s="14"/>
      <c r="K39" s="4">
        <v>52.8</v>
      </c>
      <c r="L39" s="6">
        <v>30.2</v>
      </c>
      <c r="M39" s="5"/>
      <c r="N39" s="5"/>
      <c r="O39" s="11">
        <v>8</v>
      </c>
      <c r="P39" s="5" t="s">
        <v>84</v>
      </c>
      <c r="Q39" s="59">
        <v>1027.1594023882321</v>
      </c>
      <c r="R39" s="54">
        <f t="shared" si="1"/>
        <v>8.3333333333333339</v>
      </c>
      <c r="S39" s="50">
        <f t="shared" si="1"/>
        <v>7.2222222222222223</v>
      </c>
      <c r="T39" s="50">
        <f t="shared" si="1"/>
        <v>6.1111111111111107</v>
      </c>
      <c r="U39" s="55">
        <f t="shared" si="2"/>
        <v>0</v>
      </c>
      <c r="V39" s="50">
        <f t="shared" si="3"/>
        <v>11.555555555555554</v>
      </c>
      <c r="W39" s="14">
        <f t="shared" si="3"/>
        <v>-1.0000000000000004</v>
      </c>
    </row>
    <row r="40" spans="2:23" x14ac:dyDescent="0.25">
      <c r="B40" s="1" t="s">
        <v>15</v>
      </c>
      <c r="C40" s="12">
        <f t="shared" ref="C40:O40" si="4">SUM(C9:C39)</f>
        <v>927.74200000000008</v>
      </c>
      <c r="D40" s="36">
        <f t="shared" si="4"/>
        <v>1478</v>
      </c>
      <c r="E40" s="36">
        <f t="shared" ref="E40" si="5">SUM(E9:E39)</f>
        <v>1267.1999999999998</v>
      </c>
      <c r="F40" s="36">
        <f t="shared" si="4"/>
        <v>1171.5999999999999</v>
      </c>
      <c r="G40" s="36"/>
      <c r="H40" s="36">
        <f t="shared" si="4"/>
        <v>61</v>
      </c>
      <c r="I40" s="36">
        <f t="shared" si="4"/>
        <v>237</v>
      </c>
      <c r="J40" s="35">
        <f t="shared" si="4"/>
        <v>3.3449999999999998</v>
      </c>
      <c r="K40" s="36">
        <f t="shared" si="4"/>
        <v>1415.1</v>
      </c>
      <c r="L40" s="36">
        <f t="shared" si="4"/>
        <v>1096.5999999999999</v>
      </c>
      <c r="M40" s="12"/>
      <c r="N40" s="36">
        <f t="shared" si="4"/>
        <v>0</v>
      </c>
      <c r="O40" s="37">
        <f t="shared" si="4"/>
        <v>181</v>
      </c>
      <c r="P40" s="3"/>
      <c r="Q40" s="51">
        <f>SUM(Q9:Q39)</f>
        <v>31429.547065414463</v>
      </c>
      <c r="R40" s="37"/>
      <c r="S40" s="48"/>
      <c r="T40" s="48"/>
      <c r="U40" s="49">
        <f t="shared" si="2"/>
        <v>8.496299999999998</v>
      </c>
      <c r="V40" s="48"/>
      <c r="W40" s="13"/>
    </row>
    <row r="41" spans="2:23" x14ac:dyDescent="0.25">
      <c r="B41" s="7" t="s">
        <v>16</v>
      </c>
      <c r="C41" s="15">
        <f>C40/31</f>
        <v>29.927161290322584</v>
      </c>
      <c r="D41" s="38">
        <f t="shared" ref="D41:O41" si="6">D40/31</f>
        <v>47.677419354838712</v>
      </c>
      <c r="E41" s="38">
        <f t="shared" ref="E41" si="7">E40/31</f>
        <v>40.8774193548387</v>
      </c>
      <c r="F41" s="38">
        <f t="shared" si="6"/>
        <v>37.79354838709677</v>
      </c>
      <c r="G41" s="38"/>
      <c r="H41" s="38">
        <f t="shared" si="6"/>
        <v>1.967741935483871</v>
      </c>
      <c r="I41" s="38">
        <f t="shared" si="6"/>
        <v>7.645161290322581</v>
      </c>
      <c r="J41" s="38">
        <f t="shared" si="6"/>
        <v>0.10790322580645161</v>
      </c>
      <c r="K41" s="38">
        <f t="shared" si="6"/>
        <v>45.648387096774194</v>
      </c>
      <c r="L41" s="38">
        <f t="shared" si="6"/>
        <v>35.37419354838709</v>
      </c>
      <c r="M41" s="15"/>
      <c r="N41" s="38">
        <f t="shared" si="6"/>
        <v>0</v>
      </c>
      <c r="O41" s="39">
        <f t="shared" si="6"/>
        <v>5.838709677419355</v>
      </c>
      <c r="P41" s="9"/>
      <c r="Q41" s="38">
        <f>AVERAGE(Q9:Q39)</f>
        <v>1013.8563569488537</v>
      </c>
      <c r="R41" s="39">
        <f t="shared" si="1"/>
        <v>8.7096774193548399</v>
      </c>
      <c r="S41" s="52">
        <f t="shared" si="1"/>
        <v>4.931899641577056</v>
      </c>
      <c r="T41" s="52">
        <f t="shared" si="1"/>
        <v>3.218637992831539</v>
      </c>
      <c r="U41" s="56">
        <f t="shared" si="2"/>
        <v>0.27407419354838708</v>
      </c>
      <c r="V41" s="52">
        <f t="shared" si="3"/>
        <v>7.5824372759856633</v>
      </c>
      <c r="W41" s="53">
        <f t="shared" si="3"/>
        <v>1.8745519713261614</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4</v>
      </c>
      <c r="D45" s="5">
        <v>7</v>
      </c>
      <c r="E45" s="5">
        <v>2</v>
      </c>
      <c r="F45" s="5">
        <v>3</v>
      </c>
      <c r="G45" s="5">
        <v>2</v>
      </c>
      <c r="H45" s="5">
        <v>3</v>
      </c>
      <c r="I45" s="5">
        <v>4</v>
      </c>
      <c r="J45" s="5">
        <v>5</v>
      </c>
      <c r="K45" s="6"/>
    </row>
    <row r="46" spans="2:23" ht="30" x14ac:dyDescent="0.25">
      <c r="B46" s="24" t="s">
        <v>28</v>
      </c>
      <c r="C46" s="7">
        <v>9.5</v>
      </c>
      <c r="D46" s="8">
        <v>15</v>
      </c>
      <c r="E46" s="8">
        <v>5</v>
      </c>
      <c r="F46" s="8">
        <v>4.5</v>
      </c>
      <c r="G46" s="8">
        <v>3.5</v>
      </c>
      <c r="H46" s="8">
        <v>5</v>
      </c>
      <c r="I46" s="8">
        <v>6</v>
      </c>
      <c r="J46" s="8">
        <v>12.5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9" priority="13">
      <formula>C9&gt;31</formula>
    </cfRule>
  </conditionalFormatting>
  <conditionalFormatting sqref="C9:C39">
    <cfRule type="expression" dxfId="128" priority="12">
      <formula>C9&lt;29</formula>
    </cfRule>
  </conditionalFormatting>
  <conditionalFormatting sqref="D9:D39">
    <cfRule type="expression" dxfId="127" priority="10">
      <formula>D9&lt;40</formula>
    </cfRule>
    <cfRule type="expression" dxfId="126" priority="11">
      <formula>D9&gt;70</formula>
    </cfRule>
  </conditionalFormatting>
  <conditionalFormatting sqref="F9:F39">
    <cfRule type="expression" dxfId="125" priority="9">
      <formula>F9&gt;E9</formula>
    </cfRule>
  </conditionalFormatting>
  <conditionalFormatting sqref="I9:I39">
    <cfRule type="cellIs" dxfId="124" priority="8" operator="greaterThan">
      <formula>10</formula>
    </cfRule>
  </conditionalFormatting>
  <conditionalFormatting sqref="J9:J39">
    <cfRule type="cellIs" dxfId="123" priority="7" operator="greaterThanOrEqual">
      <formula>5</formula>
    </cfRule>
  </conditionalFormatting>
  <conditionalFormatting sqref="K9:K39">
    <cfRule type="cellIs" dxfId="122" priority="5" operator="lessThan">
      <formula>35</formula>
    </cfRule>
    <cfRule type="cellIs" dxfId="121" priority="6" operator="greaterThanOrEqual">
      <formula>85</formula>
    </cfRule>
  </conditionalFormatting>
  <conditionalFormatting sqref="L9:L39">
    <cfRule type="cellIs" dxfId="120" priority="3" operator="notBetween">
      <formula>70</formula>
      <formula>20</formula>
    </cfRule>
    <cfRule type="expression" dxfId="119" priority="4">
      <formula>L9&gt;K9</formula>
    </cfRule>
  </conditionalFormatting>
  <conditionalFormatting sqref="O9:O39">
    <cfRule type="cellIs" dxfId="118" priority="2" operator="greaterThan">
      <formula>10</formula>
    </cfRule>
  </conditionalFormatting>
  <conditionalFormatting sqref="P9:P39">
    <cfRule type="containsBlanks" dxfId="117"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J24" workbookViewId="0">
      <selection activeCell="C1" sqref="C1:O4"/>
    </sheetView>
  </sheetViews>
  <sheetFormatPr defaultRowHeight="15" x14ac:dyDescent="0.25"/>
  <cols>
    <col min="2" max="2" width="11.42578125" customWidth="1"/>
    <col min="3" max="3" width="10.42578125" customWidth="1"/>
    <col min="4" max="4" width="13.28515625" customWidth="1"/>
    <col min="16" max="16" width="32" bestFit="1"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ht="30" customHeight="1" x14ac:dyDescent="0.25">
      <c r="A8" s="20"/>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30.167999999999999</v>
      </c>
      <c r="D9" s="1">
        <v>49</v>
      </c>
      <c r="E9" s="1">
        <v>50</v>
      </c>
      <c r="F9" s="3">
        <v>48</v>
      </c>
      <c r="G9" s="2" t="s">
        <v>32</v>
      </c>
      <c r="H9" s="3">
        <v>4</v>
      </c>
      <c r="I9" s="3">
        <v>5</v>
      </c>
      <c r="J9" s="13">
        <v>0.05</v>
      </c>
      <c r="K9" s="1">
        <v>54.2</v>
      </c>
      <c r="L9" s="3">
        <v>40.700000000000003</v>
      </c>
      <c r="M9" s="2"/>
      <c r="N9" s="2">
        <v>0</v>
      </c>
      <c r="O9" s="10">
        <v>9</v>
      </c>
      <c r="P9" s="2" t="s">
        <v>100</v>
      </c>
      <c r="Q9" s="57">
        <v>1021.1993583812319</v>
      </c>
      <c r="R9" s="37">
        <f>CONVERT(D9,"F","C")</f>
        <v>9.4444444444444446</v>
      </c>
      <c r="S9" s="48">
        <f t="shared" ref="S9:T24" si="0">CONVERT(E9,"F","C")</f>
        <v>10</v>
      </c>
      <c r="T9" s="48">
        <f t="shared" si="0"/>
        <v>8.8888888888888893</v>
      </c>
      <c r="U9" s="49">
        <f>CONVERT(J9,"in","cm")</f>
        <v>0.127</v>
      </c>
      <c r="V9" s="48">
        <f>CONVERT(K9,"F","C")</f>
        <v>12.333333333333334</v>
      </c>
      <c r="W9" s="13">
        <f>CONVERT(L9,"F","C")</f>
        <v>4.8333333333333348</v>
      </c>
    </row>
    <row r="10" spans="1:23" x14ac:dyDescent="0.25">
      <c r="B10" s="4">
        <v>2</v>
      </c>
      <c r="C10" s="33">
        <v>30.04</v>
      </c>
      <c r="D10" s="5">
        <v>49</v>
      </c>
      <c r="E10" s="4">
        <v>46.5</v>
      </c>
      <c r="F10" s="6">
        <v>44.5</v>
      </c>
      <c r="G10" s="5" t="s">
        <v>38</v>
      </c>
      <c r="H10" s="6">
        <v>1</v>
      </c>
      <c r="I10" s="6">
        <v>0</v>
      </c>
      <c r="J10" s="14"/>
      <c r="K10" s="4">
        <v>53.3</v>
      </c>
      <c r="L10" s="6">
        <v>39</v>
      </c>
      <c r="M10" s="5" t="s">
        <v>42</v>
      </c>
      <c r="N10" s="5">
        <v>1</v>
      </c>
      <c r="O10" s="11">
        <v>8</v>
      </c>
      <c r="P10" s="5" t="s">
        <v>101</v>
      </c>
      <c r="Q10" s="58">
        <v>1016.8647809215954</v>
      </c>
      <c r="R10" s="54">
        <f t="shared" ref="R10:T40" si="1">CONVERT(D10,"F","C")</f>
        <v>9.4444444444444446</v>
      </c>
      <c r="S10" s="50">
        <f t="shared" si="0"/>
        <v>8.0555555555555554</v>
      </c>
      <c r="T10" s="50">
        <f t="shared" si="0"/>
        <v>6.9444444444444446</v>
      </c>
      <c r="U10" s="55">
        <f t="shared" ref="U10:U40" si="2">CONVERT(J10,"in","cm")</f>
        <v>0</v>
      </c>
      <c r="V10" s="50">
        <f t="shared" ref="V10:W40" si="3">CONVERT(K10,"F","C")</f>
        <v>11.833333333333332</v>
      </c>
      <c r="W10" s="14">
        <f t="shared" si="3"/>
        <v>3.8888888888888888</v>
      </c>
    </row>
    <row r="11" spans="1:23" x14ac:dyDescent="0.25">
      <c r="B11" s="4">
        <v>3</v>
      </c>
      <c r="C11" s="33">
        <v>29.712</v>
      </c>
      <c r="D11" s="5">
        <v>49</v>
      </c>
      <c r="E11" s="4">
        <v>46</v>
      </c>
      <c r="F11" s="6">
        <v>44</v>
      </c>
      <c r="G11" s="5" t="s">
        <v>41</v>
      </c>
      <c r="H11" s="6">
        <v>1.5</v>
      </c>
      <c r="I11" s="6">
        <v>10</v>
      </c>
      <c r="J11" s="14">
        <v>3.5999999999999997E-2</v>
      </c>
      <c r="K11" s="4">
        <v>54.6</v>
      </c>
      <c r="L11" s="6">
        <v>43</v>
      </c>
      <c r="M11" s="5" t="s">
        <v>40</v>
      </c>
      <c r="N11" s="5">
        <v>2</v>
      </c>
      <c r="O11" s="11">
        <v>5</v>
      </c>
      <c r="P11" s="5" t="s">
        <v>102</v>
      </c>
      <c r="Q11" s="58">
        <v>1005.757426181277</v>
      </c>
      <c r="R11" s="54">
        <f t="shared" si="1"/>
        <v>9.4444444444444446</v>
      </c>
      <c r="S11" s="50">
        <f t="shared" si="0"/>
        <v>7.7777777777777777</v>
      </c>
      <c r="T11" s="50">
        <f t="shared" si="0"/>
        <v>6.6666666666666661</v>
      </c>
      <c r="U11" s="55">
        <f t="shared" si="2"/>
        <v>9.1439999999999994E-2</v>
      </c>
      <c r="V11" s="50">
        <f t="shared" si="3"/>
        <v>12.555555555555555</v>
      </c>
      <c r="W11" s="14">
        <f t="shared" si="3"/>
        <v>6.1111111111111107</v>
      </c>
    </row>
    <row r="12" spans="1:23" x14ac:dyDescent="0.25">
      <c r="B12" s="4">
        <v>4</v>
      </c>
      <c r="C12" s="33">
        <v>30.2</v>
      </c>
      <c r="D12" s="34">
        <v>49</v>
      </c>
      <c r="E12" s="4">
        <v>51.5</v>
      </c>
      <c r="F12" s="6">
        <v>47</v>
      </c>
      <c r="G12" s="5" t="s">
        <v>31</v>
      </c>
      <c r="H12" s="6">
        <v>1.5</v>
      </c>
      <c r="I12" s="6">
        <v>0</v>
      </c>
      <c r="J12" s="14"/>
      <c r="K12" s="4">
        <v>60.8</v>
      </c>
      <c r="L12" s="6">
        <v>42</v>
      </c>
      <c r="M12" s="5"/>
      <c r="N12" s="5">
        <v>0</v>
      </c>
      <c r="O12" s="11">
        <v>6</v>
      </c>
      <c r="P12" s="5" t="s">
        <v>103</v>
      </c>
      <c r="Q12" s="58">
        <v>1022.2830027461411</v>
      </c>
      <c r="R12" s="54">
        <f t="shared" si="1"/>
        <v>9.4444444444444446</v>
      </c>
      <c r="S12" s="50">
        <f t="shared" si="0"/>
        <v>10.833333333333334</v>
      </c>
      <c r="T12" s="50">
        <f t="shared" si="0"/>
        <v>8.3333333333333339</v>
      </c>
      <c r="U12" s="55">
        <f t="shared" si="2"/>
        <v>0</v>
      </c>
      <c r="V12" s="50">
        <f t="shared" si="3"/>
        <v>15.999999999999998</v>
      </c>
      <c r="W12" s="14">
        <f t="shared" si="3"/>
        <v>5.5555555555555554</v>
      </c>
    </row>
    <row r="13" spans="1:23" x14ac:dyDescent="0.25">
      <c r="B13" s="4">
        <v>5</v>
      </c>
      <c r="C13" s="33">
        <v>30.43</v>
      </c>
      <c r="D13" s="34">
        <v>50</v>
      </c>
      <c r="E13" s="4">
        <v>51</v>
      </c>
      <c r="F13" s="6">
        <v>48</v>
      </c>
      <c r="G13" s="5" t="s">
        <v>35</v>
      </c>
      <c r="H13" s="6">
        <v>1</v>
      </c>
      <c r="I13" s="6">
        <v>6</v>
      </c>
      <c r="J13" s="14"/>
      <c r="K13" s="4">
        <v>57</v>
      </c>
      <c r="L13" s="6">
        <v>37</v>
      </c>
      <c r="M13" s="5" t="s">
        <v>35</v>
      </c>
      <c r="N13" s="5">
        <v>1</v>
      </c>
      <c r="O13" s="11">
        <v>9</v>
      </c>
      <c r="P13" s="5" t="s">
        <v>104</v>
      </c>
      <c r="Q13" s="58">
        <v>1030.0716966189254</v>
      </c>
      <c r="R13" s="54">
        <f t="shared" si="1"/>
        <v>10</v>
      </c>
      <c r="S13" s="50">
        <f t="shared" si="0"/>
        <v>10.555555555555555</v>
      </c>
      <c r="T13" s="50">
        <f t="shared" si="0"/>
        <v>8.8888888888888893</v>
      </c>
      <c r="U13" s="55">
        <f t="shared" si="2"/>
        <v>0</v>
      </c>
      <c r="V13" s="50">
        <f t="shared" si="3"/>
        <v>13.888888888888889</v>
      </c>
      <c r="W13" s="14">
        <f t="shared" si="3"/>
        <v>2.7777777777777777</v>
      </c>
    </row>
    <row r="14" spans="1:23" x14ac:dyDescent="0.25">
      <c r="B14" s="4">
        <v>6</v>
      </c>
      <c r="C14" s="33">
        <v>30.45</v>
      </c>
      <c r="D14" s="5">
        <v>51</v>
      </c>
      <c r="E14" s="4">
        <v>51.3</v>
      </c>
      <c r="F14" s="6">
        <v>47.8</v>
      </c>
      <c r="G14" s="5" t="s">
        <v>35</v>
      </c>
      <c r="H14" s="6">
        <v>1</v>
      </c>
      <c r="I14" s="6">
        <v>0</v>
      </c>
      <c r="J14" s="14"/>
      <c r="K14" s="4">
        <v>59</v>
      </c>
      <c r="L14" s="6">
        <v>37</v>
      </c>
      <c r="M14" s="5" t="s">
        <v>38</v>
      </c>
      <c r="N14" s="5">
        <v>0.5</v>
      </c>
      <c r="O14" s="11">
        <v>7</v>
      </c>
      <c r="P14" s="5" t="s">
        <v>105</v>
      </c>
      <c r="Q14" s="58">
        <v>1030.7489743469937</v>
      </c>
      <c r="R14" s="54">
        <f t="shared" si="1"/>
        <v>10.555555555555555</v>
      </c>
      <c r="S14" s="50">
        <f t="shared" si="0"/>
        <v>10.72222222222222</v>
      </c>
      <c r="T14" s="50">
        <f t="shared" si="0"/>
        <v>8.7777777777777768</v>
      </c>
      <c r="U14" s="55">
        <f t="shared" si="2"/>
        <v>0</v>
      </c>
      <c r="V14" s="50">
        <f t="shared" si="3"/>
        <v>15</v>
      </c>
      <c r="W14" s="14">
        <f t="shared" si="3"/>
        <v>2.7777777777777777</v>
      </c>
    </row>
    <row r="15" spans="1:23" x14ac:dyDescent="0.25">
      <c r="B15" s="4">
        <v>7</v>
      </c>
      <c r="C15" s="33">
        <v>30.312000000000001</v>
      </c>
      <c r="D15" s="5">
        <v>52</v>
      </c>
      <c r="E15" s="4">
        <v>50</v>
      </c>
      <c r="F15" s="6">
        <v>50</v>
      </c>
      <c r="G15" s="5" t="s">
        <v>38</v>
      </c>
      <c r="H15" s="6">
        <v>0.5</v>
      </c>
      <c r="I15" s="6">
        <v>7</v>
      </c>
      <c r="J15" s="14"/>
      <c r="K15" s="4">
        <v>59</v>
      </c>
      <c r="L15" s="6">
        <v>38.5</v>
      </c>
      <c r="M15" s="5" t="s">
        <v>36</v>
      </c>
      <c r="N15" s="5">
        <v>1</v>
      </c>
      <c r="O15" s="11">
        <v>6</v>
      </c>
      <c r="P15" s="5" t="s">
        <v>106</v>
      </c>
      <c r="Q15" s="58">
        <v>1026.0757580233233</v>
      </c>
      <c r="R15" s="54">
        <f t="shared" si="1"/>
        <v>11.111111111111111</v>
      </c>
      <c r="S15" s="50">
        <f t="shared" si="0"/>
        <v>10</v>
      </c>
      <c r="T15" s="50">
        <f t="shared" si="0"/>
        <v>10</v>
      </c>
      <c r="U15" s="55">
        <f t="shared" si="2"/>
        <v>0</v>
      </c>
      <c r="V15" s="50">
        <f t="shared" si="3"/>
        <v>15</v>
      </c>
      <c r="W15" s="14">
        <f t="shared" si="3"/>
        <v>3.6111111111111112</v>
      </c>
    </row>
    <row r="16" spans="1:23" x14ac:dyDescent="0.25">
      <c r="B16" s="4">
        <v>8</v>
      </c>
      <c r="C16" s="33">
        <v>30.106000000000002</v>
      </c>
      <c r="D16" s="5">
        <v>55</v>
      </c>
      <c r="E16" s="4">
        <v>61.6</v>
      </c>
      <c r="F16" s="6">
        <v>54.6</v>
      </c>
      <c r="G16" s="5" t="s">
        <v>36</v>
      </c>
      <c r="H16" s="6">
        <v>1</v>
      </c>
      <c r="I16" s="6">
        <v>0</v>
      </c>
      <c r="J16" s="14"/>
      <c r="K16" s="4">
        <v>72</v>
      </c>
      <c r="L16" s="6">
        <v>42.8</v>
      </c>
      <c r="M16" s="5" t="s">
        <v>38</v>
      </c>
      <c r="N16" s="5">
        <v>0.5</v>
      </c>
      <c r="O16" s="11">
        <v>4</v>
      </c>
      <c r="P16" s="5" t="s">
        <v>105</v>
      </c>
      <c r="Q16" s="58">
        <v>1019.0997974242204</v>
      </c>
      <c r="R16" s="54">
        <f t="shared" si="1"/>
        <v>12.777777777777777</v>
      </c>
      <c r="S16" s="50">
        <f t="shared" si="0"/>
        <v>16.444444444444446</v>
      </c>
      <c r="T16" s="50">
        <f t="shared" si="0"/>
        <v>12.555555555555555</v>
      </c>
      <c r="U16" s="55">
        <f t="shared" si="2"/>
        <v>0</v>
      </c>
      <c r="V16" s="50">
        <f t="shared" si="3"/>
        <v>22.222222222222221</v>
      </c>
      <c r="W16" s="14">
        <f t="shared" si="3"/>
        <v>5.9999999999999982</v>
      </c>
    </row>
    <row r="17" spans="2:23" x14ac:dyDescent="0.25">
      <c r="B17" s="4">
        <v>9</v>
      </c>
      <c r="C17" s="33">
        <v>30.23</v>
      </c>
      <c r="D17" s="5">
        <v>55</v>
      </c>
      <c r="E17" s="4">
        <v>60</v>
      </c>
      <c r="F17" s="6">
        <v>54</v>
      </c>
      <c r="G17" s="5" t="s">
        <v>42</v>
      </c>
      <c r="H17" s="6">
        <v>0.5</v>
      </c>
      <c r="I17" s="6">
        <v>0</v>
      </c>
      <c r="J17" s="14"/>
      <c r="K17" s="4">
        <v>72</v>
      </c>
      <c r="L17" s="6">
        <v>45</v>
      </c>
      <c r="M17" s="5"/>
      <c r="N17" s="5">
        <v>0</v>
      </c>
      <c r="O17" s="11">
        <v>3</v>
      </c>
      <c r="P17" s="5" t="s">
        <v>48</v>
      </c>
      <c r="Q17" s="58">
        <v>1023.2989193382433</v>
      </c>
      <c r="R17" s="54">
        <f t="shared" si="1"/>
        <v>12.777777777777777</v>
      </c>
      <c r="S17" s="50">
        <f t="shared" si="0"/>
        <v>15.555555555555555</v>
      </c>
      <c r="T17" s="50">
        <f t="shared" si="0"/>
        <v>12.222222222222221</v>
      </c>
      <c r="U17" s="55">
        <f t="shared" si="2"/>
        <v>0</v>
      </c>
      <c r="V17" s="50">
        <f t="shared" si="3"/>
        <v>22.222222222222221</v>
      </c>
      <c r="W17" s="14">
        <f t="shared" si="3"/>
        <v>7.2222222222222223</v>
      </c>
    </row>
    <row r="18" spans="2:23" x14ac:dyDescent="0.25">
      <c r="B18" s="4">
        <v>10</v>
      </c>
      <c r="C18" s="33">
        <v>30.34</v>
      </c>
      <c r="D18" s="5">
        <v>57</v>
      </c>
      <c r="E18" s="4">
        <v>59</v>
      </c>
      <c r="F18" s="6">
        <v>53.7</v>
      </c>
      <c r="G18" s="5" t="s">
        <v>42</v>
      </c>
      <c r="H18" s="6">
        <v>1</v>
      </c>
      <c r="I18" s="6">
        <v>0</v>
      </c>
      <c r="J18" s="14"/>
      <c r="K18" s="4">
        <v>67.099999999999994</v>
      </c>
      <c r="L18" s="6">
        <v>47.1</v>
      </c>
      <c r="M18" s="5" t="s">
        <v>40</v>
      </c>
      <c r="N18" s="5">
        <v>1.5</v>
      </c>
      <c r="O18" s="11">
        <v>3</v>
      </c>
      <c r="P18" s="5" t="s">
        <v>48</v>
      </c>
      <c r="Q18" s="58">
        <v>1027.0239468426184</v>
      </c>
      <c r="R18" s="54">
        <f t="shared" si="1"/>
        <v>13.888888888888889</v>
      </c>
      <c r="S18" s="50">
        <f t="shared" si="0"/>
        <v>15</v>
      </c>
      <c r="T18" s="50">
        <f t="shared" si="0"/>
        <v>12.055555555555557</v>
      </c>
      <c r="U18" s="55">
        <f t="shared" si="2"/>
        <v>0</v>
      </c>
      <c r="V18" s="50">
        <f t="shared" si="3"/>
        <v>19.499999999999996</v>
      </c>
      <c r="W18" s="14">
        <f t="shared" si="3"/>
        <v>8.3888888888888893</v>
      </c>
    </row>
    <row r="19" spans="2:23" x14ac:dyDescent="0.25">
      <c r="B19" s="4">
        <v>11</v>
      </c>
      <c r="C19" s="33">
        <v>30.25</v>
      </c>
      <c r="D19" s="5">
        <v>57</v>
      </c>
      <c r="E19" s="4">
        <v>62</v>
      </c>
      <c r="F19" s="6">
        <v>54.4</v>
      </c>
      <c r="G19" s="5" t="s">
        <v>31</v>
      </c>
      <c r="H19" s="6">
        <v>1.5</v>
      </c>
      <c r="I19" s="6">
        <v>0</v>
      </c>
      <c r="J19" s="14">
        <v>0.25</v>
      </c>
      <c r="K19" s="4">
        <v>72.099999999999994</v>
      </c>
      <c r="L19" s="6">
        <v>47</v>
      </c>
      <c r="M19" s="5" t="s">
        <v>41</v>
      </c>
      <c r="N19" s="5">
        <v>1</v>
      </c>
      <c r="O19" s="11">
        <v>5</v>
      </c>
      <c r="P19" s="5" t="s">
        <v>107</v>
      </c>
      <c r="Q19" s="58">
        <v>1023.9761970663118</v>
      </c>
      <c r="R19" s="54">
        <f t="shared" si="1"/>
        <v>13.888888888888889</v>
      </c>
      <c r="S19" s="50">
        <f t="shared" si="0"/>
        <v>16.666666666666668</v>
      </c>
      <c r="T19" s="50">
        <f t="shared" si="0"/>
        <v>12.444444444444443</v>
      </c>
      <c r="U19" s="55">
        <f t="shared" si="2"/>
        <v>0.63500000000000001</v>
      </c>
      <c r="V19" s="50">
        <f t="shared" si="3"/>
        <v>22.277777777777775</v>
      </c>
      <c r="W19" s="14">
        <f t="shared" si="3"/>
        <v>8.3333333333333339</v>
      </c>
    </row>
    <row r="20" spans="2:23" x14ac:dyDescent="0.25">
      <c r="B20" s="4">
        <v>12</v>
      </c>
      <c r="C20" s="33">
        <v>30.056000000000001</v>
      </c>
      <c r="D20" s="5">
        <v>57</v>
      </c>
      <c r="E20" s="4">
        <v>59</v>
      </c>
      <c r="F20" s="6">
        <v>54</v>
      </c>
      <c r="G20" s="5" t="s">
        <v>41</v>
      </c>
      <c r="H20" s="6">
        <v>1</v>
      </c>
      <c r="I20" s="6">
        <v>1</v>
      </c>
      <c r="J20" s="14"/>
      <c r="K20" s="4">
        <v>62.7</v>
      </c>
      <c r="L20" s="6">
        <v>49.7</v>
      </c>
      <c r="M20" s="5"/>
      <c r="N20" s="5">
        <v>0</v>
      </c>
      <c r="O20" s="11">
        <v>5</v>
      </c>
      <c r="P20" s="5" t="s">
        <v>108</v>
      </c>
      <c r="Q20" s="58">
        <v>1017.4066031040501</v>
      </c>
      <c r="R20" s="54">
        <f t="shared" si="1"/>
        <v>13.888888888888889</v>
      </c>
      <c r="S20" s="50">
        <f t="shared" si="0"/>
        <v>15</v>
      </c>
      <c r="T20" s="50">
        <f t="shared" si="0"/>
        <v>12.222222222222221</v>
      </c>
      <c r="U20" s="55">
        <f t="shared" si="2"/>
        <v>0</v>
      </c>
      <c r="V20" s="50">
        <f t="shared" si="3"/>
        <v>17.055555555555557</v>
      </c>
      <c r="W20" s="14">
        <f t="shared" si="3"/>
        <v>9.8333333333333339</v>
      </c>
    </row>
    <row r="21" spans="2:23" x14ac:dyDescent="0.25">
      <c r="B21" s="4">
        <v>13</v>
      </c>
      <c r="C21" s="33">
        <v>30.052</v>
      </c>
      <c r="D21" s="5">
        <v>57</v>
      </c>
      <c r="E21" s="4">
        <v>51.5</v>
      </c>
      <c r="F21" s="6">
        <v>51</v>
      </c>
      <c r="G21" s="5" t="s">
        <v>42</v>
      </c>
      <c r="H21" s="6">
        <v>1</v>
      </c>
      <c r="I21" s="6">
        <v>10</v>
      </c>
      <c r="J21" s="14">
        <v>0.01</v>
      </c>
      <c r="K21" s="4">
        <v>58.2</v>
      </c>
      <c r="L21" s="6">
        <v>47.8</v>
      </c>
      <c r="M21" s="5" t="s">
        <v>40</v>
      </c>
      <c r="N21" s="5">
        <v>1.5</v>
      </c>
      <c r="O21" s="11">
        <v>9</v>
      </c>
      <c r="P21" s="5" t="s">
        <v>109</v>
      </c>
      <c r="Q21" s="58">
        <v>1017.2711475584364</v>
      </c>
      <c r="R21" s="54">
        <f t="shared" si="1"/>
        <v>13.888888888888889</v>
      </c>
      <c r="S21" s="50">
        <f t="shared" si="0"/>
        <v>10.833333333333334</v>
      </c>
      <c r="T21" s="50">
        <f t="shared" si="0"/>
        <v>10.555555555555555</v>
      </c>
      <c r="U21" s="55">
        <f t="shared" si="2"/>
        <v>2.5399999999999999E-2</v>
      </c>
      <c r="V21" s="50">
        <f t="shared" si="3"/>
        <v>14.555555555555557</v>
      </c>
      <c r="W21" s="14">
        <f t="shared" si="3"/>
        <v>8.7777777777777768</v>
      </c>
    </row>
    <row r="22" spans="2:23" x14ac:dyDescent="0.25">
      <c r="B22" s="4">
        <v>14</v>
      </c>
      <c r="C22" s="33">
        <v>29.943999999999999</v>
      </c>
      <c r="D22" s="5">
        <v>56</v>
      </c>
      <c r="E22" s="4">
        <v>53.6</v>
      </c>
      <c r="F22" s="6">
        <v>53</v>
      </c>
      <c r="G22" s="5" t="s">
        <v>31</v>
      </c>
      <c r="H22" s="6">
        <v>1.5</v>
      </c>
      <c r="I22" s="6">
        <v>10</v>
      </c>
      <c r="J22" s="14">
        <v>0.77</v>
      </c>
      <c r="K22" s="4">
        <v>61.2</v>
      </c>
      <c r="L22" s="6">
        <v>48.5</v>
      </c>
      <c r="M22" s="5"/>
      <c r="N22" s="5">
        <v>0</v>
      </c>
      <c r="O22" s="11">
        <v>8</v>
      </c>
      <c r="P22" s="5" t="s">
        <v>110</v>
      </c>
      <c r="Q22" s="58">
        <v>1013.6138478268681</v>
      </c>
      <c r="R22" s="54">
        <f t="shared" si="1"/>
        <v>13.333333333333332</v>
      </c>
      <c r="S22" s="50">
        <f t="shared" si="0"/>
        <v>12</v>
      </c>
      <c r="T22" s="50">
        <f t="shared" si="0"/>
        <v>11.666666666666666</v>
      </c>
      <c r="U22" s="55">
        <f t="shared" si="2"/>
        <v>1.9558</v>
      </c>
      <c r="V22" s="50">
        <f t="shared" si="3"/>
        <v>16.222222222222225</v>
      </c>
      <c r="W22" s="14">
        <f t="shared" si="3"/>
        <v>9.1666666666666661</v>
      </c>
    </row>
    <row r="23" spans="2:23" x14ac:dyDescent="0.25">
      <c r="B23" s="4">
        <v>15</v>
      </c>
      <c r="C23" s="33">
        <v>30.11</v>
      </c>
      <c r="D23" s="5">
        <v>56</v>
      </c>
      <c r="E23" s="4">
        <v>54.6</v>
      </c>
      <c r="F23" s="6">
        <v>53.1</v>
      </c>
      <c r="G23" s="5" t="s">
        <v>40</v>
      </c>
      <c r="H23" s="6">
        <v>1.5</v>
      </c>
      <c r="I23" s="6">
        <v>10</v>
      </c>
      <c r="J23" s="14"/>
      <c r="K23" s="4">
        <v>57</v>
      </c>
      <c r="L23" s="6">
        <v>47</v>
      </c>
      <c r="M23" s="5" t="s">
        <v>40</v>
      </c>
      <c r="N23" s="5">
        <v>2</v>
      </c>
      <c r="O23" s="11">
        <v>8</v>
      </c>
      <c r="P23" s="5" t="s">
        <v>111</v>
      </c>
      <c r="Q23" s="58">
        <v>1019.2352529698341</v>
      </c>
      <c r="R23" s="54">
        <f t="shared" si="1"/>
        <v>13.333333333333332</v>
      </c>
      <c r="S23" s="50">
        <f t="shared" si="0"/>
        <v>12.555555555555555</v>
      </c>
      <c r="T23" s="50">
        <f t="shared" si="0"/>
        <v>11.722222222222223</v>
      </c>
      <c r="U23" s="55">
        <f t="shared" si="2"/>
        <v>0</v>
      </c>
      <c r="V23" s="50">
        <f t="shared" si="3"/>
        <v>13.888888888888889</v>
      </c>
      <c r="W23" s="14">
        <f t="shared" si="3"/>
        <v>8.3333333333333339</v>
      </c>
    </row>
    <row r="24" spans="2:23" x14ac:dyDescent="0.25">
      <c r="B24" s="4">
        <v>16</v>
      </c>
      <c r="C24" s="33">
        <v>30.152000000000001</v>
      </c>
      <c r="D24" s="5">
        <v>55</v>
      </c>
      <c r="E24" s="4">
        <v>51.2</v>
      </c>
      <c r="F24" s="6">
        <v>50</v>
      </c>
      <c r="G24" s="5" t="s">
        <v>40</v>
      </c>
      <c r="H24" s="6">
        <v>3</v>
      </c>
      <c r="I24" s="6">
        <v>10</v>
      </c>
      <c r="J24" s="14"/>
      <c r="K24" s="4">
        <v>63.3</v>
      </c>
      <c r="L24" s="6">
        <v>47</v>
      </c>
      <c r="M24" s="5" t="s">
        <v>41</v>
      </c>
      <c r="N24" s="5">
        <v>1</v>
      </c>
      <c r="O24" s="11">
        <v>6</v>
      </c>
      <c r="P24" s="5" t="s">
        <v>45</v>
      </c>
      <c r="Q24" s="58">
        <v>1020.6575361987775</v>
      </c>
      <c r="R24" s="54">
        <f t="shared" si="1"/>
        <v>12.777777777777777</v>
      </c>
      <c r="S24" s="50">
        <f t="shared" si="0"/>
        <v>10.666666666666668</v>
      </c>
      <c r="T24" s="50">
        <f t="shared" si="0"/>
        <v>10</v>
      </c>
      <c r="U24" s="55">
        <f t="shared" si="2"/>
        <v>0</v>
      </c>
      <c r="V24" s="50">
        <f t="shared" si="3"/>
        <v>17.388888888888886</v>
      </c>
      <c r="W24" s="14">
        <f t="shared" si="3"/>
        <v>8.3333333333333339</v>
      </c>
    </row>
    <row r="25" spans="2:23" x14ac:dyDescent="0.25">
      <c r="B25" s="4">
        <v>17</v>
      </c>
      <c r="C25" s="33">
        <v>29.952000000000002</v>
      </c>
      <c r="D25" s="5">
        <v>57</v>
      </c>
      <c r="E25" s="4">
        <v>59.5</v>
      </c>
      <c r="F25" s="6">
        <v>57.5</v>
      </c>
      <c r="G25" s="5" t="s">
        <v>41</v>
      </c>
      <c r="H25" s="6">
        <v>1</v>
      </c>
      <c r="I25" s="6">
        <v>10</v>
      </c>
      <c r="J25" s="14">
        <v>0.13</v>
      </c>
      <c r="K25" s="4">
        <v>69.2</v>
      </c>
      <c r="L25" s="6">
        <v>58</v>
      </c>
      <c r="M25" s="5" t="s">
        <v>35</v>
      </c>
      <c r="N25" s="5">
        <v>1</v>
      </c>
      <c r="O25" s="11">
        <v>6</v>
      </c>
      <c r="P25" s="5" t="s">
        <v>43</v>
      </c>
      <c r="Q25" s="58">
        <v>1013.8847589180954</v>
      </c>
      <c r="R25" s="54">
        <f t="shared" si="1"/>
        <v>13.888888888888889</v>
      </c>
      <c r="S25" s="50">
        <f t="shared" si="1"/>
        <v>15.277777777777777</v>
      </c>
      <c r="T25" s="50">
        <f t="shared" si="1"/>
        <v>14.166666666666666</v>
      </c>
      <c r="U25" s="55">
        <f t="shared" si="2"/>
        <v>0.33019999999999999</v>
      </c>
      <c r="V25" s="50">
        <f t="shared" si="3"/>
        <v>20.666666666666668</v>
      </c>
      <c r="W25" s="14">
        <f t="shared" si="3"/>
        <v>14.444444444444445</v>
      </c>
    </row>
    <row r="26" spans="2:23" x14ac:dyDescent="0.25">
      <c r="B26" s="4">
        <v>18</v>
      </c>
      <c r="C26" s="33">
        <v>29.99</v>
      </c>
      <c r="D26" s="5">
        <v>57</v>
      </c>
      <c r="E26" s="4">
        <v>51.3</v>
      </c>
      <c r="F26" s="6">
        <v>51</v>
      </c>
      <c r="G26" s="5" t="s">
        <v>35</v>
      </c>
      <c r="H26" s="6">
        <v>1</v>
      </c>
      <c r="I26" s="6">
        <v>10</v>
      </c>
      <c r="J26" s="14">
        <v>0.24</v>
      </c>
      <c r="K26" s="4">
        <v>57.1</v>
      </c>
      <c r="L26" s="6">
        <v>48</v>
      </c>
      <c r="M26" s="5" t="s">
        <v>35</v>
      </c>
      <c r="N26" s="5">
        <v>0.5</v>
      </c>
      <c r="O26" s="11">
        <v>8</v>
      </c>
      <c r="P26" s="5" t="s">
        <v>91</v>
      </c>
      <c r="Q26" s="58">
        <v>1015.1715866014249</v>
      </c>
      <c r="R26" s="54">
        <f t="shared" si="1"/>
        <v>13.888888888888889</v>
      </c>
      <c r="S26" s="50">
        <f t="shared" si="1"/>
        <v>10.72222222222222</v>
      </c>
      <c r="T26" s="50">
        <f t="shared" si="1"/>
        <v>10.555555555555555</v>
      </c>
      <c r="U26" s="55">
        <f t="shared" si="2"/>
        <v>0.60960000000000003</v>
      </c>
      <c r="V26" s="50">
        <f t="shared" si="3"/>
        <v>13.944444444444445</v>
      </c>
      <c r="W26" s="14">
        <f t="shared" si="3"/>
        <v>8.8888888888888893</v>
      </c>
    </row>
    <row r="27" spans="2:23" x14ac:dyDescent="0.25">
      <c r="B27" s="4">
        <v>19</v>
      </c>
      <c r="C27" s="33">
        <v>30.1</v>
      </c>
      <c r="D27" s="5">
        <v>56</v>
      </c>
      <c r="E27" s="4">
        <v>54</v>
      </c>
      <c r="F27" s="6">
        <v>53</v>
      </c>
      <c r="G27" s="5" t="s">
        <v>40</v>
      </c>
      <c r="H27" s="6">
        <v>3</v>
      </c>
      <c r="I27" s="6">
        <v>10</v>
      </c>
      <c r="J27" s="14">
        <v>0.38</v>
      </c>
      <c r="K27" s="4">
        <v>55.8</v>
      </c>
      <c r="L27" s="6">
        <v>47.7</v>
      </c>
      <c r="M27" s="5" t="s">
        <v>40</v>
      </c>
      <c r="N27" s="5">
        <v>4</v>
      </c>
      <c r="O27" s="11">
        <v>9</v>
      </c>
      <c r="P27" s="5" t="s">
        <v>68</v>
      </c>
      <c r="Q27" s="58">
        <v>1018.8966141058003</v>
      </c>
      <c r="R27" s="54">
        <f t="shared" si="1"/>
        <v>13.333333333333332</v>
      </c>
      <c r="S27" s="50">
        <f t="shared" si="1"/>
        <v>12.222222222222221</v>
      </c>
      <c r="T27" s="50">
        <f t="shared" si="1"/>
        <v>11.666666666666666</v>
      </c>
      <c r="U27" s="55">
        <f t="shared" si="2"/>
        <v>0.96520000000000006</v>
      </c>
      <c r="V27" s="50">
        <f t="shared" si="3"/>
        <v>13.22222222222222</v>
      </c>
      <c r="W27" s="14">
        <f t="shared" si="3"/>
        <v>8.7222222222222232</v>
      </c>
    </row>
    <row r="28" spans="2:23" x14ac:dyDescent="0.25">
      <c r="B28" s="4">
        <v>20</v>
      </c>
      <c r="C28" s="33">
        <v>30.184000000000001</v>
      </c>
      <c r="D28" s="5">
        <v>56</v>
      </c>
      <c r="E28" s="4">
        <v>54</v>
      </c>
      <c r="F28" s="6">
        <v>51.8</v>
      </c>
      <c r="G28" s="5"/>
      <c r="H28" s="6">
        <v>0</v>
      </c>
      <c r="I28" s="6">
        <v>10</v>
      </c>
      <c r="J28" s="14">
        <v>0.03</v>
      </c>
      <c r="K28" s="4">
        <v>56.8</v>
      </c>
      <c r="L28" s="6">
        <v>49.3</v>
      </c>
      <c r="M28" s="5" t="s">
        <v>40</v>
      </c>
      <c r="N28" s="5">
        <v>1.5</v>
      </c>
      <c r="O28" s="11">
        <v>8</v>
      </c>
      <c r="P28" s="5" t="s">
        <v>112</v>
      </c>
      <c r="Q28" s="58">
        <v>1021.7411805636865</v>
      </c>
      <c r="R28" s="54">
        <f t="shared" si="1"/>
        <v>13.333333333333332</v>
      </c>
      <c r="S28" s="50">
        <f t="shared" si="1"/>
        <v>12.222222222222221</v>
      </c>
      <c r="T28" s="50">
        <f t="shared" si="1"/>
        <v>10.999999999999998</v>
      </c>
      <c r="U28" s="55">
        <f t="shared" si="2"/>
        <v>7.6200000000000004E-2</v>
      </c>
      <c r="V28" s="50">
        <f t="shared" si="3"/>
        <v>13.777777777777775</v>
      </c>
      <c r="W28" s="14">
        <f t="shared" si="3"/>
        <v>9.6111111111111089</v>
      </c>
    </row>
    <row r="29" spans="2:23" x14ac:dyDescent="0.25">
      <c r="B29" s="4">
        <v>21</v>
      </c>
      <c r="C29" s="33">
        <v>30.13</v>
      </c>
      <c r="D29" s="5">
        <v>55</v>
      </c>
      <c r="E29" s="4">
        <v>53.5</v>
      </c>
      <c r="F29" s="6">
        <v>51.5</v>
      </c>
      <c r="G29" s="5" t="s">
        <v>40</v>
      </c>
      <c r="H29" s="6">
        <v>2</v>
      </c>
      <c r="I29" s="6">
        <v>9</v>
      </c>
      <c r="J29" s="14">
        <v>0.01</v>
      </c>
      <c r="K29" s="4">
        <v>59.9</v>
      </c>
      <c r="L29" s="6">
        <v>49.2</v>
      </c>
      <c r="M29" s="5" t="s">
        <v>40</v>
      </c>
      <c r="N29" s="5">
        <v>2</v>
      </c>
      <c r="O29" s="11">
        <v>7</v>
      </c>
      <c r="P29" s="5" t="s">
        <v>113</v>
      </c>
      <c r="Q29" s="58">
        <v>1019.9125306979023</v>
      </c>
      <c r="R29" s="54">
        <f t="shared" si="1"/>
        <v>12.777777777777777</v>
      </c>
      <c r="S29" s="50">
        <f t="shared" si="1"/>
        <v>11.944444444444445</v>
      </c>
      <c r="T29" s="50">
        <f t="shared" si="1"/>
        <v>10.833333333333334</v>
      </c>
      <c r="U29" s="55">
        <f t="shared" si="2"/>
        <v>2.5399999999999999E-2</v>
      </c>
      <c r="V29" s="50">
        <f t="shared" si="3"/>
        <v>15.499999999999998</v>
      </c>
      <c r="W29" s="14">
        <f t="shared" si="3"/>
        <v>9.5555555555555571</v>
      </c>
    </row>
    <row r="30" spans="2:23" x14ac:dyDescent="0.25">
      <c r="B30" s="4">
        <v>22</v>
      </c>
      <c r="C30" s="33">
        <v>30.1</v>
      </c>
      <c r="D30" s="5">
        <v>57</v>
      </c>
      <c r="E30" s="4">
        <v>63.3</v>
      </c>
      <c r="F30" s="6">
        <v>59</v>
      </c>
      <c r="G30" s="5" t="s">
        <v>42</v>
      </c>
      <c r="H30" s="6">
        <v>0.5</v>
      </c>
      <c r="I30" s="6">
        <v>0</v>
      </c>
      <c r="J30" s="14"/>
      <c r="K30" s="4">
        <v>74.2</v>
      </c>
      <c r="L30" s="6">
        <v>49</v>
      </c>
      <c r="M30" s="5" t="s">
        <v>40</v>
      </c>
      <c r="N30" s="5">
        <v>2</v>
      </c>
      <c r="O30" s="11">
        <v>6</v>
      </c>
      <c r="P30" s="5" t="s">
        <v>114</v>
      </c>
      <c r="Q30" s="58">
        <v>1018.8966141058003</v>
      </c>
      <c r="R30" s="54">
        <f t="shared" si="1"/>
        <v>13.888888888888889</v>
      </c>
      <c r="S30" s="50">
        <f t="shared" si="1"/>
        <v>17.388888888888886</v>
      </c>
      <c r="T30" s="50">
        <f t="shared" si="1"/>
        <v>15</v>
      </c>
      <c r="U30" s="55">
        <f t="shared" si="2"/>
        <v>0</v>
      </c>
      <c r="V30" s="50">
        <f t="shared" si="3"/>
        <v>23.444444444444446</v>
      </c>
      <c r="W30" s="14">
        <f t="shared" si="3"/>
        <v>9.4444444444444446</v>
      </c>
    </row>
    <row r="31" spans="2:23" x14ac:dyDescent="0.25">
      <c r="B31" s="4">
        <v>23</v>
      </c>
      <c r="C31" s="33">
        <v>30.161999999999999</v>
      </c>
      <c r="D31" s="5">
        <v>57</v>
      </c>
      <c r="E31" s="4">
        <v>60</v>
      </c>
      <c r="F31" s="6">
        <v>54.2</v>
      </c>
      <c r="G31" s="5" t="s">
        <v>40</v>
      </c>
      <c r="H31" s="6">
        <v>2</v>
      </c>
      <c r="I31" s="6">
        <v>0</v>
      </c>
      <c r="J31" s="14"/>
      <c r="K31" s="4">
        <v>71.599999999999994</v>
      </c>
      <c r="L31" s="6">
        <v>50</v>
      </c>
      <c r="M31" s="5" t="s">
        <v>41</v>
      </c>
      <c r="N31" s="5">
        <v>0.5</v>
      </c>
      <c r="O31" s="11">
        <v>4</v>
      </c>
      <c r="P31" s="5" t="s">
        <v>48</v>
      </c>
      <c r="Q31" s="58">
        <v>1020.9961750628115</v>
      </c>
      <c r="R31" s="54">
        <f t="shared" si="1"/>
        <v>13.888888888888889</v>
      </c>
      <c r="S31" s="50">
        <f t="shared" si="1"/>
        <v>15.555555555555555</v>
      </c>
      <c r="T31" s="50">
        <f t="shared" si="1"/>
        <v>12.333333333333334</v>
      </c>
      <c r="U31" s="55">
        <f t="shared" si="2"/>
        <v>0</v>
      </c>
      <c r="V31" s="50">
        <f t="shared" si="3"/>
        <v>21.999999999999996</v>
      </c>
      <c r="W31" s="14">
        <f t="shared" si="3"/>
        <v>10</v>
      </c>
    </row>
    <row r="32" spans="2:23" x14ac:dyDescent="0.25">
      <c r="B32" s="4">
        <v>24</v>
      </c>
      <c r="C32" s="33">
        <v>30.22</v>
      </c>
      <c r="D32" s="5">
        <v>58</v>
      </c>
      <c r="E32" s="4">
        <v>61</v>
      </c>
      <c r="F32" s="6">
        <v>55.2</v>
      </c>
      <c r="G32" s="5" t="s">
        <v>40</v>
      </c>
      <c r="H32" s="6">
        <v>1</v>
      </c>
      <c r="I32" s="6">
        <v>0</v>
      </c>
      <c r="J32" s="14"/>
      <c r="K32" s="4">
        <v>67.099999999999994</v>
      </c>
      <c r="L32" s="6">
        <v>47.8</v>
      </c>
      <c r="M32" s="5" t="s">
        <v>40</v>
      </c>
      <c r="N32" s="5">
        <v>3</v>
      </c>
      <c r="O32" s="11">
        <v>4</v>
      </c>
      <c r="P32" s="5" t="s">
        <v>48</v>
      </c>
      <c r="Q32" s="58">
        <v>1022.9602804742092</v>
      </c>
      <c r="R32" s="54">
        <f t="shared" si="1"/>
        <v>14.444444444444445</v>
      </c>
      <c r="S32" s="50">
        <f t="shared" si="1"/>
        <v>16.111111111111111</v>
      </c>
      <c r="T32" s="50">
        <f t="shared" si="1"/>
        <v>12.888888888888889</v>
      </c>
      <c r="U32" s="55">
        <f t="shared" si="2"/>
        <v>0</v>
      </c>
      <c r="V32" s="50">
        <f t="shared" si="3"/>
        <v>19.499999999999996</v>
      </c>
      <c r="W32" s="14">
        <f t="shared" si="3"/>
        <v>8.7777777777777768</v>
      </c>
    </row>
    <row r="33" spans="2:23" x14ac:dyDescent="0.25">
      <c r="B33" s="4">
        <v>25</v>
      </c>
      <c r="C33" s="33">
        <v>30.2</v>
      </c>
      <c r="D33" s="5">
        <v>58</v>
      </c>
      <c r="E33" s="4">
        <v>58</v>
      </c>
      <c r="F33" s="6">
        <v>53.5</v>
      </c>
      <c r="G33" s="5" t="s">
        <v>40</v>
      </c>
      <c r="H33" s="6">
        <v>2</v>
      </c>
      <c r="I33" s="6">
        <v>0</v>
      </c>
      <c r="J33" s="14"/>
      <c r="K33" s="4">
        <v>67.8</v>
      </c>
      <c r="L33" s="6">
        <v>49.3</v>
      </c>
      <c r="M33" s="5" t="s">
        <v>40</v>
      </c>
      <c r="N33" s="5">
        <v>2</v>
      </c>
      <c r="O33" s="11">
        <v>4</v>
      </c>
      <c r="P33" s="5" t="s">
        <v>48</v>
      </c>
      <c r="Q33" s="58">
        <v>1022.2830027461411</v>
      </c>
      <c r="R33" s="54">
        <f t="shared" si="1"/>
        <v>14.444444444444445</v>
      </c>
      <c r="S33" s="50">
        <f t="shared" si="1"/>
        <v>14.444444444444445</v>
      </c>
      <c r="T33" s="50">
        <f t="shared" si="1"/>
        <v>11.944444444444445</v>
      </c>
      <c r="U33" s="55">
        <f t="shared" si="2"/>
        <v>0</v>
      </c>
      <c r="V33" s="50">
        <f t="shared" si="3"/>
        <v>19.888888888888886</v>
      </c>
      <c r="W33" s="14">
        <f t="shared" si="3"/>
        <v>9.6111111111111089</v>
      </c>
    </row>
    <row r="34" spans="2:23" x14ac:dyDescent="0.25">
      <c r="B34" s="4">
        <v>26</v>
      </c>
      <c r="C34" s="33">
        <v>30.2</v>
      </c>
      <c r="D34" s="5">
        <v>58</v>
      </c>
      <c r="E34" s="4">
        <v>62.5</v>
      </c>
      <c r="F34" s="6">
        <v>52</v>
      </c>
      <c r="G34" s="5" t="s">
        <v>99</v>
      </c>
      <c r="H34" s="6">
        <v>2</v>
      </c>
      <c r="I34" s="6">
        <v>0</v>
      </c>
      <c r="J34" s="14"/>
      <c r="K34" s="4">
        <v>70</v>
      </c>
      <c r="L34" s="6">
        <v>50.3</v>
      </c>
      <c r="M34" s="5" t="s">
        <v>40</v>
      </c>
      <c r="N34" s="5">
        <v>1</v>
      </c>
      <c r="O34" s="11">
        <v>2</v>
      </c>
      <c r="P34" s="5" t="s">
        <v>48</v>
      </c>
      <c r="Q34" s="58">
        <v>1022.2830027461411</v>
      </c>
      <c r="R34" s="54">
        <f t="shared" si="1"/>
        <v>14.444444444444445</v>
      </c>
      <c r="S34" s="50">
        <f t="shared" si="1"/>
        <v>16.944444444444443</v>
      </c>
      <c r="T34" s="50">
        <f t="shared" si="1"/>
        <v>11.111111111111111</v>
      </c>
      <c r="U34" s="55">
        <f t="shared" si="2"/>
        <v>0</v>
      </c>
      <c r="V34" s="50">
        <f t="shared" si="3"/>
        <v>21.111111111111111</v>
      </c>
      <c r="W34" s="14">
        <f t="shared" si="3"/>
        <v>10.166666666666664</v>
      </c>
    </row>
    <row r="35" spans="2:23" x14ac:dyDescent="0.25">
      <c r="B35" s="4">
        <v>27</v>
      </c>
      <c r="C35" s="33">
        <v>30.152000000000001</v>
      </c>
      <c r="D35" s="5">
        <v>60</v>
      </c>
      <c r="E35" s="4">
        <v>67.400000000000006</v>
      </c>
      <c r="F35" s="6">
        <v>58.3</v>
      </c>
      <c r="G35" s="5" t="s">
        <v>42</v>
      </c>
      <c r="H35" s="6">
        <v>0.5</v>
      </c>
      <c r="I35" s="6">
        <v>0</v>
      </c>
      <c r="J35" s="14"/>
      <c r="K35" s="4">
        <v>78.2</v>
      </c>
      <c r="L35" s="6">
        <v>53</v>
      </c>
      <c r="M35" s="5" t="s">
        <v>40</v>
      </c>
      <c r="N35" s="5">
        <v>2</v>
      </c>
      <c r="O35" s="11">
        <v>2</v>
      </c>
      <c r="P35" s="5" t="s">
        <v>48</v>
      </c>
      <c r="Q35" s="58">
        <v>1020.6575361987775</v>
      </c>
      <c r="R35" s="54">
        <f t="shared" si="1"/>
        <v>15.555555555555555</v>
      </c>
      <c r="S35" s="50">
        <f t="shared" si="1"/>
        <v>19.666666666666668</v>
      </c>
      <c r="T35" s="50">
        <f t="shared" si="1"/>
        <v>14.611111111111109</v>
      </c>
      <c r="U35" s="55">
        <f t="shared" si="2"/>
        <v>0</v>
      </c>
      <c r="V35" s="50">
        <f t="shared" si="3"/>
        <v>25.666666666666668</v>
      </c>
      <c r="W35" s="14">
        <f t="shared" si="3"/>
        <v>11.666666666666666</v>
      </c>
    </row>
    <row r="36" spans="2:23" x14ac:dyDescent="0.25">
      <c r="B36" s="4">
        <v>28</v>
      </c>
      <c r="C36" s="33">
        <v>29.97</v>
      </c>
      <c r="D36" s="5">
        <v>63</v>
      </c>
      <c r="E36" s="4">
        <v>67</v>
      </c>
      <c r="F36" s="6">
        <v>57.5</v>
      </c>
      <c r="G36" s="5" t="s">
        <v>40</v>
      </c>
      <c r="H36" s="6">
        <v>3</v>
      </c>
      <c r="I36" s="6">
        <v>1</v>
      </c>
      <c r="J36" s="14"/>
      <c r="K36" s="4">
        <v>76.2</v>
      </c>
      <c r="L36" s="6">
        <v>57</v>
      </c>
      <c r="M36" s="5" t="s">
        <v>40</v>
      </c>
      <c r="N36" s="5">
        <v>4</v>
      </c>
      <c r="O36" s="11">
        <v>2</v>
      </c>
      <c r="P36" s="5" t="s">
        <v>50</v>
      </c>
      <c r="Q36" s="58">
        <v>1014.4943088733569</v>
      </c>
      <c r="R36" s="54">
        <f t="shared" si="1"/>
        <v>17.222222222222221</v>
      </c>
      <c r="S36" s="50">
        <f t="shared" si="1"/>
        <v>19.444444444444443</v>
      </c>
      <c r="T36" s="50">
        <f t="shared" si="1"/>
        <v>14.166666666666666</v>
      </c>
      <c r="U36" s="55">
        <f t="shared" si="2"/>
        <v>0</v>
      </c>
      <c r="V36" s="50">
        <f t="shared" si="3"/>
        <v>24.555555555555557</v>
      </c>
      <c r="W36" s="14">
        <f t="shared" si="3"/>
        <v>13.888888888888889</v>
      </c>
    </row>
    <row r="37" spans="2:23" x14ac:dyDescent="0.25">
      <c r="B37" s="4">
        <v>29</v>
      </c>
      <c r="C37" s="33">
        <v>29.94</v>
      </c>
      <c r="D37" s="5">
        <v>60</v>
      </c>
      <c r="E37" s="4">
        <v>50</v>
      </c>
      <c r="F37" s="6">
        <v>48.5</v>
      </c>
      <c r="G37" s="5" t="s">
        <v>40</v>
      </c>
      <c r="H37" s="6">
        <v>4</v>
      </c>
      <c r="I37" s="6">
        <v>10</v>
      </c>
      <c r="J37" s="14">
        <v>0.06</v>
      </c>
      <c r="K37" s="4">
        <v>59.8</v>
      </c>
      <c r="L37" s="6">
        <v>47.5</v>
      </c>
      <c r="M37" s="5" t="s">
        <v>40</v>
      </c>
      <c r="N37" s="5">
        <v>4</v>
      </c>
      <c r="O37" s="11">
        <v>7</v>
      </c>
      <c r="P37" s="5" t="s">
        <v>115</v>
      </c>
      <c r="Q37" s="58">
        <v>1013.4783922812546</v>
      </c>
      <c r="R37" s="54">
        <f t="shared" si="1"/>
        <v>15.555555555555555</v>
      </c>
      <c r="S37" s="50">
        <f t="shared" si="1"/>
        <v>10</v>
      </c>
      <c r="T37" s="50">
        <f t="shared" si="1"/>
        <v>9.1666666666666661</v>
      </c>
      <c r="U37" s="55">
        <f t="shared" si="2"/>
        <v>0.15240000000000001</v>
      </c>
      <c r="V37" s="50">
        <f t="shared" si="3"/>
        <v>15.444444444444443</v>
      </c>
      <c r="W37" s="14">
        <f t="shared" si="3"/>
        <v>8.6111111111111107</v>
      </c>
    </row>
    <row r="38" spans="2:23" x14ac:dyDescent="0.25">
      <c r="B38" s="4">
        <v>30</v>
      </c>
      <c r="C38" s="33">
        <v>29.9</v>
      </c>
      <c r="D38" s="5">
        <v>58</v>
      </c>
      <c r="E38" s="4">
        <v>49</v>
      </c>
      <c r="F38" s="6">
        <v>45.6</v>
      </c>
      <c r="G38" s="5" t="s">
        <v>31</v>
      </c>
      <c r="H38" s="6">
        <v>2</v>
      </c>
      <c r="I38" s="6">
        <v>10</v>
      </c>
      <c r="J38" s="14">
        <v>0.08</v>
      </c>
      <c r="K38" s="4">
        <v>58.8</v>
      </c>
      <c r="L38" s="6">
        <v>46</v>
      </c>
      <c r="M38" s="5" t="s">
        <v>31</v>
      </c>
      <c r="N38" s="5">
        <v>1.5</v>
      </c>
      <c r="O38" s="11">
        <v>3</v>
      </c>
      <c r="P38" s="5" t="s">
        <v>116</v>
      </c>
      <c r="Q38" s="58">
        <v>1012.123836825118</v>
      </c>
      <c r="R38" s="54">
        <f t="shared" si="1"/>
        <v>14.444444444444445</v>
      </c>
      <c r="S38" s="50">
        <f t="shared" si="1"/>
        <v>9.4444444444444446</v>
      </c>
      <c r="T38" s="50">
        <f t="shared" si="1"/>
        <v>7.5555555555555562</v>
      </c>
      <c r="U38" s="55">
        <f t="shared" si="2"/>
        <v>0.20319999999999999</v>
      </c>
      <c r="V38" s="50">
        <f t="shared" si="3"/>
        <v>14.888888888888888</v>
      </c>
      <c r="W38" s="14">
        <f t="shared" si="3"/>
        <v>7.7777777777777777</v>
      </c>
    </row>
    <row r="39" spans="2:23" x14ac:dyDescent="0.25">
      <c r="B39" s="1" t="s">
        <v>15</v>
      </c>
      <c r="C39" s="12">
        <f t="shared" ref="C39:O39" si="4">SUM(C8:C38)</f>
        <v>903.75200000000029</v>
      </c>
      <c r="D39" s="36">
        <f t="shared" si="4"/>
        <v>1664</v>
      </c>
      <c r="E39" s="36">
        <f t="shared" ref="E39" si="5">SUM(E8:E38)</f>
        <v>1669.3000000000002</v>
      </c>
      <c r="F39" s="36">
        <f t="shared" si="4"/>
        <v>1555.7</v>
      </c>
      <c r="G39" s="36"/>
      <c r="H39" s="36">
        <f t="shared" si="4"/>
        <v>46.5</v>
      </c>
      <c r="I39" s="36">
        <f t="shared" si="4"/>
        <v>139</v>
      </c>
      <c r="J39" s="35">
        <f t="shared" si="4"/>
        <v>2.0460000000000003</v>
      </c>
      <c r="K39" s="36">
        <f t="shared" si="4"/>
        <v>1905.9999999999998</v>
      </c>
      <c r="L39" s="36">
        <f t="shared" si="4"/>
        <v>1401.2</v>
      </c>
      <c r="M39" s="12"/>
      <c r="N39" s="36">
        <f t="shared" si="4"/>
        <v>42</v>
      </c>
      <c r="O39" s="37">
        <f t="shared" si="4"/>
        <v>173</v>
      </c>
      <c r="P39" s="2"/>
      <c r="Q39" s="37">
        <f>SUM(Q9:Q38)</f>
        <v>30592.364065749367</v>
      </c>
      <c r="R39" s="37"/>
      <c r="S39" s="48"/>
      <c r="T39" s="48"/>
      <c r="U39" s="49">
        <f t="shared" si="2"/>
        <v>5.1968400000000008</v>
      </c>
      <c r="V39" s="48"/>
      <c r="W39" s="13"/>
    </row>
    <row r="40" spans="2:23" x14ac:dyDescent="0.25">
      <c r="B40" s="7" t="s">
        <v>16</v>
      </c>
      <c r="C40" s="15">
        <f>C39/30</f>
        <v>30.125066666666676</v>
      </c>
      <c r="D40" s="38">
        <f>D39/30</f>
        <v>55.466666666666669</v>
      </c>
      <c r="E40" s="38">
        <f>E39/30</f>
        <v>55.643333333333338</v>
      </c>
      <c r="F40" s="38">
        <f>F39/30</f>
        <v>51.856666666666669</v>
      </c>
      <c r="G40" s="38"/>
      <c r="H40" s="38">
        <f>H39/30</f>
        <v>1.55</v>
      </c>
      <c r="I40" s="38">
        <f>I39/30</f>
        <v>4.6333333333333337</v>
      </c>
      <c r="J40" s="38">
        <f>J39/30</f>
        <v>6.8200000000000011E-2</v>
      </c>
      <c r="K40" s="38">
        <f>K39/30</f>
        <v>63.533333333333324</v>
      </c>
      <c r="L40" s="38">
        <f>L39/30</f>
        <v>46.706666666666671</v>
      </c>
      <c r="M40" s="15"/>
      <c r="N40" s="38">
        <f>N39/30</f>
        <v>1.4</v>
      </c>
      <c r="O40" s="39">
        <f>O39/30</f>
        <v>5.7666666666666666</v>
      </c>
      <c r="P40" s="9"/>
      <c r="Q40" s="39">
        <f>AVERAGE(Q9:Q38)</f>
        <v>1019.7454688583123</v>
      </c>
      <c r="R40" s="39">
        <f t="shared" si="1"/>
        <v>13.037037037037038</v>
      </c>
      <c r="S40" s="52">
        <f t="shared" si="1"/>
        <v>13.135185185185188</v>
      </c>
      <c r="T40" s="52">
        <f t="shared" si="1"/>
        <v>11.031481481481483</v>
      </c>
      <c r="U40" s="56">
        <f t="shared" si="2"/>
        <v>0.17322800000000002</v>
      </c>
      <c r="V40" s="52">
        <f t="shared" si="3"/>
        <v>17.518518518518512</v>
      </c>
      <c r="W40" s="53">
        <f t="shared" si="3"/>
        <v>8.1703703703703727</v>
      </c>
    </row>
    <row r="42" spans="2:23" x14ac:dyDescent="0.25">
      <c r="B42" s="1"/>
      <c r="C42" s="91" t="s">
        <v>17</v>
      </c>
      <c r="D42" s="92"/>
      <c r="E42" s="92"/>
      <c r="F42" s="92"/>
      <c r="G42" s="92"/>
      <c r="H42" s="92"/>
      <c r="I42" s="92"/>
      <c r="J42" s="92"/>
      <c r="K42" s="93"/>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11.5</v>
      </c>
      <c r="E44" s="5">
        <v>3</v>
      </c>
      <c r="F44" s="5">
        <v>3</v>
      </c>
      <c r="G44" s="34">
        <v>6</v>
      </c>
      <c r="H44" s="34">
        <v>3</v>
      </c>
      <c r="I44" s="5"/>
      <c r="J44" s="34">
        <v>1</v>
      </c>
      <c r="K44" s="6"/>
    </row>
    <row r="45" spans="2:23" ht="30" x14ac:dyDescent="0.25">
      <c r="B45" s="24" t="s">
        <v>28</v>
      </c>
      <c r="C45" s="7"/>
      <c r="D45" s="8">
        <v>54</v>
      </c>
      <c r="E45" s="8">
        <v>10</v>
      </c>
      <c r="F45" s="8">
        <v>6</v>
      </c>
      <c r="G45" s="8">
        <v>9</v>
      </c>
      <c r="H45" s="8">
        <v>5.5</v>
      </c>
      <c r="I45" s="8"/>
      <c r="J45" s="8">
        <v>4</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116" priority="13">
      <formula>C9&gt;31</formula>
    </cfRule>
  </conditionalFormatting>
  <conditionalFormatting sqref="C9:C38">
    <cfRule type="expression" dxfId="115" priority="12">
      <formula>C9&lt;29</formula>
    </cfRule>
  </conditionalFormatting>
  <conditionalFormatting sqref="D9:D38">
    <cfRule type="expression" dxfId="114" priority="10">
      <formula>D9&lt;40</formula>
    </cfRule>
    <cfRule type="expression" dxfId="113" priority="11">
      <formula>D9&gt;70</formula>
    </cfRule>
  </conditionalFormatting>
  <conditionalFormatting sqref="F9:F38">
    <cfRule type="expression" dxfId="112" priority="9">
      <formula>F9&gt;E9</formula>
    </cfRule>
  </conditionalFormatting>
  <conditionalFormatting sqref="I9:I38">
    <cfRule type="cellIs" dxfId="111" priority="8" operator="greaterThan">
      <formula>10</formula>
    </cfRule>
  </conditionalFormatting>
  <conditionalFormatting sqref="J9:J38">
    <cfRule type="cellIs" dxfId="110" priority="7" operator="greaterThanOrEqual">
      <formula>5</formula>
    </cfRule>
  </conditionalFormatting>
  <conditionalFormatting sqref="K9:K38">
    <cfRule type="cellIs" dxfId="109" priority="5" operator="lessThan">
      <formula>35</formula>
    </cfRule>
    <cfRule type="cellIs" dxfId="108" priority="6" operator="greaterThanOrEqual">
      <formula>85</formula>
    </cfRule>
  </conditionalFormatting>
  <conditionalFormatting sqref="L9:L38">
    <cfRule type="cellIs" dxfId="107" priority="3" operator="notBetween">
      <formula>70</formula>
      <formula>20</formula>
    </cfRule>
    <cfRule type="expression" dxfId="106" priority="4">
      <formula>L9&gt;K9</formula>
    </cfRule>
  </conditionalFormatting>
  <conditionalFormatting sqref="O9:O38">
    <cfRule type="cellIs" dxfId="105" priority="2" operator="greaterThan">
      <formula>10</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G3"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s="20" customFormat="1" ht="90" x14ac:dyDescent="0.25">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30.074000000000002</v>
      </c>
      <c r="D9" s="1">
        <v>58</v>
      </c>
      <c r="E9" s="1">
        <v>53</v>
      </c>
      <c r="F9" s="3">
        <v>52</v>
      </c>
      <c r="G9" s="2" t="s">
        <v>34</v>
      </c>
      <c r="H9" s="3">
        <v>2</v>
      </c>
      <c r="I9" s="3">
        <v>8</v>
      </c>
      <c r="J9" s="13">
        <v>0.08</v>
      </c>
      <c r="K9" s="1">
        <v>62.1</v>
      </c>
      <c r="L9" s="3">
        <v>47.5</v>
      </c>
      <c r="M9" s="2" t="s">
        <v>35</v>
      </c>
      <c r="N9" s="2">
        <v>1.5</v>
      </c>
      <c r="O9" s="10">
        <v>8</v>
      </c>
      <c r="P9" s="2" t="s">
        <v>50</v>
      </c>
      <c r="Q9" s="57">
        <v>1017.8129697408912</v>
      </c>
      <c r="R9" s="37">
        <f>CONVERT(D9,"F","C")</f>
        <v>14.444444444444445</v>
      </c>
      <c r="S9" s="48">
        <f t="shared" ref="S9:T24" si="0">CONVERT(E9,"F","C")</f>
        <v>11.666666666666666</v>
      </c>
      <c r="T9" s="48">
        <f t="shared" si="0"/>
        <v>11.111111111111111</v>
      </c>
      <c r="U9" s="49">
        <f>CONVERT(J9,"in","cm")</f>
        <v>0.20319999999999999</v>
      </c>
      <c r="V9" s="48">
        <f>CONVERT(K9,"F","C")</f>
        <v>16.722222222222221</v>
      </c>
      <c r="W9" s="13">
        <f>CONVERT(L9,"F","C")</f>
        <v>8.6111111111111107</v>
      </c>
    </row>
    <row r="10" spans="1:23" x14ac:dyDescent="0.25">
      <c r="B10" s="4">
        <v>2</v>
      </c>
      <c r="C10" s="33">
        <v>30.08</v>
      </c>
      <c r="D10" s="5">
        <v>57</v>
      </c>
      <c r="E10" s="4">
        <v>57</v>
      </c>
      <c r="F10" s="6">
        <v>54.5</v>
      </c>
      <c r="G10" s="5" t="s">
        <v>42</v>
      </c>
      <c r="H10" s="6">
        <v>3</v>
      </c>
      <c r="I10" s="6">
        <v>0</v>
      </c>
      <c r="J10" s="14"/>
      <c r="K10" s="4">
        <v>61.7</v>
      </c>
      <c r="L10" s="6">
        <v>47.8</v>
      </c>
      <c r="M10" s="5" t="s">
        <v>36</v>
      </c>
      <c r="N10" s="5">
        <v>3</v>
      </c>
      <c r="O10" s="11">
        <v>7</v>
      </c>
      <c r="P10" s="5" t="s">
        <v>50</v>
      </c>
      <c r="Q10" s="58">
        <v>1018.0161530593114</v>
      </c>
      <c r="R10" s="54">
        <f t="shared" ref="R10:T41" si="1">CONVERT(D10,"F","C")</f>
        <v>13.888888888888889</v>
      </c>
      <c r="S10" s="50">
        <f t="shared" si="0"/>
        <v>13.888888888888889</v>
      </c>
      <c r="T10" s="50">
        <f t="shared" si="0"/>
        <v>12.5</v>
      </c>
      <c r="U10" s="55">
        <f t="shared" ref="U10:U41" si="2">CONVERT(J10,"in","cm")</f>
        <v>0</v>
      </c>
      <c r="V10" s="50">
        <f t="shared" ref="V10:W41" si="3">CONVERT(K10,"F","C")</f>
        <v>16.5</v>
      </c>
      <c r="W10" s="14">
        <f t="shared" si="3"/>
        <v>8.7777777777777768</v>
      </c>
    </row>
    <row r="11" spans="1:23" x14ac:dyDescent="0.25">
      <c r="B11" s="4">
        <v>3</v>
      </c>
      <c r="C11" s="33">
        <v>29.974</v>
      </c>
      <c r="D11" s="5">
        <v>58</v>
      </c>
      <c r="E11" s="4">
        <v>58</v>
      </c>
      <c r="F11" s="6">
        <v>54</v>
      </c>
      <c r="G11" s="5" t="s">
        <v>36</v>
      </c>
      <c r="H11" s="6">
        <v>3</v>
      </c>
      <c r="I11" s="6">
        <v>1</v>
      </c>
      <c r="J11" s="14"/>
      <c r="K11" s="4">
        <v>62.8</v>
      </c>
      <c r="L11" s="6">
        <v>50.6</v>
      </c>
      <c r="M11" s="5" t="s">
        <v>35</v>
      </c>
      <c r="N11" s="5">
        <v>2</v>
      </c>
      <c r="O11" s="11">
        <v>7</v>
      </c>
      <c r="P11" s="5" t="s">
        <v>45</v>
      </c>
      <c r="Q11" s="58">
        <v>1014.4265811005499</v>
      </c>
      <c r="R11" s="54">
        <f t="shared" si="1"/>
        <v>14.444444444444445</v>
      </c>
      <c r="S11" s="50">
        <f t="shared" si="0"/>
        <v>14.444444444444445</v>
      </c>
      <c r="T11" s="50">
        <f t="shared" si="0"/>
        <v>12.222222222222221</v>
      </c>
      <c r="U11" s="55">
        <f t="shared" si="2"/>
        <v>0</v>
      </c>
      <c r="V11" s="50">
        <f t="shared" si="3"/>
        <v>17.111111111111111</v>
      </c>
      <c r="W11" s="14">
        <f t="shared" si="3"/>
        <v>10.333333333333334</v>
      </c>
    </row>
    <row r="12" spans="1:23" x14ac:dyDescent="0.25">
      <c r="B12" s="4">
        <v>4</v>
      </c>
      <c r="C12" s="33">
        <v>29.922000000000001</v>
      </c>
      <c r="D12" s="34">
        <v>58</v>
      </c>
      <c r="E12" s="4">
        <v>55.6</v>
      </c>
      <c r="F12" s="6">
        <v>54.6</v>
      </c>
      <c r="G12" s="5" t="s">
        <v>42</v>
      </c>
      <c r="H12" s="6">
        <v>1</v>
      </c>
      <c r="I12" s="6">
        <v>10</v>
      </c>
      <c r="J12" s="14">
        <v>0.15</v>
      </c>
      <c r="K12" s="4">
        <v>60.1</v>
      </c>
      <c r="L12" s="6">
        <v>50.5</v>
      </c>
      <c r="M12" s="5" t="s">
        <v>42</v>
      </c>
      <c r="N12" s="5">
        <v>2</v>
      </c>
      <c r="O12" s="11">
        <v>5</v>
      </c>
      <c r="P12" s="5" t="s">
        <v>65</v>
      </c>
      <c r="Q12" s="58">
        <v>1012.6656590075727</v>
      </c>
      <c r="R12" s="54">
        <f t="shared" si="1"/>
        <v>14.444444444444445</v>
      </c>
      <c r="S12" s="50">
        <f t="shared" si="0"/>
        <v>13.111111111111111</v>
      </c>
      <c r="T12" s="50">
        <f t="shared" si="0"/>
        <v>12.555555555555555</v>
      </c>
      <c r="U12" s="55">
        <f t="shared" si="2"/>
        <v>0.38100000000000001</v>
      </c>
      <c r="V12" s="50">
        <f t="shared" si="3"/>
        <v>15.611111111111111</v>
      </c>
      <c r="W12" s="14">
        <f t="shared" si="3"/>
        <v>10.277777777777777</v>
      </c>
    </row>
    <row r="13" spans="1:23" x14ac:dyDescent="0.25">
      <c r="B13" s="4">
        <v>5</v>
      </c>
      <c r="C13" s="33">
        <v>29.681999999999999</v>
      </c>
      <c r="D13" s="34">
        <v>59</v>
      </c>
      <c r="E13" s="4">
        <v>62</v>
      </c>
      <c r="F13" s="6">
        <v>57</v>
      </c>
      <c r="G13" s="5" t="s">
        <v>42</v>
      </c>
      <c r="H13" s="6">
        <v>2</v>
      </c>
      <c r="I13" s="6">
        <v>0</v>
      </c>
      <c r="J13" s="14">
        <v>0.41</v>
      </c>
      <c r="K13" s="4">
        <v>65.900000000000006</v>
      </c>
      <c r="L13" s="6">
        <v>54</v>
      </c>
      <c r="M13" s="5" t="s">
        <v>35</v>
      </c>
      <c r="N13" s="5">
        <v>0.5</v>
      </c>
      <c r="O13" s="11">
        <v>5</v>
      </c>
      <c r="P13" s="5" t="s">
        <v>117</v>
      </c>
      <c r="Q13" s="58">
        <v>1004.5383262707543</v>
      </c>
      <c r="R13" s="54">
        <f t="shared" si="1"/>
        <v>15</v>
      </c>
      <c r="S13" s="50">
        <f t="shared" si="0"/>
        <v>16.666666666666668</v>
      </c>
      <c r="T13" s="50">
        <f t="shared" si="0"/>
        <v>13.888888888888889</v>
      </c>
      <c r="U13" s="55">
        <f t="shared" si="2"/>
        <v>1.0413999999999999</v>
      </c>
      <c r="V13" s="50">
        <f t="shared" si="3"/>
        <v>18.833333333333336</v>
      </c>
      <c r="W13" s="14">
        <f t="shared" si="3"/>
        <v>12.222222222222221</v>
      </c>
    </row>
    <row r="14" spans="1:23" x14ac:dyDescent="0.25">
      <c r="B14" s="4">
        <v>6</v>
      </c>
      <c r="C14" s="33">
        <v>30.07</v>
      </c>
      <c r="D14" s="5">
        <v>57</v>
      </c>
      <c r="E14" s="4">
        <v>56</v>
      </c>
      <c r="F14" s="6">
        <v>53</v>
      </c>
      <c r="G14" s="5" t="s">
        <v>35</v>
      </c>
      <c r="H14" s="6">
        <v>2</v>
      </c>
      <c r="I14" s="6">
        <v>0</v>
      </c>
      <c r="J14" s="14"/>
      <c r="K14" s="4">
        <v>62</v>
      </c>
      <c r="L14" s="6">
        <v>43.8</v>
      </c>
      <c r="M14" s="5" t="s">
        <v>40</v>
      </c>
      <c r="N14" s="5">
        <v>2</v>
      </c>
      <c r="O14" s="11">
        <v>6</v>
      </c>
      <c r="P14" s="5" t="s">
        <v>50</v>
      </c>
      <c r="Q14" s="58">
        <v>1017.6775141952775</v>
      </c>
      <c r="R14" s="54">
        <f t="shared" si="1"/>
        <v>13.888888888888889</v>
      </c>
      <c r="S14" s="50">
        <f t="shared" si="0"/>
        <v>13.333333333333332</v>
      </c>
      <c r="T14" s="50">
        <f t="shared" si="0"/>
        <v>11.666666666666666</v>
      </c>
      <c r="U14" s="55">
        <f t="shared" si="2"/>
        <v>0</v>
      </c>
      <c r="V14" s="50">
        <f t="shared" si="3"/>
        <v>16.666666666666668</v>
      </c>
      <c r="W14" s="14">
        <f t="shared" si="3"/>
        <v>6.5555555555555536</v>
      </c>
    </row>
    <row r="15" spans="1:23" x14ac:dyDescent="0.25">
      <c r="B15" s="4">
        <v>7</v>
      </c>
      <c r="C15" s="33">
        <v>29.896000000000001</v>
      </c>
      <c r="D15" s="5">
        <v>58</v>
      </c>
      <c r="E15" s="4">
        <v>52</v>
      </c>
      <c r="F15" s="6">
        <v>51.5</v>
      </c>
      <c r="G15" s="5" t="s">
        <v>31</v>
      </c>
      <c r="H15" s="6">
        <v>2</v>
      </c>
      <c r="I15" s="6">
        <v>10</v>
      </c>
      <c r="J15" s="14">
        <v>0.6</v>
      </c>
      <c r="K15" s="4">
        <v>65</v>
      </c>
      <c r="L15" s="6">
        <v>49</v>
      </c>
      <c r="M15" s="5"/>
      <c r="N15" s="5">
        <v>0</v>
      </c>
      <c r="O15" s="11">
        <v>5</v>
      </c>
      <c r="P15" s="5" t="s">
        <v>118</v>
      </c>
      <c r="Q15" s="58">
        <v>1011.7851979610841</v>
      </c>
      <c r="R15" s="54">
        <f t="shared" si="1"/>
        <v>14.444444444444445</v>
      </c>
      <c r="S15" s="50">
        <f t="shared" si="0"/>
        <v>11.111111111111111</v>
      </c>
      <c r="T15" s="50">
        <f t="shared" si="0"/>
        <v>10.833333333333334</v>
      </c>
      <c r="U15" s="55">
        <f t="shared" si="2"/>
        <v>1.524</v>
      </c>
      <c r="V15" s="50">
        <f t="shared" si="3"/>
        <v>18.333333333333332</v>
      </c>
      <c r="W15" s="14">
        <f t="shared" si="3"/>
        <v>9.4444444444444446</v>
      </c>
    </row>
    <row r="16" spans="1:23" x14ac:dyDescent="0.25">
      <c r="B16" s="4">
        <v>8</v>
      </c>
      <c r="C16" s="33">
        <v>29.99</v>
      </c>
      <c r="D16" s="5">
        <v>57</v>
      </c>
      <c r="E16" s="4">
        <v>56</v>
      </c>
      <c r="F16" s="6">
        <v>53</v>
      </c>
      <c r="G16" s="5" t="s">
        <v>40</v>
      </c>
      <c r="H16" s="6">
        <v>2</v>
      </c>
      <c r="I16" s="6">
        <v>7</v>
      </c>
      <c r="J16" s="14">
        <v>0.03</v>
      </c>
      <c r="K16" s="4">
        <v>58.5</v>
      </c>
      <c r="L16" s="6">
        <v>45.8</v>
      </c>
      <c r="M16" s="5" t="s">
        <v>40</v>
      </c>
      <c r="N16" s="5">
        <v>4</v>
      </c>
      <c r="O16" s="11">
        <v>5</v>
      </c>
      <c r="P16" s="5" t="s">
        <v>119</v>
      </c>
      <c r="Q16" s="58">
        <v>1014.9684032830045</v>
      </c>
      <c r="R16" s="54">
        <f t="shared" si="1"/>
        <v>13.888888888888889</v>
      </c>
      <c r="S16" s="50">
        <f t="shared" si="0"/>
        <v>13.333333333333332</v>
      </c>
      <c r="T16" s="50">
        <f t="shared" si="0"/>
        <v>11.666666666666666</v>
      </c>
      <c r="U16" s="55">
        <f t="shared" si="2"/>
        <v>7.6200000000000004E-2</v>
      </c>
      <c r="V16" s="50">
        <f t="shared" si="3"/>
        <v>14.722222222222221</v>
      </c>
      <c r="W16" s="14">
        <f t="shared" si="3"/>
        <v>7.6666666666666652</v>
      </c>
    </row>
    <row r="17" spans="2:23" x14ac:dyDescent="0.25">
      <c r="B17" s="4">
        <v>9</v>
      </c>
      <c r="C17" s="33">
        <v>29.69</v>
      </c>
      <c r="D17" s="5">
        <v>58</v>
      </c>
      <c r="E17" s="4">
        <v>60.2</v>
      </c>
      <c r="F17" s="6">
        <v>57</v>
      </c>
      <c r="G17" s="5" t="s">
        <v>42</v>
      </c>
      <c r="H17" s="6">
        <v>1.5</v>
      </c>
      <c r="I17" s="6">
        <v>2</v>
      </c>
      <c r="J17" s="14">
        <v>0.27</v>
      </c>
      <c r="K17" s="4">
        <v>66</v>
      </c>
      <c r="L17" s="6">
        <v>53</v>
      </c>
      <c r="M17" s="5" t="s">
        <v>40</v>
      </c>
      <c r="N17" s="5">
        <v>1</v>
      </c>
      <c r="O17" s="11">
        <v>6</v>
      </c>
      <c r="P17" s="5" t="s">
        <v>120</v>
      </c>
      <c r="Q17" s="58">
        <v>1004.8092373619814</v>
      </c>
      <c r="R17" s="54">
        <f t="shared" si="1"/>
        <v>14.444444444444445</v>
      </c>
      <c r="S17" s="50">
        <f t="shared" si="0"/>
        <v>15.666666666666668</v>
      </c>
      <c r="T17" s="50">
        <f t="shared" si="0"/>
        <v>13.888888888888889</v>
      </c>
      <c r="U17" s="55">
        <f t="shared" si="2"/>
        <v>0.68580000000000008</v>
      </c>
      <c r="V17" s="50">
        <f t="shared" si="3"/>
        <v>18.888888888888889</v>
      </c>
      <c r="W17" s="14">
        <f t="shared" si="3"/>
        <v>11.666666666666666</v>
      </c>
    </row>
    <row r="18" spans="2:23" x14ac:dyDescent="0.25">
      <c r="B18" s="4">
        <v>10</v>
      </c>
      <c r="C18" s="33">
        <v>29.54</v>
      </c>
      <c r="D18" s="5">
        <v>57</v>
      </c>
      <c r="E18" s="4">
        <v>59</v>
      </c>
      <c r="F18" s="6">
        <v>54.5</v>
      </c>
      <c r="G18" s="5" t="s">
        <v>42</v>
      </c>
      <c r="H18" s="6">
        <v>1</v>
      </c>
      <c r="I18" s="6">
        <v>4</v>
      </c>
      <c r="J18" s="14">
        <v>0.14000000000000001</v>
      </c>
      <c r="K18" s="4">
        <v>62</v>
      </c>
      <c r="L18" s="6">
        <v>45.7</v>
      </c>
      <c r="M18" s="5"/>
      <c r="N18" s="5">
        <v>0</v>
      </c>
      <c r="O18" s="11">
        <v>7</v>
      </c>
      <c r="P18" s="5" t="s">
        <v>84</v>
      </c>
      <c r="Q18" s="58">
        <v>999.72965440147004</v>
      </c>
      <c r="R18" s="54">
        <f t="shared" si="1"/>
        <v>13.888888888888889</v>
      </c>
      <c r="S18" s="50">
        <f t="shared" si="0"/>
        <v>15</v>
      </c>
      <c r="T18" s="50">
        <f t="shared" si="0"/>
        <v>12.5</v>
      </c>
      <c r="U18" s="55">
        <f t="shared" si="2"/>
        <v>0.35560000000000003</v>
      </c>
      <c r="V18" s="50">
        <f t="shared" si="3"/>
        <v>16.666666666666668</v>
      </c>
      <c r="W18" s="14">
        <f t="shared" si="3"/>
        <v>7.6111111111111125</v>
      </c>
    </row>
    <row r="19" spans="2:23" x14ac:dyDescent="0.25">
      <c r="B19" s="4">
        <v>11</v>
      </c>
      <c r="C19" s="33">
        <v>29.704000000000001</v>
      </c>
      <c r="D19" s="5">
        <v>58</v>
      </c>
      <c r="E19" s="4">
        <v>48</v>
      </c>
      <c r="F19" s="6">
        <v>46.5</v>
      </c>
      <c r="G19" s="5" t="s">
        <v>34</v>
      </c>
      <c r="H19" s="6">
        <v>3</v>
      </c>
      <c r="I19" s="6">
        <v>10</v>
      </c>
      <c r="J19" s="14">
        <v>0.33</v>
      </c>
      <c r="K19" s="4">
        <v>55.8</v>
      </c>
      <c r="L19" s="6">
        <v>46.4</v>
      </c>
      <c r="M19" s="5" t="s">
        <v>34</v>
      </c>
      <c r="N19" s="5">
        <v>3</v>
      </c>
      <c r="O19" s="11">
        <v>6</v>
      </c>
      <c r="P19" s="5" t="s">
        <v>121</v>
      </c>
      <c r="Q19" s="58">
        <v>1005.2833317716292</v>
      </c>
      <c r="R19" s="54">
        <f t="shared" si="1"/>
        <v>14.444444444444445</v>
      </c>
      <c r="S19" s="50">
        <f t="shared" si="0"/>
        <v>8.8888888888888893</v>
      </c>
      <c r="T19" s="50">
        <f t="shared" si="0"/>
        <v>8.0555555555555554</v>
      </c>
      <c r="U19" s="55">
        <f t="shared" si="2"/>
        <v>0.83820000000000006</v>
      </c>
      <c r="V19" s="50">
        <f t="shared" si="3"/>
        <v>13.22222222222222</v>
      </c>
      <c r="W19" s="14">
        <f t="shared" si="3"/>
        <v>7.9999999999999991</v>
      </c>
    </row>
    <row r="20" spans="2:23" x14ac:dyDescent="0.25">
      <c r="B20" s="4">
        <v>12</v>
      </c>
      <c r="C20" s="33">
        <v>30.02</v>
      </c>
      <c r="D20" s="5">
        <v>56</v>
      </c>
      <c r="E20" s="4">
        <v>53.5</v>
      </c>
      <c r="F20" s="6">
        <v>49</v>
      </c>
      <c r="G20" s="5" t="s">
        <v>35</v>
      </c>
      <c r="H20" s="6">
        <v>2</v>
      </c>
      <c r="I20" s="6">
        <v>1</v>
      </c>
      <c r="J20" s="14"/>
      <c r="K20" s="4">
        <v>57.2</v>
      </c>
      <c r="L20" s="6">
        <v>41.8</v>
      </c>
      <c r="M20" s="5"/>
      <c r="N20" s="5">
        <v>0</v>
      </c>
      <c r="O20" s="11">
        <v>4</v>
      </c>
      <c r="P20" s="5" t="s">
        <v>113</v>
      </c>
      <c r="Q20" s="58">
        <v>1015.9843198751067</v>
      </c>
      <c r="R20" s="54">
        <f t="shared" si="1"/>
        <v>13.333333333333332</v>
      </c>
      <c r="S20" s="50">
        <f t="shared" si="0"/>
        <v>11.944444444444445</v>
      </c>
      <c r="T20" s="50">
        <f t="shared" si="0"/>
        <v>9.4444444444444446</v>
      </c>
      <c r="U20" s="55">
        <f t="shared" si="2"/>
        <v>0</v>
      </c>
      <c r="V20" s="50">
        <f t="shared" si="3"/>
        <v>14.000000000000002</v>
      </c>
      <c r="W20" s="14">
        <f t="shared" si="3"/>
        <v>5.4444444444444429</v>
      </c>
    </row>
    <row r="21" spans="2:23" x14ac:dyDescent="0.25">
      <c r="B21" s="4">
        <v>13</v>
      </c>
      <c r="C21" s="33">
        <v>30.05</v>
      </c>
      <c r="D21" s="5">
        <v>56</v>
      </c>
      <c r="E21" s="4">
        <v>54.5</v>
      </c>
      <c r="F21" s="6">
        <v>49</v>
      </c>
      <c r="G21" s="5" t="s">
        <v>40</v>
      </c>
      <c r="H21" s="6">
        <v>3</v>
      </c>
      <c r="I21" s="6">
        <v>7</v>
      </c>
      <c r="J21" s="14">
        <v>0.28999999999999998</v>
      </c>
      <c r="K21" s="4">
        <v>59.1</v>
      </c>
      <c r="L21" s="6">
        <v>37.6</v>
      </c>
      <c r="M21" s="5" t="s">
        <v>40</v>
      </c>
      <c r="N21" s="5">
        <v>1.5</v>
      </c>
      <c r="O21" s="11">
        <v>6</v>
      </c>
      <c r="P21" s="5" t="s">
        <v>122</v>
      </c>
      <c r="Q21" s="58">
        <v>1017.0002364672091</v>
      </c>
      <c r="R21" s="54">
        <f t="shared" si="1"/>
        <v>13.333333333333332</v>
      </c>
      <c r="S21" s="50">
        <f t="shared" si="0"/>
        <v>12.5</v>
      </c>
      <c r="T21" s="50">
        <f t="shared" si="0"/>
        <v>9.4444444444444446</v>
      </c>
      <c r="U21" s="55">
        <f t="shared" si="2"/>
        <v>0.73660000000000003</v>
      </c>
      <c r="V21" s="50">
        <f t="shared" si="3"/>
        <v>15.055555555555555</v>
      </c>
      <c r="W21" s="14">
        <f t="shared" si="3"/>
        <v>3.1111111111111116</v>
      </c>
    </row>
    <row r="22" spans="2:23" x14ac:dyDescent="0.25">
      <c r="B22" s="4">
        <v>14</v>
      </c>
      <c r="C22" s="33">
        <v>29.93</v>
      </c>
      <c r="D22" s="5">
        <v>56</v>
      </c>
      <c r="E22" s="4">
        <v>52.8</v>
      </c>
      <c r="F22" s="6">
        <v>51.6</v>
      </c>
      <c r="G22" s="5" t="s">
        <v>40</v>
      </c>
      <c r="H22" s="6">
        <v>1</v>
      </c>
      <c r="I22" s="6">
        <v>10</v>
      </c>
      <c r="J22" s="14">
        <v>0.06</v>
      </c>
      <c r="K22" s="4">
        <v>59.9</v>
      </c>
      <c r="L22" s="6">
        <v>48</v>
      </c>
      <c r="M22" s="5" t="s">
        <v>42</v>
      </c>
      <c r="N22" s="5">
        <v>0.5</v>
      </c>
      <c r="O22" s="11">
        <v>8</v>
      </c>
      <c r="P22" s="5" t="s">
        <v>74</v>
      </c>
      <c r="Q22" s="58">
        <v>1012.9365700987998</v>
      </c>
      <c r="R22" s="54">
        <f t="shared" si="1"/>
        <v>13.333333333333332</v>
      </c>
      <c r="S22" s="50">
        <f t="shared" si="0"/>
        <v>11.555555555555554</v>
      </c>
      <c r="T22" s="50">
        <f t="shared" si="0"/>
        <v>10.888888888888889</v>
      </c>
      <c r="U22" s="55">
        <f t="shared" si="2"/>
        <v>0.15240000000000001</v>
      </c>
      <c r="V22" s="50">
        <f t="shared" si="3"/>
        <v>15.499999999999998</v>
      </c>
      <c r="W22" s="14">
        <f t="shared" si="3"/>
        <v>8.8888888888888893</v>
      </c>
    </row>
    <row r="23" spans="2:23" x14ac:dyDescent="0.25">
      <c r="B23" s="4">
        <v>15</v>
      </c>
      <c r="C23" s="33">
        <v>29.771999999999998</v>
      </c>
      <c r="D23" s="5">
        <v>57</v>
      </c>
      <c r="E23" s="4">
        <v>54.4</v>
      </c>
      <c r="F23" s="6">
        <v>53</v>
      </c>
      <c r="G23" s="5" t="s">
        <v>35</v>
      </c>
      <c r="H23" s="6">
        <v>1.5</v>
      </c>
      <c r="I23" s="6">
        <v>10</v>
      </c>
      <c r="J23" s="14">
        <v>0.08</v>
      </c>
      <c r="K23" s="4">
        <v>60.4</v>
      </c>
      <c r="L23" s="6">
        <v>47</v>
      </c>
      <c r="M23" s="5" t="s">
        <v>34</v>
      </c>
      <c r="N23" s="5">
        <v>2</v>
      </c>
      <c r="O23" s="11">
        <v>7</v>
      </c>
      <c r="P23" s="5" t="s">
        <v>123</v>
      </c>
      <c r="Q23" s="58">
        <v>1007.5860760470612</v>
      </c>
      <c r="R23" s="54">
        <f t="shared" si="1"/>
        <v>13.888888888888889</v>
      </c>
      <c r="S23" s="50">
        <f t="shared" si="0"/>
        <v>12.444444444444443</v>
      </c>
      <c r="T23" s="50">
        <f t="shared" si="0"/>
        <v>11.666666666666666</v>
      </c>
      <c r="U23" s="55">
        <f t="shared" si="2"/>
        <v>0.20319999999999999</v>
      </c>
      <c r="V23" s="50">
        <f t="shared" si="3"/>
        <v>15.777777777777777</v>
      </c>
      <c r="W23" s="14">
        <f t="shared" si="3"/>
        <v>8.3333333333333339</v>
      </c>
    </row>
    <row r="24" spans="2:23" x14ac:dyDescent="0.25">
      <c r="B24" s="4">
        <v>16</v>
      </c>
      <c r="C24" s="33">
        <v>29.95</v>
      </c>
      <c r="D24" s="5">
        <v>56</v>
      </c>
      <c r="E24" s="4">
        <v>54.5</v>
      </c>
      <c r="F24" s="6">
        <v>48.4</v>
      </c>
      <c r="G24" s="5" t="s">
        <v>35</v>
      </c>
      <c r="H24" s="6">
        <v>2</v>
      </c>
      <c r="I24" s="6">
        <v>2</v>
      </c>
      <c r="J24" s="14"/>
      <c r="K24" s="4">
        <v>59.3</v>
      </c>
      <c r="L24" s="6">
        <v>36.1</v>
      </c>
      <c r="M24" s="5" t="s">
        <v>42</v>
      </c>
      <c r="N24" s="5">
        <v>0.5</v>
      </c>
      <c r="O24" s="11">
        <v>5</v>
      </c>
      <c r="P24" s="5" t="s">
        <v>45</v>
      </c>
      <c r="Q24" s="58">
        <v>1013.6138478268681</v>
      </c>
      <c r="R24" s="54">
        <f t="shared" si="1"/>
        <v>13.333333333333332</v>
      </c>
      <c r="S24" s="50">
        <f t="shared" si="0"/>
        <v>12.5</v>
      </c>
      <c r="T24" s="50">
        <f t="shared" si="0"/>
        <v>9.1111111111111107</v>
      </c>
      <c r="U24" s="55">
        <f t="shared" si="2"/>
        <v>0</v>
      </c>
      <c r="V24" s="50">
        <f t="shared" si="3"/>
        <v>15.166666666666664</v>
      </c>
      <c r="W24" s="14">
        <f t="shared" si="3"/>
        <v>2.2777777777777786</v>
      </c>
    </row>
    <row r="25" spans="2:23" x14ac:dyDescent="0.25">
      <c r="B25" s="4">
        <v>17</v>
      </c>
      <c r="C25" s="33">
        <v>30.02</v>
      </c>
      <c r="D25" s="5">
        <v>56</v>
      </c>
      <c r="E25" s="4">
        <v>56</v>
      </c>
      <c r="F25" s="6">
        <v>53.5</v>
      </c>
      <c r="G25" s="5" t="s">
        <v>38</v>
      </c>
      <c r="H25" s="6">
        <v>2</v>
      </c>
      <c r="I25" s="6">
        <v>10</v>
      </c>
      <c r="J25" s="14">
        <v>0.03</v>
      </c>
      <c r="K25" s="4">
        <v>60.3</v>
      </c>
      <c r="L25" s="6">
        <v>47.6</v>
      </c>
      <c r="M25" s="5" t="s">
        <v>35</v>
      </c>
      <c r="N25" s="5">
        <v>1</v>
      </c>
      <c r="O25" s="11">
        <v>6</v>
      </c>
      <c r="P25" s="5" t="s">
        <v>124</v>
      </c>
      <c r="Q25" s="58">
        <v>1015.9843198751067</v>
      </c>
      <c r="R25" s="54">
        <f t="shared" si="1"/>
        <v>13.333333333333332</v>
      </c>
      <c r="S25" s="50">
        <f t="shared" si="1"/>
        <v>13.333333333333332</v>
      </c>
      <c r="T25" s="50">
        <f t="shared" si="1"/>
        <v>11.944444444444445</v>
      </c>
      <c r="U25" s="55">
        <f t="shared" si="2"/>
        <v>7.6200000000000004E-2</v>
      </c>
      <c r="V25" s="50">
        <f t="shared" si="3"/>
        <v>15.72222222222222</v>
      </c>
      <c r="W25" s="14">
        <f t="shared" si="3"/>
        <v>8.6666666666666679</v>
      </c>
    </row>
    <row r="26" spans="2:23" x14ac:dyDescent="0.25">
      <c r="B26" s="4">
        <v>18</v>
      </c>
      <c r="C26" s="33">
        <v>30.184000000000001</v>
      </c>
      <c r="D26" s="5">
        <v>57</v>
      </c>
      <c r="E26" s="4">
        <v>55.5</v>
      </c>
      <c r="F26" s="6">
        <v>51</v>
      </c>
      <c r="G26" s="5" t="s">
        <v>33</v>
      </c>
      <c r="H26" s="6">
        <v>2</v>
      </c>
      <c r="I26" s="6">
        <v>1</v>
      </c>
      <c r="J26" s="14">
        <v>0.03</v>
      </c>
      <c r="K26" s="4">
        <v>58.7</v>
      </c>
      <c r="L26" s="6">
        <v>48.1</v>
      </c>
      <c r="M26" s="5" t="s">
        <v>34</v>
      </c>
      <c r="N26" s="5">
        <v>1.5</v>
      </c>
      <c r="O26" s="11">
        <v>5</v>
      </c>
      <c r="P26" s="5" t="s">
        <v>50</v>
      </c>
      <c r="Q26" s="58">
        <v>1021.5379972452661</v>
      </c>
      <c r="R26" s="54">
        <f t="shared" si="1"/>
        <v>13.888888888888889</v>
      </c>
      <c r="S26" s="50">
        <f t="shared" si="1"/>
        <v>13.055555555555555</v>
      </c>
      <c r="T26" s="50">
        <f t="shared" si="1"/>
        <v>10.555555555555555</v>
      </c>
      <c r="U26" s="55">
        <f t="shared" si="2"/>
        <v>7.6200000000000004E-2</v>
      </c>
      <c r="V26" s="50">
        <f t="shared" si="3"/>
        <v>14.833333333333334</v>
      </c>
      <c r="W26" s="14">
        <f t="shared" si="3"/>
        <v>8.9444444444444446</v>
      </c>
    </row>
    <row r="27" spans="2:23" x14ac:dyDescent="0.25">
      <c r="B27" s="4">
        <v>19</v>
      </c>
      <c r="C27" s="33">
        <v>30.44</v>
      </c>
      <c r="D27" s="5">
        <v>57</v>
      </c>
      <c r="E27" s="4">
        <v>59</v>
      </c>
      <c r="F27" s="6">
        <v>51.5</v>
      </c>
      <c r="G27" s="5" t="s">
        <v>66</v>
      </c>
      <c r="H27" s="6">
        <v>1.5</v>
      </c>
      <c r="I27" s="6">
        <v>1</v>
      </c>
      <c r="J27" s="14"/>
      <c r="K27" s="4">
        <v>61.7</v>
      </c>
      <c r="L27" s="6">
        <v>45</v>
      </c>
      <c r="M27" s="5" t="s">
        <v>41</v>
      </c>
      <c r="N27" s="5">
        <v>0.5</v>
      </c>
      <c r="O27" s="11">
        <v>4</v>
      </c>
      <c r="P27" s="5" t="s">
        <v>48</v>
      </c>
      <c r="Q27" s="58">
        <v>1030.2071521645389</v>
      </c>
      <c r="R27" s="54">
        <f t="shared" si="1"/>
        <v>13.888888888888889</v>
      </c>
      <c r="S27" s="50">
        <f t="shared" si="1"/>
        <v>15</v>
      </c>
      <c r="T27" s="50">
        <f t="shared" si="1"/>
        <v>10.833333333333334</v>
      </c>
      <c r="U27" s="55">
        <f t="shared" si="2"/>
        <v>0</v>
      </c>
      <c r="V27" s="50">
        <f t="shared" si="3"/>
        <v>16.5</v>
      </c>
      <c r="W27" s="14">
        <f t="shared" si="3"/>
        <v>7.2222222222222223</v>
      </c>
    </row>
    <row r="28" spans="2:23" x14ac:dyDescent="0.25">
      <c r="B28" s="4">
        <v>20</v>
      </c>
      <c r="C28" s="33">
        <v>30.38</v>
      </c>
      <c r="D28" s="5">
        <v>57</v>
      </c>
      <c r="E28" s="4">
        <v>60.3</v>
      </c>
      <c r="F28" s="6">
        <v>54</v>
      </c>
      <c r="G28" s="5" t="s">
        <v>40</v>
      </c>
      <c r="H28" s="6">
        <v>1.5</v>
      </c>
      <c r="I28" s="6">
        <v>0</v>
      </c>
      <c r="J28" s="14">
        <v>0.01</v>
      </c>
      <c r="K28" s="4">
        <v>62</v>
      </c>
      <c r="L28" s="6">
        <v>41.9</v>
      </c>
      <c r="M28" s="5" t="s">
        <v>40</v>
      </c>
      <c r="N28" s="5">
        <v>2</v>
      </c>
      <c r="O28" s="11">
        <v>3</v>
      </c>
      <c r="P28" s="5" t="s">
        <v>125</v>
      </c>
      <c r="Q28" s="58">
        <v>1028.1753189803344</v>
      </c>
      <c r="R28" s="54">
        <f t="shared" si="1"/>
        <v>13.888888888888889</v>
      </c>
      <c r="S28" s="50">
        <f t="shared" si="1"/>
        <v>15.72222222222222</v>
      </c>
      <c r="T28" s="50">
        <f t="shared" si="1"/>
        <v>12.222222222222221</v>
      </c>
      <c r="U28" s="55">
        <f t="shared" si="2"/>
        <v>2.5399999999999999E-2</v>
      </c>
      <c r="V28" s="50">
        <f t="shared" si="3"/>
        <v>16.666666666666668</v>
      </c>
      <c r="W28" s="14">
        <f t="shared" si="3"/>
        <v>5.4999999999999991</v>
      </c>
    </row>
    <row r="29" spans="2:23" x14ac:dyDescent="0.25">
      <c r="B29" s="4">
        <v>21</v>
      </c>
      <c r="C29" s="33">
        <v>30.044</v>
      </c>
      <c r="D29" s="5">
        <v>58</v>
      </c>
      <c r="E29" s="4">
        <v>64.2</v>
      </c>
      <c r="F29" s="6">
        <v>60</v>
      </c>
      <c r="G29" s="5" t="s">
        <v>42</v>
      </c>
      <c r="H29" s="6">
        <v>1</v>
      </c>
      <c r="I29" s="6">
        <v>0</v>
      </c>
      <c r="J29" s="14">
        <v>0.06</v>
      </c>
      <c r="K29" s="4">
        <v>71.400000000000006</v>
      </c>
      <c r="L29" s="6">
        <v>49.4</v>
      </c>
      <c r="M29" s="5" t="s">
        <v>42</v>
      </c>
      <c r="N29" s="5">
        <v>0.5</v>
      </c>
      <c r="O29" s="11">
        <v>5</v>
      </c>
      <c r="P29" s="5" t="s">
        <v>119</v>
      </c>
      <c r="Q29" s="58">
        <v>1016.7970531487889</v>
      </c>
      <c r="R29" s="54">
        <f t="shared" si="1"/>
        <v>14.444444444444445</v>
      </c>
      <c r="S29" s="50">
        <f t="shared" si="1"/>
        <v>17.888888888888889</v>
      </c>
      <c r="T29" s="50">
        <f t="shared" si="1"/>
        <v>15.555555555555555</v>
      </c>
      <c r="U29" s="55">
        <f t="shared" si="2"/>
        <v>0.15240000000000001</v>
      </c>
      <c r="V29" s="50">
        <f t="shared" si="3"/>
        <v>21.888888888888893</v>
      </c>
      <c r="W29" s="14">
        <f t="shared" si="3"/>
        <v>9.6666666666666661</v>
      </c>
    </row>
    <row r="30" spans="2:23" x14ac:dyDescent="0.25">
      <c r="B30" s="4">
        <v>22</v>
      </c>
      <c r="C30" s="33">
        <v>30.01</v>
      </c>
      <c r="D30" s="5">
        <v>60</v>
      </c>
      <c r="E30" s="4">
        <v>62</v>
      </c>
      <c r="F30" s="6">
        <v>58.5</v>
      </c>
      <c r="G30" s="5" t="s">
        <v>42</v>
      </c>
      <c r="H30" s="6">
        <v>1.5</v>
      </c>
      <c r="I30" s="6">
        <v>2</v>
      </c>
      <c r="J30" s="14">
        <v>0.05</v>
      </c>
      <c r="K30" s="4">
        <v>71.7</v>
      </c>
      <c r="L30" s="6">
        <v>52.3</v>
      </c>
      <c r="M30" s="5"/>
      <c r="N30" s="5">
        <v>0</v>
      </c>
      <c r="O30" s="11">
        <v>5</v>
      </c>
      <c r="P30" s="5" t="s">
        <v>119</v>
      </c>
      <c r="Q30" s="58">
        <v>1015.6456810110728</v>
      </c>
      <c r="R30" s="54">
        <f t="shared" si="1"/>
        <v>15.555555555555555</v>
      </c>
      <c r="S30" s="50">
        <f t="shared" si="1"/>
        <v>16.666666666666668</v>
      </c>
      <c r="T30" s="50">
        <f t="shared" si="1"/>
        <v>14.722222222222221</v>
      </c>
      <c r="U30" s="55">
        <f t="shared" si="2"/>
        <v>0.127</v>
      </c>
      <c r="V30" s="50">
        <f t="shared" si="3"/>
        <v>22.055555555555557</v>
      </c>
      <c r="W30" s="14">
        <f t="shared" si="3"/>
        <v>11.277777777777777</v>
      </c>
    </row>
    <row r="31" spans="2:23" x14ac:dyDescent="0.25">
      <c r="B31" s="4">
        <v>23</v>
      </c>
      <c r="C31" s="33">
        <v>30.09</v>
      </c>
      <c r="D31" s="5">
        <v>61</v>
      </c>
      <c r="E31" s="4">
        <v>57.1</v>
      </c>
      <c r="F31" s="6">
        <v>55.2</v>
      </c>
      <c r="G31" s="5" t="s">
        <v>35</v>
      </c>
      <c r="H31" s="6">
        <v>1.5</v>
      </c>
      <c r="I31" s="6">
        <v>10</v>
      </c>
      <c r="J31" s="14">
        <v>0.06</v>
      </c>
      <c r="K31" s="4">
        <v>59.9</v>
      </c>
      <c r="L31" s="6">
        <v>52.2</v>
      </c>
      <c r="M31" s="5" t="s">
        <v>42</v>
      </c>
      <c r="N31" s="5">
        <v>1.5</v>
      </c>
      <c r="O31" s="11">
        <v>6</v>
      </c>
      <c r="P31" s="5" t="s">
        <v>126</v>
      </c>
      <c r="Q31" s="58">
        <v>1018.3547919233457</v>
      </c>
      <c r="R31" s="54">
        <f t="shared" si="1"/>
        <v>16.111111111111111</v>
      </c>
      <c r="S31" s="50">
        <f t="shared" si="1"/>
        <v>13.944444444444445</v>
      </c>
      <c r="T31" s="50">
        <f t="shared" si="1"/>
        <v>12.888888888888889</v>
      </c>
      <c r="U31" s="55">
        <f t="shared" si="2"/>
        <v>0.15240000000000001</v>
      </c>
      <c r="V31" s="50">
        <f t="shared" si="3"/>
        <v>15.499999999999998</v>
      </c>
      <c r="W31" s="14">
        <f t="shared" si="3"/>
        <v>11.222222222222223</v>
      </c>
    </row>
    <row r="32" spans="2:23" x14ac:dyDescent="0.25">
      <c r="B32" s="4">
        <v>24</v>
      </c>
      <c r="C32" s="33">
        <v>30.044</v>
      </c>
      <c r="D32" s="5">
        <v>58</v>
      </c>
      <c r="E32" s="4">
        <v>53.3</v>
      </c>
      <c r="F32" s="6">
        <v>50</v>
      </c>
      <c r="G32" s="5" t="s">
        <v>41</v>
      </c>
      <c r="H32" s="6">
        <v>2</v>
      </c>
      <c r="I32" s="6">
        <v>10</v>
      </c>
      <c r="J32" s="14">
        <v>0.12</v>
      </c>
      <c r="K32" s="4">
        <v>59.9</v>
      </c>
      <c r="L32" s="6">
        <v>48.1</v>
      </c>
      <c r="M32" s="5" t="s">
        <v>35</v>
      </c>
      <c r="N32" s="5">
        <v>0.5</v>
      </c>
      <c r="O32" s="11">
        <v>7</v>
      </c>
      <c r="P32" s="5" t="s">
        <v>127</v>
      </c>
      <c r="Q32" s="58">
        <v>1016.7970531487889</v>
      </c>
      <c r="R32" s="54">
        <f t="shared" si="1"/>
        <v>14.444444444444445</v>
      </c>
      <c r="S32" s="50">
        <f t="shared" si="1"/>
        <v>11.833333333333332</v>
      </c>
      <c r="T32" s="50">
        <f t="shared" si="1"/>
        <v>10</v>
      </c>
      <c r="U32" s="55">
        <f t="shared" si="2"/>
        <v>0.30480000000000002</v>
      </c>
      <c r="V32" s="50">
        <f t="shared" si="3"/>
        <v>15.499999999999998</v>
      </c>
      <c r="W32" s="14">
        <f t="shared" si="3"/>
        <v>8.9444444444444446</v>
      </c>
    </row>
    <row r="33" spans="2:23" x14ac:dyDescent="0.25">
      <c r="B33" s="4">
        <v>25</v>
      </c>
      <c r="C33" s="33">
        <v>30.2</v>
      </c>
      <c r="D33" s="5">
        <v>57</v>
      </c>
      <c r="E33" s="4">
        <v>55</v>
      </c>
      <c r="F33" s="6">
        <v>52.2</v>
      </c>
      <c r="G33" s="5" t="s">
        <v>36</v>
      </c>
      <c r="H33" s="6">
        <v>1.5</v>
      </c>
      <c r="I33" s="6">
        <v>3</v>
      </c>
      <c r="J33" s="14"/>
      <c r="K33" s="4">
        <v>66.5</v>
      </c>
      <c r="L33" s="6">
        <v>38.799999999999997</v>
      </c>
      <c r="M33" s="5" t="s">
        <v>40</v>
      </c>
      <c r="N33" s="5">
        <v>2</v>
      </c>
      <c r="O33" s="11">
        <v>4</v>
      </c>
      <c r="P33" s="5" t="s">
        <v>50</v>
      </c>
      <c r="Q33" s="58">
        <v>1022.0798194277206</v>
      </c>
      <c r="R33" s="54">
        <f t="shared" si="1"/>
        <v>13.888888888888889</v>
      </c>
      <c r="S33" s="50">
        <f t="shared" si="1"/>
        <v>12.777777777777777</v>
      </c>
      <c r="T33" s="50">
        <f t="shared" si="1"/>
        <v>11.222222222222223</v>
      </c>
      <c r="U33" s="55">
        <f t="shared" si="2"/>
        <v>0</v>
      </c>
      <c r="V33" s="50">
        <f t="shared" si="3"/>
        <v>19.166666666666668</v>
      </c>
      <c r="W33" s="14">
        <f t="shared" si="3"/>
        <v>3.7777777777777759</v>
      </c>
    </row>
    <row r="34" spans="2:23" x14ac:dyDescent="0.25">
      <c r="B34" s="4">
        <v>26</v>
      </c>
      <c r="C34" s="33">
        <v>30.02</v>
      </c>
      <c r="D34" s="5">
        <v>60</v>
      </c>
      <c r="E34" s="4">
        <v>65</v>
      </c>
      <c r="F34" s="6">
        <v>58</v>
      </c>
      <c r="G34" s="5" t="s">
        <v>41</v>
      </c>
      <c r="H34" s="6">
        <v>3</v>
      </c>
      <c r="I34" s="6">
        <v>2</v>
      </c>
      <c r="J34" s="14"/>
      <c r="K34" s="4">
        <v>74.2</v>
      </c>
      <c r="L34" s="6">
        <v>54.1</v>
      </c>
      <c r="M34" s="5" t="s">
        <v>32</v>
      </c>
      <c r="N34" s="5">
        <v>2</v>
      </c>
      <c r="O34" s="11">
        <v>4</v>
      </c>
      <c r="P34" s="5" t="s">
        <v>50</v>
      </c>
      <c r="Q34" s="58">
        <v>1015.9843198751067</v>
      </c>
      <c r="R34" s="54">
        <f t="shared" si="1"/>
        <v>15.555555555555555</v>
      </c>
      <c r="S34" s="50">
        <f t="shared" si="1"/>
        <v>18.333333333333332</v>
      </c>
      <c r="T34" s="50">
        <f t="shared" si="1"/>
        <v>14.444444444444445</v>
      </c>
      <c r="U34" s="55">
        <f t="shared" si="2"/>
        <v>0</v>
      </c>
      <c r="V34" s="50">
        <f t="shared" si="3"/>
        <v>23.444444444444446</v>
      </c>
      <c r="W34" s="14">
        <f t="shared" si="3"/>
        <v>12.277777777777779</v>
      </c>
    </row>
    <row r="35" spans="2:23" x14ac:dyDescent="0.25">
      <c r="B35" s="4">
        <v>27</v>
      </c>
      <c r="C35" s="33">
        <v>30.013999999999999</v>
      </c>
      <c r="D35" s="5">
        <v>60</v>
      </c>
      <c r="E35" s="4">
        <v>60.2</v>
      </c>
      <c r="F35" s="6">
        <v>56.8</v>
      </c>
      <c r="G35" s="5" t="s">
        <v>42</v>
      </c>
      <c r="H35" s="6">
        <v>2</v>
      </c>
      <c r="I35" s="6">
        <v>0</v>
      </c>
      <c r="J35" s="14"/>
      <c r="K35" s="4">
        <v>68.8</v>
      </c>
      <c r="L35" s="6">
        <v>51</v>
      </c>
      <c r="M35" s="5" t="s">
        <v>35</v>
      </c>
      <c r="N35" s="5">
        <v>1.5</v>
      </c>
      <c r="O35" s="11">
        <v>6</v>
      </c>
      <c r="P35" s="5" t="s">
        <v>50</v>
      </c>
      <c r="Q35" s="58">
        <v>1015.7811365566863</v>
      </c>
      <c r="R35" s="54">
        <f t="shared" si="1"/>
        <v>15.555555555555555</v>
      </c>
      <c r="S35" s="50">
        <f t="shared" si="1"/>
        <v>15.666666666666668</v>
      </c>
      <c r="T35" s="50">
        <f t="shared" si="1"/>
        <v>13.777777777777775</v>
      </c>
      <c r="U35" s="55">
        <f t="shared" si="2"/>
        <v>0</v>
      </c>
      <c r="V35" s="50">
        <f t="shared" si="3"/>
        <v>20.444444444444443</v>
      </c>
      <c r="W35" s="14">
        <f t="shared" si="3"/>
        <v>10.555555555555555</v>
      </c>
    </row>
    <row r="36" spans="2:23" x14ac:dyDescent="0.25">
      <c r="B36" s="4">
        <v>28</v>
      </c>
      <c r="C36" s="33">
        <v>30.03</v>
      </c>
      <c r="D36" s="5">
        <v>61</v>
      </c>
      <c r="E36" s="4">
        <v>59.5</v>
      </c>
      <c r="F36" s="6">
        <v>58</v>
      </c>
      <c r="G36" s="5" t="s">
        <v>35</v>
      </c>
      <c r="H36" s="6">
        <v>2</v>
      </c>
      <c r="I36" s="6">
        <v>10</v>
      </c>
      <c r="J36" s="14">
        <v>0.03</v>
      </c>
      <c r="K36" s="4">
        <v>67.2</v>
      </c>
      <c r="L36" s="6">
        <v>50</v>
      </c>
      <c r="M36" s="5" t="s">
        <v>42</v>
      </c>
      <c r="N36" s="5">
        <v>1</v>
      </c>
      <c r="O36" s="11">
        <v>7</v>
      </c>
      <c r="P36" s="5" t="s">
        <v>43</v>
      </c>
      <c r="Q36" s="58">
        <v>1016.3229587391411</v>
      </c>
      <c r="R36" s="54">
        <f t="shared" si="1"/>
        <v>16.111111111111111</v>
      </c>
      <c r="S36" s="50">
        <f t="shared" si="1"/>
        <v>15.277777777777777</v>
      </c>
      <c r="T36" s="50">
        <f t="shared" si="1"/>
        <v>14.444444444444445</v>
      </c>
      <c r="U36" s="55">
        <f t="shared" si="2"/>
        <v>7.6200000000000004E-2</v>
      </c>
      <c r="V36" s="50">
        <f t="shared" si="3"/>
        <v>19.555555555555557</v>
      </c>
      <c r="W36" s="14">
        <f t="shared" si="3"/>
        <v>10</v>
      </c>
    </row>
    <row r="37" spans="2:23" x14ac:dyDescent="0.25">
      <c r="B37" s="4">
        <v>29</v>
      </c>
      <c r="C37" s="33">
        <v>30.03</v>
      </c>
      <c r="D37" s="5">
        <v>61</v>
      </c>
      <c r="E37" s="4">
        <v>61</v>
      </c>
      <c r="F37" s="6">
        <v>58.3</v>
      </c>
      <c r="G37" s="5" t="s">
        <v>42</v>
      </c>
      <c r="H37" s="6">
        <v>1.5</v>
      </c>
      <c r="I37" s="6">
        <v>6</v>
      </c>
      <c r="J37" s="14"/>
      <c r="K37" s="4">
        <v>73.8</v>
      </c>
      <c r="L37" s="6">
        <v>55.3</v>
      </c>
      <c r="M37" s="5" t="s">
        <v>35</v>
      </c>
      <c r="N37" s="5">
        <v>1.5</v>
      </c>
      <c r="O37" s="11">
        <v>4</v>
      </c>
      <c r="P37" s="5" t="s">
        <v>45</v>
      </c>
      <c r="Q37" s="58">
        <v>1016.3229587391411</v>
      </c>
      <c r="R37" s="54">
        <f t="shared" si="1"/>
        <v>16.111111111111111</v>
      </c>
      <c r="S37" s="50">
        <f t="shared" si="1"/>
        <v>16.111111111111111</v>
      </c>
      <c r="T37" s="50">
        <f t="shared" si="1"/>
        <v>14.611111111111109</v>
      </c>
      <c r="U37" s="55">
        <f t="shared" si="2"/>
        <v>0</v>
      </c>
      <c r="V37" s="50">
        <f t="shared" si="3"/>
        <v>23.222222222222221</v>
      </c>
      <c r="W37" s="14">
        <f t="shared" si="3"/>
        <v>12.944444444444443</v>
      </c>
    </row>
    <row r="38" spans="2:23" x14ac:dyDescent="0.25">
      <c r="B38" s="4">
        <v>30</v>
      </c>
      <c r="C38" s="33">
        <v>30.024000000000001</v>
      </c>
      <c r="D38" s="5">
        <v>61</v>
      </c>
      <c r="E38" s="4">
        <v>60.6</v>
      </c>
      <c r="F38" s="6">
        <v>56</v>
      </c>
      <c r="G38" s="5" t="s">
        <v>34</v>
      </c>
      <c r="H38" s="6">
        <v>3</v>
      </c>
      <c r="I38" s="6">
        <v>3</v>
      </c>
      <c r="J38" s="14">
        <v>0.05</v>
      </c>
      <c r="K38" s="4">
        <v>63.5</v>
      </c>
      <c r="L38" s="6">
        <v>53</v>
      </c>
      <c r="M38" s="5" t="s">
        <v>35</v>
      </c>
      <c r="N38" s="5">
        <v>0.5</v>
      </c>
      <c r="O38" s="11">
        <v>6</v>
      </c>
      <c r="P38" s="5" t="s">
        <v>128</v>
      </c>
      <c r="Q38" s="58">
        <v>1016.1197754207204</v>
      </c>
      <c r="R38" s="54">
        <f t="shared" si="1"/>
        <v>16.111111111111111</v>
      </c>
      <c r="S38" s="50">
        <f t="shared" si="1"/>
        <v>15.888888888888889</v>
      </c>
      <c r="T38" s="50">
        <f t="shared" si="1"/>
        <v>13.333333333333332</v>
      </c>
      <c r="U38" s="55">
        <f t="shared" si="2"/>
        <v>0.127</v>
      </c>
      <c r="V38" s="50">
        <f t="shared" si="3"/>
        <v>17.5</v>
      </c>
      <c r="W38" s="14">
        <f t="shared" si="3"/>
        <v>11.666666666666666</v>
      </c>
    </row>
    <row r="39" spans="2:23" x14ac:dyDescent="0.25">
      <c r="B39" s="4">
        <v>31</v>
      </c>
      <c r="C39" s="33">
        <v>30.02</v>
      </c>
      <c r="D39" s="5">
        <v>61</v>
      </c>
      <c r="E39" s="4">
        <v>55.6</v>
      </c>
      <c r="F39" s="6">
        <v>54</v>
      </c>
      <c r="G39" s="5" t="s">
        <v>40</v>
      </c>
      <c r="H39" s="6">
        <v>1.5</v>
      </c>
      <c r="I39" s="6">
        <v>10</v>
      </c>
      <c r="J39" s="14"/>
      <c r="K39" s="4">
        <v>65.3</v>
      </c>
      <c r="L39" s="6">
        <v>52.5</v>
      </c>
      <c r="M39" s="5" t="s">
        <v>40</v>
      </c>
      <c r="N39" s="5">
        <v>2</v>
      </c>
      <c r="O39" s="11">
        <v>3</v>
      </c>
      <c r="P39" s="5" t="s">
        <v>129</v>
      </c>
      <c r="Q39" s="59">
        <v>1015.9843198751067</v>
      </c>
      <c r="R39" s="54">
        <f t="shared" si="1"/>
        <v>16.111111111111111</v>
      </c>
      <c r="S39" s="50">
        <f t="shared" si="1"/>
        <v>13.111111111111111</v>
      </c>
      <c r="T39" s="50">
        <f t="shared" si="1"/>
        <v>12.222222222222221</v>
      </c>
      <c r="U39" s="55">
        <f t="shared" si="2"/>
        <v>0</v>
      </c>
      <c r="V39" s="50">
        <f t="shared" si="3"/>
        <v>18.499999999999996</v>
      </c>
      <c r="W39" s="14">
        <f t="shared" si="3"/>
        <v>11.388888888888889</v>
      </c>
    </row>
    <row r="40" spans="2:23" x14ac:dyDescent="0.25">
      <c r="B40" s="1" t="s">
        <v>15</v>
      </c>
      <c r="C40" s="12">
        <f t="shared" ref="C40:O40" si="4">SUM(C9:C39)</f>
        <v>929.89400000000001</v>
      </c>
      <c r="D40" s="36">
        <f t="shared" si="4"/>
        <v>1801</v>
      </c>
      <c r="E40" s="36">
        <f t="shared" ref="E40" si="5">SUM(E9:E39)</f>
        <v>1770.7999999999997</v>
      </c>
      <c r="F40" s="36">
        <f t="shared" si="4"/>
        <v>1665.6</v>
      </c>
      <c r="G40" s="36"/>
      <c r="H40" s="36">
        <f t="shared" si="4"/>
        <v>59.5</v>
      </c>
      <c r="I40" s="36">
        <f t="shared" si="4"/>
        <v>150</v>
      </c>
      <c r="J40" s="35">
        <f t="shared" si="4"/>
        <v>2.879999999999999</v>
      </c>
      <c r="K40" s="36">
        <f t="shared" si="4"/>
        <v>1962.7000000000003</v>
      </c>
      <c r="L40" s="36">
        <f t="shared" si="4"/>
        <v>1483.8999999999999</v>
      </c>
      <c r="M40" s="12"/>
      <c r="N40" s="36">
        <f t="shared" si="4"/>
        <v>41.5</v>
      </c>
      <c r="O40" s="37">
        <f t="shared" si="4"/>
        <v>172</v>
      </c>
      <c r="P40" s="3"/>
      <c r="Q40" s="51">
        <f>SUM(Q9:Q39)</f>
        <v>31470.928734599427</v>
      </c>
      <c r="R40" s="37"/>
      <c r="S40" s="48"/>
      <c r="T40" s="48"/>
      <c r="U40" s="49">
        <f t="shared" si="2"/>
        <v>7.3151999999999981</v>
      </c>
      <c r="V40" s="48"/>
      <c r="W40" s="13"/>
    </row>
    <row r="41" spans="2:23" x14ac:dyDescent="0.25">
      <c r="B41" s="7" t="s">
        <v>16</v>
      </c>
      <c r="C41" s="15">
        <f>C40/31</f>
        <v>29.996580645161291</v>
      </c>
      <c r="D41" s="38">
        <f t="shared" ref="D41:O41" si="6">D40/31</f>
        <v>58.096774193548384</v>
      </c>
      <c r="E41" s="38">
        <f t="shared" ref="E41" si="7">E40/31</f>
        <v>57.122580645161278</v>
      </c>
      <c r="F41" s="38">
        <f t="shared" si="6"/>
        <v>53.729032258064514</v>
      </c>
      <c r="G41" s="38"/>
      <c r="H41" s="38">
        <f t="shared" si="6"/>
        <v>1.9193548387096775</v>
      </c>
      <c r="I41" s="38">
        <f t="shared" si="6"/>
        <v>4.838709677419355</v>
      </c>
      <c r="J41" s="38">
        <f t="shared" si="6"/>
        <v>9.2903225806451578E-2</v>
      </c>
      <c r="K41" s="38">
        <f t="shared" si="6"/>
        <v>63.312903225806458</v>
      </c>
      <c r="L41" s="38">
        <f t="shared" si="6"/>
        <v>47.867741935483863</v>
      </c>
      <c r="M41" s="15"/>
      <c r="N41" s="38">
        <f t="shared" si="6"/>
        <v>1.3387096774193548</v>
      </c>
      <c r="O41" s="39">
        <f t="shared" si="6"/>
        <v>5.5483870967741939</v>
      </c>
      <c r="P41" s="9"/>
      <c r="Q41" s="38">
        <f>AVERAGE(Q9:Q39)</f>
        <v>1015.1912495032074</v>
      </c>
      <c r="R41" s="39">
        <f t="shared" si="1"/>
        <v>14.498207885304657</v>
      </c>
      <c r="S41" s="52">
        <f t="shared" si="1"/>
        <v>13.956989247311821</v>
      </c>
      <c r="T41" s="52">
        <f t="shared" si="1"/>
        <v>12.071684587813618</v>
      </c>
      <c r="U41" s="56">
        <f t="shared" si="2"/>
        <v>0.235974193548387</v>
      </c>
      <c r="V41" s="52">
        <f t="shared" si="3"/>
        <v>17.396057347670254</v>
      </c>
      <c r="W41" s="53">
        <f t="shared" si="3"/>
        <v>8.8154121863799233</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v>
      </c>
      <c r="D45" s="5">
        <v>5</v>
      </c>
      <c r="E45" s="5">
        <v>0.5</v>
      </c>
      <c r="F45" s="5">
        <v>1.5</v>
      </c>
      <c r="G45" s="5">
        <v>9</v>
      </c>
      <c r="H45" s="5">
        <v>7</v>
      </c>
      <c r="I45" s="5">
        <v>3</v>
      </c>
      <c r="J45" s="5">
        <v>0.5</v>
      </c>
      <c r="K45" s="6"/>
    </row>
    <row r="46" spans="2:23" ht="30" x14ac:dyDescent="0.25">
      <c r="B46" s="24" t="s">
        <v>28</v>
      </c>
      <c r="C46" s="7">
        <v>7.5</v>
      </c>
      <c r="D46" s="8">
        <v>19.5</v>
      </c>
      <c r="E46" s="8">
        <v>1</v>
      </c>
      <c r="F46" s="8">
        <v>3</v>
      </c>
      <c r="G46" s="8">
        <v>27</v>
      </c>
      <c r="H46" s="8">
        <v>14</v>
      </c>
      <c r="I46" s="8">
        <v>6</v>
      </c>
      <c r="J46" s="8">
        <v>1</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39">
    <cfRule type="cellIs" dxfId="96" priority="5" operator="lessThan">
      <formula>35</formula>
    </cfRule>
    <cfRule type="cellIs" dxfId="95" priority="6" operator="greaterThanOrEqual">
      <formula>85</formula>
    </cfRule>
  </conditionalFormatting>
  <conditionalFormatting sqref="L9:L39">
    <cfRule type="cellIs" dxfId="94" priority="3" operator="notBetween">
      <formula>70</formula>
      <formula>20</formula>
    </cfRule>
    <cfRule type="expression" dxfId="93" priority="4">
      <formula>L9&gt;K9</formula>
    </cfRule>
  </conditionalFormatting>
  <conditionalFormatting sqref="O9: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topLeftCell="G20"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ht="90" x14ac:dyDescent="0.25">
      <c r="A8" s="20"/>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29.774000000000001</v>
      </c>
      <c r="D9" s="1">
        <v>61</v>
      </c>
      <c r="E9" s="1">
        <v>62.5</v>
      </c>
      <c r="F9" s="3">
        <v>57.8</v>
      </c>
      <c r="G9" s="2" t="s">
        <v>40</v>
      </c>
      <c r="H9" s="3">
        <v>2</v>
      </c>
      <c r="I9" s="3">
        <v>9</v>
      </c>
      <c r="J9" s="13">
        <v>0.49</v>
      </c>
      <c r="K9" s="1">
        <v>65</v>
      </c>
      <c r="L9" s="3">
        <v>52.6</v>
      </c>
      <c r="M9" s="2" t="s">
        <v>35</v>
      </c>
      <c r="N9" s="2">
        <v>1.5</v>
      </c>
      <c r="O9" s="10">
        <v>3</v>
      </c>
      <c r="P9" s="2" t="s">
        <v>130</v>
      </c>
      <c r="Q9" s="57">
        <v>1007.145845523817</v>
      </c>
      <c r="R9" s="37">
        <f>CONVERT(D9,"F","C")</f>
        <v>16.111111111111111</v>
      </c>
      <c r="S9" s="48">
        <f t="shared" ref="S9:T24" si="0">CONVERT(E9,"F","C")</f>
        <v>16.944444444444443</v>
      </c>
      <c r="T9" s="48">
        <f t="shared" si="0"/>
        <v>14.333333333333332</v>
      </c>
      <c r="U9" s="49">
        <f>CONVERT(J9,"in","cm")</f>
        <v>1.2446000000000002</v>
      </c>
      <c r="V9" s="48">
        <f>CONVERT(K9,"F","C")</f>
        <v>18.333333333333332</v>
      </c>
      <c r="W9" s="13">
        <f>CONVERT(L9,"F","C")</f>
        <v>11.444444444444445</v>
      </c>
    </row>
    <row r="10" spans="1:23" x14ac:dyDescent="0.25">
      <c r="B10" s="4">
        <v>2</v>
      </c>
      <c r="C10" s="33">
        <v>29.824000000000002</v>
      </c>
      <c r="D10" s="5">
        <v>61</v>
      </c>
      <c r="E10" s="4">
        <v>59</v>
      </c>
      <c r="F10" s="6">
        <v>56.5</v>
      </c>
      <c r="G10" s="5" t="s">
        <v>35</v>
      </c>
      <c r="H10" s="6">
        <v>2</v>
      </c>
      <c r="I10" s="6">
        <v>10</v>
      </c>
      <c r="J10" s="14">
        <v>0.03</v>
      </c>
      <c r="K10" s="4">
        <v>63.8</v>
      </c>
      <c r="L10" s="6">
        <v>53.9</v>
      </c>
      <c r="M10" s="5" t="s">
        <v>35</v>
      </c>
      <c r="N10" s="5">
        <v>1.5</v>
      </c>
      <c r="O10" s="11">
        <v>8</v>
      </c>
      <c r="P10" s="5" t="s">
        <v>131</v>
      </c>
      <c r="Q10" s="58">
        <v>1008.8390398439873</v>
      </c>
      <c r="R10" s="54">
        <f t="shared" ref="R10:T40" si="1">CONVERT(D10,"F","C")</f>
        <v>16.111111111111111</v>
      </c>
      <c r="S10" s="50">
        <f t="shared" si="0"/>
        <v>15</v>
      </c>
      <c r="T10" s="50">
        <f t="shared" si="0"/>
        <v>13.611111111111111</v>
      </c>
      <c r="U10" s="55">
        <f t="shared" ref="U10:U40" si="2">CONVERT(J10,"in","cm")</f>
        <v>7.6200000000000004E-2</v>
      </c>
      <c r="V10" s="50">
        <f t="shared" ref="V10:W40" si="3">CONVERT(K10,"F","C")</f>
        <v>17.666666666666664</v>
      </c>
      <c r="W10" s="14">
        <f t="shared" si="3"/>
        <v>12.166666666666666</v>
      </c>
    </row>
    <row r="11" spans="1:23" x14ac:dyDescent="0.25">
      <c r="B11" s="4">
        <v>3</v>
      </c>
      <c r="C11" s="33">
        <v>30.071999999999999</v>
      </c>
      <c r="D11" s="5">
        <v>61</v>
      </c>
      <c r="E11" s="4">
        <v>59.5</v>
      </c>
      <c r="F11" s="6">
        <v>58.4</v>
      </c>
      <c r="G11" s="5" t="s">
        <v>34</v>
      </c>
      <c r="H11" s="6">
        <v>2</v>
      </c>
      <c r="I11" s="6">
        <v>10</v>
      </c>
      <c r="J11" s="14">
        <v>0.05</v>
      </c>
      <c r="K11" s="4">
        <v>65</v>
      </c>
      <c r="L11" s="6">
        <v>53.4</v>
      </c>
      <c r="M11" s="5" t="s">
        <v>35</v>
      </c>
      <c r="N11" s="5">
        <v>0.5</v>
      </c>
      <c r="O11" s="11">
        <v>6</v>
      </c>
      <c r="P11" s="5" t="s">
        <v>132</v>
      </c>
      <c r="Q11" s="58">
        <v>1017.2372836720331</v>
      </c>
      <c r="R11" s="54">
        <f t="shared" si="1"/>
        <v>16.111111111111111</v>
      </c>
      <c r="S11" s="50">
        <f t="shared" si="0"/>
        <v>15.277777777777777</v>
      </c>
      <c r="T11" s="50">
        <f t="shared" si="0"/>
        <v>14.666666666666666</v>
      </c>
      <c r="U11" s="55">
        <f t="shared" si="2"/>
        <v>0.127</v>
      </c>
      <c r="V11" s="50">
        <f t="shared" si="3"/>
        <v>18.333333333333332</v>
      </c>
      <c r="W11" s="14">
        <f t="shared" si="3"/>
        <v>11.888888888888888</v>
      </c>
    </row>
    <row r="12" spans="1:23" x14ac:dyDescent="0.25">
      <c r="B12" s="4">
        <v>4</v>
      </c>
      <c r="C12" s="33">
        <v>30.326000000000001</v>
      </c>
      <c r="D12" s="34">
        <v>60</v>
      </c>
      <c r="E12" s="4">
        <v>63</v>
      </c>
      <c r="F12" s="6">
        <v>58</v>
      </c>
      <c r="G12" s="5" t="s">
        <v>35</v>
      </c>
      <c r="H12" s="6">
        <v>0.5</v>
      </c>
      <c r="I12" s="6">
        <v>1</v>
      </c>
      <c r="J12" s="14"/>
      <c r="K12" s="4">
        <v>67</v>
      </c>
      <c r="L12" s="6">
        <v>49.6</v>
      </c>
      <c r="M12" s="5"/>
      <c r="N12" s="5">
        <v>0</v>
      </c>
      <c r="O12" s="11">
        <v>5</v>
      </c>
      <c r="P12" s="5" t="s">
        <v>133</v>
      </c>
      <c r="Q12" s="58">
        <v>1025.8387108184993</v>
      </c>
      <c r="R12" s="54">
        <f t="shared" si="1"/>
        <v>15.555555555555555</v>
      </c>
      <c r="S12" s="50">
        <f t="shared" si="0"/>
        <v>17.222222222222221</v>
      </c>
      <c r="T12" s="50">
        <f t="shared" si="0"/>
        <v>14.444444444444445</v>
      </c>
      <c r="U12" s="55">
        <f t="shared" si="2"/>
        <v>0</v>
      </c>
      <c r="V12" s="50">
        <f t="shared" si="3"/>
        <v>19.444444444444443</v>
      </c>
      <c r="W12" s="14">
        <f t="shared" si="3"/>
        <v>9.7777777777777786</v>
      </c>
    </row>
    <row r="13" spans="1:23" x14ac:dyDescent="0.25">
      <c r="B13" s="4">
        <v>5</v>
      </c>
      <c r="C13" s="33">
        <v>30.46</v>
      </c>
      <c r="D13" s="34">
        <v>60</v>
      </c>
      <c r="E13" s="4">
        <v>56.2</v>
      </c>
      <c r="F13" s="6">
        <v>55</v>
      </c>
      <c r="G13" s="5" t="s">
        <v>33</v>
      </c>
      <c r="H13" s="6">
        <v>1</v>
      </c>
      <c r="I13" s="6">
        <v>10</v>
      </c>
      <c r="J13" s="14"/>
      <c r="K13" s="4">
        <v>63</v>
      </c>
      <c r="L13" s="6">
        <v>49.5</v>
      </c>
      <c r="M13" s="5"/>
      <c r="N13" s="5">
        <v>0</v>
      </c>
      <c r="O13" s="11">
        <v>3</v>
      </c>
      <c r="P13" s="5" t="s">
        <v>134</v>
      </c>
      <c r="Q13" s="58">
        <v>1030.3764715965563</v>
      </c>
      <c r="R13" s="54">
        <f t="shared" si="1"/>
        <v>15.555555555555555</v>
      </c>
      <c r="S13" s="50">
        <f t="shared" si="0"/>
        <v>13.444444444444446</v>
      </c>
      <c r="T13" s="50">
        <f t="shared" si="0"/>
        <v>12.777777777777777</v>
      </c>
      <c r="U13" s="55">
        <f t="shared" si="2"/>
        <v>0</v>
      </c>
      <c r="V13" s="50">
        <f t="shared" si="3"/>
        <v>17.222222222222221</v>
      </c>
      <c r="W13" s="14">
        <f t="shared" si="3"/>
        <v>9.7222222222222214</v>
      </c>
    </row>
    <row r="14" spans="1:23" x14ac:dyDescent="0.25">
      <c r="B14" s="4">
        <v>6</v>
      </c>
      <c r="C14" s="33">
        <v>30.44</v>
      </c>
      <c r="D14" s="5">
        <v>61</v>
      </c>
      <c r="E14" s="4">
        <v>64.8</v>
      </c>
      <c r="F14" s="6">
        <v>61</v>
      </c>
      <c r="G14" s="5" t="s">
        <v>42</v>
      </c>
      <c r="H14" s="6">
        <v>1</v>
      </c>
      <c r="I14" s="6">
        <v>5</v>
      </c>
      <c r="J14" s="14"/>
      <c r="K14" s="4">
        <v>70.7</v>
      </c>
      <c r="L14" s="6">
        <v>44</v>
      </c>
      <c r="M14" s="5"/>
      <c r="N14" s="5">
        <v>0</v>
      </c>
      <c r="O14" s="11">
        <v>3</v>
      </c>
      <c r="P14" s="5" t="s">
        <v>50</v>
      </c>
      <c r="Q14" s="58">
        <v>1029.6991938684878</v>
      </c>
      <c r="R14" s="54">
        <f t="shared" si="1"/>
        <v>16.111111111111111</v>
      </c>
      <c r="S14" s="50">
        <f t="shared" si="0"/>
        <v>18.222222222222221</v>
      </c>
      <c r="T14" s="50">
        <f t="shared" si="0"/>
        <v>16.111111111111111</v>
      </c>
      <c r="U14" s="55">
        <f t="shared" si="2"/>
        <v>0</v>
      </c>
      <c r="V14" s="50">
        <f t="shared" si="3"/>
        <v>21.5</v>
      </c>
      <c r="W14" s="14">
        <f t="shared" si="3"/>
        <v>6.6666666666666661</v>
      </c>
    </row>
    <row r="15" spans="1:23" x14ac:dyDescent="0.25">
      <c r="B15" s="4">
        <v>7</v>
      </c>
      <c r="C15" s="33">
        <v>30.411999999999999</v>
      </c>
      <c r="D15" s="5">
        <v>62</v>
      </c>
      <c r="E15" s="4">
        <v>69</v>
      </c>
      <c r="F15" s="6">
        <v>64</v>
      </c>
      <c r="G15" s="5" t="s">
        <v>40</v>
      </c>
      <c r="H15" s="6">
        <v>1.5</v>
      </c>
      <c r="I15" s="6">
        <v>0</v>
      </c>
      <c r="J15" s="14"/>
      <c r="K15" s="4">
        <v>72</v>
      </c>
      <c r="L15" s="6">
        <v>44.2</v>
      </c>
      <c r="M15" s="5" t="s">
        <v>40</v>
      </c>
      <c r="N15" s="5">
        <v>1.5</v>
      </c>
      <c r="O15" s="11">
        <v>4</v>
      </c>
      <c r="P15" s="5" t="s">
        <v>48</v>
      </c>
      <c r="Q15" s="58">
        <v>1028.7510050491926</v>
      </c>
      <c r="R15" s="54">
        <f t="shared" si="1"/>
        <v>16.666666666666668</v>
      </c>
      <c r="S15" s="50">
        <f t="shared" si="0"/>
        <v>20.555555555555554</v>
      </c>
      <c r="T15" s="50">
        <f t="shared" si="0"/>
        <v>17.777777777777779</v>
      </c>
      <c r="U15" s="55">
        <f t="shared" si="2"/>
        <v>0</v>
      </c>
      <c r="V15" s="50">
        <f t="shared" si="3"/>
        <v>22.222222222222221</v>
      </c>
      <c r="W15" s="14">
        <f t="shared" si="3"/>
        <v>6.7777777777777795</v>
      </c>
    </row>
    <row r="16" spans="1:23" x14ac:dyDescent="0.25">
      <c r="B16" s="4">
        <v>8</v>
      </c>
      <c r="C16" s="33">
        <v>30.515999999999998</v>
      </c>
      <c r="D16" s="5">
        <v>62</v>
      </c>
      <c r="E16" s="4">
        <v>60.5</v>
      </c>
      <c r="F16" s="6">
        <v>55</v>
      </c>
      <c r="G16" s="5" t="s">
        <v>40</v>
      </c>
      <c r="H16" s="6">
        <v>2</v>
      </c>
      <c r="I16" s="6">
        <v>0</v>
      </c>
      <c r="J16" s="14"/>
      <c r="K16" s="4">
        <v>67</v>
      </c>
      <c r="L16" s="6">
        <v>52.1</v>
      </c>
      <c r="M16" s="5" t="s">
        <v>40</v>
      </c>
      <c r="N16" s="5">
        <v>1.5</v>
      </c>
      <c r="O16" s="11">
        <v>4</v>
      </c>
      <c r="P16" s="5" t="s">
        <v>48</v>
      </c>
      <c r="Q16" s="58">
        <v>1032.2728492351471</v>
      </c>
      <c r="R16" s="54">
        <f t="shared" si="1"/>
        <v>16.666666666666668</v>
      </c>
      <c r="S16" s="50">
        <f t="shared" si="0"/>
        <v>15.833333333333332</v>
      </c>
      <c r="T16" s="50">
        <f t="shared" si="0"/>
        <v>12.777777777777777</v>
      </c>
      <c r="U16" s="55">
        <f t="shared" si="2"/>
        <v>0</v>
      </c>
      <c r="V16" s="50">
        <f t="shared" si="3"/>
        <v>19.444444444444443</v>
      </c>
      <c r="W16" s="14">
        <f t="shared" si="3"/>
        <v>11.166666666666668</v>
      </c>
    </row>
    <row r="17" spans="2:23" x14ac:dyDescent="0.25">
      <c r="B17" s="4">
        <v>9</v>
      </c>
      <c r="C17" s="33">
        <v>30.468</v>
      </c>
      <c r="D17" s="5">
        <v>62</v>
      </c>
      <c r="E17" s="4">
        <v>70</v>
      </c>
      <c r="F17" s="6">
        <v>61.5</v>
      </c>
      <c r="G17" s="5" t="s">
        <v>31</v>
      </c>
      <c r="H17" s="6">
        <v>1</v>
      </c>
      <c r="I17" s="6">
        <v>0</v>
      </c>
      <c r="J17" s="14"/>
      <c r="K17" s="4">
        <v>76</v>
      </c>
      <c r="L17" s="6">
        <v>53.7</v>
      </c>
      <c r="M17" s="5" t="s">
        <v>40</v>
      </c>
      <c r="N17" s="5">
        <v>1</v>
      </c>
      <c r="O17" s="11">
        <v>2</v>
      </c>
      <c r="P17" s="5" t="s">
        <v>105</v>
      </c>
      <c r="Q17" s="58">
        <v>1030.6473826877834</v>
      </c>
      <c r="R17" s="54">
        <f t="shared" si="1"/>
        <v>16.666666666666668</v>
      </c>
      <c r="S17" s="50">
        <f t="shared" si="0"/>
        <v>21.111111111111111</v>
      </c>
      <c r="T17" s="50">
        <f t="shared" si="0"/>
        <v>16.388888888888889</v>
      </c>
      <c r="U17" s="55">
        <f t="shared" si="2"/>
        <v>0</v>
      </c>
      <c r="V17" s="50">
        <f t="shared" si="3"/>
        <v>24.444444444444443</v>
      </c>
      <c r="W17" s="14">
        <f t="shared" si="3"/>
        <v>12.055555555555557</v>
      </c>
    </row>
    <row r="18" spans="2:23" x14ac:dyDescent="0.25">
      <c r="B18" s="4">
        <v>10</v>
      </c>
      <c r="C18" s="33">
        <v>30.3</v>
      </c>
      <c r="D18" s="5">
        <v>63</v>
      </c>
      <c r="E18" s="4">
        <v>70</v>
      </c>
      <c r="F18" s="6">
        <v>61</v>
      </c>
      <c r="G18" s="5" t="s">
        <v>42</v>
      </c>
      <c r="H18" s="6">
        <v>0.5</v>
      </c>
      <c r="I18" s="6">
        <v>1</v>
      </c>
      <c r="J18" s="14"/>
      <c r="K18" s="4">
        <v>75.599999999999994</v>
      </c>
      <c r="L18" s="6">
        <v>52.1</v>
      </c>
      <c r="M18" s="5" t="s">
        <v>35</v>
      </c>
      <c r="N18" s="5">
        <v>1</v>
      </c>
      <c r="O18" s="11">
        <v>3</v>
      </c>
      <c r="P18" s="5" t="s">
        <v>48</v>
      </c>
      <c r="Q18" s="58">
        <v>1024.9582497720105</v>
      </c>
      <c r="R18" s="54">
        <f t="shared" si="1"/>
        <v>17.222222222222221</v>
      </c>
      <c r="S18" s="50">
        <f t="shared" si="0"/>
        <v>21.111111111111111</v>
      </c>
      <c r="T18" s="50">
        <f t="shared" si="0"/>
        <v>16.111111111111111</v>
      </c>
      <c r="U18" s="55">
        <f t="shared" si="2"/>
        <v>0</v>
      </c>
      <c r="V18" s="50">
        <f t="shared" si="3"/>
        <v>24.222222222222218</v>
      </c>
      <c r="W18" s="14">
        <f t="shared" si="3"/>
        <v>11.166666666666668</v>
      </c>
    </row>
    <row r="19" spans="2:23" x14ac:dyDescent="0.25">
      <c r="B19" s="4">
        <v>11</v>
      </c>
      <c r="C19" s="33">
        <v>30.28</v>
      </c>
      <c r="D19" s="5">
        <v>63</v>
      </c>
      <c r="E19" s="4">
        <v>59.3</v>
      </c>
      <c r="F19" s="6">
        <v>54</v>
      </c>
      <c r="G19" s="5" t="s">
        <v>40</v>
      </c>
      <c r="H19" s="6">
        <v>3</v>
      </c>
      <c r="I19" s="6">
        <v>5</v>
      </c>
      <c r="J19" s="14"/>
      <c r="K19" s="4">
        <v>63</v>
      </c>
      <c r="L19" s="6">
        <v>52</v>
      </c>
      <c r="M19" s="5" t="s">
        <v>40</v>
      </c>
      <c r="N19" s="5">
        <v>0.5</v>
      </c>
      <c r="O19" s="11">
        <v>4</v>
      </c>
      <c r="P19" s="5" t="s">
        <v>135</v>
      </c>
      <c r="Q19" s="58">
        <v>1024.2809720439425</v>
      </c>
      <c r="R19" s="54">
        <f t="shared" si="1"/>
        <v>17.222222222222221</v>
      </c>
      <c r="S19" s="50">
        <f t="shared" si="0"/>
        <v>15.166666666666664</v>
      </c>
      <c r="T19" s="50">
        <f t="shared" si="0"/>
        <v>12.222222222222221</v>
      </c>
      <c r="U19" s="55">
        <f t="shared" si="2"/>
        <v>0</v>
      </c>
      <c r="V19" s="50">
        <f t="shared" si="3"/>
        <v>17.222222222222221</v>
      </c>
      <c r="W19" s="14">
        <f t="shared" si="3"/>
        <v>11.111111111111111</v>
      </c>
    </row>
    <row r="20" spans="2:23" x14ac:dyDescent="0.25">
      <c r="B20" s="4">
        <v>12</v>
      </c>
      <c r="C20" s="33">
        <v>30.48</v>
      </c>
      <c r="D20" s="5">
        <v>61</v>
      </c>
      <c r="E20" s="4">
        <v>59</v>
      </c>
      <c r="F20" s="6">
        <v>51</v>
      </c>
      <c r="G20" s="5" t="s">
        <v>40</v>
      </c>
      <c r="H20" s="6">
        <v>2</v>
      </c>
      <c r="I20" s="6">
        <v>0</v>
      </c>
      <c r="J20" s="14"/>
      <c r="K20" s="4">
        <v>62.4</v>
      </c>
      <c r="L20" s="6">
        <v>49.9</v>
      </c>
      <c r="M20" s="5" t="s">
        <v>40</v>
      </c>
      <c r="N20" s="5">
        <v>0.5</v>
      </c>
      <c r="O20" s="11">
        <v>4</v>
      </c>
      <c r="P20" s="5" t="s">
        <v>135</v>
      </c>
      <c r="Q20" s="58">
        <v>1031.0537493246243</v>
      </c>
      <c r="R20" s="54">
        <f t="shared" si="1"/>
        <v>16.111111111111111</v>
      </c>
      <c r="S20" s="50">
        <f t="shared" si="0"/>
        <v>15</v>
      </c>
      <c r="T20" s="50">
        <f t="shared" si="0"/>
        <v>10.555555555555555</v>
      </c>
      <c r="U20" s="55">
        <f t="shared" si="2"/>
        <v>0</v>
      </c>
      <c r="V20" s="50">
        <f t="shared" si="3"/>
        <v>16.888888888888889</v>
      </c>
      <c r="W20" s="14">
        <f t="shared" si="3"/>
        <v>9.9444444444444429</v>
      </c>
    </row>
    <row r="21" spans="2:23" x14ac:dyDescent="0.25">
      <c r="B21" s="4">
        <v>13</v>
      </c>
      <c r="C21" s="33">
        <v>30.526</v>
      </c>
      <c r="D21" s="5">
        <v>61</v>
      </c>
      <c r="E21" s="4">
        <v>60.5</v>
      </c>
      <c r="F21" s="6">
        <v>53.6</v>
      </c>
      <c r="G21" s="5" t="s">
        <v>40</v>
      </c>
      <c r="H21" s="6">
        <v>1.5</v>
      </c>
      <c r="I21" s="6">
        <v>1</v>
      </c>
      <c r="J21" s="14"/>
      <c r="K21" s="4">
        <v>67.7</v>
      </c>
      <c r="L21" s="6">
        <v>47.7</v>
      </c>
      <c r="M21" s="5" t="s">
        <v>40</v>
      </c>
      <c r="N21" s="5">
        <v>1</v>
      </c>
      <c r="O21" s="11">
        <v>3</v>
      </c>
      <c r="P21" s="5" t="s">
        <v>48</v>
      </c>
      <c r="Q21" s="58">
        <v>1032.6114880991811</v>
      </c>
      <c r="R21" s="54">
        <f t="shared" si="1"/>
        <v>16.111111111111111</v>
      </c>
      <c r="S21" s="50">
        <f t="shared" si="0"/>
        <v>15.833333333333332</v>
      </c>
      <c r="T21" s="50">
        <f t="shared" si="0"/>
        <v>12</v>
      </c>
      <c r="U21" s="55">
        <f t="shared" si="2"/>
        <v>0</v>
      </c>
      <c r="V21" s="50">
        <f t="shared" si="3"/>
        <v>19.833333333333336</v>
      </c>
      <c r="W21" s="14">
        <f t="shared" si="3"/>
        <v>8.7222222222222232</v>
      </c>
    </row>
    <row r="22" spans="2:23" x14ac:dyDescent="0.25">
      <c r="B22" s="4">
        <v>14</v>
      </c>
      <c r="C22" s="33">
        <v>30.43</v>
      </c>
      <c r="D22" s="5">
        <v>62</v>
      </c>
      <c r="E22" s="4">
        <v>67.2</v>
      </c>
      <c r="F22" s="6">
        <v>57</v>
      </c>
      <c r="G22" s="5" t="s">
        <v>41</v>
      </c>
      <c r="H22" s="6">
        <v>1</v>
      </c>
      <c r="I22" s="6">
        <v>0</v>
      </c>
      <c r="J22" s="14"/>
      <c r="K22" s="4">
        <v>75</v>
      </c>
      <c r="L22" s="6">
        <v>47.8</v>
      </c>
      <c r="M22" s="5" t="s">
        <v>31</v>
      </c>
      <c r="N22" s="5">
        <v>1</v>
      </c>
      <c r="O22" s="11">
        <v>2</v>
      </c>
      <c r="P22" s="5" t="s">
        <v>48</v>
      </c>
      <c r="Q22" s="58">
        <v>1029.3605550044538</v>
      </c>
      <c r="R22" s="54">
        <f t="shared" si="1"/>
        <v>16.666666666666668</v>
      </c>
      <c r="S22" s="50">
        <f t="shared" si="0"/>
        <v>19.555555555555557</v>
      </c>
      <c r="T22" s="50">
        <f t="shared" si="0"/>
        <v>13.888888888888889</v>
      </c>
      <c r="U22" s="55">
        <f t="shared" si="2"/>
        <v>0</v>
      </c>
      <c r="V22" s="50">
        <f t="shared" si="3"/>
        <v>23.888888888888889</v>
      </c>
      <c r="W22" s="14">
        <f t="shared" si="3"/>
        <v>8.7777777777777768</v>
      </c>
    </row>
    <row r="23" spans="2:23" x14ac:dyDescent="0.25">
      <c r="B23" s="4">
        <v>15</v>
      </c>
      <c r="C23" s="33">
        <v>30.43</v>
      </c>
      <c r="D23" s="5">
        <v>62</v>
      </c>
      <c r="E23" s="4">
        <v>62</v>
      </c>
      <c r="F23" s="6">
        <v>57</v>
      </c>
      <c r="G23" s="5" t="s">
        <v>40</v>
      </c>
      <c r="H23" s="6">
        <v>2</v>
      </c>
      <c r="I23" s="6">
        <v>0</v>
      </c>
      <c r="J23" s="14"/>
      <c r="K23" s="4">
        <v>67.8</v>
      </c>
      <c r="L23" s="6">
        <v>53</v>
      </c>
      <c r="M23" s="5" t="s">
        <v>31</v>
      </c>
      <c r="N23" s="5">
        <v>1.5</v>
      </c>
      <c r="O23" s="11">
        <v>3</v>
      </c>
      <c r="P23" s="5" t="s">
        <v>50</v>
      </c>
      <c r="Q23" s="58">
        <v>1029.3605550044538</v>
      </c>
      <c r="R23" s="54">
        <f t="shared" si="1"/>
        <v>16.666666666666668</v>
      </c>
      <c r="S23" s="50">
        <f t="shared" si="0"/>
        <v>16.666666666666668</v>
      </c>
      <c r="T23" s="50">
        <f t="shared" si="0"/>
        <v>13.888888888888889</v>
      </c>
      <c r="U23" s="55">
        <f t="shared" si="2"/>
        <v>0</v>
      </c>
      <c r="V23" s="50">
        <f t="shared" si="3"/>
        <v>19.888888888888886</v>
      </c>
      <c r="W23" s="14">
        <f t="shared" si="3"/>
        <v>11.666666666666666</v>
      </c>
    </row>
    <row r="24" spans="2:23" x14ac:dyDescent="0.25">
      <c r="B24" s="4">
        <v>16</v>
      </c>
      <c r="C24" s="33">
        <v>30.44</v>
      </c>
      <c r="D24" s="5">
        <v>62</v>
      </c>
      <c r="E24" s="4">
        <v>57</v>
      </c>
      <c r="F24" s="6">
        <v>54.2</v>
      </c>
      <c r="G24" s="5" t="s">
        <v>40</v>
      </c>
      <c r="H24" s="6">
        <v>3</v>
      </c>
      <c r="I24" s="6">
        <v>10</v>
      </c>
      <c r="J24" s="14"/>
      <c r="K24" s="4">
        <v>63.8</v>
      </c>
      <c r="L24" s="6">
        <v>53.9</v>
      </c>
      <c r="M24" s="5" t="s">
        <v>40</v>
      </c>
      <c r="N24" s="5">
        <v>2</v>
      </c>
      <c r="O24" s="11">
        <v>5</v>
      </c>
      <c r="P24" s="5" t="s">
        <v>136</v>
      </c>
      <c r="Q24" s="58">
        <v>1029.6991938684878</v>
      </c>
      <c r="R24" s="54">
        <f t="shared" si="1"/>
        <v>16.666666666666668</v>
      </c>
      <c r="S24" s="50">
        <f t="shared" si="0"/>
        <v>13.888888888888889</v>
      </c>
      <c r="T24" s="50">
        <f t="shared" si="0"/>
        <v>12.333333333333334</v>
      </c>
      <c r="U24" s="55">
        <f t="shared" si="2"/>
        <v>0</v>
      </c>
      <c r="V24" s="50">
        <f t="shared" si="3"/>
        <v>17.666666666666664</v>
      </c>
      <c r="W24" s="14">
        <f t="shared" si="3"/>
        <v>12.166666666666666</v>
      </c>
    </row>
    <row r="25" spans="2:23" x14ac:dyDescent="0.25">
      <c r="B25" s="4">
        <v>17</v>
      </c>
      <c r="C25" s="33">
        <v>30.38</v>
      </c>
      <c r="D25" s="5">
        <v>61</v>
      </c>
      <c r="E25" s="4">
        <v>59.2</v>
      </c>
      <c r="F25" s="6">
        <v>55</v>
      </c>
      <c r="G25" s="5" t="s">
        <v>40</v>
      </c>
      <c r="H25" s="6">
        <v>3</v>
      </c>
      <c r="I25" s="6">
        <v>6</v>
      </c>
      <c r="J25" s="14"/>
      <c r="K25" s="4">
        <v>65.400000000000006</v>
      </c>
      <c r="L25" s="6">
        <v>51</v>
      </c>
      <c r="M25" s="5" t="s">
        <v>40</v>
      </c>
      <c r="N25" s="5">
        <v>1.5</v>
      </c>
      <c r="O25" s="11">
        <v>3</v>
      </c>
      <c r="P25" s="5" t="s">
        <v>50</v>
      </c>
      <c r="Q25" s="58">
        <v>1027.6673606842833</v>
      </c>
      <c r="R25" s="54">
        <f t="shared" si="1"/>
        <v>16.111111111111111</v>
      </c>
      <c r="S25" s="50">
        <f t="shared" si="1"/>
        <v>15.111111111111112</v>
      </c>
      <c r="T25" s="50">
        <f t="shared" si="1"/>
        <v>12.777777777777777</v>
      </c>
      <c r="U25" s="55">
        <f t="shared" si="2"/>
        <v>0</v>
      </c>
      <c r="V25" s="50">
        <f t="shared" si="3"/>
        <v>18.555555555555557</v>
      </c>
      <c r="W25" s="14">
        <f t="shared" si="3"/>
        <v>10.555555555555555</v>
      </c>
    </row>
    <row r="26" spans="2:23" x14ac:dyDescent="0.25">
      <c r="B26" s="4">
        <v>18</v>
      </c>
      <c r="C26" s="33">
        <v>30.29</v>
      </c>
      <c r="D26" s="5">
        <v>61</v>
      </c>
      <c r="E26" s="4">
        <v>57</v>
      </c>
      <c r="F26" s="6">
        <v>53</v>
      </c>
      <c r="G26" s="5" t="s">
        <v>40</v>
      </c>
      <c r="H26" s="6">
        <v>2</v>
      </c>
      <c r="I26" s="6">
        <v>10</v>
      </c>
      <c r="J26" s="14"/>
      <c r="K26" s="4">
        <v>61.3</v>
      </c>
      <c r="L26" s="6">
        <v>52.8</v>
      </c>
      <c r="M26" s="5" t="s">
        <v>40</v>
      </c>
      <c r="N26" s="5">
        <v>2</v>
      </c>
      <c r="O26" s="11">
        <v>4</v>
      </c>
      <c r="P26" s="5" t="s">
        <v>43</v>
      </c>
      <c r="Q26" s="58">
        <v>1024.6196109079763</v>
      </c>
      <c r="R26" s="54">
        <f t="shared" si="1"/>
        <v>16.111111111111111</v>
      </c>
      <c r="S26" s="50">
        <f t="shared" si="1"/>
        <v>13.888888888888889</v>
      </c>
      <c r="T26" s="50">
        <f t="shared" si="1"/>
        <v>11.666666666666666</v>
      </c>
      <c r="U26" s="55">
        <f t="shared" si="2"/>
        <v>0</v>
      </c>
      <c r="V26" s="50">
        <f t="shared" si="3"/>
        <v>16.277777777777775</v>
      </c>
      <c r="W26" s="14">
        <f t="shared" si="3"/>
        <v>11.555555555555554</v>
      </c>
    </row>
    <row r="27" spans="2:23" x14ac:dyDescent="0.25">
      <c r="B27" s="4">
        <v>19</v>
      </c>
      <c r="C27" s="33">
        <v>30.332000000000001</v>
      </c>
      <c r="D27" s="5">
        <v>61</v>
      </c>
      <c r="E27" s="4">
        <v>60</v>
      </c>
      <c r="F27" s="6">
        <v>55.5</v>
      </c>
      <c r="G27" s="5" t="s">
        <v>40</v>
      </c>
      <c r="H27" s="6">
        <v>3</v>
      </c>
      <c r="I27" s="6">
        <v>8</v>
      </c>
      <c r="J27" s="14"/>
      <c r="K27" s="4">
        <v>65</v>
      </c>
      <c r="L27" s="6">
        <v>53.4</v>
      </c>
      <c r="M27" s="5" t="s">
        <v>40</v>
      </c>
      <c r="N27" s="5">
        <v>2</v>
      </c>
      <c r="O27" s="11">
        <v>3</v>
      </c>
      <c r="P27" s="5" t="s">
        <v>135</v>
      </c>
      <c r="Q27" s="58">
        <v>1026.0418941369196</v>
      </c>
      <c r="R27" s="54">
        <f t="shared" si="1"/>
        <v>16.111111111111111</v>
      </c>
      <c r="S27" s="50">
        <f t="shared" si="1"/>
        <v>15.555555555555555</v>
      </c>
      <c r="T27" s="50">
        <f t="shared" si="1"/>
        <v>13.055555555555555</v>
      </c>
      <c r="U27" s="55">
        <f t="shared" si="2"/>
        <v>0</v>
      </c>
      <c r="V27" s="50">
        <f t="shared" si="3"/>
        <v>18.333333333333332</v>
      </c>
      <c r="W27" s="14">
        <f t="shared" si="3"/>
        <v>11.888888888888888</v>
      </c>
    </row>
    <row r="28" spans="2:23" x14ac:dyDescent="0.25">
      <c r="B28" s="4">
        <v>20</v>
      </c>
      <c r="C28" s="33">
        <v>30.38</v>
      </c>
      <c r="D28" s="5">
        <v>61</v>
      </c>
      <c r="E28" s="4">
        <v>59.2</v>
      </c>
      <c r="F28" s="6">
        <v>55.5</v>
      </c>
      <c r="G28" s="5" t="s">
        <v>40</v>
      </c>
      <c r="H28" s="6">
        <v>1.5</v>
      </c>
      <c r="I28" s="6">
        <v>2</v>
      </c>
      <c r="J28" s="14"/>
      <c r="K28" s="4">
        <v>70.099999999999994</v>
      </c>
      <c r="L28" s="6">
        <v>50</v>
      </c>
      <c r="M28" s="5" t="s">
        <v>40</v>
      </c>
      <c r="N28" s="5">
        <v>1.5</v>
      </c>
      <c r="O28" s="11">
        <v>5</v>
      </c>
      <c r="P28" s="5" t="s">
        <v>135</v>
      </c>
      <c r="Q28" s="58">
        <v>1027.6673606842833</v>
      </c>
      <c r="R28" s="54">
        <f t="shared" si="1"/>
        <v>16.111111111111111</v>
      </c>
      <c r="S28" s="50">
        <f t="shared" si="1"/>
        <v>15.111111111111112</v>
      </c>
      <c r="T28" s="50">
        <f t="shared" si="1"/>
        <v>13.055555555555555</v>
      </c>
      <c r="U28" s="55">
        <f t="shared" si="2"/>
        <v>0</v>
      </c>
      <c r="V28" s="50">
        <f t="shared" si="3"/>
        <v>21.166666666666664</v>
      </c>
      <c r="W28" s="14">
        <f t="shared" si="3"/>
        <v>10</v>
      </c>
    </row>
    <row r="29" spans="2:23" x14ac:dyDescent="0.25">
      <c r="B29" s="4">
        <v>21</v>
      </c>
      <c r="C29" s="33">
        <v>30.33</v>
      </c>
      <c r="D29" s="5">
        <v>62</v>
      </c>
      <c r="E29" s="4">
        <v>69</v>
      </c>
      <c r="F29" s="6">
        <v>62</v>
      </c>
      <c r="G29" s="5" t="s">
        <v>40</v>
      </c>
      <c r="H29" s="6">
        <v>2</v>
      </c>
      <c r="I29" s="6">
        <v>0</v>
      </c>
      <c r="J29" s="14"/>
      <c r="K29" s="4">
        <v>81</v>
      </c>
      <c r="L29" s="6">
        <v>54.5</v>
      </c>
      <c r="M29" s="5" t="s">
        <v>40</v>
      </c>
      <c r="N29" s="5">
        <v>1.5</v>
      </c>
      <c r="O29" s="11">
        <v>3</v>
      </c>
      <c r="P29" s="5" t="s">
        <v>48</v>
      </c>
      <c r="Q29" s="58">
        <v>1025.9741663641128</v>
      </c>
      <c r="R29" s="54">
        <f t="shared" si="1"/>
        <v>16.666666666666668</v>
      </c>
      <c r="S29" s="50">
        <f t="shared" si="1"/>
        <v>20.555555555555554</v>
      </c>
      <c r="T29" s="50">
        <f t="shared" si="1"/>
        <v>16.666666666666668</v>
      </c>
      <c r="U29" s="55">
        <f t="shared" si="2"/>
        <v>0</v>
      </c>
      <c r="V29" s="50">
        <f t="shared" si="3"/>
        <v>27.222222222222221</v>
      </c>
      <c r="W29" s="14">
        <f t="shared" si="3"/>
        <v>12.5</v>
      </c>
    </row>
    <row r="30" spans="2:23" x14ac:dyDescent="0.25">
      <c r="B30" s="4">
        <v>22</v>
      </c>
      <c r="C30" s="33">
        <v>30.36</v>
      </c>
      <c r="D30" s="5">
        <v>64</v>
      </c>
      <c r="E30" s="4">
        <v>74.3</v>
      </c>
      <c r="F30" s="6">
        <v>64</v>
      </c>
      <c r="G30" s="5" t="s">
        <v>40</v>
      </c>
      <c r="H30" s="6">
        <v>1</v>
      </c>
      <c r="I30" s="6">
        <v>0</v>
      </c>
      <c r="J30" s="14"/>
      <c r="K30" s="4">
        <v>81.8</v>
      </c>
      <c r="L30" s="6">
        <v>58</v>
      </c>
      <c r="M30" s="5" t="s">
        <v>40</v>
      </c>
      <c r="N30" s="5">
        <v>1</v>
      </c>
      <c r="O30" s="11">
        <v>2</v>
      </c>
      <c r="P30" s="5" t="s">
        <v>48</v>
      </c>
      <c r="Q30" s="58">
        <v>1026.990082956215</v>
      </c>
      <c r="R30" s="54">
        <f t="shared" si="1"/>
        <v>17.777777777777779</v>
      </c>
      <c r="S30" s="50">
        <f t="shared" si="1"/>
        <v>23.499999999999996</v>
      </c>
      <c r="T30" s="50">
        <f t="shared" si="1"/>
        <v>17.777777777777779</v>
      </c>
      <c r="U30" s="55">
        <f t="shared" si="2"/>
        <v>0</v>
      </c>
      <c r="V30" s="50">
        <f t="shared" si="3"/>
        <v>27.666666666666664</v>
      </c>
      <c r="W30" s="14">
        <f t="shared" si="3"/>
        <v>14.444444444444445</v>
      </c>
    </row>
    <row r="31" spans="2:23" x14ac:dyDescent="0.25">
      <c r="B31" s="4">
        <v>23</v>
      </c>
      <c r="C31" s="33">
        <v>30.312000000000001</v>
      </c>
      <c r="D31" s="5">
        <v>64</v>
      </c>
      <c r="E31" s="4">
        <v>75</v>
      </c>
      <c r="F31" s="6">
        <v>64</v>
      </c>
      <c r="G31" s="5" t="s">
        <v>35</v>
      </c>
      <c r="H31" s="6">
        <v>0.5</v>
      </c>
      <c r="I31" s="6">
        <v>0</v>
      </c>
      <c r="J31" s="14"/>
      <c r="K31" s="4">
        <v>80.099999999999994</v>
      </c>
      <c r="L31" s="6">
        <v>48.4</v>
      </c>
      <c r="M31" s="5" t="s">
        <v>32</v>
      </c>
      <c r="N31" s="5">
        <v>1</v>
      </c>
      <c r="O31" s="11">
        <v>3</v>
      </c>
      <c r="P31" s="5" t="s">
        <v>50</v>
      </c>
      <c r="Q31" s="58">
        <v>1025.3646164088516</v>
      </c>
      <c r="R31" s="54">
        <f t="shared" si="1"/>
        <v>17.777777777777779</v>
      </c>
      <c r="S31" s="50">
        <f t="shared" si="1"/>
        <v>23.888888888888889</v>
      </c>
      <c r="T31" s="50">
        <f t="shared" si="1"/>
        <v>17.777777777777779</v>
      </c>
      <c r="U31" s="55">
        <f t="shared" si="2"/>
        <v>0</v>
      </c>
      <c r="V31" s="50">
        <f t="shared" si="3"/>
        <v>26.722222222222218</v>
      </c>
      <c r="W31" s="14">
        <f t="shared" si="3"/>
        <v>9.1111111111111107</v>
      </c>
    </row>
    <row r="32" spans="2:23" x14ac:dyDescent="0.25">
      <c r="B32" s="4">
        <v>24</v>
      </c>
      <c r="C32" s="33">
        <v>30.274000000000001</v>
      </c>
      <c r="D32" s="5">
        <v>66</v>
      </c>
      <c r="E32" s="4">
        <v>67.099999999999994</v>
      </c>
      <c r="F32" s="6">
        <v>62</v>
      </c>
      <c r="G32" s="5" t="s">
        <v>32</v>
      </c>
      <c r="H32" s="6">
        <v>2</v>
      </c>
      <c r="I32" s="6">
        <v>1</v>
      </c>
      <c r="J32" s="14"/>
      <c r="K32" s="4">
        <v>71.5</v>
      </c>
      <c r="L32" s="6">
        <v>56</v>
      </c>
      <c r="M32" s="5" t="s">
        <v>32</v>
      </c>
      <c r="N32" s="5">
        <v>0.5</v>
      </c>
      <c r="O32" s="11">
        <v>4</v>
      </c>
      <c r="P32" s="5" t="s">
        <v>50</v>
      </c>
      <c r="Q32" s="58">
        <v>1024.0777887255219</v>
      </c>
      <c r="R32" s="54">
        <f t="shared" si="1"/>
        <v>18.888888888888889</v>
      </c>
      <c r="S32" s="50">
        <f t="shared" si="1"/>
        <v>19.499999999999996</v>
      </c>
      <c r="T32" s="50">
        <f t="shared" si="1"/>
        <v>16.666666666666668</v>
      </c>
      <c r="U32" s="55">
        <f t="shared" si="2"/>
        <v>0</v>
      </c>
      <c r="V32" s="50">
        <f t="shared" si="3"/>
        <v>21.944444444444443</v>
      </c>
      <c r="W32" s="14">
        <f t="shared" si="3"/>
        <v>13.333333333333332</v>
      </c>
    </row>
    <row r="33" spans="2:23" x14ac:dyDescent="0.25">
      <c r="B33" s="4">
        <v>25</v>
      </c>
      <c r="C33" s="33">
        <v>30.295999999999999</v>
      </c>
      <c r="D33" s="5">
        <v>64</v>
      </c>
      <c r="E33" s="4">
        <v>63</v>
      </c>
      <c r="F33" s="6">
        <v>55.2</v>
      </c>
      <c r="G33" s="5" t="s">
        <v>32</v>
      </c>
      <c r="H33" s="6">
        <v>1</v>
      </c>
      <c r="I33" s="6">
        <v>5</v>
      </c>
      <c r="J33" s="14"/>
      <c r="K33" s="4">
        <v>68.3</v>
      </c>
      <c r="L33" s="6">
        <v>52.5</v>
      </c>
      <c r="M33" s="5" t="s">
        <v>34</v>
      </c>
      <c r="N33" s="5">
        <v>1</v>
      </c>
      <c r="O33" s="11">
        <v>5</v>
      </c>
      <c r="P33" s="5" t="s">
        <v>137</v>
      </c>
      <c r="Q33" s="58">
        <v>1024.822794226397</v>
      </c>
      <c r="R33" s="54">
        <f t="shared" si="1"/>
        <v>17.777777777777779</v>
      </c>
      <c r="S33" s="50">
        <f t="shared" si="1"/>
        <v>17.222222222222221</v>
      </c>
      <c r="T33" s="50">
        <f t="shared" si="1"/>
        <v>12.888888888888889</v>
      </c>
      <c r="U33" s="55">
        <f t="shared" si="2"/>
        <v>0</v>
      </c>
      <c r="V33" s="50">
        <f t="shared" si="3"/>
        <v>20.166666666666664</v>
      </c>
      <c r="W33" s="14">
        <f t="shared" si="3"/>
        <v>11.388888888888889</v>
      </c>
    </row>
    <row r="34" spans="2:23" x14ac:dyDescent="0.25">
      <c r="B34" s="4">
        <v>26</v>
      </c>
      <c r="C34" s="33">
        <v>30.25</v>
      </c>
      <c r="D34" s="5">
        <v>65</v>
      </c>
      <c r="E34" s="4">
        <v>65</v>
      </c>
      <c r="F34" s="6">
        <v>59.4</v>
      </c>
      <c r="G34" s="5" t="s">
        <v>34</v>
      </c>
      <c r="H34" s="6">
        <v>1.5</v>
      </c>
      <c r="I34" s="6">
        <v>10</v>
      </c>
      <c r="J34" s="14"/>
      <c r="K34" s="4">
        <v>71.7</v>
      </c>
      <c r="L34" s="6">
        <v>51.2</v>
      </c>
      <c r="M34" s="5" t="s">
        <v>35</v>
      </c>
      <c r="N34" s="5">
        <v>0.5</v>
      </c>
      <c r="O34" s="11">
        <v>5</v>
      </c>
      <c r="P34" s="5" t="s">
        <v>137</v>
      </c>
      <c r="Q34" s="58">
        <v>1023.2650554518402</v>
      </c>
      <c r="R34" s="54">
        <f t="shared" si="1"/>
        <v>18.333333333333332</v>
      </c>
      <c r="S34" s="50">
        <f t="shared" si="1"/>
        <v>18.333333333333332</v>
      </c>
      <c r="T34" s="50">
        <f t="shared" si="1"/>
        <v>15.222222222222221</v>
      </c>
      <c r="U34" s="55">
        <f t="shared" si="2"/>
        <v>0</v>
      </c>
      <c r="V34" s="50">
        <f t="shared" si="3"/>
        <v>22.055555555555557</v>
      </c>
      <c r="W34" s="14">
        <f t="shared" si="3"/>
        <v>10.666666666666668</v>
      </c>
    </row>
    <row r="35" spans="2:23" x14ac:dyDescent="0.25">
      <c r="B35" s="4">
        <v>27</v>
      </c>
      <c r="C35" s="33">
        <v>30.263999999999999</v>
      </c>
      <c r="D35" s="5">
        <v>64</v>
      </c>
      <c r="E35" s="4">
        <v>65.2</v>
      </c>
      <c r="F35" s="6">
        <v>60.2</v>
      </c>
      <c r="G35" s="5" t="s">
        <v>42</v>
      </c>
      <c r="H35" s="6">
        <v>1</v>
      </c>
      <c r="I35" s="6">
        <v>0</v>
      </c>
      <c r="J35" s="14"/>
      <c r="K35" s="4">
        <v>72.599999999999994</v>
      </c>
      <c r="L35" s="6">
        <v>49.2</v>
      </c>
      <c r="M35" s="5" t="s">
        <v>40</v>
      </c>
      <c r="N35" s="5">
        <v>1</v>
      </c>
      <c r="O35" s="11">
        <v>4</v>
      </c>
      <c r="P35" s="5" t="s">
        <v>50</v>
      </c>
      <c r="Q35" s="58">
        <v>1023.7391498614877</v>
      </c>
      <c r="R35" s="54">
        <f t="shared" si="1"/>
        <v>17.777777777777779</v>
      </c>
      <c r="S35" s="50">
        <f t="shared" si="1"/>
        <v>18.444444444444446</v>
      </c>
      <c r="T35" s="50">
        <f t="shared" si="1"/>
        <v>15.666666666666668</v>
      </c>
      <c r="U35" s="55">
        <f t="shared" si="2"/>
        <v>0</v>
      </c>
      <c r="V35" s="50">
        <f t="shared" si="3"/>
        <v>22.555555555555554</v>
      </c>
      <c r="W35" s="14">
        <f t="shared" si="3"/>
        <v>9.5555555555555571</v>
      </c>
    </row>
    <row r="36" spans="2:23" x14ac:dyDescent="0.25">
      <c r="B36" s="4">
        <v>28</v>
      </c>
      <c r="C36" s="33">
        <v>30.09</v>
      </c>
      <c r="D36" s="5">
        <v>65</v>
      </c>
      <c r="E36" s="4">
        <v>67.2</v>
      </c>
      <c r="F36" s="6">
        <v>61</v>
      </c>
      <c r="G36" s="5" t="s">
        <v>41</v>
      </c>
      <c r="H36" s="6">
        <v>1</v>
      </c>
      <c r="I36" s="6">
        <v>10</v>
      </c>
      <c r="J36" s="14"/>
      <c r="K36" s="4">
        <v>79.099999999999994</v>
      </c>
      <c r="L36" s="6">
        <v>50.1</v>
      </c>
      <c r="M36" s="5" t="s">
        <v>31</v>
      </c>
      <c r="N36" s="5">
        <v>1.5</v>
      </c>
      <c r="O36" s="11">
        <v>2</v>
      </c>
      <c r="P36" s="5" t="s">
        <v>138</v>
      </c>
      <c r="Q36" s="58">
        <v>1017.8468336272946</v>
      </c>
      <c r="R36" s="54">
        <f t="shared" si="1"/>
        <v>18.333333333333332</v>
      </c>
      <c r="S36" s="50">
        <f t="shared" si="1"/>
        <v>19.555555555555557</v>
      </c>
      <c r="T36" s="50">
        <f t="shared" si="1"/>
        <v>16.111111111111111</v>
      </c>
      <c r="U36" s="55">
        <f t="shared" si="2"/>
        <v>0</v>
      </c>
      <c r="V36" s="50">
        <f t="shared" si="3"/>
        <v>26.166666666666664</v>
      </c>
      <c r="W36" s="14">
        <f t="shared" si="3"/>
        <v>10.055555555555555</v>
      </c>
    </row>
    <row r="37" spans="2:23" x14ac:dyDescent="0.25">
      <c r="B37" s="4">
        <v>29</v>
      </c>
      <c r="C37" s="33">
        <v>29.7</v>
      </c>
      <c r="D37" s="5">
        <v>66</v>
      </c>
      <c r="E37" s="4">
        <v>62.3</v>
      </c>
      <c r="F37" s="6">
        <v>60.4</v>
      </c>
      <c r="G37" s="5" t="s">
        <v>35</v>
      </c>
      <c r="H37" s="6">
        <v>1</v>
      </c>
      <c r="I37" s="6">
        <v>9</v>
      </c>
      <c r="J37" s="14">
        <v>0.63</v>
      </c>
      <c r="K37" s="4">
        <v>68.400000000000006</v>
      </c>
      <c r="L37" s="6">
        <v>58</v>
      </c>
      <c r="M37" s="5" t="s">
        <v>35</v>
      </c>
      <c r="N37" s="5">
        <v>1</v>
      </c>
      <c r="O37" s="11">
        <v>7</v>
      </c>
      <c r="P37" s="5" t="s">
        <v>139</v>
      </c>
      <c r="Q37" s="58">
        <v>1004.6399179299646</v>
      </c>
      <c r="R37" s="54">
        <f t="shared" si="1"/>
        <v>18.888888888888889</v>
      </c>
      <c r="S37" s="50">
        <f t="shared" si="1"/>
        <v>16.833333333333332</v>
      </c>
      <c r="T37" s="50">
        <f t="shared" si="1"/>
        <v>15.777777777777777</v>
      </c>
      <c r="U37" s="55">
        <f t="shared" si="2"/>
        <v>1.6001999999999998</v>
      </c>
      <c r="V37" s="50">
        <f t="shared" si="3"/>
        <v>20.222222222222225</v>
      </c>
      <c r="W37" s="14">
        <f t="shared" si="3"/>
        <v>14.444444444444445</v>
      </c>
    </row>
    <row r="38" spans="2:23" x14ac:dyDescent="0.25">
      <c r="B38" s="4">
        <v>30</v>
      </c>
      <c r="C38" s="33">
        <v>29.324000000000002</v>
      </c>
      <c r="D38" s="5">
        <v>64</v>
      </c>
      <c r="E38" s="4">
        <v>61</v>
      </c>
      <c r="F38" s="6">
        <v>57</v>
      </c>
      <c r="G38" s="5" t="s">
        <v>34</v>
      </c>
      <c r="H38" s="6">
        <v>3</v>
      </c>
      <c r="I38" s="6">
        <v>9</v>
      </c>
      <c r="J38" s="14">
        <v>0.31</v>
      </c>
      <c r="K38" s="4">
        <v>64.3</v>
      </c>
      <c r="L38" s="6">
        <v>54</v>
      </c>
      <c r="M38" s="5" t="s">
        <v>32</v>
      </c>
      <c r="N38" s="5">
        <v>2</v>
      </c>
      <c r="O38" s="11">
        <v>9</v>
      </c>
      <c r="P38" s="5" t="s">
        <v>43</v>
      </c>
      <c r="Q38" s="58">
        <v>991.90709664228245</v>
      </c>
      <c r="R38" s="54">
        <f t="shared" si="1"/>
        <v>17.777777777777779</v>
      </c>
      <c r="S38" s="50">
        <f t="shared" si="1"/>
        <v>16.111111111111111</v>
      </c>
      <c r="T38" s="50">
        <f t="shared" si="1"/>
        <v>13.888888888888889</v>
      </c>
      <c r="U38" s="55">
        <f t="shared" si="2"/>
        <v>0.7874000000000001</v>
      </c>
      <c r="V38" s="50">
        <f t="shared" si="3"/>
        <v>17.944444444444443</v>
      </c>
      <c r="W38" s="14">
        <f t="shared" si="3"/>
        <v>12.222222222222221</v>
      </c>
    </row>
    <row r="39" spans="2:23" x14ac:dyDescent="0.25">
      <c r="B39" s="1" t="s">
        <v>15</v>
      </c>
      <c r="C39" s="12">
        <f t="shared" ref="C39:O39" si="4">SUM(C8:C38)</f>
        <v>907.76000000000022</v>
      </c>
      <c r="D39" s="36">
        <f t="shared" si="4"/>
        <v>1872</v>
      </c>
      <c r="E39" s="36">
        <f t="shared" ref="E39:F39" si="5">SUM(E8:E38)</f>
        <v>1904</v>
      </c>
      <c r="F39" s="36">
        <f t="shared" si="5"/>
        <v>1739.2000000000003</v>
      </c>
      <c r="G39" s="36"/>
      <c r="H39" s="36">
        <f t="shared" si="4"/>
        <v>49.5</v>
      </c>
      <c r="I39" s="36">
        <f t="shared" si="4"/>
        <v>132</v>
      </c>
      <c r="J39" s="35">
        <f t="shared" si="4"/>
        <v>1.5100000000000002</v>
      </c>
      <c r="K39" s="36">
        <f t="shared" si="4"/>
        <v>2085.3999999999996</v>
      </c>
      <c r="L39" s="36">
        <f t="shared" si="4"/>
        <v>1548.5</v>
      </c>
      <c r="M39" s="12"/>
      <c r="N39" s="36">
        <f t="shared" si="4"/>
        <v>33</v>
      </c>
      <c r="O39" s="37">
        <f t="shared" si="4"/>
        <v>121</v>
      </c>
      <c r="P39" s="2"/>
      <c r="Q39" s="37">
        <f>SUM(Q9:Q38)</f>
        <v>30706.756274020092</v>
      </c>
      <c r="R39" s="37"/>
      <c r="S39" s="48"/>
      <c r="T39" s="48"/>
      <c r="U39" s="49">
        <f t="shared" si="2"/>
        <v>3.8354000000000008</v>
      </c>
      <c r="V39" s="48"/>
      <c r="W39" s="13"/>
    </row>
    <row r="40" spans="2:23" x14ac:dyDescent="0.25">
      <c r="B40" s="7" t="s">
        <v>16</v>
      </c>
      <c r="C40" s="15">
        <f>C39/30</f>
        <v>30.258666666666674</v>
      </c>
      <c r="D40" s="38">
        <f>D39/30</f>
        <v>62.4</v>
      </c>
      <c r="E40" s="38">
        <f>E39/30</f>
        <v>63.466666666666669</v>
      </c>
      <c r="F40" s="38">
        <f>F39/30</f>
        <v>57.973333333333343</v>
      </c>
      <c r="G40" s="38"/>
      <c r="H40" s="38">
        <f>H39/30</f>
        <v>1.65</v>
      </c>
      <c r="I40" s="38">
        <f>I39/30</f>
        <v>4.4000000000000004</v>
      </c>
      <c r="J40" s="38">
        <f>J39/30</f>
        <v>5.0333333333333341E-2</v>
      </c>
      <c r="K40" s="38">
        <f>K39/30</f>
        <v>69.513333333333321</v>
      </c>
      <c r="L40" s="38">
        <f>L39/30</f>
        <v>51.616666666666667</v>
      </c>
      <c r="M40" s="15"/>
      <c r="N40" s="38">
        <f>N39/30</f>
        <v>1.1000000000000001</v>
      </c>
      <c r="O40" s="39">
        <f>O39/30</f>
        <v>4.0333333333333332</v>
      </c>
      <c r="P40" s="9"/>
      <c r="Q40" s="39">
        <f>AVERAGE(Q9:Q38)</f>
        <v>1023.5585424673365</v>
      </c>
      <c r="R40" s="39">
        <f t="shared" si="1"/>
        <v>16.888888888888889</v>
      </c>
      <c r="S40" s="52">
        <f t="shared" si="1"/>
        <v>17.481481481481481</v>
      </c>
      <c r="T40" s="52">
        <f t="shared" si="1"/>
        <v>14.429629629629634</v>
      </c>
      <c r="U40" s="56">
        <f t="shared" si="2"/>
        <v>0.12784666666666666</v>
      </c>
      <c r="V40" s="52">
        <f t="shared" si="3"/>
        <v>20.840740740740735</v>
      </c>
      <c r="W40" s="53">
        <f t="shared" si="3"/>
        <v>10.898148148148149</v>
      </c>
    </row>
    <row r="42" spans="2:23" x14ac:dyDescent="0.25">
      <c r="B42" s="1"/>
      <c r="C42" s="91" t="s">
        <v>17</v>
      </c>
      <c r="D42" s="92"/>
      <c r="E42" s="92"/>
      <c r="F42" s="92"/>
      <c r="G42" s="92"/>
      <c r="H42" s="92"/>
      <c r="I42" s="92"/>
      <c r="J42" s="92"/>
      <c r="K42" s="93"/>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v>14</v>
      </c>
      <c r="E44" s="5">
        <v>2</v>
      </c>
      <c r="F44" s="5">
        <v>1.5</v>
      </c>
      <c r="G44" s="5">
        <v>1.5</v>
      </c>
      <c r="H44" s="5">
        <v>4</v>
      </c>
      <c r="I44" s="5">
        <v>2</v>
      </c>
      <c r="J44" s="5">
        <v>2</v>
      </c>
      <c r="K44" s="6"/>
    </row>
    <row r="45" spans="2:23" ht="30" x14ac:dyDescent="0.25">
      <c r="B45" s="24" t="s">
        <v>28</v>
      </c>
      <c r="C45" s="7">
        <v>1.2</v>
      </c>
      <c r="D45" s="8">
        <v>24.7</v>
      </c>
      <c r="E45" s="8">
        <v>2.5</v>
      </c>
      <c r="F45" s="8">
        <v>1.5</v>
      </c>
      <c r="G45" s="8">
        <v>1</v>
      </c>
      <c r="H45" s="8">
        <v>4.2</v>
      </c>
      <c r="I45" s="8">
        <v>3.7</v>
      </c>
      <c r="J45" s="8">
        <v>2.2000000000000002</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J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s="20" customFormat="1" ht="90" x14ac:dyDescent="0.25">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29.806000000000001</v>
      </c>
      <c r="D9" s="1">
        <v>63</v>
      </c>
      <c r="E9" s="1">
        <v>59.7</v>
      </c>
      <c r="F9" s="3">
        <v>55</v>
      </c>
      <c r="G9" s="2" t="s">
        <v>33</v>
      </c>
      <c r="H9" s="3">
        <v>3</v>
      </c>
      <c r="I9" s="3">
        <v>8</v>
      </c>
      <c r="J9" s="13">
        <v>0.01</v>
      </c>
      <c r="K9" s="1">
        <v>67</v>
      </c>
      <c r="L9" s="3">
        <v>53.5</v>
      </c>
      <c r="M9" s="2" t="s">
        <v>34</v>
      </c>
      <c r="N9" s="2">
        <v>2</v>
      </c>
      <c r="O9" s="10">
        <v>4</v>
      </c>
      <c r="P9" s="2" t="s">
        <v>140</v>
      </c>
      <c r="Q9" s="57">
        <v>1007.9585787974987</v>
      </c>
      <c r="R9" s="37">
        <f>CONVERT(D9,"F","C")</f>
        <v>17.222222222222221</v>
      </c>
      <c r="S9" s="48">
        <f t="shared" ref="S9:T24" si="0">CONVERT(E9,"F","C")</f>
        <v>15.388888888888889</v>
      </c>
      <c r="T9" s="48">
        <f t="shared" si="0"/>
        <v>12.777777777777777</v>
      </c>
      <c r="U9" s="49">
        <f>CONVERT(J9,"in","cm")</f>
        <v>2.5399999999999999E-2</v>
      </c>
      <c r="V9" s="48">
        <f>CONVERT(K9,"F","C")</f>
        <v>19.444444444444443</v>
      </c>
      <c r="W9" s="13">
        <f>CONVERT(L9,"F","C")</f>
        <v>11.944444444444445</v>
      </c>
    </row>
    <row r="10" spans="1:23" x14ac:dyDescent="0.25">
      <c r="B10" s="4">
        <v>2</v>
      </c>
      <c r="C10" s="33">
        <v>30.173999999999999</v>
      </c>
      <c r="D10" s="5">
        <v>64</v>
      </c>
      <c r="E10" s="4">
        <v>67.599999999999994</v>
      </c>
      <c r="F10" s="6">
        <v>57.6</v>
      </c>
      <c r="G10" s="5" t="s">
        <v>35</v>
      </c>
      <c r="H10" s="6">
        <v>0.5</v>
      </c>
      <c r="I10" s="6">
        <v>1</v>
      </c>
      <c r="J10" s="14"/>
      <c r="K10" s="4">
        <v>70.400000000000006</v>
      </c>
      <c r="L10" s="6">
        <v>53</v>
      </c>
      <c r="M10" s="5" t="s">
        <v>40</v>
      </c>
      <c r="N10" s="5">
        <v>0.5</v>
      </c>
      <c r="O10" s="11">
        <v>5</v>
      </c>
      <c r="P10" s="5" t="s">
        <v>141</v>
      </c>
      <c r="Q10" s="58">
        <v>1020.4204889939535</v>
      </c>
      <c r="R10" s="54">
        <f t="shared" ref="R10:T41" si="1">CONVERT(D10,"F","C")</f>
        <v>17.777777777777779</v>
      </c>
      <c r="S10" s="50">
        <f t="shared" si="0"/>
        <v>19.777777777777775</v>
      </c>
      <c r="T10" s="50">
        <f t="shared" si="0"/>
        <v>14.222222222222223</v>
      </c>
      <c r="U10" s="55">
        <f t="shared" ref="U10:U41" si="2">CONVERT(J10,"in","cm")</f>
        <v>0</v>
      </c>
      <c r="V10" s="50">
        <f t="shared" ref="V10:W41" si="3">CONVERT(K10,"F","C")</f>
        <v>21.333333333333336</v>
      </c>
      <c r="W10" s="14">
        <f t="shared" si="3"/>
        <v>11.666666666666666</v>
      </c>
    </row>
    <row r="11" spans="1:23" x14ac:dyDescent="0.25">
      <c r="B11" s="4">
        <v>3</v>
      </c>
      <c r="C11" s="33">
        <v>30.14</v>
      </c>
      <c r="D11" s="5">
        <v>65</v>
      </c>
      <c r="E11" s="4">
        <v>69.099999999999994</v>
      </c>
      <c r="F11" s="6">
        <v>60.3</v>
      </c>
      <c r="G11" s="5" t="s">
        <v>42</v>
      </c>
      <c r="H11" s="6">
        <v>1.5</v>
      </c>
      <c r="I11" s="6">
        <v>0</v>
      </c>
      <c r="J11" s="14"/>
      <c r="K11" s="4">
        <v>75.099999999999994</v>
      </c>
      <c r="L11" s="6">
        <v>50</v>
      </c>
      <c r="M11" s="5" t="s">
        <v>40</v>
      </c>
      <c r="N11" s="5">
        <v>1.5</v>
      </c>
      <c r="O11" s="11">
        <v>4</v>
      </c>
      <c r="P11" s="5" t="s">
        <v>105</v>
      </c>
      <c r="Q11" s="58">
        <v>1019.2691168562376</v>
      </c>
      <c r="R11" s="54">
        <f t="shared" si="1"/>
        <v>18.333333333333332</v>
      </c>
      <c r="S11" s="50">
        <f t="shared" si="0"/>
        <v>20.611111111111107</v>
      </c>
      <c r="T11" s="50">
        <f t="shared" si="0"/>
        <v>15.72222222222222</v>
      </c>
      <c r="U11" s="55">
        <f t="shared" si="2"/>
        <v>0</v>
      </c>
      <c r="V11" s="50">
        <f t="shared" si="3"/>
        <v>23.944444444444439</v>
      </c>
      <c r="W11" s="14">
        <f t="shared" si="3"/>
        <v>10</v>
      </c>
    </row>
    <row r="12" spans="1:23" x14ac:dyDescent="0.25">
      <c r="B12" s="4">
        <v>4</v>
      </c>
      <c r="C12" s="33">
        <v>30.07</v>
      </c>
      <c r="D12" s="34">
        <v>65</v>
      </c>
      <c r="E12" s="4">
        <v>66.099999999999994</v>
      </c>
      <c r="F12" s="6">
        <v>61.2</v>
      </c>
      <c r="G12" s="5" t="s">
        <v>42</v>
      </c>
      <c r="H12" s="6">
        <v>1.5</v>
      </c>
      <c r="I12" s="6">
        <v>1</v>
      </c>
      <c r="J12" s="14"/>
      <c r="K12" s="4">
        <v>75.2</v>
      </c>
      <c r="L12" s="6">
        <v>55.5</v>
      </c>
      <c r="M12" s="5" t="s">
        <v>35</v>
      </c>
      <c r="N12" s="5">
        <v>2</v>
      </c>
      <c r="O12" s="11">
        <v>5</v>
      </c>
      <c r="P12" s="5" t="s">
        <v>142</v>
      </c>
      <c r="Q12" s="58">
        <v>1016.8986448079991</v>
      </c>
      <c r="R12" s="54">
        <f t="shared" si="1"/>
        <v>18.333333333333332</v>
      </c>
      <c r="S12" s="50">
        <f t="shared" si="0"/>
        <v>18.944444444444439</v>
      </c>
      <c r="T12" s="50">
        <f t="shared" si="0"/>
        <v>16.222222222222225</v>
      </c>
      <c r="U12" s="55">
        <f t="shared" si="2"/>
        <v>0</v>
      </c>
      <c r="V12" s="50">
        <f t="shared" si="3"/>
        <v>24</v>
      </c>
      <c r="W12" s="14">
        <f t="shared" si="3"/>
        <v>13.055555555555555</v>
      </c>
    </row>
    <row r="13" spans="1:23" x14ac:dyDescent="0.25">
      <c r="B13" s="4">
        <v>5</v>
      </c>
      <c r="C13" s="33">
        <v>30.175000000000001</v>
      </c>
      <c r="D13" s="34">
        <v>67</v>
      </c>
      <c r="E13" s="4">
        <v>67</v>
      </c>
      <c r="F13" s="6">
        <v>64.2</v>
      </c>
      <c r="G13" s="5" t="s">
        <v>42</v>
      </c>
      <c r="H13" s="6">
        <v>1.5</v>
      </c>
      <c r="I13" s="6">
        <v>8</v>
      </c>
      <c r="J13" s="14">
        <v>0.01</v>
      </c>
      <c r="K13" s="4">
        <v>71</v>
      </c>
      <c r="L13" s="6">
        <v>61</v>
      </c>
      <c r="M13" s="5" t="s">
        <v>40</v>
      </c>
      <c r="N13" s="5">
        <v>1</v>
      </c>
      <c r="O13" s="11">
        <v>7</v>
      </c>
      <c r="P13" s="5" t="s">
        <v>143</v>
      </c>
      <c r="Q13" s="58">
        <v>1020.4543528803571</v>
      </c>
      <c r="R13" s="54">
        <f t="shared" si="1"/>
        <v>19.444444444444443</v>
      </c>
      <c r="S13" s="50">
        <f t="shared" si="0"/>
        <v>19.444444444444443</v>
      </c>
      <c r="T13" s="50">
        <f t="shared" si="0"/>
        <v>17.888888888888889</v>
      </c>
      <c r="U13" s="55">
        <f t="shared" si="2"/>
        <v>2.5399999999999999E-2</v>
      </c>
      <c r="V13" s="50">
        <f t="shared" si="3"/>
        <v>21.666666666666668</v>
      </c>
      <c r="W13" s="14">
        <f t="shared" si="3"/>
        <v>16.111111111111111</v>
      </c>
    </row>
    <row r="14" spans="1:23" x14ac:dyDescent="0.25">
      <c r="B14" s="4">
        <v>6</v>
      </c>
      <c r="C14" s="33">
        <v>29.954000000000001</v>
      </c>
      <c r="D14" s="5">
        <v>66</v>
      </c>
      <c r="E14" s="4">
        <v>70.8</v>
      </c>
      <c r="F14" s="6">
        <v>67.2</v>
      </c>
      <c r="G14" s="5" t="s">
        <v>35</v>
      </c>
      <c r="H14" s="6">
        <v>0.5</v>
      </c>
      <c r="I14" s="6">
        <v>10</v>
      </c>
      <c r="J14" s="14">
        <v>0.13</v>
      </c>
      <c r="K14" s="4">
        <v>81</v>
      </c>
      <c r="L14" s="6">
        <v>61.3</v>
      </c>
      <c r="M14" s="5"/>
      <c r="N14" s="5">
        <v>0</v>
      </c>
      <c r="O14" s="11">
        <v>4</v>
      </c>
      <c r="P14" s="5" t="s">
        <v>144</v>
      </c>
      <c r="Q14" s="58">
        <v>1012.9704339852035</v>
      </c>
      <c r="R14" s="54">
        <f t="shared" si="1"/>
        <v>18.888888888888889</v>
      </c>
      <c r="S14" s="50">
        <f t="shared" si="0"/>
        <v>21.555555555555554</v>
      </c>
      <c r="T14" s="50">
        <f t="shared" si="0"/>
        <v>19.555555555555557</v>
      </c>
      <c r="U14" s="55">
        <f t="shared" si="2"/>
        <v>0.33019999999999999</v>
      </c>
      <c r="V14" s="50">
        <f t="shared" si="3"/>
        <v>27.222222222222221</v>
      </c>
      <c r="W14" s="14">
        <f t="shared" si="3"/>
        <v>16.277777777777775</v>
      </c>
    </row>
    <row r="15" spans="1:23" x14ac:dyDescent="0.25">
      <c r="B15" s="4">
        <v>7</v>
      </c>
      <c r="C15" s="33">
        <v>29.93</v>
      </c>
      <c r="D15" s="5">
        <v>65</v>
      </c>
      <c r="E15" s="4">
        <v>64.8</v>
      </c>
      <c r="F15" s="6">
        <v>61.8</v>
      </c>
      <c r="G15" s="5" t="s">
        <v>35</v>
      </c>
      <c r="H15" s="6">
        <v>2</v>
      </c>
      <c r="I15" s="6">
        <v>3</v>
      </c>
      <c r="J15" s="14">
        <v>0.23</v>
      </c>
      <c r="K15" s="4">
        <v>71.8</v>
      </c>
      <c r="L15" s="6">
        <v>59</v>
      </c>
      <c r="M15" s="5" t="s">
        <v>35</v>
      </c>
      <c r="N15" s="5">
        <v>3</v>
      </c>
      <c r="O15" s="11">
        <v>5</v>
      </c>
      <c r="P15" s="5" t="s">
        <v>45</v>
      </c>
      <c r="Q15" s="58">
        <v>1012.1577007115214</v>
      </c>
      <c r="R15" s="54">
        <f t="shared" si="1"/>
        <v>18.333333333333332</v>
      </c>
      <c r="S15" s="50">
        <f t="shared" si="0"/>
        <v>18.222222222222221</v>
      </c>
      <c r="T15" s="50">
        <f t="shared" si="0"/>
        <v>16.555555555555554</v>
      </c>
      <c r="U15" s="55">
        <f t="shared" si="2"/>
        <v>0.58420000000000005</v>
      </c>
      <c r="V15" s="50">
        <f t="shared" si="3"/>
        <v>22.111111111111111</v>
      </c>
      <c r="W15" s="14">
        <f t="shared" si="3"/>
        <v>15</v>
      </c>
    </row>
    <row r="16" spans="1:23" x14ac:dyDescent="0.25">
      <c r="B16" s="4">
        <v>8</v>
      </c>
      <c r="C16" s="33">
        <v>29.97</v>
      </c>
      <c r="D16" s="5">
        <v>65</v>
      </c>
      <c r="E16" s="4">
        <v>64.5</v>
      </c>
      <c r="F16" s="6">
        <v>62</v>
      </c>
      <c r="G16" s="5" t="s">
        <v>35</v>
      </c>
      <c r="H16" s="6">
        <v>3</v>
      </c>
      <c r="I16" s="6">
        <v>10</v>
      </c>
      <c r="J16" s="14">
        <v>0.11</v>
      </c>
      <c r="K16" s="4">
        <v>69.5</v>
      </c>
      <c r="L16" s="6">
        <v>59</v>
      </c>
      <c r="M16" s="5" t="s">
        <v>35</v>
      </c>
      <c r="N16" s="5">
        <v>1.5</v>
      </c>
      <c r="O16" s="11">
        <v>8</v>
      </c>
      <c r="P16" s="5" t="s">
        <v>145</v>
      </c>
      <c r="Q16" s="58">
        <v>1013.5122561676581</v>
      </c>
      <c r="R16" s="54">
        <f t="shared" si="1"/>
        <v>18.333333333333332</v>
      </c>
      <c r="S16" s="50">
        <f t="shared" si="0"/>
        <v>18.055555555555554</v>
      </c>
      <c r="T16" s="50">
        <f t="shared" si="0"/>
        <v>16.666666666666668</v>
      </c>
      <c r="U16" s="55">
        <f t="shared" si="2"/>
        <v>0.27939999999999998</v>
      </c>
      <c r="V16" s="50">
        <f t="shared" si="3"/>
        <v>20.833333333333332</v>
      </c>
      <c r="W16" s="14">
        <f t="shared" si="3"/>
        <v>15</v>
      </c>
    </row>
    <row r="17" spans="2:23" x14ac:dyDescent="0.25">
      <c r="B17" s="4">
        <v>9</v>
      </c>
      <c r="C17" s="33">
        <v>30.1</v>
      </c>
      <c r="D17" s="5">
        <v>65</v>
      </c>
      <c r="E17" s="4">
        <v>65.2</v>
      </c>
      <c r="F17" s="6">
        <v>62</v>
      </c>
      <c r="G17" s="5" t="s">
        <v>35</v>
      </c>
      <c r="H17" s="6">
        <v>2</v>
      </c>
      <c r="I17" s="6">
        <v>8</v>
      </c>
      <c r="J17" s="14"/>
      <c r="K17" s="4">
        <v>70.099999999999994</v>
      </c>
      <c r="L17" s="6">
        <v>57</v>
      </c>
      <c r="M17" s="5" t="s">
        <v>35</v>
      </c>
      <c r="N17" s="5">
        <v>1.5</v>
      </c>
      <c r="O17" s="11">
        <v>6</v>
      </c>
      <c r="P17" s="5" t="s">
        <v>140</v>
      </c>
      <c r="Q17" s="58">
        <v>1017.9145614001014</v>
      </c>
      <c r="R17" s="54">
        <f t="shared" si="1"/>
        <v>18.333333333333332</v>
      </c>
      <c r="S17" s="50">
        <f t="shared" si="0"/>
        <v>18.444444444444446</v>
      </c>
      <c r="T17" s="50">
        <f t="shared" si="0"/>
        <v>16.666666666666668</v>
      </c>
      <c r="U17" s="55">
        <f t="shared" si="2"/>
        <v>0</v>
      </c>
      <c r="V17" s="50">
        <f t="shared" si="3"/>
        <v>21.166666666666664</v>
      </c>
      <c r="W17" s="14">
        <f t="shared" si="3"/>
        <v>13.888888888888889</v>
      </c>
    </row>
    <row r="18" spans="2:23" x14ac:dyDescent="0.25">
      <c r="B18" s="4">
        <v>10</v>
      </c>
      <c r="C18" s="33">
        <v>30.05</v>
      </c>
      <c r="D18" s="5">
        <v>65</v>
      </c>
      <c r="E18" s="4">
        <v>63.5</v>
      </c>
      <c r="F18" s="6">
        <v>58</v>
      </c>
      <c r="G18" s="5" t="s">
        <v>34</v>
      </c>
      <c r="H18" s="6">
        <v>3</v>
      </c>
      <c r="I18" s="6">
        <v>5</v>
      </c>
      <c r="J18" s="14">
        <v>0.11</v>
      </c>
      <c r="K18" s="4">
        <v>66.8</v>
      </c>
      <c r="L18" s="6">
        <v>55</v>
      </c>
      <c r="M18" s="5" t="s">
        <v>35</v>
      </c>
      <c r="N18" s="5">
        <v>1</v>
      </c>
      <c r="O18" s="11">
        <v>6</v>
      </c>
      <c r="P18" s="5" t="s">
        <v>45</v>
      </c>
      <c r="Q18" s="58">
        <v>1016.2213670799307</v>
      </c>
      <c r="R18" s="54">
        <f t="shared" si="1"/>
        <v>18.333333333333332</v>
      </c>
      <c r="S18" s="50">
        <f t="shared" si="0"/>
        <v>17.5</v>
      </c>
      <c r="T18" s="50">
        <f t="shared" si="0"/>
        <v>14.444444444444445</v>
      </c>
      <c r="U18" s="55">
        <f t="shared" si="2"/>
        <v>0.27939999999999998</v>
      </c>
      <c r="V18" s="50">
        <f t="shared" si="3"/>
        <v>19.333333333333332</v>
      </c>
      <c r="W18" s="14">
        <f t="shared" si="3"/>
        <v>12.777777777777777</v>
      </c>
    </row>
    <row r="19" spans="2:23" x14ac:dyDescent="0.25">
      <c r="B19" s="4">
        <v>11</v>
      </c>
      <c r="C19" s="33">
        <v>29.835999999999999</v>
      </c>
      <c r="D19" s="5">
        <v>64</v>
      </c>
      <c r="E19" s="4">
        <v>58.8</v>
      </c>
      <c r="F19" s="6">
        <v>58</v>
      </c>
      <c r="G19" s="5"/>
      <c r="H19" s="6">
        <v>0</v>
      </c>
      <c r="I19" s="6">
        <v>10</v>
      </c>
      <c r="J19" s="14">
        <v>0.94</v>
      </c>
      <c r="K19" s="4">
        <v>66</v>
      </c>
      <c r="L19" s="6">
        <v>55</v>
      </c>
      <c r="M19" s="5" t="s">
        <v>34</v>
      </c>
      <c r="N19" s="5">
        <v>1.5</v>
      </c>
      <c r="O19" s="11">
        <v>8</v>
      </c>
      <c r="P19" s="5" t="s">
        <v>146</v>
      </c>
      <c r="Q19" s="58">
        <v>1008.9744953896011</v>
      </c>
      <c r="R19" s="54">
        <f t="shared" si="1"/>
        <v>17.777777777777779</v>
      </c>
      <c r="S19" s="50">
        <f t="shared" si="0"/>
        <v>14.888888888888888</v>
      </c>
      <c r="T19" s="50">
        <f t="shared" si="0"/>
        <v>14.444444444444445</v>
      </c>
      <c r="U19" s="55">
        <f t="shared" si="2"/>
        <v>2.3875999999999999</v>
      </c>
      <c r="V19" s="50">
        <f t="shared" si="3"/>
        <v>18.888888888888889</v>
      </c>
      <c r="W19" s="14">
        <f t="shared" si="3"/>
        <v>12.777777777777777</v>
      </c>
    </row>
    <row r="20" spans="2:23" x14ac:dyDescent="0.25">
      <c r="B20" s="4">
        <v>12</v>
      </c>
      <c r="C20" s="33">
        <v>30.16</v>
      </c>
      <c r="D20" s="5">
        <v>63</v>
      </c>
      <c r="E20" s="4">
        <v>64.5</v>
      </c>
      <c r="F20" s="6">
        <v>59</v>
      </c>
      <c r="G20" s="5" t="s">
        <v>34</v>
      </c>
      <c r="H20" s="6">
        <v>1.5</v>
      </c>
      <c r="I20" s="6">
        <v>5</v>
      </c>
      <c r="J20" s="14"/>
      <c r="K20" s="4">
        <v>68</v>
      </c>
      <c r="L20" s="6">
        <v>52.5</v>
      </c>
      <c r="M20" s="5" t="s">
        <v>34</v>
      </c>
      <c r="N20" s="5">
        <v>1</v>
      </c>
      <c r="O20" s="11">
        <v>4</v>
      </c>
      <c r="P20" s="5" t="s">
        <v>45</v>
      </c>
      <c r="Q20" s="58">
        <v>1019.9463945843059</v>
      </c>
      <c r="R20" s="54">
        <f t="shared" si="1"/>
        <v>17.222222222222221</v>
      </c>
      <c r="S20" s="50">
        <f t="shared" si="0"/>
        <v>18.055555555555554</v>
      </c>
      <c r="T20" s="50">
        <f t="shared" si="0"/>
        <v>15</v>
      </c>
      <c r="U20" s="55">
        <f t="shared" si="2"/>
        <v>0</v>
      </c>
      <c r="V20" s="50">
        <f t="shared" si="3"/>
        <v>20</v>
      </c>
      <c r="W20" s="14">
        <f t="shared" si="3"/>
        <v>11.388888888888889</v>
      </c>
    </row>
    <row r="21" spans="2:23" x14ac:dyDescent="0.25">
      <c r="B21" s="4">
        <v>13</v>
      </c>
      <c r="C21" s="33">
        <v>30.116</v>
      </c>
      <c r="D21" s="5">
        <v>63</v>
      </c>
      <c r="E21" s="4">
        <v>62</v>
      </c>
      <c r="F21" s="6">
        <v>59</v>
      </c>
      <c r="G21" s="5" t="s">
        <v>35</v>
      </c>
      <c r="H21" s="6">
        <v>3</v>
      </c>
      <c r="I21" s="6">
        <v>10</v>
      </c>
      <c r="J21" s="14"/>
      <c r="K21" s="4">
        <v>71</v>
      </c>
      <c r="L21" s="6">
        <v>53.5</v>
      </c>
      <c r="M21" s="5" t="s">
        <v>35</v>
      </c>
      <c r="N21" s="5">
        <v>0.5</v>
      </c>
      <c r="O21" s="11">
        <v>6</v>
      </c>
      <c r="P21" s="5" t="s">
        <v>147</v>
      </c>
      <c r="Q21" s="58">
        <v>1018.4563835825559</v>
      </c>
      <c r="R21" s="54">
        <f t="shared" si="1"/>
        <v>17.222222222222221</v>
      </c>
      <c r="S21" s="50">
        <f t="shared" si="0"/>
        <v>16.666666666666668</v>
      </c>
      <c r="T21" s="50">
        <f t="shared" si="0"/>
        <v>15</v>
      </c>
      <c r="U21" s="55">
        <f t="shared" si="2"/>
        <v>0</v>
      </c>
      <c r="V21" s="50">
        <f t="shared" si="3"/>
        <v>21.666666666666668</v>
      </c>
      <c r="W21" s="14">
        <f t="shared" si="3"/>
        <v>11.944444444444445</v>
      </c>
    </row>
    <row r="22" spans="2:23" x14ac:dyDescent="0.25">
      <c r="B22" s="4">
        <v>14</v>
      </c>
      <c r="C22" s="33">
        <v>30.026</v>
      </c>
      <c r="D22" s="5">
        <v>65</v>
      </c>
      <c r="E22" s="4">
        <v>66</v>
      </c>
      <c r="F22" s="6">
        <v>62</v>
      </c>
      <c r="G22" s="5" t="s">
        <v>35</v>
      </c>
      <c r="H22" s="6">
        <v>2</v>
      </c>
      <c r="I22" s="6">
        <v>8</v>
      </c>
      <c r="J22" s="14"/>
      <c r="K22" s="4">
        <v>71.599999999999994</v>
      </c>
      <c r="L22" s="6">
        <v>59</v>
      </c>
      <c r="M22" s="5" t="s">
        <v>40</v>
      </c>
      <c r="N22" s="5">
        <v>1</v>
      </c>
      <c r="O22" s="11">
        <v>5</v>
      </c>
      <c r="P22" s="5" t="s">
        <v>45</v>
      </c>
      <c r="Q22" s="58">
        <v>1015.408633806249</v>
      </c>
      <c r="R22" s="54">
        <f t="shared" si="1"/>
        <v>18.333333333333332</v>
      </c>
      <c r="S22" s="50">
        <f t="shared" si="0"/>
        <v>18.888888888888889</v>
      </c>
      <c r="T22" s="50">
        <f t="shared" si="0"/>
        <v>16.666666666666668</v>
      </c>
      <c r="U22" s="55">
        <f t="shared" si="2"/>
        <v>0</v>
      </c>
      <c r="V22" s="50">
        <f t="shared" si="3"/>
        <v>21.999999999999996</v>
      </c>
      <c r="W22" s="14">
        <f t="shared" si="3"/>
        <v>15</v>
      </c>
    </row>
    <row r="23" spans="2:23" x14ac:dyDescent="0.25">
      <c r="B23" s="4">
        <v>15</v>
      </c>
      <c r="C23" s="33">
        <v>29.96</v>
      </c>
      <c r="D23" s="5">
        <v>65</v>
      </c>
      <c r="E23" s="4">
        <v>69</v>
      </c>
      <c r="F23" s="6">
        <v>64</v>
      </c>
      <c r="G23" s="5" t="s">
        <v>35</v>
      </c>
      <c r="H23" s="6">
        <v>1.5</v>
      </c>
      <c r="I23" s="6">
        <v>1</v>
      </c>
      <c r="J23" s="14"/>
      <c r="K23" s="4">
        <v>73.2</v>
      </c>
      <c r="L23" s="6">
        <v>57</v>
      </c>
      <c r="M23" s="5" t="s">
        <v>42</v>
      </c>
      <c r="N23" s="5">
        <v>1.5</v>
      </c>
      <c r="O23" s="11">
        <v>4</v>
      </c>
      <c r="P23" s="5" t="s">
        <v>50</v>
      </c>
      <c r="Q23" s="58">
        <v>1013.1736173036237</v>
      </c>
      <c r="R23" s="54">
        <f t="shared" si="1"/>
        <v>18.333333333333332</v>
      </c>
      <c r="S23" s="50">
        <f t="shared" si="0"/>
        <v>20.555555555555554</v>
      </c>
      <c r="T23" s="50">
        <f t="shared" si="0"/>
        <v>17.777777777777779</v>
      </c>
      <c r="U23" s="55">
        <f t="shared" si="2"/>
        <v>0</v>
      </c>
      <c r="V23" s="50">
        <f t="shared" si="3"/>
        <v>22.888888888888889</v>
      </c>
      <c r="W23" s="14">
        <f t="shared" si="3"/>
        <v>13.888888888888889</v>
      </c>
    </row>
    <row r="24" spans="2:23" x14ac:dyDescent="0.25">
      <c r="B24" s="4">
        <v>16</v>
      </c>
      <c r="C24" s="33">
        <v>30.12</v>
      </c>
      <c r="D24" s="5">
        <v>66</v>
      </c>
      <c r="E24" s="4">
        <v>68</v>
      </c>
      <c r="F24" s="6">
        <v>65.5</v>
      </c>
      <c r="G24" s="5" t="s">
        <v>42</v>
      </c>
      <c r="H24" s="6">
        <v>1.5</v>
      </c>
      <c r="I24" s="6">
        <v>10</v>
      </c>
      <c r="J24" s="14"/>
      <c r="K24" s="4">
        <v>76.5</v>
      </c>
      <c r="L24" s="6">
        <v>62.5</v>
      </c>
      <c r="M24" s="5" t="s">
        <v>33</v>
      </c>
      <c r="N24" s="5">
        <v>1.5</v>
      </c>
      <c r="O24" s="11">
        <v>6</v>
      </c>
      <c r="P24" s="5" t="s">
        <v>148</v>
      </c>
      <c r="Q24" s="58">
        <v>1018.5918391281696</v>
      </c>
      <c r="R24" s="54">
        <f t="shared" si="1"/>
        <v>18.888888888888889</v>
      </c>
      <c r="S24" s="50">
        <f t="shared" si="0"/>
        <v>20</v>
      </c>
      <c r="T24" s="50">
        <f t="shared" si="0"/>
        <v>18.611111111111111</v>
      </c>
      <c r="U24" s="55">
        <f t="shared" si="2"/>
        <v>0</v>
      </c>
      <c r="V24" s="50">
        <f t="shared" si="3"/>
        <v>24.722222222222221</v>
      </c>
      <c r="W24" s="14">
        <f t="shared" si="3"/>
        <v>16.944444444444443</v>
      </c>
    </row>
    <row r="25" spans="2:23" x14ac:dyDescent="0.25">
      <c r="B25" s="4">
        <v>17</v>
      </c>
      <c r="C25" s="33">
        <v>30.02</v>
      </c>
      <c r="D25" s="5">
        <v>66</v>
      </c>
      <c r="E25" s="4">
        <v>61.6</v>
      </c>
      <c r="F25" s="6">
        <v>60.1</v>
      </c>
      <c r="G25" s="5" t="s">
        <v>33</v>
      </c>
      <c r="H25" s="6">
        <v>1.5</v>
      </c>
      <c r="I25" s="6">
        <v>10</v>
      </c>
      <c r="J25" s="14">
        <v>0.34</v>
      </c>
      <c r="K25" s="4">
        <v>68.2</v>
      </c>
      <c r="L25" s="6">
        <v>58.5</v>
      </c>
      <c r="M25" s="5" t="s">
        <v>34</v>
      </c>
      <c r="N25" s="5">
        <v>1</v>
      </c>
      <c r="O25" s="11">
        <v>8</v>
      </c>
      <c r="P25" s="5" t="s">
        <v>149</v>
      </c>
      <c r="Q25" s="58">
        <v>1015.2054504878283</v>
      </c>
      <c r="R25" s="54">
        <f t="shared" si="1"/>
        <v>18.888888888888889</v>
      </c>
      <c r="S25" s="50">
        <f t="shared" si="1"/>
        <v>16.444444444444446</v>
      </c>
      <c r="T25" s="50">
        <f t="shared" si="1"/>
        <v>15.611111111111111</v>
      </c>
      <c r="U25" s="55">
        <f t="shared" si="2"/>
        <v>0.86359999999999992</v>
      </c>
      <c r="V25" s="50">
        <f t="shared" si="3"/>
        <v>20.111111111111111</v>
      </c>
      <c r="W25" s="14">
        <f t="shared" si="3"/>
        <v>14.722222222222221</v>
      </c>
    </row>
    <row r="26" spans="2:23" x14ac:dyDescent="0.25">
      <c r="B26" s="4">
        <v>18</v>
      </c>
      <c r="C26" s="33">
        <v>30</v>
      </c>
      <c r="D26" s="5">
        <v>64</v>
      </c>
      <c r="E26" s="4">
        <v>63</v>
      </c>
      <c r="F26" s="6">
        <v>59</v>
      </c>
      <c r="G26" s="5" t="s">
        <v>42</v>
      </c>
      <c r="H26" s="6">
        <v>3</v>
      </c>
      <c r="I26" s="6">
        <v>9</v>
      </c>
      <c r="J26" s="14">
        <v>0.12</v>
      </c>
      <c r="K26" s="4">
        <v>64.5</v>
      </c>
      <c r="L26" s="6">
        <v>54.5</v>
      </c>
      <c r="M26" s="5"/>
      <c r="N26" s="5">
        <v>0</v>
      </c>
      <c r="O26" s="11">
        <v>9</v>
      </c>
      <c r="P26" s="5" t="s">
        <v>56</v>
      </c>
      <c r="Q26" s="58">
        <v>1014.5281727597604</v>
      </c>
      <c r="R26" s="54">
        <f t="shared" si="1"/>
        <v>17.777777777777779</v>
      </c>
      <c r="S26" s="50">
        <f t="shared" si="1"/>
        <v>17.222222222222221</v>
      </c>
      <c r="T26" s="50">
        <f t="shared" si="1"/>
        <v>15</v>
      </c>
      <c r="U26" s="55">
        <f t="shared" si="2"/>
        <v>0.30480000000000002</v>
      </c>
      <c r="V26" s="50">
        <f t="shared" si="3"/>
        <v>18.055555555555554</v>
      </c>
      <c r="W26" s="14">
        <f t="shared" si="3"/>
        <v>12.5</v>
      </c>
    </row>
    <row r="27" spans="2:23" x14ac:dyDescent="0.25">
      <c r="B27" s="4">
        <v>19</v>
      </c>
      <c r="C27" s="33">
        <v>29.864000000000001</v>
      </c>
      <c r="D27" s="5">
        <v>63</v>
      </c>
      <c r="E27" s="4">
        <v>62</v>
      </c>
      <c r="F27" s="6">
        <v>59</v>
      </c>
      <c r="G27" s="5" t="s">
        <v>42</v>
      </c>
      <c r="H27" s="6">
        <v>2</v>
      </c>
      <c r="I27" s="6">
        <v>10</v>
      </c>
      <c r="J27" s="14">
        <v>0.04</v>
      </c>
      <c r="K27" s="4">
        <v>66.2</v>
      </c>
      <c r="L27" s="6">
        <v>52.8</v>
      </c>
      <c r="M27" s="5"/>
      <c r="N27" s="5">
        <v>0</v>
      </c>
      <c r="O27" s="11">
        <v>7</v>
      </c>
      <c r="P27" s="5" t="s">
        <v>56</v>
      </c>
      <c r="Q27" s="58">
        <v>1009.9226842088966</v>
      </c>
      <c r="R27" s="54">
        <f t="shared" si="1"/>
        <v>17.222222222222221</v>
      </c>
      <c r="S27" s="50">
        <f t="shared" si="1"/>
        <v>16.666666666666668</v>
      </c>
      <c r="T27" s="50">
        <f t="shared" si="1"/>
        <v>15</v>
      </c>
      <c r="U27" s="55">
        <f t="shared" si="2"/>
        <v>0.1016</v>
      </c>
      <c r="V27" s="50">
        <f t="shared" si="3"/>
        <v>19</v>
      </c>
      <c r="W27" s="14">
        <f t="shared" si="3"/>
        <v>11.555555555555554</v>
      </c>
    </row>
    <row r="28" spans="2:23" x14ac:dyDescent="0.25">
      <c r="B28" s="4">
        <v>20</v>
      </c>
      <c r="C28" s="33">
        <v>29.891999999999999</v>
      </c>
      <c r="D28" s="5">
        <v>64</v>
      </c>
      <c r="E28" s="4">
        <v>64.3</v>
      </c>
      <c r="F28" s="6">
        <v>61</v>
      </c>
      <c r="G28" s="5" t="s">
        <v>42</v>
      </c>
      <c r="H28" s="6">
        <v>2</v>
      </c>
      <c r="I28" s="6">
        <v>0</v>
      </c>
      <c r="J28" s="14"/>
      <c r="K28" s="4">
        <v>72.099999999999994</v>
      </c>
      <c r="L28" s="6">
        <v>52.6</v>
      </c>
      <c r="M28" s="5" t="s">
        <v>35</v>
      </c>
      <c r="N28" s="5">
        <v>0.5</v>
      </c>
      <c r="O28" s="11">
        <v>5</v>
      </c>
      <c r="P28" s="5" t="s">
        <v>50</v>
      </c>
      <c r="Q28" s="58">
        <v>1010.870873028192</v>
      </c>
      <c r="R28" s="54">
        <f t="shared" si="1"/>
        <v>17.777777777777779</v>
      </c>
      <c r="S28" s="50">
        <f t="shared" si="1"/>
        <v>17.944444444444443</v>
      </c>
      <c r="T28" s="50">
        <f t="shared" si="1"/>
        <v>16.111111111111111</v>
      </c>
      <c r="U28" s="55">
        <f t="shared" si="2"/>
        <v>0</v>
      </c>
      <c r="V28" s="50">
        <f t="shared" si="3"/>
        <v>22.277777777777775</v>
      </c>
      <c r="W28" s="14">
        <f t="shared" si="3"/>
        <v>11.444444444444445</v>
      </c>
    </row>
    <row r="29" spans="2:23" x14ac:dyDescent="0.25">
      <c r="B29" s="4">
        <v>21</v>
      </c>
      <c r="C29" s="33">
        <v>29.905999999999999</v>
      </c>
      <c r="D29" s="5">
        <v>64</v>
      </c>
      <c r="E29" s="4">
        <v>64.3</v>
      </c>
      <c r="F29" s="6">
        <v>59.3</v>
      </c>
      <c r="G29" s="5" t="s">
        <v>32</v>
      </c>
      <c r="H29" s="6">
        <v>1.5</v>
      </c>
      <c r="I29" s="6">
        <v>5</v>
      </c>
      <c r="J29" s="14"/>
      <c r="K29" s="4">
        <v>70</v>
      </c>
      <c r="L29" s="6">
        <v>55.2</v>
      </c>
      <c r="M29" s="5"/>
      <c r="N29" s="5">
        <v>0</v>
      </c>
      <c r="O29" s="11">
        <v>6</v>
      </c>
      <c r="P29" s="5" t="s">
        <v>150</v>
      </c>
      <c r="Q29" s="58">
        <v>1011.3449674378397</v>
      </c>
      <c r="R29" s="54">
        <f t="shared" si="1"/>
        <v>17.777777777777779</v>
      </c>
      <c r="S29" s="50">
        <f t="shared" si="1"/>
        <v>17.944444444444443</v>
      </c>
      <c r="T29" s="50">
        <f t="shared" si="1"/>
        <v>15.166666666666664</v>
      </c>
      <c r="U29" s="55">
        <f t="shared" si="2"/>
        <v>0</v>
      </c>
      <c r="V29" s="50">
        <f t="shared" si="3"/>
        <v>21.111111111111111</v>
      </c>
      <c r="W29" s="14">
        <f t="shared" si="3"/>
        <v>12.888888888888889</v>
      </c>
    </row>
    <row r="30" spans="2:23" x14ac:dyDescent="0.25">
      <c r="B30" s="4">
        <v>22</v>
      </c>
      <c r="C30" s="33">
        <v>29.856000000000002</v>
      </c>
      <c r="D30" s="5">
        <v>64</v>
      </c>
      <c r="E30" s="4">
        <v>64</v>
      </c>
      <c r="F30" s="6">
        <v>61</v>
      </c>
      <c r="G30" s="5" t="s">
        <v>42</v>
      </c>
      <c r="H30" s="6">
        <v>1.5</v>
      </c>
      <c r="I30" s="6">
        <v>10</v>
      </c>
      <c r="J30" s="14">
        <v>0.01</v>
      </c>
      <c r="K30" s="4">
        <v>70.3</v>
      </c>
      <c r="L30" s="6">
        <v>51.8</v>
      </c>
      <c r="M30" s="5" t="s">
        <v>34</v>
      </c>
      <c r="N30" s="5">
        <v>2</v>
      </c>
      <c r="O30" s="11">
        <v>6</v>
      </c>
      <c r="P30" s="5" t="s">
        <v>151</v>
      </c>
      <c r="Q30" s="58">
        <v>1009.6517731176692</v>
      </c>
      <c r="R30" s="54">
        <f t="shared" si="1"/>
        <v>17.777777777777779</v>
      </c>
      <c r="S30" s="50">
        <f t="shared" si="1"/>
        <v>17.777777777777779</v>
      </c>
      <c r="T30" s="50">
        <f t="shared" si="1"/>
        <v>16.111111111111111</v>
      </c>
      <c r="U30" s="55">
        <f t="shared" si="2"/>
        <v>2.5399999999999999E-2</v>
      </c>
      <c r="V30" s="50">
        <f t="shared" si="3"/>
        <v>21.277777777777775</v>
      </c>
      <c r="W30" s="14">
        <f t="shared" si="3"/>
        <v>10.999999999999998</v>
      </c>
    </row>
    <row r="31" spans="2:23" x14ac:dyDescent="0.25">
      <c r="B31" s="4">
        <v>23</v>
      </c>
      <c r="C31" s="33">
        <v>30</v>
      </c>
      <c r="D31" s="5">
        <v>65</v>
      </c>
      <c r="E31" s="4">
        <v>66.5</v>
      </c>
      <c r="F31" s="6">
        <v>63</v>
      </c>
      <c r="G31" s="5" t="s">
        <v>34</v>
      </c>
      <c r="H31" s="6">
        <v>2</v>
      </c>
      <c r="I31" s="6">
        <v>1</v>
      </c>
      <c r="J31" s="14">
        <v>0.04</v>
      </c>
      <c r="K31" s="4">
        <v>69.8</v>
      </c>
      <c r="L31" s="6">
        <v>58.5</v>
      </c>
      <c r="M31" s="5" t="s">
        <v>34</v>
      </c>
      <c r="N31" s="5">
        <v>0.5</v>
      </c>
      <c r="O31" s="11">
        <v>7</v>
      </c>
      <c r="P31" s="5" t="s">
        <v>45</v>
      </c>
      <c r="Q31" s="58">
        <v>1014.5281727597604</v>
      </c>
      <c r="R31" s="54">
        <f t="shared" si="1"/>
        <v>18.333333333333332</v>
      </c>
      <c r="S31" s="50">
        <f t="shared" si="1"/>
        <v>19.166666666666668</v>
      </c>
      <c r="T31" s="50">
        <f t="shared" si="1"/>
        <v>17.222222222222221</v>
      </c>
      <c r="U31" s="55">
        <f t="shared" si="2"/>
        <v>0.1016</v>
      </c>
      <c r="V31" s="50">
        <f t="shared" si="3"/>
        <v>20.999999999999996</v>
      </c>
      <c r="W31" s="14">
        <f t="shared" si="3"/>
        <v>14.722222222222221</v>
      </c>
    </row>
    <row r="32" spans="2:23" x14ac:dyDescent="0.25">
      <c r="B32" s="4">
        <v>24</v>
      </c>
      <c r="C32" s="33">
        <v>30.25</v>
      </c>
      <c r="D32" s="5">
        <v>65</v>
      </c>
      <c r="E32" s="4">
        <v>67.099999999999994</v>
      </c>
      <c r="F32" s="6">
        <v>63.4</v>
      </c>
      <c r="G32" s="5" t="s">
        <v>34</v>
      </c>
      <c r="H32" s="6">
        <v>1.5</v>
      </c>
      <c r="I32" s="6">
        <v>6</v>
      </c>
      <c r="J32" s="14"/>
      <c r="K32" s="4">
        <v>70</v>
      </c>
      <c r="L32" s="6">
        <v>57.8</v>
      </c>
      <c r="M32" s="5"/>
      <c r="N32" s="5">
        <v>0</v>
      </c>
      <c r="O32" s="11">
        <v>4</v>
      </c>
      <c r="P32" s="5" t="s">
        <v>50</v>
      </c>
      <c r="Q32" s="58">
        <v>1022.9941443606129</v>
      </c>
      <c r="R32" s="54">
        <f t="shared" si="1"/>
        <v>18.333333333333332</v>
      </c>
      <c r="S32" s="50">
        <f t="shared" si="1"/>
        <v>19.499999999999996</v>
      </c>
      <c r="T32" s="50">
        <f t="shared" si="1"/>
        <v>17.444444444444443</v>
      </c>
      <c r="U32" s="55">
        <f t="shared" si="2"/>
        <v>0</v>
      </c>
      <c r="V32" s="50">
        <f t="shared" si="3"/>
        <v>21.111111111111111</v>
      </c>
      <c r="W32" s="14">
        <f t="shared" si="3"/>
        <v>14.333333333333332</v>
      </c>
    </row>
    <row r="33" spans="2:23" x14ac:dyDescent="0.25">
      <c r="B33" s="4">
        <v>25</v>
      </c>
      <c r="C33" s="33">
        <v>30.36</v>
      </c>
      <c r="D33" s="5">
        <v>66</v>
      </c>
      <c r="E33" s="4">
        <v>65</v>
      </c>
      <c r="F33" s="6">
        <v>61</v>
      </c>
      <c r="G33" s="5" t="s">
        <v>32</v>
      </c>
      <c r="H33" s="6">
        <v>1.5</v>
      </c>
      <c r="I33" s="6">
        <v>8</v>
      </c>
      <c r="J33" s="14"/>
      <c r="K33" s="4">
        <v>72</v>
      </c>
      <c r="L33" s="6">
        <v>57.8</v>
      </c>
      <c r="M33" s="5" t="s">
        <v>34</v>
      </c>
      <c r="N33" s="5">
        <v>1.5</v>
      </c>
      <c r="O33" s="11">
        <v>5</v>
      </c>
      <c r="P33" s="5" t="s">
        <v>50</v>
      </c>
      <c r="Q33" s="58">
        <v>1026.7191718649876</v>
      </c>
      <c r="R33" s="54">
        <f t="shared" si="1"/>
        <v>18.888888888888889</v>
      </c>
      <c r="S33" s="50">
        <f t="shared" si="1"/>
        <v>18.333333333333332</v>
      </c>
      <c r="T33" s="50">
        <f t="shared" si="1"/>
        <v>16.111111111111111</v>
      </c>
      <c r="U33" s="55">
        <f t="shared" si="2"/>
        <v>0</v>
      </c>
      <c r="V33" s="50">
        <f t="shared" si="3"/>
        <v>22.222222222222221</v>
      </c>
      <c r="W33" s="14">
        <f t="shared" si="3"/>
        <v>14.333333333333332</v>
      </c>
    </row>
    <row r="34" spans="2:23" x14ac:dyDescent="0.25">
      <c r="B34" s="4">
        <v>26</v>
      </c>
      <c r="C34" s="33">
        <v>30.43</v>
      </c>
      <c r="D34" s="5">
        <v>66</v>
      </c>
      <c r="E34" s="4">
        <v>63.5</v>
      </c>
      <c r="F34" s="6">
        <v>62</v>
      </c>
      <c r="G34" s="5" t="s">
        <v>32</v>
      </c>
      <c r="H34" s="6">
        <v>2</v>
      </c>
      <c r="I34" s="6">
        <v>10</v>
      </c>
      <c r="J34" s="14"/>
      <c r="K34" s="4">
        <v>69</v>
      </c>
      <c r="L34" s="6">
        <v>59.1</v>
      </c>
      <c r="M34" s="5" t="s">
        <v>32</v>
      </c>
      <c r="N34" s="5">
        <v>1</v>
      </c>
      <c r="O34" s="11">
        <v>4</v>
      </c>
      <c r="P34" s="5" t="s">
        <v>152</v>
      </c>
      <c r="Q34" s="58">
        <v>1029.0896439132264</v>
      </c>
      <c r="R34" s="54">
        <f t="shared" si="1"/>
        <v>18.888888888888889</v>
      </c>
      <c r="S34" s="50">
        <f t="shared" si="1"/>
        <v>17.5</v>
      </c>
      <c r="T34" s="50">
        <f t="shared" si="1"/>
        <v>16.666666666666668</v>
      </c>
      <c r="U34" s="55">
        <f t="shared" si="2"/>
        <v>0</v>
      </c>
      <c r="V34" s="50">
        <f t="shared" si="3"/>
        <v>20.555555555555554</v>
      </c>
      <c r="W34" s="14">
        <f t="shared" si="3"/>
        <v>15.055555555555555</v>
      </c>
    </row>
    <row r="35" spans="2:23" x14ac:dyDescent="0.25">
      <c r="B35" s="4">
        <v>27</v>
      </c>
      <c r="C35" s="33">
        <v>30.376000000000001</v>
      </c>
      <c r="D35" s="5">
        <v>66</v>
      </c>
      <c r="E35" s="4">
        <v>64</v>
      </c>
      <c r="F35" s="6">
        <v>62.5</v>
      </c>
      <c r="G35" s="5" t="s">
        <v>32</v>
      </c>
      <c r="H35" s="6">
        <v>1</v>
      </c>
      <c r="I35" s="6">
        <v>10</v>
      </c>
      <c r="J35" s="14"/>
      <c r="K35" s="4">
        <v>72</v>
      </c>
      <c r="L35" s="6">
        <v>57</v>
      </c>
      <c r="M35" s="5" t="s">
        <v>32</v>
      </c>
      <c r="N35" s="5">
        <v>1</v>
      </c>
      <c r="O35" s="11">
        <v>4</v>
      </c>
      <c r="P35" s="5" t="s">
        <v>153</v>
      </c>
      <c r="Q35" s="58">
        <v>1027.2609940474422</v>
      </c>
      <c r="R35" s="54">
        <f t="shared" si="1"/>
        <v>18.888888888888889</v>
      </c>
      <c r="S35" s="50">
        <f t="shared" si="1"/>
        <v>17.777777777777779</v>
      </c>
      <c r="T35" s="50">
        <f t="shared" si="1"/>
        <v>16.944444444444443</v>
      </c>
      <c r="U35" s="55">
        <f t="shared" si="2"/>
        <v>0</v>
      </c>
      <c r="V35" s="50">
        <f t="shared" si="3"/>
        <v>22.222222222222221</v>
      </c>
      <c r="W35" s="14">
        <f t="shared" si="3"/>
        <v>13.888888888888889</v>
      </c>
    </row>
    <row r="36" spans="2:23" x14ac:dyDescent="0.25">
      <c r="B36" s="4">
        <v>28</v>
      </c>
      <c r="C36" s="33">
        <v>30.38</v>
      </c>
      <c r="D36" s="5">
        <v>66</v>
      </c>
      <c r="E36" s="4">
        <v>65.3</v>
      </c>
      <c r="F36" s="6">
        <v>58</v>
      </c>
      <c r="G36" s="5" t="s">
        <v>33</v>
      </c>
      <c r="H36" s="6">
        <v>3</v>
      </c>
      <c r="I36" s="6">
        <v>0</v>
      </c>
      <c r="J36" s="14"/>
      <c r="K36" s="4">
        <v>67</v>
      </c>
      <c r="L36" s="6">
        <v>58.9</v>
      </c>
      <c r="M36" s="5" t="s">
        <v>32</v>
      </c>
      <c r="N36" s="5">
        <v>1</v>
      </c>
      <c r="O36" s="11">
        <v>3</v>
      </c>
      <c r="P36" s="5" t="s">
        <v>50</v>
      </c>
      <c r="Q36" s="58">
        <v>1027.3964495930559</v>
      </c>
      <c r="R36" s="54">
        <f t="shared" si="1"/>
        <v>18.888888888888889</v>
      </c>
      <c r="S36" s="50">
        <f t="shared" si="1"/>
        <v>18.499999999999996</v>
      </c>
      <c r="T36" s="50">
        <f t="shared" si="1"/>
        <v>14.444444444444445</v>
      </c>
      <c r="U36" s="55">
        <f t="shared" si="2"/>
        <v>0</v>
      </c>
      <c r="V36" s="50">
        <f t="shared" si="3"/>
        <v>19.444444444444443</v>
      </c>
      <c r="W36" s="14">
        <f t="shared" si="3"/>
        <v>14.944444444444443</v>
      </c>
    </row>
    <row r="37" spans="2:23" x14ac:dyDescent="0.25">
      <c r="B37" s="4">
        <v>29</v>
      </c>
      <c r="C37" s="33">
        <v>30.292000000000002</v>
      </c>
      <c r="D37" s="5">
        <v>65</v>
      </c>
      <c r="E37" s="4">
        <v>66</v>
      </c>
      <c r="F37" s="6">
        <v>62</v>
      </c>
      <c r="G37" s="5" t="s">
        <v>34</v>
      </c>
      <c r="H37" s="6">
        <v>2</v>
      </c>
      <c r="I37" s="6">
        <v>7</v>
      </c>
      <c r="J37" s="14"/>
      <c r="K37" s="4">
        <v>70.8</v>
      </c>
      <c r="L37" s="6">
        <v>48</v>
      </c>
      <c r="M37" s="5" t="s">
        <v>34</v>
      </c>
      <c r="N37" s="5">
        <v>3</v>
      </c>
      <c r="O37" s="11">
        <v>4</v>
      </c>
      <c r="P37" s="5" t="s">
        <v>45</v>
      </c>
      <c r="Q37" s="58">
        <v>1024.416427589556</v>
      </c>
      <c r="R37" s="54">
        <f t="shared" si="1"/>
        <v>18.333333333333332</v>
      </c>
      <c r="S37" s="50">
        <f t="shared" si="1"/>
        <v>18.888888888888889</v>
      </c>
      <c r="T37" s="50">
        <f t="shared" si="1"/>
        <v>16.666666666666668</v>
      </c>
      <c r="U37" s="55">
        <f t="shared" si="2"/>
        <v>0</v>
      </c>
      <c r="V37" s="50">
        <f t="shared" si="3"/>
        <v>21.555555555555554</v>
      </c>
      <c r="W37" s="14">
        <f t="shared" si="3"/>
        <v>8.8888888888888893</v>
      </c>
    </row>
    <row r="38" spans="2:23" x14ac:dyDescent="0.25">
      <c r="B38" s="4">
        <v>30</v>
      </c>
      <c r="C38" s="33">
        <v>30.18</v>
      </c>
      <c r="D38" s="5">
        <v>66</v>
      </c>
      <c r="E38" s="4">
        <v>66</v>
      </c>
      <c r="F38" s="6">
        <v>61.4</v>
      </c>
      <c r="G38" s="5" t="s">
        <v>34</v>
      </c>
      <c r="H38" s="6">
        <v>2</v>
      </c>
      <c r="I38" s="6">
        <v>8</v>
      </c>
      <c r="J38" s="14"/>
      <c r="K38" s="4">
        <v>71</v>
      </c>
      <c r="L38" s="6">
        <v>58.1</v>
      </c>
      <c r="M38" s="5"/>
      <c r="N38" s="5">
        <v>0</v>
      </c>
      <c r="O38" s="11">
        <v>3</v>
      </c>
      <c r="P38" s="5" t="s">
        <v>50</v>
      </c>
      <c r="Q38" s="58">
        <v>1020.623672312374</v>
      </c>
      <c r="R38" s="54">
        <f t="shared" si="1"/>
        <v>18.888888888888889</v>
      </c>
      <c r="S38" s="50">
        <f t="shared" si="1"/>
        <v>18.888888888888889</v>
      </c>
      <c r="T38" s="50">
        <f t="shared" si="1"/>
        <v>16.333333333333332</v>
      </c>
      <c r="U38" s="55">
        <f t="shared" si="2"/>
        <v>0</v>
      </c>
      <c r="V38" s="50">
        <f t="shared" si="3"/>
        <v>21.666666666666668</v>
      </c>
      <c r="W38" s="14">
        <f t="shared" si="3"/>
        <v>14.5</v>
      </c>
    </row>
    <row r="39" spans="2:23" x14ac:dyDescent="0.25">
      <c r="B39" s="4">
        <v>31</v>
      </c>
      <c r="C39" s="33">
        <v>29.946000000000002</v>
      </c>
      <c r="D39" s="5">
        <v>65</v>
      </c>
      <c r="E39" s="4">
        <v>63</v>
      </c>
      <c r="F39" s="6">
        <v>59.5</v>
      </c>
      <c r="G39" s="5" t="s">
        <v>35</v>
      </c>
      <c r="H39" s="6">
        <v>1.5</v>
      </c>
      <c r="I39" s="6">
        <v>10</v>
      </c>
      <c r="J39" s="14">
        <v>0.1</v>
      </c>
      <c r="K39" s="4">
        <v>71.400000000000006</v>
      </c>
      <c r="L39" s="6">
        <v>51.7</v>
      </c>
      <c r="M39" s="5" t="s">
        <v>34</v>
      </c>
      <c r="N39" s="5">
        <v>2</v>
      </c>
      <c r="O39" s="11">
        <v>4</v>
      </c>
      <c r="P39" s="5" t="s">
        <v>154</v>
      </c>
      <c r="Q39" s="59">
        <v>1012.6995228939762</v>
      </c>
      <c r="R39" s="54">
        <f t="shared" si="1"/>
        <v>18.333333333333332</v>
      </c>
      <c r="S39" s="50">
        <f t="shared" si="1"/>
        <v>17.222222222222221</v>
      </c>
      <c r="T39" s="50">
        <f t="shared" si="1"/>
        <v>15.277777777777777</v>
      </c>
      <c r="U39" s="55">
        <f t="shared" si="2"/>
        <v>0.254</v>
      </c>
      <c r="V39" s="50">
        <f t="shared" si="3"/>
        <v>21.888888888888893</v>
      </c>
      <c r="W39" s="14">
        <f t="shared" si="3"/>
        <v>10.944444444444446</v>
      </c>
    </row>
    <row r="40" spans="2:23" x14ac:dyDescent="0.25">
      <c r="B40" s="1" t="s">
        <v>15</v>
      </c>
      <c r="C40" s="12">
        <f t="shared" ref="C40:O40" si="4">SUM(C9:C39)</f>
        <v>932.33899999999994</v>
      </c>
      <c r="D40" s="36">
        <f t="shared" si="4"/>
        <v>2011</v>
      </c>
      <c r="E40" s="36">
        <f t="shared" ref="E40" si="5">SUM(E9:E39)</f>
        <v>2012.1999999999996</v>
      </c>
      <c r="F40" s="36">
        <f t="shared" si="4"/>
        <v>1889</v>
      </c>
      <c r="G40" s="36"/>
      <c r="H40" s="36">
        <f t="shared" si="4"/>
        <v>56</v>
      </c>
      <c r="I40" s="36">
        <f t="shared" si="4"/>
        <v>202</v>
      </c>
      <c r="J40" s="35">
        <f t="shared" si="4"/>
        <v>2.19</v>
      </c>
      <c r="K40" s="36">
        <f t="shared" si="4"/>
        <v>2188.5</v>
      </c>
      <c r="L40" s="36">
        <f t="shared" si="4"/>
        <v>1736.0999999999997</v>
      </c>
      <c r="M40" s="12"/>
      <c r="N40" s="36">
        <f t="shared" si="4"/>
        <v>34.5</v>
      </c>
      <c r="O40" s="37">
        <f t="shared" si="4"/>
        <v>166</v>
      </c>
      <c r="P40" s="3"/>
      <c r="Q40" s="51">
        <f>SUM(Q9:Q39)</f>
        <v>31529.580985850145</v>
      </c>
      <c r="R40" s="37"/>
      <c r="S40" s="48"/>
      <c r="T40" s="48"/>
      <c r="U40" s="49">
        <f t="shared" si="2"/>
        <v>5.5625999999999998</v>
      </c>
      <c r="V40" s="48"/>
      <c r="W40" s="13"/>
    </row>
    <row r="41" spans="2:23" x14ac:dyDescent="0.25">
      <c r="B41" s="7" t="s">
        <v>16</v>
      </c>
      <c r="C41" s="15">
        <f>C40/31</f>
        <v>30.075451612903223</v>
      </c>
      <c r="D41" s="38">
        <f t="shared" ref="D41:O41" si="6">D40/31</f>
        <v>64.870967741935488</v>
      </c>
      <c r="E41" s="38">
        <f t="shared" ref="E41" si="7">E40/31</f>
        <v>64.909677419354821</v>
      </c>
      <c r="F41" s="38">
        <f t="shared" si="6"/>
        <v>60.935483870967744</v>
      </c>
      <c r="G41" s="38"/>
      <c r="H41" s="38">
        <f t="shared" si="6"/>
        <v>1.8064516129032258</v>
      </c>
      <c r="I41" s="38">
        <f t="shared" si="6"/>
        <v>6.5161290322580649</v>
      </c>
      <c r="J41" s="38">
        <f t="shared" si="6"/>
        <v>7.0645161290322583E-2</v>
      </c>
      <c r="K41" s="38">
        <f t="shared" si="6"/>
        <v>70.596774193548384</v>
      </c>
      <c r="L41" s="38">
        <f t="shared" si="6"/>
        <v>56.003225806451603</v>
      </c>
      <c r="M41" s="15"/>
      <c r="N41" s="38">
        <f t="shared" si="6"/>
        <v>1.1129032258064515</v>
      </c>
      <c r="O41" s="39">
        <f t="shared" si="6"/>
        <v>5.354838709677419</v>
      </c>
      <c r="P41" s="9"/>
      <c r="Q41" s="38">
        <f>AVERAGE(Q9:Q39)</f>
        <v>1017.0832576080692</v>
      </c>
      <c r="R41" s="39">
        <f t="shared" si="1"/>
        <v>18.261648745519715</v>
      </c>
      <c r="S41" s="52">
        <f t="shared" si="1"/>
        <v>18.283154121863788</v>
      </c>
      <c r="T41" s="52">
        <f t="shared" si="1"/>
        <v>16.0752688172043</v>
      </c>
      <c r="U41" s="56">
        <f t="shared" si="2"/>
        <v>0.17943870967741937</v>
      </c>
      <c r="V41" s="52">
        <f t="shared" si="3"/>
        <v>21.442652329749102</v>
      </c>
      <c r="W41" s="53">
        <f t="shared" si="3"/>
        <v>13.335125448028668</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v>
      </c>
      <c r="D45" s="5">
        <v>2</v>
      </c>
      <c r="E45" s="5"/>
      <c r="F45" s="5"/>
      <c r="G45" s="5">
        <v>4.5</v>
      </c>
      <c r="H45" s="5">
        <v>8</v>
      </c>
      <c r="I45" s="5">
        <v>7</v>
      </c>
      <c r="J45" s="5">
        <v>3.5</v>
      </c>
      <c r="K45" s="6"/>
    </row>
    <row r="46" spans="2:23" ht="30" x14ac:dyDescent="0.25">
      <c r="B46" s="24" t="s">
        <v>28</v>
      </c>
      <c r="C46" s="7">
        <v>4.5</v>
      </c>
      <c r="D46" s="8">
        <v>2</v>
      </c>
      <c r="E46" s="8"/>
      <c r="F46" s="8"/>
      <c r="G46" s="8">
        <v>2</v>
      </c>
      <c r="H46" s="8">
        <v>13</v>
      </c>
      <c r="I46" s="8">
        <v>13</v>
      </c>
      <c r="J46" s="8">
        <v>4</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opLeftCell="G22"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s="20" customFormat="1" ht="90" x14ac:dyDescent="0.25">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29.942</v>
      </c>
      <c r="D9" s="1">
        <v>64</v>
      </c>
      <c r="E9" s="1">
        <v>62</v>
      </c>
      <c r="F9" s="3">
        <v>55</v>
      </c>
      <c r="G9" s="2" t="s">
        <v>37</v>
      </c>
      <c r="H9" s="3">
        <v>2</v>
      </c>
      <c r="I9" s="3">
        <v>1</v>
      </c>
      <c r="J9" s="13">
        <v>0.06</v>
      </c>
      <c r="K9" s="1">
        <v>65.400000000000006</v>
      </c>
      <c r="L9" s="3">
        <v>53</v>
      </c>
      <c r="M9" s="2" t="s">
        <v>35</v>
      </c>
      <c r="N9" s="2">
        <v>0.5</v>
      </c>
      <c r="O9" s="10">
        <v>3</v>
      </c>
      <c r="P9" s="2" t="s">
        <v>155</v>
      </c>
      <c r="Q9" s="57">
        <v>1012.6317951211694</v>
      </c>
      <c r="R9" s="37">
        <f>CONVERT(D9,"F","C")</f>
        <v>17.777777777777779</v>
      </c>
      <c r="S9" s="48">
        <f t="shared" ref="S9:T24" si="0">CONVERT(E9,"F","C")</f>
        <v>16.666666666666668</v>
      </c>
      <c r="T9" s="48">
        <f t="shared" si="0"/>
        <v>12.777777777777777</v>
      </c>
      <c r="U9" s="49">
        <f>CONVERT(J9,"in","cm")</f>
        <v>0.15240000000000001</v>
      </c>
      <c r="V9" s="48">
        <f>CONVERT(K9,"F","C")</f>
        <v>18.555555555555557</v>
      </c>
      <c r="W9" s="13">
        <f>CONVERT(L9,"F","C")</f>
        <v>11.666666666666666</v>
      </c>
    </row>
    <row r="10" spans="1:23" x14ac:dyDescent="0.25">
      <c r="B10" s="4">
        <v>2</v>
      </c>
      <c r="C10" s="33">
        <v>29.87</v>
      </c>
      <c r="D10" s="5">
        <v>63</v>
      </c>
      <c r="E10" s="4">
        <v>55.2</v>
      </c>
      <c r="F10" s="6">
        <v>54</v>
      </c>
      <c r="G10" s="5" t="s">
        <v>35</v>
      </c>
      <c r="H10" s="6">
        <v>2</v>
      </c>
      <c r="I10" s="6">
        <v>9</v>
      </c>
      <c r="J10" s="14">
        <v>7.0000000000000007E-2</v>
      </c>
      <c r="K10" s="4">
        <v>65.099999999999994</v>
      </c>
      <c r="L10" s="6">
        <v>52.5</v>
      </c>
      <c r="M10" s="5" t="s">
        <v>34</v>
      </c>
      <c r="N10" s="5">
        <v>0.5</v>
      </c>
      <c r="O10" s="11">
        <v>3</v>
      </c>
      <c r="P10" s="5" t="s">
        <v>56</v>
      </c>
      <c r="Q10" s="58">
        <v>1010.1935953001237</v>
      </c>
      <c r="R10" s="54">
        <f t="shared" ref="R10:T41" si="1">CONVERT(D10,"F","C")</f>
        <v>17.222222222222221</v>
      </c>
      <c r="S10" s="50">
        <f t="shared" si="0"/>
        <v>12.888888888888889</v>
      </c>
      <c r="T10" s="50">
        <f t="shared" si="0"/>
        <v>12.222222222222221</v>
      </c>
      <c r="U10" s="55">
        <f t="shared" ref="U10:U41" si="2">CONVERT(J10,"in","cm")</f>
        <v>0.17780000000000001</v>
      </c>
      <c r="V10" s="50">
        <f t="shared" ref="V10:W41" si="3">CONVERT(K10,"F","C")</f>
        <v>18.388888888888886</v>
      </c>
      <c r="W10" s="14">
        <f t="shared" si="3"/>
        <v>11.388888888888889</v>
      </c>
    </row>
    <row r="11" spans="1:23" x14ac:dyDescent="0.25">
      <c r="B11" s="4">
        <v>3</v>
      </c>
      <c r="C11" s="33">
        <v>29.872</v>
      </c>
      <c r="D11" s="5">
        <v>62</v>
      </c>
      <c r="E11" s="4">
        <v>60</v>
      </c>
      <c r="F11" s="6">
        <v>53</v>
      </c>
      <c r="G11" s="5" t="s">
        <v>37</v>
      </c>
      <c r="H11" s="6">
        <v>2</v>
      </c>
      <c r="I11" s="6">
        <v>6</v>
      </c>
      <c r="J11" s="14"/>
      <c r="K11" s="4">
        <v>65.599999999999994</v>
      </c>
      <c r="L11" s="6">
        <v>50</v>
      </c>
      <c r="M11" s="5" t="s">
        <v>37</v>
      </c>
      <c r="N11" s="5">
        <v>1</v>
      </c>
      <c r="O11" s="11">
        <v>2.5</v>
      </c>
      <c r="P11" s="5" t="s">
        <v>45</v>
      </c>
      <c r="Q11" s="58">
        <v>1010.2613230729306</v>
      </c>
      <c r="R11" s="54">
        <f t="shared" si="1"/>
        <v>16.666666666666668</v>
      </c>
      <c r="S11" s="50">
        <f t="shared" si="0"/>
        <v>15.555555555555555</v>
      </c>
      <c r="T11" s="50">
        <f t="shared" si="0"/>
        <v>11.666666666666666</v>
      </c>
      <c r="U11" s="55">
        <f t="shared" si="2"/>
        <v>0</v>
      </c>
      <c r="V11" s="50">
        <f t="shared" si="3"/>
        <v>18.666666666666664</v>
      </c>
      <c r="W11" s="14">
        <f t="shared" si="3"/>
        <v>10</v>
      </c>
    </row>
    <row r="12" spans="1:23" x14ac:dyDescent="0.25">
      <c r="B12" s="4">
        <v>4</v>
      </c>
      <c r="C12" s="33">
        <v>30.088000000000001</v>
      </c>
      <c r="D12" s="34">
        <v>63</v>
      </c>
      <c r="E12" s="4">
        <v>64</v>
      </c>
      <c r="F12" s="6">
        <v>58</v>
      </c>
      <c r="G12" s="5" t="s">
        <v>32</v>
      </c>
      <c r="H12" s="6">
        <v>2</v>
      </c>
      <c r="I12" s="6">
        <v>3</v>
      </c>
      <c r="J12" s="14"/>
      <c r="K12" s="4">
        <v>68.3</v>
      </c>
      <c r="L12" s="6">
        <v>53.4</v>
      </c>
      <c r="M12" s="5" t="s">
        <v>37</v>
      </c>
      <c r="N12" s="5">
        <v>1</v>
      </c>
      <c r="O12" s="11">
        <v>2.5</v>
      </c>
      <c r="P12" s="5" t="s">
        <v>50</v>
      </c>
      <c r="Q12" s="58">
        <v>1017.5759225360674</v>
      </c>
      <c r="R12" s="54">
        <f t="shared" si="1"/>
        <v>17.222222222222221</v>
      </c>
      <c r="S12" s="50">
        <f t="shared" si="0"/>
        <v>17.777777777777779</v>
      </c>
      <c r="T12" s="50">
        <f t="shared" si="0"/>
        <v>14.444444444444445</v>
      </c>
      <c r="U12" s="55">
        <f t="shared" si="2"/>
        <v>0</v>
      </c>
      <c r="V12" s="50">
        <f t="shared" si="3"/>
        <v>20.166666666666664</v>
      </c>
      <c r="W12" s="14">
        <f t="shared" si="3"/>
        <v>11.888888888888888</v>
      </c>
    </row>
    <row r="13" spans="1:23" x14ac:dyDescent="0.25">
      <c r="B13" s="4">
        <v>5</v>
      </c>
      <c r="C13" s="33">
        <v>30.22</v>
      </c>
      <c r="D13" s="34">
        <v>62</v>
      </c>
      <c r="E13" s="4">
        <v>65</v>
      </c>
      <c r="F13" s="6">
        <v>57.2</v>
      </c>
      <c r="G13" s="5" t="s">
        <v>82</v>
      </c>
      <c r="H13" s="6">
        <v>1</v>
      </c>
      <c r="I13" s="6">
        <v>1</v>
      </c>
      <c r="J13" s="14"/>
      <c r="K13" s="4">
        <v>70</v>
      </c>
      <c r="L13" s="6">
        <v>46.7</v>
      </c>
      <c r="M13" s="5"/>
      <c r="N13" s="5">
        <v>0</v>
      </c>
      <c r="O13" s="11">
        <v>4</v>
      </c>
      <c r="P13" s="5" t="s">
        <v>50</v>
      </c>
      <c r="Q13" s="58">
        <v>1022.0459555413172</v>
      </c>
      <c r="R13" s="54">
        <f t="shared" si="1"/>
        <v>16.666666666666668</v>
      </c>
      <c r="S13" s="50">
        <f t="shared" si="0"/>
        <v>18.333333333333332</v>
      </c>
      <c r="T13" s="50">
        <f t="shared" si="0"/>
        <v>14.000000000000002</v>
      </c>
      <c r="U13" s="55">
        <f t="shared" si="2"/>
        <v>0</v>
      </c>
      <c r="V13" s="50">
        <f t="shared" si="3"/>
        <v>21.111111111111111</v>
      </c>
      <c r="W13" s="14">
        <f t="shared" si="3"/>
        <v>8.1666666666666679</v>
      </c>
    </row>
    <row r="14" spans="1:23" x14ac:dyDescent="0.25">
      <c r="B14" s="4">
        <v>6</v>
      </c>
      <c r="C14" s="33">
        <v>30.16</v>
      </c>
      <c r="D14" s="5">
        <v>64</v>
      </c>
      <c r="E14" s="4">
        <v>65.2</v>
      </c>
      <c r="F14" s="6">
        <v>60</v>
      </c>
      <c r="G14" s="5" t="s">
        <v>35</v>
      </c>
      <c r="H14" s="6">
        <v>1.5</v>
      </c>
      <c r="I14" s="6">
        <v>7</v>
      </c>
      <c r="J14" s="14"/>
      <c r="K14" s="4">
        <v>69</v>
      </c>
      <c r="L14" s="6">
        <v>46.3</v>
      </c>
      <c r="M14" s="5" t="s">
        <v>35</v>
      </c>
      <c r="N14" s="5">
        <v>1</v>
      </c>
      <c r="O14" s="11">
        <v>4</v>
      </c>
      <c r="P14" s="5" t="s">
        <v>45</v>
      </c>
      <c r="Q14" s="58">
        <v>1020.0141223571128</v>
      </c>
      <c r="R14" s="54">
        <f t="shared" si="1"/>
        <v>17.777777777777779</v>
      </c>
      <c r="S14" s="50">
        <f t="shared" si="0"/>
        <v>18.444444444444446</v>
      </c>
      <c r="T14" s="50">
        <f t="shared" si="0"/>
        <v>15.555555555555555</v>
      </c>
      <c r="U14" s="55">
        <f t="shared" si="2"/>
        <v>0</v>
      </c>
      <c r="V14" s="50">
        <f t="shared" si="3"/>
        <v>20.555555555555554</v>
      </c>
      <c r="W14" s="14">
        <f t="shared" si="3"/>
        <v>7.9444444444444429</v>
      </c>
    </row>
    <row r="15" spans="1:23" x14ac:dyDescent="0.25">
      <c r="B15" s="4">
        <v>7</v>
      </c>
      <c r="C15" s="33">
        <v>30.03</v>
      </c>
      <c r="D15" s="5">
        <v>65</v>
      </c>
      <c r="E15" s="4">
        <v>63</v>
      </c>
      <c r="F15" s="6">
        <v>61.8</v>
      </c>
      <c r="G15" s="5" t="s">
        <v>35</v>
      </c>
      <c r="H15" s="6">
        <v>1.5</v>
      </c>
      <c r="I15" s="6">
        <v>10</v>
      </c>
      <c r="J15" s="14">
        <v>0.04</v>
      </c>
      <c r="K15" s="4">
        <v>68.7</v>
      </c>
      <c r="L15" s="6">
        <v>60</v>
      </c>
      <c r="M15" s="5" t="s">
        <v>34</v>
      </c>
      <c r="N15" s="5">
        <v>1</v>
      </c>
      <c r="O15" s="11">
        <v>7</v>
      </c>
      <c r="P15" s="5" t="s">
        <v>156</v>
      </c>
      <c r="Q15" s="58">
        <v>1015.6118171246695</v>
      </c>
      <c r="R15" s="54">
        <f t="shared" si="1"/>
        <v>18.333333333333332</v>
      </c>
      <c r="S15" s="50">
        <f t="shared" si="0"/>
        <v>17.222222222222221</v>
      </c>
      <c r="T15" s="50">
        <f t="shared" si="0"/>
        <v>16.555555555555554</v>
      </c>
      <c r="U15" s="55">
        <f t="shared" si="2"/>
        <v>0.1016</v>
      </c>
      <c r="V15" s="50">
        <f t="shared" si="3"/>
        <v>20.388888888888889</v>
      </c>
      <c r="W15" s="14">
        <f t="shared" si="3"/>
        <v>15.555555555555555</v>
      </c>
    </row>
    <row r="16" spans="1:23" x14ac:dyDescent="0.25">
      <c r="B16" s="4">
        <v>8</v>
      </c>
      <c r="C16" s="33">
        <v>30.116</v>
      </c>
      <c r="D16" s="5">
        <v>64</v>
      </c>
      <c r="E16" s="4">
        <v>65</v>
      </c>
      <c r="F16" s="6">
        <v>60.2</v>
      </c>
      <c r="G16" s="5" t="s">
        <v>34</v>
      </c>
      <c r="H16" s="6">
        <v>1.5</v>
      </c>
      <c r="I16" s="6">
        <v>4</v>
      </c>
      <c r="J16" s="14"/>
      <c r="K16" s="4">
        <v>71.400000000000006</v>
      </c>
      <c r="L16" s="6">
        <v>53.4</v>
      </c>
      <c r="M16" s="5" t="s">
        <v>42</v>
      </c>
      <c r="N16" s="5">
        <v>0.5</v>
      </c>
      <c r="O16" s="11">
        <v>6</v>
      </c>
      <c r="P16" s="5" t="s">
        <v>156</v>
      </c>
      <c r="Q16" s="58">
        <v>1018.5241113553627</v>
      </c>
      <c r="R16" s="54">
        <f t="shared" si="1"/>
        <v>17.777777777777779</v>
      </c>
      <c r="S16" s="50">
        <f t="shared" si="0"/>
        <v>18.333333333333332</v>
      </c>
      <c r="T16" s="50">
        <f t="shared" si="0"/>
        <v>15.666666666666668</v>
      </c>
      <c r="U16" s="55">
        <f t="shared" si="2"/>
        <v>0</v>
      </c>
      <c r="V16" s="50">
        <f t="shared" si="3"/>
        <v>21.888888888888893</v>
      </c>
      <c r="W16" s="14">
        <f t="shared" si="3"/>
        <v>11.888888888888888</v>
      </c>
    </row>
    <row r="17" spans="2:23" x14ac:dyDescent="0.25">
      <c r="B17" s="4">
        <v>9</v>
      </c>
      <c r="C17" s="33">
        <v>30</v>
      </c>
      <c r="D17" s="5">
        <v>64</v>
      </c>
      <c r="E17" s="4">
        <v>66</v>
      </c>
      <c r="F17" s="6">
        <v>59</v>
      </c>
      <c r="G17" s="5" t="s">
        <v>35</v>
      </c>
      <c r="H17" s="6">
        <v>1.5</v>
      </c>
      <c r="I17" s="6">
        <v>3</v>
      </c>
      <c r="J17" s="14"/>
      <c r="K17" s="4">
        <v>72.599999999999994</v>
      </c>
      <c r="L17" s="6">
        <v>48.7</v>
      </c>
      <c r="M17" s="5" t="s">
        <v>31</v>
      </c>
      <c r="N17" s="5">
        <v>0.5</v>
      </c>
      <c r="O17" s="11">
        <v>3</v>
      </c>
      <c r="P17" s="5" t="s">
        <v>157</v>
      </c>
      <c r="Q17" s="58">
        <v>1014.5959005325673</v>
      </c>
      <c r="R17" s="54">
        <f t="shared" si="1"/>
        <v>17.777777777777779</v>
      </c>
      <c r="S17" s="50">
        <f t="shared" si="0"/>
        <v>18.888888888888889</v>
      </c>
      <c r="T17" s="50">
        <f t="shared" si="0"/>
        <v>15</v>
      </c>
      <c r="U17" s="55">
        <f t="shared" si="2"/>
        <v>0</v>
      </c>
      <c r="V17" s="50">
        <f t="shared" si="3"/>
        <v>22.555555555555554</v>
      </c>
      <c r="W17" s="14">
        <f t="shared" si="3"/>
        <v>9.2777777777777786</v>
      </c>
    </row>
    <row r="18" spans="2:23" x14ac:dyDescent="0.25">
      <c r="B18" s="4">
        <v>10</v>
      </c>
      <c r="C18" s="33">
        <v>29.81</v>
      </c>
      <c r="D18" s="5">
        <v>65</v>
      </c>
      <c r="E18" s="4">
        <v>65</v>
      </c>
      <c r="F18" s="6">
        <v>62.5</v>
      </c>
      <c r="G18" s="5" t="s">
        <v>36</v>
      </c>
      <c r="H18" s="6">
        <v>1</v>
      </c>
      <c r="I18" s="6">
        <v>9</v>
      </c>
      <c r="J18" s="14">
        <v>0.02</v>
      </c>
      <c r="K18" s="4">
        <v>73.2</v>
      </c>
      <c r="L18" s="6">
        <v>54.5</v>
      </c>
      <c r="M18" s="5" t="s">
        <v>42</v>
      </c>
      <c r="N18" s="5">
        <v>1</v>
      </c>
      <c r="O18" s="11">
        <v>5</v>
      </c>
      <c r="P18" s="5" t="s">
        <v>43</v>
      </c>
      <c r="Q18" s="58">
        <v>1008.161762115919</v>
      </c>
      <c r="R18" s="54">
        <f t="shared" si="1"/>
        <v>18.333333333333332</v>
      </c>
      <c r="S18" s="50">
        <f t="shared" si="0"/>
        <v>18.333333333333332</v>
      </c>
      <c r="T18" s="50">
        <f t="shared" si="0"/>
        <v>16.944444444444443</v>
      </c>
      <c r="U18" s="55">
        <f t="shared" si="2"/>
        <v>5.0799999999999998E-2</v>
      </c>
      <c r="V18" s="50">
        <f t="shared" si="3"/>
        <v>22.888888888888889</v>
      </c>
      <c r="W18" s="14">
        <f t="shared" si="3"/>
        <v>12.5</v>
      </c>
    </row>
    <row r="19" spans="2:23" x14ac:dyDescent="0.25">
      <c r="B19" s="4">
        <v>11</v>
      </c>
      <c r="C19" s="33">
        <v>29.63</v>
      </c>
      <c r="D19" s="5">
        <v>65</v>
      </c>
      <c r="E19" s="4">
        <v>65</v>
      </c>
      <c r="F19" s="6">
        <v>63</v>
      </c>
      <c r="G19" s="5" t="s">
        <v>42</v>
      </c>
      <c r="H19" s="6">
        <v>3</v>
      </c>
      <c r="I19" s="6">
        <v>10</v>
      </c>
      <c r="J19" s="14">
        <v>0.2</v>
      </c>
      <c r="K19" s="4">
        <v>68.7</v>
      </c>
      <c r="L19" s="6">
        <v>60</v>
      </c>
      <c r="M19" s="5" t="s">
        <v>35</v>
      </c>
      <c r="N19" s="5">
        <v>2</v>
      </c>
      <c r="O19" s="11">
        <v>9</v>
      </c>
      <c r="P19" s="5" t="s">
        <v>158</v>
      </c>
      <c r="Q19" s="58">
        <v>1002.0662625633054</v>
      </c>
      <c r="R19" s="54">
        <f t="shared" si="1"/>
        <v>18.333333333333332</v>
      </c>
      <c r="S19" s="50">
        <f t="shared" si="0"/>
        <v>18.333333333333332</v>
      </c>
      <c r="T19" s="50">
        <f t="shared" si="0"/>
        <v>17.222222222222221</v>
      </c>
      <c r="U19" s="55">
        <f t="shared" si="2"/>
        <v>0.50800000000000001</v>
      </c>
      <c r="V19" s="50">
        <f t="shared" si="3"/>
        <v>20.388888888888889</v>
      </c>
      <c r="W19" s="14">
        <f t="shared" si="3"/>
        <v>15.555555555555555</v>
      </c>
    </row>
    <row r="20" spans="2:23" x14ac:dyDescent="0.25">
      <c r="B20" s="4">
        <v>12</v>
      </c>
      <c r="C20" s="33">
        <v>29.824000000000002</v>
      </c>
      <c r="D20" s="5">
        <v>64</v>
      </c>
      <c r="E20" s="4">
        <v>61.6</v>
      </c>
      <c r="F20" s="6">
        <v>60.4</v>
      </c>
      <c r="G20" s="5" t="s">
        <v>36</v>
      </c>
      <c r="H20" s="6">
        <v>2</v>
      </c>
      <c r="I20" s="6">
        <v>10</v>
      </c>
      <c r="J20" s="14">
        <v>7.0000000000000007E-2</v>
      </c>
      <c r="K20" s="4">
        <v>66</v>
      </c>
      <c r="L20" s="6">
        <v>57.5</v>
      </c>
      <c r="M20" s="5" t="s">
        <v>35</v>
      </c>
      <c r="N20" s="5">
        <v>2</v>
      </c>
      <c r="O20" s="11">
        <v>7</v>
      </c>
      <c r="P20" s="5" t="s">
        <v>56</v>
      </c>
      <c r="Q20" s="58">
        <v>1008.6358565255669</v>
      </c>
      <c r="R20" s="54">
        <f t="shared" si="1"/>
        <v>17.777777777777779</v>
      </c>
      <c r="S20" s="50">
        <f t="shared" si="0"/>
        <v>16.444444444444446</v>
      </c>
      <c r="T20" s="50">
        <f t="shared" si="0"/>
        <v>15.777777777777777</v>
      </c>
      <c r="U20" s="55">
        <f t="shared" si="2"/>
        <v>0.17780000000000001</v>
      </c>
      <c r="V20" s="50">
        <f t="shared" si="3"/>
        <v>18.888888888888889</v>
      </c>
      <c r="W20" s="14">
        <f t="shared" si="3"/>
        <v>14.166666666666666</v>
      </c>
    </row>
    <row r="21" spans="2:23" x14ac:dyDescent="0.25">
      <c r="B21" s="4">
        <v>13</v>
      </c>
      <c r="C21" s="33">
        <v>29.914000000000001</v>
      </c>
      <c r="D21" s="5">
        <v>64</v>
      </c>
      <c r="E21" s="4">
        <v>64.7</v>
      </c>
      <c r="F21" s="6">
        <v>61</v>
      </c>
      <c r="G21" s="5" t="s">
        <v>35</v>
      </c>
      <c r="H21" s="6">
        <v>2</v>
      </c>
      <c r="I21" s="6">
        <v>2</v>
      </c>
      <c r="J21" s="14">
        <v>0.08</v>
      </c>
      <c r="K21" s="4">
        <v>69.5</v>
      </c>
      <c r="L21" s="6">
        <v>56.8</v>
      </c>
      <c r="M21" s="5" t="s">
        <v>35</v>
      </c>
      <c r="N21" s="5">
        <v>1</v>
      </c>
      <c r="O21" s="11">
        <v>5</v>
      </c>
      <c r="P21" s="5" t="s">
        <v>159</v>
      </c>
      <c r="Q21" s="58">
        <v>1011.6836063018737</v>
      </c>
      <c r="R21" s="54">
        <f t="shared" si="1"/>
        <v>17.777777777777779</v>
      </c>
      <c r="S21" s="50">
        <f t="shared" si="0"/>
        <v>18.166666666666668</v>
      </c>
      <c r="T21" s="50">
        <f t="shared" si="0"/>
        <v>16.111111111111111</v>
      </c>
      <c r="U21" s="55">
        <f t="shared" si="2"/>
        <v>0.20319999999999999</v>
      </c>
      <c r="V21" s="50">
        <f t="shared" si="3"/>
        <v>20.833333333333332</v>
      </c>
      <c r="W21" s="14">
        <f t="shared" si="3"/>
        <v>13.777777777777775</v>
      </c>
    </row>
    <row r="22" spans="2:23" x14ac:dyDescent="0.25">
      <c r="B22" s="4">
        <v>14</v>
      </c>
      <c r="C22" s="33">
        <v>29.9</v>
      </c>
      <c r="D22" s="5">
        <v>64</v>
      </c>
      <c r="E22" s="4">
        <v>67</v>
      </c>
      <c r="F22" s="6">
        <v>62.3</v>
      </c>
      <c r="G22" s="5" t="s">
        <v>35</v>
      </c>
      <c r="H22" s="6">
        <v>1.5</v>
      </c>
      <c r="I22" s="6">
        <v>9</v>
      </c>
      <c r="J22" s="14"/>
      <c r="K22" s="4">
        <v>67.7</v>
      </c>
      <c r="L22" s="6">
        <v>59</v>
      </c>
      <c r="M22" s="5" t="s">
        <v>34</v>
      </c>
      <c r="N22" s="5">
        <v>1.5</v>
      </c>
      <c r="O22" s="11">
        <v>6</v>
      </c>
      <c r="P22" s="5" t="s">
        <v>43</v>
      </c>
      <c r="Q22" s="58">
        <v>1011.209511892226</v>
      </c>
      <c r="R22" s="54">
        <f t="shared" si="1"/>
        <v>17.777777777777779</v>
      </c>
      <c r="S22" s="50">
        <f t="shared" si="0"/>
        <v>19.444444444444443</v>
      </c>
      <c r="T22" s="50">
        <f t="shared" si="0"/>
        <v>16.833333333333332</v>
      </c>
      <c r="U22" s="55">
        <f t="shared" si="2"/>
        <v>0</v>
      </c>
      <c r="V22" s="50">
        <f t="shared" si="3"/>
        <v>19.833333333333336</v>
      </c>
      <c r="W22" s="14">
        <f t="shared" si="3"/>
        <v>15</v>
      </c>
    </row>
    <row r="23" spans="2:23" x14ac:dyDescent="0.25">
      <c r="B23" s="4">
        <v>15</v>
      </c>
      <c r="C23" s="33">
        <v>29.792000000000002</v>
      </c>
      <c r="D23" s="5">
        <v>64</v>
      </c>
      <c r="E23" s="4">
        <v>64.7</v>
      </c>
      <c r="F23" s="6">
        <v>63.5</v>
      </c>
      <c r="G23" s="5" t="s">
        <v>42</v>
      </c>
      <c r="H23" s="6">
        <v>4</v>
      </c>
      <c r="I23" s="6">
        <v>10</v>
      </c>
      <c r="J23" s="14">
        <v>0.19</v>
      </c>
      <c r="K23" s="4">
        <v>67.400000000000006</v>
      </c>
      <c r="L23" s="6">
        <v>58.8</v>
      </c>
      <c r="M23" s="5" t="s">
        <v>35</v>
      </c>
      <c r="N23" s="5">
        <v>2</v>
      </c>
      <c r="O23" s="11">
        <v>9</v>
      </c>
      <c r="P23" s="5" t="s">
        <v>68</v>
      </c>
      <c r="Q23" s="58">
        <v>1007.5522121606579</v>
      </c>
      <c r="R23" s="54">
        <f t="shared" si="1"/>
        <v>17.777777777777779</v>
      </c>
      <c r="S23" s="50">
        <f t="shared" si="0"/>
        <v>18.166666666666668</v>
      </c>
      <c r="T23" s="50">
        <f t="shared" si="0"/>
        <v>17.5</v>
      </c>
      <c r="U23" s="55">
        <f t="shared" si="2"/>
        <v>0.48260000000000003</v>
      </c>
      <c r="V23" s="50">
        <f t="shared" si="3"/>
        <v>19.666666666666668</v>
      </c>
      <c r="W23" s="14">
        <f t="shared" si="3"/>
        <v>14.888888888888888</v>
      </c>
    </row>
    <row r="24" spans="2:23" x14ac:dyDescent="0.25">
      <c r="B24" s="4">
        <v>16</v>
      </c>
      <c r="C24" s="33">
        <v>29.9</v>
      </c>
      <c r="D24" s="5">
        <v>64</v>
      </c>
      <c r="E24" s="4">
        <v>64.3</v>
      </c>
      <c r="F24" s="6">
        <v>58.3</v>
      </c>
      <c r="G24" s="5" t="s">
        <v>34</v>
      </c>
      <c r="H24" s="6">
        <v>2</v>
      </c>
      <c r="I24" s="6">
        <v>2</v>
      </c>
      <c r="J24" s="14">
        <v>0.02</v>
      </c>
      <c r="K24" s="4">
        <v>67.8</v>
      </c>
      <c r="L24" s="6">
        <v>57</v>
      </c>
      <c r="M24" s="5" t="s">
        <v>34</v>
      </c>
      <c r="N24" s="5">
        <v>2</v>
      </c>
      <c r="O24" s="11">
        <v>6</v>
      </c>
      <c r="P24" s="5" t="s">
        <v>45</v>
      </c>
      <c r="Q24" s="58">
        <v>1011.209511892226</v>
      </c>
      <c r="R24" s="54">
        <f t="shared" si="1"/>
        <v>17.777777777777779</v>
      </c>
      <c r="S24" s="50">
        <f t="shared" si="0"/>
        <v>17.944444444444443</v>
      </c>
      <c r="T24" s="50">
        <f t="shared" si="0"/>
        <v>14.611111111111109</v>
      </c>
      <c r="U24" s="55">
        <f t="shared" si="2"/>
        <v>5.0799999999999998E-2</v>
      </c>
      <c r="V24" s="50">
        <f t="shared" si="3"/>
        <v>19.888888888888886</v>
      </c>
      <c r="W24" s="14">
        <f t="shared" si="3"/>
        <v>13.888888888888889</v>
      </c>
    </row>
    <row r="25" spans="2:23" x14ac:dyDescent="0.25">
      <c r="B25" s="4">
        <v>17</v>
      </c>
      <c r="C25" s="33">
        <v>30.084</v>
      </c>
      <c r="D25" s="5">
        <v>64</v>
      </c>
      <c r="E25" s="4">
        <v>64</v>
      </c>
      <c r="F25" s="6">
        <v>58</v>
      </c>
      <c r="G25" s="5" t="s">
        <v>34</v>
      </c>
      <c r="H25" s="6">
        <v>2</v>
      </c>
      <c r="I25" s="6">
        <v>5</v>
      </c>
      <c r="J25" s="14">
        <v>0.11</v>
      </c>
      <c r="K25" s="4">
        <v>67.8</v>
      </c>
      <c r="L25" s="6">
        <v>56.8</v>
      </c>
      <c r="M25" s="5" t="s">
        <v>34</v>
      </c>
      <c r="N25" s="5">
        <v>2</v>
      </c>
      <c r="O25" s="11">
        <v>5</v>
      </c>
      <c r="P25" s="5" t="s">
        <v>160</v>
      </c>
      <c r="Q25" s="58">
        <v>1017.4404669904535</v>
      </c>
      <c r="R25" s="54">
        <f t="shared" si="1"/>
        <v>17.777777777777779</v>
      </c>
      <c r="S25" s="50">
        <f t="shared" si="1"/>
        <v>17.777777777777779</v>
      </c>
      <c r="T25" s="50">
        <f t="shared" si="1"/>
        <v>14.444444444444445</v>
      </c>
      <c r="U25" s="55">
        <f t="shared" si="2"/>
        <v>0.27939999999999998</v>
      </c>
      <c r="V25" s="50">
        <f t="shared" si="3"/>
        <v>19.888888888888886</v>
      </c>
      <c r="W25" s="14">
        <f t="shared" si="3"/>
        <v>13.777777777777775</v>
      </c>
    </row>
    <row r="26" spans="2:23" x14ac:dyDescent="0.25">
      <c r="B26" s="4">
        <v>18</v>
      </c>
      <c r="C26" s="33">
        <v>30.04</v>
      </c>
      <c r="D26" s="5">
        <v>64</v>
      </c>
      <c r="E26" s="4">
        <v>63.1</v>
      </c>
      <c r="F26" s="6">
        <v>58</v>
      </c>
      <c r="G26" s="5" t="s">
        <v>34</v>
      </c>
      <c r="H26" s="6">
        <v>1.5</v>
      </c>
      <c r="I26" s="6">
        <v>8</v>
      </c>
      <c r="J26" s="14">
        <v>0.27</v>
      </c>
      <c r="K26" s="4">
        <v>66</v>
      </c>
      <c r="L26" s="6">
        <v>56.9</v>
      </c>
      <c r="M26" s="5"/>
      <c r="N26" s="5">
        <v>0</v>
      </c>
      <c r="O26" s="11">
        <v>5</v>
      </c>
      <c r="P26" s="5" t="s">
        <v>161</v>
      </c>
      <c r="Q26" s="58">
        <v>1015.9504559887034</v>
      </c>
      <c r="R26" s="54">
        <f t="shared" si="1"/>
        <v>17.777777777777779</v>
      </c>
      <c r="S26" s="50">
        <f t="shared" si="1"/>
        <v>17.277777777777779</v>
      </c>
      <c r="T26" s="50">
        <f t="shared" si="1"/>
        <v>14.444444444444445</v>
      </c>
      <c r="U26" s="55">
        <f t="shared" si="2"/>
        <v>0.68580000000000008</v>
      </c>
      <c r="V26" s="50">
        <f t="shared" si="3"/>
        <v>18.888888888888889</v>
      </c>
      <c r="W26" s="14">
        <f t="shared" si="3"/>
        <v>13.833333333333332</v>
      </c>
    </row>
    <row r="27" spans="2:23" x14ac:dyDescent="0.25">
      <c r="B27" s="4">
        <v>19</v>
      </c>
      <c r="C27" s="33">
        <v>30.01</v>
      </c>
      <c r="D27" s="5">
        <v>64</v>
      </c>
      <c r="E27" s="4">
        <v>65.400000000000006</v>
      </c>
      <c r="F27" s="6">
        <v>60</v>
      </c>
      <c r="G27" s="5" t="s">
        <v>42</v>
      </c>
      <c r="H27" s="6">
        <v>0.5</v>
      </c>
      <c r="I27" s="6">
        <v>5</v>
      </c>
      <c r="J27" s="14"/>
      <c r="K27" s="4">
        <v>70</v>
      </c>
      <c r="L27" s="6">
        <v>58</v>
      </c>
      <c r="M27" s="5"/>
      <c r="N27" s="5">
        <v>0</v>
      </c>
      <c r="O27" s="11">
        <v>4</v>
      </c>
      <c r="P27" s="5" t="s">
        <v>50</v>
      </c>
      <c r="Q27" s="58">
        <v>1014.9345393966013</v>
      </c>
      <c r="R27" s="54">
        <f t="shared" si="1"/>
        <v>17.777777777777779</v>
      </c>
      <c r="S27" s="50">
        <f t="shared" si="1"/>
        <v>18.555555555555557</v>
      </c>
      <c r="T27" s="50">
        <f t="shared" si="1"/>
        <v>15.555555555555555</v>
      </c>
      <c r="U27" s="55">
        <f t="shared" si="2"/>
        <v>0</v>
      </c>
      <c r="V27" s="50">
        <f t="shared" si="3"/>
        <v>21.111111111111111</v>
      </c>
      <c r="W27" s="14">
        <f t="shared" si="3"/>
        <v>14.444444444444445</v>
      </c>
    </row>
    <row r="28" spans="2:23" x14ac:dyDescent="0.25">
      <c r="B28" s="4">
        <v>20</v>
      </c>
      <c r="C28" s="33">
        <v>29.93</v>
      </c>
      <c r="D28" s="5">
        <v>65</v>
      </c>
      <c r="E28" s="4">
        <v>63.7</v>
      </c>
      <c r="F28" s="6">
        <v>62</v>
      </c>
      <c r="G28" s="5" t="s">
        <v>35</v>
      </c>
      <c r="H28" s="6">
        <v>1.5</v>
      </c>
      <c r="I28" s="6">
        <v>10</v>
      </c>
      <c r="J28" s="14">
        <v>0.19</v>
      </c>
      <c r="K28" s="4">
        <v>69</v>
      </c>
      <c r="L28" s="6">
        <v>58</v>
      </c>
      <c r="M28" s="5" t="s">
        <v>34</v>
      </c>
      <c r="N28" s="5">
        <v>1</v>
      </c>
      <c r="O28" s="11">
        <v>6</v>
      </c>
      <c r="P28" s="5" t="s">
        <v>162</v>
      </c>
      <c r="Q28" s="58">
        <v>1012.2254284843283</v>
      </c>
      <c r="R28" s="54">
        <f t="shared" si="1"/>
        <v>18.333333333333332</v>
      </c>
      <c r="S28" s="50">
        <f t="shared" si="1"/>
        <v>17.611111111111111</v>
      </c>
      <c r="T28" s="50">
        <f t="shared" si="1"/>
        <v>16.666666666666668</v>
      </c>
      <c r="U28" s="55">
        <f t="shared" si="2"/>
        <v>0.48260000000000003</v>
      </c>
      <c r="V28" s="50">
        <f t="shared" si="3"/>
        <v>20.555555555555554</v>
      </c>
      <c r="W28" s="14">
        <f t="shared" si="3"/>
        <v>14.444444444444445</v>
      </c>
    </row>
    <row r="29" spans="2:23" x14ac:dyDescent="0.25">
      <c r="B29" s="4">
        <v>21</v>
      </c>
      <c r="C29" s="33">
        <v>29.928000000000001</v>
      </c>
      <c r="D29" s="5">
        <v>65</v>
      </c>
      <c r="E29" s="4">
        <v>67</v>
      </c>
      <c r="F29" s="6">
        <v>63</v>
      </c>
      <c r="G29" s="5" t="s">
        <v>35</v>
      </c>
      <c r="H29" s="6">
        <v>1</v>
      </c>
      <c r="I29" s="6">
        <v>7</v>
      </c>
      <c r="J29" s="14">
        <v>0.01</v>
      </c>
      <c r="K29" s="4">
        <v>69.5</v>
      </c>
      <c r="L29" s="6">
        <v>56.3</v>
      </c>
      <c r="M29" s="5" t="s">
        <v>42</v>
      </c>
      <c r="N29" s="5">
        <v>0.5</v>
      </c>
      <c r="O29" s="11">
        <v>6</v>
      </c>
      <c r="P29" s="5" t="s">
        <v>45</v>
      </c>
      <c r="Q29" s="58">
        <v>1012.1577007115216</v>
      </c>
      <c r="R29" s="54">
        <f t="shared" si="1"/>
        <v>18.333333333333332</v>
      </c>
      <c r="S29" s="50">
        <f t="shared" si="1"/>
        <v>19.444444444444443</v>
      </c>
      <c r="T29" s="50">
        <f t="shared" si="1"/>
        <v>17.222222222222221</v>
      </c>
      <c r="U29" s="55">
        <f t="shared" si="2"/>
        <v>2.5399999999999999E-2</v>
      </c>
      <c r="V29" s="50">
        <f t="shared" si="3"/>
        <v>20.833333333333332</v>
      </c>
      <c r="W29" s="14">
        <f t="shared" si="3"/>
        <v>13.499999999999998</v>
      </c>
    </row>
    <row r="30" spans="2:23" x14ac:dyDescent="0.25">
      <c r="B30" s="4">
        <v>22</v>
      </c>
      <c r="C30" s="33">
        <v>29.79</v>
      </c>
      <c r="D30" s="5">
        <v>65</v>
      </c>
      <c r="E30" s="4">
        <v>67</v>
      </c>
      <c r="F30" s="6">
        <v>62.5</v>
      </c>
      <c r="G30" s="5" t="s">
        <v>41</v>
      </c>
      <c r="H30" s="6">
        <v>0.5</v>
      </c>
      <c r="I30" s="6">
        <v>8</v>
      </c>
      <c r="J30" s="14">
        <v>0.05</v>
      </c>
      <c r="K30" s="4">
        <v>70.2</v>
      </c>
      <c r="L30" s="6">
        <v>58.5</v>
      </c>
      <c r="M30" s="5" t="s">
        <v>41</v>
      </c>
      <c r="N30" s="5">
        <v>0.5</v>
      </c>
      <c r="O30" s="11">
        <v>8</v>
      </c>
      <c r="P30" s="5" t="s">
        <v>45</v>
      </c>
      <c r="Q30" s="58">
        <v>1007.4844843878511</v>
      </c>
      <c r="R30" s="54">
        <f t="shared" si="1"/>
        <v>18.333333333333332</v>
      </c>
      <c r="S30" s="50">
        <f t="shared" si="1"/>
        <v>19.444444444444443</v>
      </c>
      <c r="T30" s="50">
        <f t="shared" si="1"/>
        <v>16.944444444444443</v>
      </c>
      <c r="U30" s="55">
        <f t="shared" si="2"/>
        <v>0.127</v>
      </c>
      <c r="V30" s="50">
        <f t="shared" si="3"/>
        <v>21.222222222222225</v>
      </c>
      <c r="W30" s="14">
        <f t="shared" si="3"/>
        <v>14.722222222222221</v>
      </c>
    </row>
    <row r="31" spans="2:23" x14ac:dyDescent="0.25">
      <c r="B31" s="4">
        <v>23</v>
      </c>
      <c r="C31" s="33">
        <v>29.55</v>
      </c>
      <c r="D31" s="5">
        <v>64</v>
      </c>
      <c r="E31" s="4">
        <v>62.3</v>
      </c>
      <c r="F31" s="6">
        <v>61</v>
      </c>
      <c r="G31" s="5" t="s">
        <v>35</v>
      </c>
      <c r="H31" s="6">
        <v>3</v>
      </c>
      <c r="I31" s="6">
        <v>10</v>
      </c>
      <c r="J31" s="14">
        <v>0.46</v>
      </c>
      <c r="K31" s="4">
        <v>68.900000000000006</v>
      </c>
      <c r="L31" s="6">
        <v>58.3</v>
      </c>
      <c r="M31" s="5" t="s">
        <v>34</v>
      </c>
      <c r="N31" s="5">
        <v>2</v>
      </c>
      <c r="O31" s="11">
        <v>7</v>
      </c>
      <c r="P31" s="5" t="s">
        <v>163</v>
      </c>
      <c r="Q31" s="58">
        <v>999.35715165103261</v>
      </c>
      <c r="R31" s="54">
        <f t="shared" si="1"/>
        <v>17.777777777777779</v>
      </c>
      <c r="S31" s="50">
        <f t="shared" si="1"/>
        <v>16.833333333333332</v>
      </c>
      <c r="T31" s="50">
        <f t="shared" si="1"/>
        <v>16.111111111111111</v>
      </c>
      <c r="U31" s="55">
        <f t="shared" si="2"/>
        <v>1.1684000000000001</v>
      </c>
      <c r="V31" s="50">
        <f t="shared" si="3"/>
        <v>20.500000000000004</v>
      </c>
      <c r="W31" s="14">
        <f t="shared" si="3"/>
        <v>14.611111111111109</v>
      </c>
    </row>
    <row r="32" spans="2:23" x14ac:dyDescent="0.25">
      <c r="B32" s="4">
        <v>24</v>
      </c>
      <c r="C32" s="33">
        <v>29.88</v>
      </c>
      <c r="D32" s="5">
        <v>64</v>
      </c>
      <c r="E32" s="4">
        <v>65.400000000000006</v>
      </c>
      <c r="F32" s="6">
        <v>62</v>
      </c>
      <c r="G32" s="5" t="s">
        <v>35</v>
      </c>
      <c r="H32" s="6">
        <v>2</v>
      </c>
      <c r="I32" s="6">
        <v>1</v>
      </c>
      <c r="J32" s="14">
        <v>0.03</v>
      </c>
      <c r="K32" s="4">
        <v>71</v>
      </c>
      <c r="L32" s="6">
        <v>58.4</v>
      </c>
      <c r="M32" s="5" t="s">
        <v>41</v>
      </c>
      <c r="N32" s="5">
        <v>0.5</v>
      </c>
      <c r="O32" s="11">
        <v>6</v>
      </c>
      <c r="P32" s="5" t="s">
        <v>164</v>
      </c>
      <c r="Q32" s="58">
        <v>1010.532234164158</v>
      </c>
      <c r="R32" s="54">
        <f t="shared" si="1"/>
        <v>17.777777777777779</v>
      </c>
      <c r="S32" s="50">
        <f t="shared" si="1"/>
        <v>18.555555555555557</v>
      </c>
      <c r="T32" s="50">
        <f t="shared" si="1"/>
        <v>16.666666666666668</v>
      </c>
      <c r="U32" s="55">
        <f t="shared" si="2"/>
        <v>7.6200000000000004E-2</v>
      </c>
      <c r="V32" s="50">
        <f t="shared" si="3"/>
        <v>21.666666666666668</v>
      </c>
      <c r="W32" s="14">
        <f t="shared" si="3"/>
        <v>14.666666666666666</v>
      </c>
    </row>
    <row r="33" spans="2:23" x14ac:dyDescent="0.25">
      <c r="B33" s="4">
        <v>25</v>
      </c>
      <c r="C33" s="33">
        <v>30.001999999999999</v>
      </c>
      <c r="D33" s="5">
        <v>65</v>
      </c>
      <c r="E33" s="4">
        <v>66.400000000000006</v>
      </c>
      <c r="F33" s="6">
        <v>63</v>
      </c>
      <c r="G33" s="5" t="s">
        <v>40</v>
      </c>
      <c r="H33" s="6">
        <v>1.5</v>
      </c>
      <c r="I33" s="6">
        <v>4</v>
      </c>
      <c r="J33" s="14"/>
      <c r="K33" s="4">
        <v>71</v>
      </c>
      <c r="L33" s="6">
        <v>58</v>
      </c>
      <c r="M33" s="5" t="s">
        <v>40</v>
      </c>
      <c r="N33" s="5">
        <v>1</v>
      </c>
      <c r="O33" s="11">
        <v>5</v>
      </c>
      <c r="P33" s="5" t="s">
        <v>165</v>
      </c>
      <c r="Q33" s="58">
        <v>1014.6636283053739</v>
      </c>
      <c r="R33" s="54">
        <f t="shared" si="1"/>
        <v>18.333333333333332</v>
      </c>
      <c r="S33" s="50">
        <f t="shared" si="1"/>
        <v>19.111111111111114</v>
      </c>
      <c r="T33" s="50">
        <f t="shared" si="1"/>
        <v>17.222222222222221</v>
      </c>
      <c r="U33" s="55">
        <f t="shared" si="2"/>
        <v>0</v>
      </c>
      <c r="V33" s="50">
        <f t="shared" si="3"/>
        <v>21.666666666666668</v>
      </c>
      <c r="W33" s="14">
        <f t="shared" si="3"/>
        <v>14.444444444444445</v>
      </c>
    </row>
    <row r="34" spans="2:23" x14ac:dyDescent="0.25">
      <c r="B34" s="4">
        <v>26</v>
      </c>
      <c r="C34" s="33">
        <v>30.25</v>
      </c>
      <c r="D34" s="5">
        <v>65</v>
      </c>
      <c r="E34" s="4">
        <v>67.5</v>
      </c>
      <c r="F34" s="6">
        <v>64</v>
      </c>
      <c r="G34" s="5" t="s">
        <v>40</v>
      </c>
      <c r="H34" s="6">
        <v>2</v>
      </c>
      <c r="I34" s="6">
        <v>0</v>
      </c>
      <c r="J34" s="14"/>
      <c r="K34" s="4">
        <v>73.5</v>
      </c>
      <c r="L34" s="6">
        <v>59</v>
      </c>
      <c r="M34" s="5" t="s">
        <v>40</v>
      </c>
      <c r="N34" s="5">
        <v>2</v>
      </c>
      <c r="O34" s="11">
        <v>7</v>
      </c>
      <c r="P34" s="5" t="s">
        <v>48</v>
      </c>
      <c r="Q34" s="58">
        <v>1023.0618721334198</v>
      </c>
      <c r="R34" s="54">
        <f t="shared" si="1"/>
        <v>18.333333333333332</v>
      </c>
      <c r="S34" s="50">
        <f t="shared" si="1"/>
        <v>19.722222222222221</v>
      </c>
      <c r="T34" s="50">
        <f t="shared" si="1"/>
        <v>17.777777777777779</v>
      </c>
      <c r="U34" s="55">
        <f t="shared" si="2"/>
        <v>0</v>
      </c>
      <c r="V34" s="50">
        <f t="shared" si="3"/>
        <v>23.055555555555554</v>
      </c>
      <c r="W34" s="14">
        <f t="shared" si="3"/>
        <v>15</v>
      </c>
    </row>
    <row r="35" spans="2:23" x14ac:dyDescent="0.25">
      <c r="B35" s="4">
        <v>27</v>
      </c>
      <c r="C35" s="33">
        <v>30.22</v>
      </c>
      <c r="D35" s="5">
        <v>65</v>
      </c>
      <c r="E35" s="4">
        <v>72.3</v>
      </c>
      <c r="F35" s="6">
        <v>65</v>
      </c>
      <c r="G35" s="5" t="s">
        <v>31</v>
      </c>
      <c r="H35" s="6">
        <v>1.5</v>
      </c>
      <c r="I35" s="6">
        <v>1</v>
      </c>
      <c r="J35" s="14"/>
      <c r="K35" s="4">
        <v>79</v>
      </c>
      <c r="L35" s="6">
        <v>60.8</v>
      </c>
      <c r="M35" s="5" t="s">
        <v>41</v>
      </c>
      <c r="N35" s="5">
        <v>0.5</v>
      </c>
      <c r="O35" s="11">
        <v>5</v>
      </c>
      <c r="P35" s="5" t="s">
        <v>50</v>
      </c>
      <c r="Q35" s="58">
        <v>1022.0459555413172</v>
      </c>
      <c r="R35" s="54">
        <f t="shared" si="1"/>
        <v>18.333333333333332</v>
      </c>
      <c r="S35" s="50">
        <f t="shared" si="1"/>
        <v>22.388888888888886</v>
      </c>
      <c r="T35" s="50">
        <f t="shared" si="1"/>
        <v>18.333333333333332</v>
      </c>
      <c r="U35" s="55">
        <f t="shared" si="2"/>
        <v>0</v>
      </c>
      <c r="V35" s="50">
        <f t="shared" si="3"/>
        <v>26.111111111111111</v>
      </c>
      <c r="W35" s="14">
        <f t="shared" si="3"/>
        <v>15.999999999999998</v>
      </c>
    </row>
    <row r="36" spans="2:23" x14ac:dyDescent="0.25">
      <c r="B36" s="4">
        <v>28</v>
      </c>
      <c r="C36" s="33">
        <v>30.026</v>
      </c>
      <c r="D36" s="5">
        <v>67</v>
      </c>
      <c r="E36" s="4">
        <v>66</v>
      </c>
      <c r="F36" s="6">
        <v>65</v>
      </c>
      <c r="G36" s="5" t="s">
        <v>35</v>
      </c>
      <c r="H36" s="6">
        <v>1</v>
      </c>
      <c r="I36" s="6">
        <v>10</v>
      </c>
      <c r="J36" s="14">
        <v>0.08</v>
      </c>
      <c r="K36" s="4">
        <v>70</v>
      </c>
      <c r="L36" s="6">
        <v>63.5</v>
      </c>
      <c r="M36" s="5" t="s">
        <v>35</v>
      </c>
      <c r="N36" s="5">
        <v>1</v>
      </c>
      <c r="O36" s="11">
        <v>7</v>
      </c>
      <c r="P36" s="5" t="s">
        <v>43</v>
      </c>
      <c r="Q36" s="58">
        <v>1015.4763615790558</v>
      </c>
      <c r="R36" s="54">
        <f t="shared" si="1"/>
        <v>19.444444444444443</v>
      </c>
      <c r="S36" s="50">
        <f t="shared" si="1"/>
        <v>18.888888888888889</v>
      </c>
      <c r="T36" s="50">
        <f t="shared" si="1"/>
        <v>18.333333333333332</v>
      </c>
      <c r="U36" s="55">
        <f t="shared" si="2"/>
        <v>0.20319999999999999</v>
      </c>
      <c r="V36" s="50">
        <f t="shared" si="3"/>
        <v>21.111111111111111</v>
      </c>
      <c r="W36" s="14">
        <f t="shared" si="3"/>
        <v>17.5</v>
      </c>
    </row>
    <row r="37" spans="2:23" x14ac:dyDescent="0.25">
      <c r="B37" s="4">
        <v>29</v>
      </c>
      <c r="C37" s="33">
        <v>30.062000000000001</v>
      </c>
      <c r="D37" s="5">
        <v>65</v>
      </c>
      <c r="E37" s="4">
        <v>60</v>
      </c>
      <c r="F37" s="6">
        <v>56</v>
      </c>
      <c r="G37" s="5" t="s">
        <v>40</v>
      </c>
      <c r="H37" s="6">
        <v>3</v>
      </c>
      <c r="I37" s="6">
        <v>10</v>
      </c>
      <c r="J37" s="14"/>
      <c r="K37" s="4">
        <v>64.5</v>
      </c>
      <c r="L37" s="6">
        <v>58</v>
      </c>
      <c r="M37" s="5" t="s">
        <v>34</v>
      </c>
      <c r="N37" s="5">
        <v>1</v>
      </c>
      <c r="O37" s="11">
        <v>6</v>
      </c>
      <c r="P37" s="5" t="s">
        <v>166</v>
      </c>
      <c r="Q37" s="58">
        <v>1016.6954614895785</v>
      </c>
      <c r="R37" s="54">
        <f t="shared" si="1"/>
        <v>18.333333333333332</v>
      </c>
      <c r="S37" s="50">
        <f t="shared" si="1"/>
        <v>15.555555555555555</v>
      </c>
      <c r="T37" s="50">
        <f t="shared" si="1"/>
        <v>13.333333333333332</v>
      </c>
      <c r="U37" s="55">
        <f t="shared" si="2"/>
        <v>0</v>
      </c>
      <c r="V37" s="50">
        <f t="shared" si="3"/>
        <v>18.055555555555554</v>
      </c>
      <c r="W37" s="14">
        <f t="shared" si="3"/>
        <v>14.444444444444445</v>
      </c>
    </row>
    <row r="38" spans="2:23" x14ac:dyDescent="0.25">
      <c r="B38" s="4">
        <v>30</v>
      </c>
      <c r="C38" s="33">
        <v>30.37</v>
      </c>
      <c r="D38" s="5">
        <v>65</v>
      </c>
      <c r="E38" s="4">
        <v>66</v>
      </c>
      <c r="F38" s="6">
        <v>62</v>
      </c>
      <c r="G38" s="5" t="s">
        <v>32</v>
      </c>
      <c r="H38" s="6">
        <v>1</v>
      </c>
      <c r="I38" s="6">
        <v>5</v>
      </c>
      <c r="J38" s="14"/>
      <c r="K38" s="4">
        <v>69.2</v>
      </c>
      <c r="L38" s="6">
        <v>53.5</v>
      </c>
      <c r="M38" s="5"/>
      <c r="N38" s="5">
        <v>0</v>
      </c>
      <c r="O38" s="11">
        <v>6</v>
      </c>
      <c r="P38" s="5" t="s">
        <v>137</v>
      </c>
      <c r="Q38" s="58">
        <v>1027.1255385018289</v>
      </c>
      <c r="R38" s="54">
        <f t="shared" si="1"/>
        <v>18.333333333333332</v>
      </c>
      <c r="S38" s="50">
        <f t="shared" si="1"/>
        <v>18.888888888888889</v>
      </c>
      <c r="T38" s="50">
        <f t="shared" si="1"/>
        <v>16.666666666666668</v>
      </c>
      <c r="U38" s="55">
        <f t="shared" si="2"/>
        <v>0</v>
      </c>
      <c r="V38" s="50">
        <f t="shared" si="3"/>
        <v>20.666666666666668</v>
      </c>
      <c r="W38" s="14">
        <f t="shared" si="3"/>
        <v>11.944444444444445</v>
      </c>
    </row>
    <row r="39" spans="2:23" x14ac:dyDescent="0.25">
      <c r="B39" s="4">
        <v>31</v>
      </c>
      <c r="C39" s="33">
        <v>30.4</v>
      </c>
      <c r="D39" s="5">
        <v>65</v>
      </c>
      <c r="E39" s="4">
        <v>65</v>
      </c>
      <c r="F39" s="6">
        <v>60</v>
      </c>
      <c r="G39" s="5" t="s">
        <v>34</v>
      </c>
      <c r="H39" s="6">
        <v>1.5</v>
      </c>
      <c r="I39" s="6">
        <v>6</v>
      </c>
      <c r="J39" s="14"/>
      <c r="K39" s="4">
        <v>67</v>
      </c>
      <c r="L39" s="6">
        <v>48.7</v>
      </c>
      <c r="M39" s="5" t="s">
        <v>34</v>
      </c>
      <c r="N39" s="5">
        <v>1.5</v>
      </c>
      <c r="O39" s="11">
        <v>7</v>
      </c>
      <c r="P39" s="5" t="s">
        <v>43</v>
      </c>
      <c r="Q39" s="59">
        <v>1028.141455093931</v>
      </c>
      <c r="R39" s="54">
        <f t="shared" si="1"/>
        <v>18.333333333333332</v>
      </c>
      <c r="S39" s="50">
        <f t="shared" si="1"/>
        <v>18.333333333333332</v>
      </c>
      <c r="T39" s="50">
        <f t="shared" si="1"/>
        <v>15.555555555555555</v>
      </c>
      <c r="U39" s="55">
        <f t="shared" si="2"/>
        <v>0</v>
      </c>
      <c r="V39" s="50">
        <f t="shared" si="3"/>
        <v>19.444444444444443</v>
      </c>
      <c r="W39" s="14">
        <f t="shared" si="3"/>
        <v>9.2777777777777786</v>
      </c>
    </row>
    <row r="40" spans="2:23" x14ac:dyDescent="0.25">
      <c r="B40" s="1" t="s">
        <v>15</v>
      </c>
      <c r="C40" s="12">
        <f t="shared" ref="C40:O40" si="4">SUM(C9:C39)</f>
        <v>929.60999999999979</v>
      </c>
      <c r="D40" s="36">
        <f t="shared" si="4"/>
        <v>1993</v>
      </c>
      <c r="E40" s="36">
        <f t="shared" ref="E40" si="5">SUM(E9:E39)</f>
        <v>1998.8000000000002</v>
      </c>
      <c r="F40" s="36">
        <f t="shared" si="4"/>
        <v>1870.6999999999998</v>
      </c>
      <c r="G40" s="36"/>
      <c r="H40" s="36">
        <f t="shared" si="4"/>
        <v>54</v>
      </c>
      <c r="I40" s="36">
        <f t="shared" si="4"/>
        <v>186</v>
      </c>
      <c r="J40" s="35">
        <f t="shared" si="4"/>
        <v>1.95</v>
      </c>
      <c r="K40" s="36">
        <f t="shared" si="4"/>
        <v>2143</v>
      </c>
      <c r="L40" s="36">
        <f t="shared" si="4"/>
        <v>1730.2999999999997</v>
      </c>
      <c r="M40" s="12"/>
      <c r="N40" s="36">
        <f t="shared" si="4"/>
        <v>31</v>
      </c>
      <c r="O40" s="37">
        <f t="shared" si="4"/>
        <v>172</v>
      </c>
      <c r="P40" s="3"/>
      <c r="Q40" s="51">
        <f>SUM(Q9:Q39)</f>
        <v>31439.266000812255</v>
      </c>
      <c r="R40" s="37"/>
      <c r="S40" s="48"/>
      <c r="T40" s="48"/>
      <c r="U40" s="49">
        <f t="shared" si="2"/>
        <v>4.9529999999999994</v>
      </c>
      <c r="V40" s="48"/>
      <c r="W40" s="13"/>
    </row>
    <row r="41" spans="2:23" x14ac:dyDescent="0.25">
      <c r="B41" s="7" t="s">
        <v>16</v>
      </c>
      <c r="C41" s="15">
        <f>C40/31</f>
        <v>29.987419354838703</v>
      </c>
      <c r="D41" s="38">
        <f t="shared" ref="D41:O41" si="6">D40/31</f>
        <v>64.290322580645167</v>
      </c>
      <c r="E41" s="38">
        <f t="shared" ref="E41" si="7">E40/31</f>
        <v>64.477419354838716</v>
      </c>
      <c r="F41" s="38">
        <f t="shared" si="6"/>
        <v>60.345161290322572</v>
      </c>
      <c r="G41" s="38"/>
      <c r="H41" s="38">
        <f t="shared" si="6"/>
        <v>1.7419354838709677</v>
      </c>
      <c r="I41" s="38">
        <f t="shared" si="6"/>
        <v>6</v>
      </c>
      <c r="J41" s="38">
        <f t="shared" si="6"/>
        <v>6.2903225806451607E-2</v>
      </c>
      <c r="K41" s="38">
        <f t="shared" si="6"/>
        <v>69.129032258064512</v>
      </c>
      <c r="L41" s="38">
        <f t="shared" si="6"/>
        <v>55.816129032258054</v>
      </c>
      <c r="M41" s="15"/>
      <c r="N41" s="38">
        <f t="shared" si="6"/>
        <v>1</v>
      </c>
      <c r="O41" s="39">
        <f t="shared" si="6"/>
        <v>5.5483870967741939</v>
      </c>
      <c r="P41" s="9"/>
      <c r="Q41" s="38">
        <f>AVERAGE(Q9:Q39)</f>
        <v>1014.1698709939437</v>
      </c>
      <c r="R41" s="39">
        <f t="shared" si="1"/>
        <v>17.939068100358426</v>
      </c>
      <c r="S41" s="52">
        <f t="shared" si="1"/>
        <v>18.043010752688176</v>
      </c>
      <c r="T41" s="52">
        <f t="shared" si="1"/>
        <v>15.747311827956985</v>
      </c>
      <c r="U41" s="56">
        <f t="shared" si="2"/>
        <v>0.15977419354838709</v>
      </c>
      <c r="V41" s="52">
        <f t="shared" si="3"/>
        <v>20.627240143369175</v>
      </c>
      <c r="W41" s="53">
        <f t="shared" si="3"/>
        <v>13.231182795698919</v>
      </c>
    </row>
    <row r="43" spans="2:23" x14ac:dyDescent="0.25">
      <c r="B43" s="1"/>
      <c r="C43" s="91" t="s">
        <v>17</v>
      </c>
      <c r="D43" s="92"/>
      <c r="E43" s="92"/>
      <c r="F43" s="92"/>
      <c r="G43" s="92"/>
      <c r="H43" s="92"/>
      <c r="I43" s="92"/>
      <c r="J43" s="92"/>
      <c r="K43" s="93"/>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5</v>
      </c>
      <c r="E45" s="5">
        <v>2</v>
      </c>
      <c r="F45" s="5">
        <v>4</v>
      </c>
      <c r="G45" s="5">
        <v>8</v>
      </c>
      <c r="H45" s="5">
        <v>17</v>
      </c>
      <c r="I45" s="5">
        <v>19</v>
      </c>
      <c r="J45" s="5">
        <v>2</v>
      </c>
      <c r="K45" s="6"/>
    </row>
    <row r="46" spans="2:23" ht="30" x14ac:dyDescent="0.25">
      <c r="B46" s="24" t="s">
        <v>28</v>
      </c>
      <c r="C46" s="7"/>
      <c r="D46" s="8">
        <v>4.5</v>
      </c>
      <c r="E46" s="8">
        <v>1</v>
      </c>
      <c r="F46" s="8">
        <v>1</v>
      </c>
      <c r="G46" s="8">
        <v>6.5</v>
      </c>
      <c r="H46" s="8">
        <v>13</v>
      </c>
      <c r="I46" s="8">
        <v>13.5</v>
      </c>
      <c r="J46" s="8">
        <v>1.5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4" t="s">
        <v>235</v>
      </c>
    </row>
    <row r="2" spans="1:23" x14ac:dyDescent="0.25">
      <c r="C2" s="94" t="s">
        <v>236</v>
      </c>
    </row>
    <row r="3" spans="1:23" x14ac:dyDescent="0.25">
      <c r="C3" s="94" t="s">
        <v>237</v>
      </c>
    </row>
    <row r="4" spans="1:23" x14ac:dyDescent="0.25">
      <c r="C4" s="94" t="s">
        <v>238</v>
      </c>
    </row>
    <row r="6" spans="1:23" ht="15" customHeight="1" x14ac:dyDescent="0.25">
      <c r="B6" s="83" t="s">
        <v>3</v>
      </c>
      <c r="C6" s="88" t="s">
        <v>29</v>
      </c>
      <c r="D6" s="89"/>
      <c r="E6" s="89"/>
      <c r="F6" s="89"/>
      <c r="G6" s="89"/>
      <c r="H6" s="89"/>
      <c r="I6" s="90"/>
      <c r="J6" s="86" t="s">
        <v>10</v>
      </c>
      <c r="K6" s="88" t="s">
        <v>30</v>
      </c>
      <c r="L6" s="89"/>
      <c r="M6" s="89"/>
      <c r="N6" s="89"/>
      <c r="O6" s="90"/>
      <c r="P6" s="83" t="s">
        <v>14</v>
      </c>
      <c r="Q6" s="88" t="s">
        <v>29</v>
      </c>
      <c r="R6" s="89"/>
      <c r="S6" s="89"/>
      <c r="T6" s="90"/>
      <c r="U6" s="86" t="s">
        <v>221</v>
      </c>
      <c r="V6" s="88" t="s">
        <v>30</v>
      </c>
      <c r="W6" s="90"/>
    </row>
    <row r="7" spans="1:23" x14ac:dyDescent="0.25">
      <c r="A7" s="6"/>
      <c r="B7" s="84"/>
      <c r="C7" s="4"/>
      <c r="D7" s="16"/>
      <c r="E7" s="88" t="s">
        <v>0</v>
      </c>
      <c r="F7" s="90"/>
      <c r="G7" s="88" t="s">
        <v>1</v>
      </c>
      <c r="H7" s="90"/>
      <c r="I7" s="6"/>
      <c r="J7" s="87"/>
      <c r="K7" s="88" t="s">
        <v>2</v>
      </c>
      <c r="L7" s="90"/>
      <c r="M7" s="88" t="s">
        <v>1</v>
      </c>
      <c r="N7" s="90"/>
      <c r="O7" s="10"/>
      <c r="P7" s="84"/>
      <c r="Q7" s="4"/>
      <c r="R7" s="46"/>
      <c r="S7" s="44" t="s">
        <v>0</v>
      </c>
      <c r="T7" s="45"/>
      <c r="U7" s="87"/>
      <c r="V7" s="88" t="s">
        <v>2</v>
      </c>
      <c r="W7" s="90"/>
    </row>
    <row r="8" spans="1:23" ht="30" customHeight="1" x14ac:dyDescent="0.25">
      <c r="A8" s="20"/>
      <c r="B8" s="85"/>
      <c r="C8" s="22" t="s">
        <v>222</v>
      </c>
      <c r="D8" s="32" t="s">
        <v>4</v>
      </c>
      <c r="E8" s="29" t="s">
        <v>5</v>
      </c>
      <c r="F8" s="30" t="s">
        <v>6</v>
      </c>
      <c r="G8" s="29" t="s">
        <v>7</v>
      </c>
      <c r="H8" s="30" t="s">
        <v>8</v>
      </c>
      <c r="I8" s="30" t="s">
        <v>9</v>
      </c>
      <c r="J8" s="87"/>
      <c r="K8" s="28" t="s">
        <v>11</v>
      </c>
      <c r="L8" s="30" t="s">
        <v>12</v>
      </c>
      <c r="M8" s="29" t="s">
        <v>7</v>
      </c>
      <c r="N8" s="29" t="s">
        <v>8</v>
      </c>
      <c r="O8" s="31" t="s">
        <v>13</v>
      </c>
      <c r="P8" s="84"/>
      <c r="Q8" s="22" t="s">
        <v>223</v>
      </c>
      <c r="R8" s="43" t="s">
        <v>4</v>
      </c>
      <c r="S8" s="41" t="s">
        <v>5</v>
      </c>
      <c r="T8" s="42" t="s">
        <v>6</v>
      </c>
      <c r="U8" s="87"/>
      <c r="V8" s="40" t="s">
        <v>11</v>
      </c>
      <c r="W8" s="42" t="s">
        <v>12</v>
      </c>
    </row>
    <row r="9" spans="1:23" x14ac:dyDescent="0.25">
      <c r="B9" s="1">
        <v>1</v>
      </c>
      <c r="C9" s="27">
        <v>30.314</v>
      </c>
      <c r="D9" s="1">
        <v>65</v>
      </c>
      <c r="E9" s="1">
        <v>64.5</v>
      </c>
      <c r="F9" s="3">
        <v>61</v>
      </c>
      <c r="G9" s="2" t="s">
        <v>34</v>
      </c>
      <c r="H9" s="3">
        <v>1.5</v>
      </c>
      <c r="I9" s="3">
        <v>5</v>
      </c>
      <c r="J9" s="13">
        <v>0.02</v>
      </c>
      <c r="K9" s="1">
        <v>68.7</v>
      </c>
      <c r="L9" s="3">
        <v>59.7</v>
      </c>
      <c r="M9" s="2" t="s">
        <v>34</v>
      </c>
      <c r="N9" s="2">
        <v>1.5</v>
      </c>
      <c r="O9" s="10">
        <v>6</v>
      </c>
      <c r="P9" s="2" t="s">
        <v>167</v>
      </c>
      <c r="Q9" s="57">
        <v>1024.9921136584139</v>
      </c>
      <c r="R9" s="37">
        <f>CONVERT(D9,"F","C")</f>
        <v>18.333333333333332</v>
      </c>
      <c r="S9" s="48">
        <f t="shared" ref="S9:T24" si="0">CONVERT(E9,"F","C")</f>
        <v>18.055555555555554</v>
      </c>
      <c r="T9" s="48">
        <f t="shared" si="0"/>
        <v>16.111111111111111</v>
      </c>
      <c r="U9" s="49">
        <f>CONVERT(J9,"in","cm")</f>
        <v>5.0799999999999998E-2</v>
      </c>
      <c r="V9" s="48">
        <f>CONVERT(K9,"F","C")</f>
        <v>20.388888888888889</v>
      </c>
      <c r="W9" s="13">
        <f>CONVERT(L9,"F","C")</f>
        <v>15.388888888888889</v>
      </c>
    </row>
    <row r="10" spans="1:23" x14ac:dyDescent="0.25">
      <c r="B10" s="4">
        <v>2</v>
      </c>
      <c r="C10" s="33">
        <v>30.36</v>
      </c>
      <c r="D10" s="5">
        <v>65</v>
      </c>
      <c r="E10" s="4">
        <v>66</v>
      </c>
      <c r="F10" s="6">
        <v>63.6</v>
      </c>
      <c r="G10" s="5" t="s">
        <v>34</v>
      </c>
      <c r="H10" s="6">
        <v>1</v>
      </c>
      <c r="I10" s="6">
        <v>5</v>
      </c>
      <c r="J10" s="14"/>
      <c r="K10" s="4">
        <v>68.8</v>
      </c>
      <c r="L10" s="6">
        <v>58.8</v>
      </c>
      <c r="M10" s="5"/>
      <c r="N10" s="5">
        <v>0</v>
      </c>
      <c r="O10" s="11">
        <v>6</v>
      </c>
      <c r="P10" s="5" t="s">
        <v>43</v>
      </c>
      <c r="Q10" s="58">
        <v>1026.5498524329707</v>
      </c>
      <c r="R10" s="54">
        <f t="shared" ref="R10:T40" si="1">CONVERT(D10,"F","C")</f>
        <v>18.333333333333332</v>
      </c>
      <c r="S10" s="50">
        <f t="shared" si="0"/>
        <v>18.888888888888889</v>
      </c>
      <c r="T10" s="50">
        <f t="shared" si="0"/>
        <v>17.555555555555557</v>
      </c>
      <c r="U10" s="55">
        <f t="shared" ref="U10:U40" si="2">CONVERT(J10,"in","cm")</f>
        <v>0</v>
      </c>
      <c r="V10" s="50">
        <f t="shared" ref="V10:W40" si="3">CONVERT(K10,"F","C")</f>
        <v>20.444444444444443</v>
      </c>
      <c r="W10" s="14">
        <f t="shared" si="3"/>
        <v>14.888888888888888</v>
      </c>
    </row>
    <row r="11" spans="1:23" x14ac:dyDescent="0.25">
      <c r="B11" s="4">
        <v>3</v>
      </c>
      <c r="C11" s="33">
        <v>30.3</v>
      </c>
      <c r="D11" s="5">
        <v>65</v>
      </c>
      <c r="E11" s="4">
        <v>68</v>
      </c>
      <c r="F11" s="6">
        <v>64</v>
      </c>
      <c r="G11" s="5" t="s">
        <v>41</v>
      </c>
      <c r="H11" s="6">
        <v>0.5</v>
      </c>
      <c r="I11" s="6">
        <v>9</v>
      </c>
      <c r="J11" s="14"/>
      <c r="K11" s="4">
        <v>74.599999999999994</v>
      </c>
      <c r="L11" s="6">
        <v>52.8</v>
      </c>
      <c r="M11" s="5" t="s">
        <v>40</v>
      </c>
      <c r="N11" s="5">
        <v>2</v>
      </c>
      <c r="O11" s="11">
        <v>3</v>
      </c>
      <c r="P11" s="5" t="s">
        <v>168</v>
      </c>
      <c r="Q11" s="58">
        <v>1024.5180192487662</v>
      </c>
      <c r="R11" s="54">
        <f t="shared" si="1"/>
        <v>18.333333333333332</v>
      </c>
      <c r="S11" s="50">
        <f t="shared" si="0"/>
        <v>20</v>
      </c>
      <c r="T11" s="50">
        <f t="shared" si="0"/>
        <v>17.777777777777779</v>
      </c>
      <c r="U11" s="55">
        <f t="shared" si="2"/>
        <v>0</v>
      </c>
      <c r="V11" s="50">
        <f t="shared" si="3"/>
        <v>23.666666666666664</v>
      </c>
      <c r="W11" s="14">
        <f t="shared" si="3"/>
        <v>11.555555555555554</v>
      </c>
    </row>
    <row r="12" spans="1:23" x14ac:dyDescent="0.25">
      <c r="B12" s="4">
        <v>4</v>
      </c>
      <c r="C12" s="33">
        <v>30.186</v>
      </c>
      <c r="D12" s="34">
        <v>66</v>
      </c>
      <c r="E12" s="4">
        <v>71.7</v>
      </c>
      <c r="F12" s="6">
        <v>67</v>
      </c>
      <c r="G12" s="5" t="s">
        <v>35</v>
      </c>
      <c r="H12" s="6">
        <v>0.5</v>
      </c>
      <c r="I12" s="6">
        <v>0</v>
      </c>
      <c r="J12" s="14"/>
      <c r="K12" s="4">
        <v>77.2</v>
      </c>
      <c r="L12" s="6">
        <v>57.4</v>
      </c>
      <c r="M12" s="5" t="s">
        <v>35</v>
      </c>
      <c r="N12" s="5">
        <v>0.5</v>
      </c>
      <c r="O12" s="11">
        <v>4</v>
      </c>
      <c r="P12" s="5" t="s">
        <v>141</v>
      </c>
      <c r="Q12" s="58">
        <v>1020.6575361987774</v>
      </c>
      <c r="R12" s="54">
        <f t="shared" si="1"/>
        <v>18.888888888888889</v>
      </c>
      <c r="S12" s="50">
        <f t="shared" si="0"/>
        <v>22.055555555555557</v>
      </c>
      <c r="T12" s="50">
        <f t="shared" si="0"/>
        <v>19.444444444444443</v>
      </c>
      <c r="U12" s="55">
        <f t="shared" si="2"/>
        <v>0</v>
      </c>
      <c r="V12" s="50">
        <f t="shared" si="3"/>
        <v>25.111111111111111</v>
      </c>
      <c r="W12" s="14">
        <f t="shared" si="3"/>
        <v>14.111111111111111</v>
      </c>
    </row>
    <row r="13" spans="1:23" x14ac:dyDescent="0.25">
      <c r="B13" s="4">
        <v>5</v>
      </c>
      <c r="C13" s="33">
        <v>30.28</v>
      </c>
      <c r="D13" s="34">
        <v>66</v>
      </c>
      <c r="E13" s="4">
        <v>65</v>
      </c>
      <c r="F13" s="6">
        <v>62.5</v>
      </c>
      <c r="G13" s="5" t="s">
        <v>35</v>
      </c>
      <c r="H13" s="6">
        <v>0.5</v>
      </c>
      <c r="I13" s="6">
        <v>10</v>
      </c>
      <c r="J13" s="14"/>
      <c r="K13" s="4">
        <v>71.8</v>
      </c>
      <c r="L13" s="6">
        <v>53.5</v>
      </c>
      <c r="M13" s="5"/>
      <c r="N13" s="5">
        <v>0</v>
      </c>
      <c r="O13" s="11">
        <v>4</v>
      </c>
      <c r="P13" s="5" t="s">
        <v>165</v>
      </c>
      <c r="Q13" s="58">
        <v>1023.8407415206982</v>
      </c>
      <c r="R13" s="54">
        <f t="shared" si="1"/>
        <v>18.888888888888889</v>
      </c>
      <c r="S13" s="50">
        <f t="shared" si="0"/>
        <v>18.333333333333332</v>
      </c>
      <c r="T13" s="50">
        <f t="shared" si="0"/>
        <v>16.944444444444443</v>
      </c>
      <c r="U13" s="55">
        <f t="shared" si="2"/>
        <v>0</v>
      </c>
      <c r="V13" s="50">
        <f t="shared" si="3"/>
        <v>22.111111111111111</v>
      </c>
      <c r="W13" s="14">
        <f t="shared" si="3"/>
        <v>11.944444444444445</v>
      </c>
    </row>
    <row r="14" spans="1:23" x14ac:dyDescent="0.25">
      <c r="B14" s="4">
        <v>6</v>
      </c>
      <c r="C14" s="33">
        <v>30.25</v>
      </c>
      <c r="D14" s="5">
        <v>65</v>
      </c>
      <c r="E14" s="4">
        <v>64.5</v>
      </c>
      <c r="F14" s="6">
        <v>61</v>
      </c>
      <c r="G14" s="5" t="s">
        <v>31</v>
      </c>
      <c r="H14" s="6">
        <v>0.5</v>
      </c>
      <c r="I14" s="6">
        <v>9</v>
      </c>
      <c r="J14" s="14"/>
      <c r="K14" s="4">
        <v>70.2</v>
      </c>
      <c r="L14" s="6">
        <v>49.8</v>
      </c>
      <c r="M14" s="5" t="s">
        <v>41</v>
      </c>
      <c r="N14" s="5">
        <v>0.5</v>
      </c>
      <c r="O14" s="11">
        <v>4</v>
      </c>
      <c r="P14" s="5" t="s">
        <v>169</v>
      </c>
      <c r="Q14" s="58">
        <v>1022.8248249285959</v>
      </c>
      <c r="R14" s="54">
        <f t="shared" si="1"/>
        <v>18.333333333333332</v>
      </c>
      <c r="S14" s="50">
        <f t="shared" si="0"/>
        <v>18.055555555555554</v>
      </c>
      <c r="T14" s="50">
        <f t="shared" si="0"/>
        <v>16.111111111111111</v>
      </c>
      <c r="U14" s="55">
        <f t="shared" si="2"/>
        <v>0</v>
      </c>
      <c r="V14" s="50">
        <f t="shared" si="3"/>
        <v>21.222222222222225</v>
      </c>
      <c r="W14" s="14">
        <f t="shared" si="3"/>
        <v>9.8888888888888875</v>
      </c>
    </row>
    <row r="15" spans="1:23" x14ac:dyDescent="0.25">
      <c r="B15" s="4">
        <v>7</v>
      </c>
      <c r="C15" s="33">
        <v>30.123999999999999</v>
      </c>
      <c r="D15" s="5">
        <v>66</v>
      </c>
      <c r="E15" s="4">
        <v>66</v>
      </c>
      <c r="F15" s="6">
        <v>64</v>
      </c>
      <c r="G15" s="5" t="s">
        <v>42</v>
      </c>
      <c r="H15" s="6">
        <v>0.5</v>
      </c>
      <c r="I15" s="6">
        <v>5</v>
      </c>
      <c r="J15" s="14"/>
      <c r="K15" s="4">
        <v>77.400000000000006</v>
      </c>
      <c r="L15" s="6">
        <v>58.6</v>
      </c>
      <c r="M15" s="5"/>
      <c r="N15" s="5">
        <v>0</v>
      </c>
      <c r="O15" s="11">
        <v>4</v>
      </c>
      <c r="P15" s="5" t="s">
        <v>170</v>
      </c>
      <c r="Q15" s="58">
        <v>1018.557975241766</v>
      </c>
      <c r="R15" s="54">
        <f t="shared" si="1"/>
        <v>18.888888888888889</v>
      </c>
      <c r="S15" s="50">
        <f t="shared" si="0"/>
        <v>18.888888888888889</v>
      </c>
      <c r="T15" s="50">
        <f t="shared" si="0"/>
        <v>17.777777777777779</v>
      </c>
      <c r="U15" s="55">
        <f t="shared" si="2"/>
        <v>0</v>
      </c>
      <c r="V15" s="50">
        <f t="shared" si="3"/>
        <v>25.222222222222225</v>
      </c>
      <c r="W15" s="14">
        <f t="shared" si="3"/>
        <v>14.777777777777779</v>
      </c>
    </row>
    <row r="16" spans="1:23" x14ac:dyDescent="0.25">
      <c r="B16" s="4">
        <v>8</v>
      </c>
      <c r="C16" s="33">
        <v>30.03</v>
      </c>
      <c r="D16" s="5">
        <v>67</v>
      </c>
      <c r="E16" s="4">
        <v>70</v>
      </c>
      <c r="F16" s="6">
        <v>66</v>
      </c>
      <c r="G16" s="5" t="s">
        <v>42</v>
      </c>
      <c r="H16" s="6">
        <v>1</v>
      </c>
      <c r="I16" s="6">
        <v>0</v>
      </c>
      <c r="J16" s="14"/>
      <c r="K16" s="4">
        <v>77</v>
      </c>
      <c r="L16" s="6">
        <v>57.2</v>
      </c>
      <c r="M16" s="5" t="s">
        <v>35</v>
      </c>
      <c r="N16" s="5">
        <v>0.5</v>
      </c>
      <c r="O16" s="11">
        <v>3</v>
      </c>
      <c r="P16" s="5" t="s">
        <v>50</v>
      </c>
      <c r="Q16" s="58">
        <v>1015.3747699198457</v>
      </c>
      <c r="R16" s="54">
        <f t="shared" si="1"/>
        <v>19.444444444444443</v>
      </c>
      <c r="S16" s="50">
        <f t="shared" si="0"/>
        <v>21.111111111111111</v>
      </c>
      <c r="T16" s="50">
        <f t="shared" si="0"/>
        <v>18.888888888888889</v>
      </c>
      <c r="U16" s="55">
        <f t="shared" si="2"/>
        <v>0</v>
      </c>
      <c r="V16" s="50">
        <f t="shared" si="3"/>
        <v>25</v>
      </c>
      <c r="W16" s="14">
        <f t="shared" si="3"/>
        <v>14.000000000000002</v>
      </c>
    </row>
    <row r="17" spans="2:23" x14ac:dyDescent="0.25">
      <c r="B17" s="4">
        <v>9</v>
      </c>
      <c r="C17" s="33">
        <v>30.204000000000001</v>
      </c>
      <c r="D17" s="5">
        <v>68</v>
      </c>
      <c r="E17" s="4">
        <v>69.7</v>
      </c>
      <c r="F17" s="6">
        <v>64</v>
      </c>
      <c r="G17" s="5" t="s">
        <v>35</v>
      </c>
      <c r="H17" s="6">
        <v>1</v>
      </c>
      <c r="I17" s="6">
        <v>4</v>
      </c>
      <c r="J17" s="14"/>
      <c r="K17" s="4">
        <v>72.8</v>
      </c>
      <c r="L17" s="6">
        <v>56</v>
      </c>
      <c r="M17" s="5" t="s">
        <v>42</v>
      </c>
      <c r="N17" s="5">
        <v>0.5</v>
      </c>
      <c r="O17" s="11">
        <v>5</v>
      </c>
      <c r="P17" s="5" t="s">
        <v>171</v>
      </c>
      <c r="Q17" s="58">
        <v>1021.2670861540389</v>
      </c>
      <c r="R17" s="54">
        <f t="shared" si="1"/>
        <v>20</v>
      </c>
      <c r="S17" s="50">
        <f t="shared" si="0"/>
        <v>20.944444444444446</v>
      </c>
      <c r="T17" s="50">
        <f t="shared" si="0"/>
        <v>17.777777777777779</v>
      </c>
      <c r="U17" s="55">
        <f t="shared" si="2"/>
        <v>0</v>
      </c>
      <c r="V17" s="50">
        <f t="shared" si="3"/>
        <v>22.666666666666664</v>
      </c>
      <c r="W17" s="14">
        <f t="shared" si="3"/>
        <v>13.333333333333332</v>
      </c>
    </row>
    <row r="18" spans="2:23" x14ac:dyDescent="0.25">
      <c r="B18" s="4">
        <v>10</v>
      </c>
      <c r="C18" s="33">
        <v>30.34</v>
      </c>
      <c r="D18" s="5">
        <v>67</v>
      </c>
      <c r="E18" s="4">
        <v>66</v>
      </c>
      <c r="F18" s="6">
        <v>63.1</v>
      </c>
      <c r="G18" s="5" t="s">
        <v>35</v>
      </c>
      <c r="H18" s="6">
        <v>1.5</v>
      </c>
      <c r="I18" s="6">
        <v>10</v>
      </c>
      <c r="J18" s="14"/>
      <c r="K18" s="4">
        <v>74</v>
      </c>
      <c r="L18" s="6">
        <v>58</v>
      </c>
      <c r="M18" s="5" t="s">
        <v>34</v>
      </c>
      <c r="N18" s="5">
        <v>2</v>
      </c>
      <c r="O18" s="11">
        <v>7</v>
      </c>
      <c r="P18" s="5" t="s">
        <v>172</v>
      </c>
      <c r="Q18" s="58">
        <v>1025.8725747049025</v>
      </c>
      <c r="R18" s="54">
        <f t="shared" si="1"/>
        <v>19.444444444444443</v>
      </c>
      <c r="S18" s="50">
        <f t="shared" si="0"/>
        <v>18.888888888888889</v>
      </c>
      <c r="T18" s="50">
        <f t="shared" si="0"/>
        <v>17.277777777777779</v>
      </c>
      <c r="U18" s="55">
        <f t="shared" si="2"/>
        <v>0</v>
      </c>
      <c r="V18" s="50">
        <f t="shared" si="3"/>
        <v>23.333333333333332</v>
      </c>
      <c r="W18" s="14">
        <f t="shared" si="3"/>
        <v>14.444444444444445</v>
      </c>
    </row>
    <row r="19" spans="2:23" x14ac:dyDescent="0.25">
      <c r="B19" s="4">
        <v>11</v>
      </c>
      <c r="C19" s="33">
        <v>30.446000000000002</v>
      </c>
      <c r="D19" s="5">
        <v>67</v>
      </c>
      <c r="E19" s="4">
        <v>65.400000000000006</v>
      </c>
      <c r="F19" s="6">
        <v>62</v>
      </c>
      <c r="G19" s="5" t="s">
        <v>34</v>
      </c>
      <c r="H19" s="6">
        <v>0.5</v>
      </c>
      <c r="I19" s="6">
        <v>9</v>
      </c>
      <c r="J19" s="14"/>
      <c r="K19" s="4">
        <v>68.3</v>
      </c>
      <c r="L19" s="6">
        <v>60.2</v>
      </c>
      <c r="M19" s="5" t="s">
        <v>34</v>
      </c>
      <c r="N19" s="5">
        <v>1</v>
      </c>
      <c r="O19" s="11">
        <v>8</v>
      </c>
      <c r="P19" s="5" t="s">
        <v>43</v>
      </c>
      <c r="Q19" s="58">
        <v>1029.4621466636643</v>
      </c>
      <c r="R19" s="54">
        <f t="shared" si="1"/>
        <v>19.444444444444443</v>
      </c>
      <c r="S19" s="50">
        <f t="shared" si="0"/>
        <v>18.555555555555557</v>
      </c>
      <c r="T19" s="50">
        <f t="shared" si="0"/>
        <v>16.666666666666668</v>
      </c>
      <c r="U19" s="55">
        <f t="shared" si="2"/>
        <v>0</v>
      </c>
      <c r="V19" s="50">
        <f t="shared" si="3"/>
        <v>20.166666666666664</v>
      </c>
      <c r="W19" s="14">
        <f t="shared" si="3"/>
        <v>15.666666666666668</v>
      </c>
    </row>
    <row r="20" spans="2:23" x14ac:dyDescent="0.25">
      <c r="B20" s="4">
        <v>12</v>
      </c>
      <c r="C20" s="33">
        <v>30.524000000000001</v>
      </c>
      <c r="D20" s="5">
        <v>67</v>
      </c>
      <c r="E20" s="4">
        <v>66.3</v>
      </c>
      <c r="F20" s="6">
        <v>62.4</v>
      </c>
      <c r="G20" s="5" t="s">
        <v>35</v>
      </c>
      <c r="H20" s="6">
        <v>0.5</v>
      </c>
      <c r="I20" s="6">
        <v>10</v>
      </c>
      <c r="J20" s="14"/>
      <c r="K20" s="4">
        <v>73.8</v>
      </c>
      <c r="L20" s="6">
        <v>60.2</v>
      </c>
      <c r="M20" s="5" t="s">
        <v>40</v>
      </c>
      <c r="N20" s="5">
        <v>1</v>
      </c>
      <c r="O20" s="11">
        <v>6</v>
      </c>
      <c r="P20" s="5" t="s">
        <v>173</v>
      </c>
      <c r="Q20" s="58">
        <v>1032.1035298031302</v>
      </c>
      <c r="R20" s="54">
        <f t="shared" si="1"/>
        <v>19.444444444444443</v>
      </c>
      <c r="S20" s="50">
        <f t="shared" si="0"/>
        <v>19.055555555555554</v>
      </c>
      <c r="T20" s="50">
        <f t="shared" si="0"/>
        <v>16.888888888888889</v>
      </c>
      <c r="U20" s="55">
        <f t="shared" si="2"/>
        <v>0</v>
      </c>
      <c r="V20" s="50">
        <f t="shared" si="3"/>
        <v>23.222222222222221</v>
      </c>
      <c r="W20" s="14">
        <f t="shared" si="3"/>
        <v>15.666666666666668</v>
      </c>
    </row>
    <row r="21" spans="2:23" x14ac:dyDescent="0.25">
      <c r="B21" s="4">
        <v>13</v>
      </c>
      <c r="C21" s="33">
        <v>30.41</v>
      </c>
      <c r="D21" s="5">
        <v>67</v>
      </c>
      <c r="E21" s="4">
        <v>70</v>
      </c>
      <c r="F21" s="6">
        <v>65</v>
      </c>
      <c r="G21" s="5" t="s">
        <v>41</v>
      </c>
      <c r="H21" s="6">
        <v>0.5</v>
      </c>
      <c r="I21" s="6">
        <v>0</v>
      </c>
      <c r="J21" s="14"/>
      <c r="K21" s="4">
        <v>76.7</v>
      </c>
      <c r="L21" s="6">
        <v>60</v>
      </c>
      <c r="M21" s="5" t="s">
        <v>40</v>
      </c>
      <c r="N21" s="5">
        <v>1.5</v>
      </c>
      <c r="O21" s="11">
        <v>5</v>
      </c>
      <c r="P21" s="5" t="s">
        <v>174</v>
      </c>
      <c r="Q21" s="58">
        <v>1028.2430467531412</v>
      </c>
      <c r="R21" s="54">
        <f t="shared" si="1"/>
        <v>19.444444444444443</v>
      </c>
      <c r="S21" s="50">
        <f t="shared" si="0"/>
        <v>21.111111111111111</v>
      </c>
      <c r="T21" s="50">
        <f t="shared" si="0"/>
        <v>18.333333333333332</v>
      </c>
      <c r="U21" s="55">
        <f t="shared" si="2"/>
        <v>0</v>
      </c>
      <c r="V21" s="50">
        <f t="shared" si="3"/>
        <v>24.833333333333336</v>
      </c>
      <c r="W21" s="14">
        <f t="shared" si="3"/>
        <v>15.555555555555555</v>
      </c>
    </row>
    <row r="22" spans="2:23" x14ac:dyDescent="0.25">
      <c r="B22" s="4">
        <v>14</v>
      </c>
      <c r="C22" s="33">
        <v>30.26</v>
      </c>
      <c r="D22" s="5">
        <v>68</v>
      </c>
      <c r="E22" s="4">
        <v>69.3</v>
      </c>
      <c r="F22" s="6">
        <v>59</v>
      </c>
      <c r="G22" s="5" t="s">
        <v>31</v>
      </c>
      <c r="H22" s="6">
        <v>1.5</v>
      </c>
      <c r="I22" s="6">
        <v>0</v>
      </c>
      <c r="J22" s="14"/>
      <c r="K22" s="4">
        <v>81.5</v>
      </c>
      <c r="L22" s="6">
        <v>58.6</v>
      </c>
      <c r="M22" s="5" t="s">
        <v>31</v>
      </c>
      <c r="N22" s="5">
        <v>0.5</v>
      </c>
      <c r="O22" s="11">
        <v>2</v>
      </c>
      <c r="P22" s="5" t="s">
        <v>48</v>
      </c>
      <c r="Q22" s="58">
        <v>1023.1634637926297</v>
      </c>
      <c r="R22" s="54">
        <f t="shared" si="1"/>
        <v>20</v>
      </c>
      <c r="S22" s="50">
        <f t="shared" si="0"/>
        <v>20.722222222222221</v>
      </c>
      <c r="T22" s="50">
        <f t="shared" si="0"/>
        <v>15</v>
      </c>
      <c r="U22" s="55">
        <f t="shared" si="2"/>
        <v>0</v>
      </c>
      <c r="V22" s="50">
        <f t="shared" si="3"/>
        <v>27.5</v>
      </c>
      <c r="W22" s="14">
        <f t="shared" si="3"/>
        <v>14.777777777777779</v>
      </c>
    </row>
    <row r="23" spans="2:23" x14ac:dyDescent="0.25">
      <c r="B23" s="4">
        <v>15</v>
      </c>
      <c r="C23" s="33">
        <v>30.228000000000002</v>
      </c>
      <c r="D23" s="5">
        <v>69</v>
      </c>
      <c r="E23" s="4">
        <v>71</v>
      </c>
      <c r="F23" s="6">
        <v>64.5</v>
      </c>
      <c r="G23" s="5" t="s">
        <v>42</v>
      </c>
      <c r="H23" s="6">
        <v>1</v>
      </c>
      <c r="I23" s="6">
        <v>0</v>
      </c>
      <c r="J23" s="14"/>
      <c r="K23" s="4">
        <v>82.4</v>
      </c>
      <c r="L23" s="6">
        <v>56.7</v>
      </c>
      <c r="M23" s="5" t="s">
        <v>42</v>
      </c>
      <c r="N23" s="5">
        <v>0.5</v>
      </c>
      <c r="O23" s="11">
        <v>3</v>
      </c>
      <c r="P23" s="5" t="s">
        <v>48</v>
      </c>
      <c r="Q23" s="58">
        <v>1022.0798194277207</v>
      </c>
      <c r="R23" s="54">
        <f t="shared" si="1"/>
        <v>20.555555555555554</v>
      </c>
      <c r="S23" s="50">
        <f t="shared" si="0"/>
        <v>21.666666666666668</v>
      </c>
      <c r="T23" s="50">
        <f t="shared" si="0"/>
        <v>18.055555555555554</v>
      </c>
      <c r="U23" s="55">
        <f t="shared" si="2"/>
        <v>0</v>
      </c>
      <c r="V23" s="50">
        <f t="shared" si="3"/>
        <v>28.000000000000004</v>
      </c>
      <c r="W23" s="14">
        <f t="shared" si="3"/>
        <v>13.722222222222223</v>
      </c>
    </row>
    <row r="24" spans="2:23" x14ac:dyDescent="0.25">
      <c r="B24" s="4">
        <v>16</v>
      </c>
      <c r="C24" s="33">
        <v>30.26</v>
      </c>
      <c r="D24" s="5">
        <v>68</v>
      </c>
      <c r="E24" s="4">
        <v>63</v>
      </c>
      <c r="F24" s="6">
        <v>62</v>
      </c>
      <c r="G24" s="5" t="s">
        <v>35</v>
      </c>
      <c r="H24" s="6">
        <v>1</v>
      </c>
      <c r="I24" s="6">
        <v>10</v>
      </c>
      <c r="J24" s="14"/>
      <c r="K24" s="4">
        <v>68.099999999999994</v>
      </c>
      <c r="L24" s="6">
        <v>55.2</v>
      </c>
      <c r="M24" s="5" t="s">
        <v>34</v>
      </c>
      <c r="N24" s="5">
        <v>1</v>
      </c>
      <c r="O24" s="11">
        <v>7</v>
      </c>
      <c r="P24" s="5" t="s">
        <v>175</v>
      </c>
      <c r="Q24" s="58">
        <v>1023.1634637926297</v>
      </c>
      <c r="R24" s="54">
        <f t="shared" si="1"/>
        <v>20</v>
      </c>
      <c r="S24" s="50">
        <f t="shared" si="0"/>
        <v>17.222222222222221</v>
      </c>
      <c r="T24" s="50">
        <f t="shared" si="0"/>
        <v>16.666666666666668</v>
      </c>
      <c r="U24" s="55">
        <f t="shared" si="2"/>
        <v>0</v>
      </c>
      <c r="V24" s="50">
        <f t="shared" si="3"/>
        <v>20.055555555555554</v>
      </c>
      <c r="W24" s="14">
        <f t="shared" si="3"/>
        <v>12.888888888888889</v>
      </c>
    </row>
    <row r="25" spans="2:23" x14ac:dyDescent="0.25">
      <c r="B25" s="4">
        <v>17</v>
      </c>
      <c r="C25" s="33">
        <v>30.36</v>
      </c>
      <c r="D25" s="5">
        <v>68</v>
      </c>
      <c r="E25" s="4">
        <v>66</v>
      </c>
      <c r="F25" s="6">
        <v>63.4</v>
      </c>
      <c r="G25" s="5" t="s">
        <v>32</v>
      </c>
      <c r="H25" s="6">
        <v>1.5</v>
      </c>
      <c r="I25" s="6">
        <v>8</v>
      </c>
      <c r="J25" s="14"/>
      <c r="K25" s="4">
        <v>76.099999999999994</v>
      </c>
      <c r="L25" s="6">
        <v>55.3</v>
      </c>
      <c r="M25" s="5" t="s">
        <v>33</v>
      </c>
      <c r="N25" s="5">
        <v>1</v>
      </c>
      <c r="O25" s="11">
        <v>4</v>
      </c>
      <c r="P25" s="5" t="s">
        <v>141</v>
      </c>
      <c r="Q25" s="58">
        <v>1026.5498524329707</v>
      </c>
      <c r="R25" s="54">
        <f t="shared" si="1"/>
        <v>20</v>
      </c>
      <c r="S25" s="50">
        <f t="shared" si="1"/>
        <v>18.888888888888889</v>
      </c>
      <c r="T25" s="50">
        <f t="shared" si="1"/>
        <v>17.444444444444443</v>
      </c>
      <c r="U25" s="55">
        <f t="shared" si="2"/>
        <v>0</v>
      </c>
      <c r="V25" s="50">
        <f t="shared" si="3"/>
        <v>24.499999999999996</v>
      </c>
      <c r="W25" s="14">
        <f t="shared" si="3"/>
        <v>12.944444444444443</v>
      </c>
    </row>
    <row r="26" spans="2:23" x14ac:dyDescent="0.25">
      <c r="B26" s="4">
        <v>18</v>
      </c>
      <c r="C26" s="33">
        <v>30.45</v>
      </c>
      <c r="D26" s="5">
        <v>68</v>
      </c>
      <c r="E26" s="4">
        <v>69.3</v>
      </c>
      <c r="F26" s="6">
        <v>64</v>
      </c>
      <c r="G26" s="5" t="s">
        <v>40</v>
      </c>
      <c r="H26" s="6">
        <v>2</v>
      </c>
      <c r="I26" s="6">
        <v>0</v>
      </c>
      <c r="J26" s="14"/>
      <c r="K26" s="4">
        <v>77.2</v>
      </c>
      <c r="L26" s="6">
        <v>59</v>
      </c>
      <c r="M26" s="5" t="s">
        <v>40</v>
      </c>
      <c r="N26" s="5">
        <v>2</v>
      </c>
      <c r="O26" s="11">
        <v>6</v>
      </c>
      <c r="P26" s="5" t="s">
        <v>141</v>
      </c>
      <c r="Q26" s="58">
        <v>1029.5976022092777</v>
      </c>
      <c r="R26" s="54">
        <f t="shared" si="1"/>
        <v>20</v>
      </c>
      <c r="S26" s="50">
        <f t="shared" si="1"/>
        <v>20.722222222222221</v>
      </c>
      <c r="T26" s="50">
        <f t="shared" si="1"/>
        <v>17.777777777777779</v>
      </c>
      <c r="U26" s="55">
        <f t="shared" si="2"/>
        <v>0</v>
      </c>
      <c r="V26" s="50">
        <f t="shared" si="3"/>
        <v>25.111111111111111</v>
      </c>
      <c r="W26" s="14">
        <f t="shared" si="3"/>
        <v>15</v>
      </c>
    </row>
    <row r="27" spans="2:23" x14ac:dyDescent="0.25">
      <c r="B27" s="4">
        <v>19</v>
      </c>
      <c r="C27" s="33">
        <v>30.417999999999999</v>
      </c>
      <c r="D27" s="5">
        <v>68</v>
      </c>
      <c r="E27" s="4">
        <v>67.2</v>
      </c>
      <c r="F27" s="6">
        <v>62.1</v>
      </c>
      <c r="G27" s="5" t="s">
        <v>31</v>
      </c>
      <c r="H27" s="6">
        <v>1.5</v>
      </c>
      <c r="I27" s="6">
        <v>0</v>
      </c>
      <c r="J27" s="14"/>
      <c r="K27" s="4">
        <v>76.8</v>
      </c>
      <c r="L27" s="6">
        <v>59.1</v>
      </c>
      <c r="M27" s="5"/>
      <c r="N27" s="5">
        <v>0</v>
      </c>
      <c r="O27" s="11">
        <v>6</v>
      </c>
      <c r="P27" s="5" t="s">
        <v>141</v>
      </c>
      <c r="Q27" s="58">
        <v>1028.5139578443686</v>
      </c>
      <c r="R27" s="54">
        <f t="shared" si="1"/>
        <v>20</v>
      </c>
      <c r="S27" s="50">
        <f t="shared" si="1"/>
        <v>19.555555555555557</v>
      </c>
      <c r="T27" s="50">
        <f t="shared" si="1"/>
        <v>16.722222222222221</v>
      </c>
      <c r="U27" s="55">
        <f t="shared" si="2"/>
        <v>0</v>
      </c>
      <c r="V27" s="50">
        <f t="shared" si="3"/>
        <v>24.888888888888886</v>
      </c>
      <c r="W27" s="14">
        <f t="shared" si="3"/>
        <v>15.055555555555555</v>
      </c>
    </row>
    <row r="28" spans="2:23" x14ac:dyDescent="0.25">
      <c r="B28" s="4">
        <v>20</v>
      </c>
      <c r="C28" s="33">
        <v>30.25</v>
      </c>
      <c r="D28" s="5">
        <v>68</v>
      </c>
      <c r="E28" s="4">
        <v>69</v>
      </c>
      <c r="F28" s="6">
        <v>63.5</v>
      </c>
      <c r="G28" s="5" t="s">
        <v>42</v>
      </c>
      <c r="H28" s="6">
        <v>1</v>
      </c>
      <c r="I28" s="6">
        <v>0</v>
      </c>
      <c r="J28" s="14"/>
      <c r="K28" s="4">
        <v>74</v>
      </c>
      <c r="L28" s="6">
        <v>50.7</v>
      </c>
      <c r="M28" s="5" t="s">
        <v>34</v>
      </c>
      <c r="N28" s="5">
        <v>1.5</v>
      </c>
      <c r="O28" s="11">
        <v>6</v>
      </c>
      <c r="P28" s="5" t="s">
        <v>48</v>
      </c>
      <c r="Q28" s="58">
        <v>1022.8248249285959</v>
      </c>
      <c r="R28" s="54">
        <f t="shared" si="1"/>
        <v>20</v>
      </c>
      <c r="S28" s="50">
        <f t="shared" si="1"/>
        <v>20.555555555555554</v>
      </c>
      <c r="T28" s="50">
        <f t="shared" si="1"/>
        <v>17.5</v>
      </c>
      <c r="U28" s="55">
        <f t="shared" si="2"/>
        <v>0</v>
      </c>
      <c r="V28" s="50">
        <f t="shared" si="3"/>
        <v>23.333333333333332</v>
      </c>
      <c r="W28" s="14">
        <f t="shared" si="3"/>
        <v>10.388888888888891</v>
      </c>
    </row>
    <row r="29" spans="2:23" x14ac:dyDescent="0.25">
      <c r="B29" s="4">
        <v>21</v>
      </c>
      <c r="C29" s="33">
        <v>30.262</v>
      </c>
      <c r="D29" s="5">
        <v>67</v>
      </c>
      <c r="E29" s="4">
        <v>61.3</v>
      </c>
      <c r="F29" s="6">
        <v>57</v>
      </c>
      <c r="G29" s="5" t="s">
        <v>32</v>
      </c>
      <c r="H29" s="6">
        <v>2</v>
      </c>
      <c r="I29" s="6">
        <v>7</v>
      </c>
      <c r="J29" s="14">
        <v>0.72</v>
      </c>
      <c r="K29" s="4">
        <v>64.5</v>
      </c>
      <c r="L29" s="6">
        <v>55.8</v>
      </c>
      <c r="M29" s="5" t="s">
        <v>33</v>
      </c>
      <c r="N29" s="5">
        <v>2</v>
      </c>
      <c r="O29" s="11">
        <v>9</v>
      </c>
      <c r="P29" s="5" t="s">
        <v>176</v>
      </c>
      <c r="Q29" s="58">
        <v>1023.2311915654368</v>
      </c>
      <c r="R29" s="54">
        <f t="shared" si="1"/>
        <v>19.444444444444443</v>
      </c>
      <c r="S29" s="50">
        <f t="shared" si="1"/>
        <v>16.277777777777775</v>
      </c>
      <c r="T29" s="50">
        <f t="shared" si="1"/>
        <v>13.888888888888889</v>
      </c>
      <c r="U29" s="55">
        <f t="shared" si="2"/>
        <v>1.8287999999999998</v>
      </c>
      <c r="V29" s="50">
        <f t="shared" si="3"/>
        <v>18.055555555555554</v>
      </c>
      <c r="W29" s="14">
        <f t="shared" si="3"/>
        <v>13.22222222222222</v>
      </c>
    </row>
    <row r="30" spans="2:23" x14ac:dyDescent="0.25">
      <c r="B30" s="4">
        <v>22</v>
      </c>
      <c r="C30" s="33">
        <v>30.334</v>
      </c>
      <c r="D30" s="5">
        <v>66</v>
      </c>
      <c r="E30" s="4">
        <v>62</v>
      </c>
      <c r="F30" s="6">
        <v>60</v>
      </c>
      <c r="G30" s="5" t="s">
        <v>40</v>
      </c>
      <c r="H30" s="6">
        <v>2</v>
      </c>
      <c r="I30" s="6">
        <v>6</v>
      </c>
      <c r="J30" s="14">
        <v>0.12</v>
      </c>
      <c r="K30" s="4">
        <v>68.5</v>
      </c>
      <c r="L30" s="6">
        <v>58.5</v>
      </c>
      <c r="M30" s="5" t="s">
        <v>40</v>
      </c>
      <c r="N30" s="5">
        <v>1.5</v>
      </c>
      <c r="O30" s="11">
        <v>6</v>
      </c>
      <c r="P30" s="5" t="s">
        <v>45</v>
      </c>
      <c r="Q30" s="58">
        <v>1025.6693913864822</v>
      </c>
      <c r="R30" s="54">
        <f t="shared" si="1"/>
        <v>18.888888888888889</v>
      </c>
      <c r="S30" s="50">
        <f t="shared" si="1"/>
        <v>16.666666666666668</v>
      </c>
      <c r="T30" s="50">
        <f t="shared" si="1"/>
        <v>15.555555555555555</v>
      </c>
      <c r="U30" s="55">
        <f t="shared" si="2"/>
        <v>0.30480000000000002</v>
      </c>
      <c r="V30" s="50">
        <f t="shared" si="3"/>
        <v>20.277777777777779</v>
      </c>
      <c r="W30" s="14">
        <f t="shared" si="3"/>
        <v>14.722222222222221</v>
      </c>
    </row>
    <row r="31" spans="2:23" x14ac:dyDescent="0.25">
      <c r="B31" s="4">
        <v>23</v>
      </c>
      <c r="C31" s="33">
        <v>30.443999999999999</v>
      </c>
      <c r="D31" s="5">
        <v>65</v>
      </c>
      <c r="E31" s="4">
        <v>63.5</v>
      </c>
      <c r="F31" s="6">
        <v>59.5</v>
      </c>
      <c r="G31" s="5" t="s">
        <v>40</v>
      </c>
      <c r="H31" s="6">
        <v>2</v>
      </c>
      <c r="I31" s="6">
        <v>1</v>
      </c>
      <c r="J31" s="14"/>
      <c r="K31" s="4">
        <v>67.099999999999994</v>
      </c>
      <c r="L31" s="6">
        <v>56</v>
      </c>
      <c r="M31" s="5" t="s">
        <v>40</v>
      </c>
      <c r="N31" s="5">
        <v>2</v>
      </c>
      <c r="O31" s="11">
        <v>3</v>
      </c>
      <c r="P31" s="5" t="s">
        <v>45</v>
      </c>
      <c r="Q31" s="58">
        <v>1029.3944188908572</v>
      </c>
      <c r="R31" s="54">
        <f t="shared" si="1"/>
        <v>18.333333333333332</v>
      </c>
      <c r="S31" s="50">
        <f t="shared" si="1"/>
        <v>17.5</v>
      </c>
      <c r="T31" s="50">
        <f t="shared" si="1"/>
        <v>15.277777777777777</v>
      </c>
      <c r="U31" s="55">
        <f t="shared" si="2"/>
        <v>0</v>
      </c>
      <c r="V31" s="50">
        <f t="shared" si="3"/>
        <v>19.499999999999996</v>
      </c>
      <c r="W31" s="14">
        <f t="shared" si="3"/>
        <v>13.333333333333332</v>
      </c>
    </row>
    <row r="32" spans="2:23" x14ac:dyDescent="0.25">
      <c r="B32" s="4">
        <v>24</v>
      </c>
      <c r="C32" s="33">
        <v>30.388000000000002</v>
      </c>
      <c r="D32" s="5">
        <v>65</v>
      </c>
      <c r="E32" s="4">
        <v>64.3</v>
      </c>
      <c r="F32" s="6">
        <v>61</v>
      </c>
      <c r="G32" s="5" t="s">
        <v>40</v>
      </c>
      <c r="H32" s="6">
        <v>2</v>
      </c>
      <c r="I32" s="6">
        <v>0</v>
      </c>
      <c r="J32" s="14"/>
      <c r="K32" s="4">
        <v>71</v>
      </c>
      <c r="L32" s="6">
        <v>58.7</v>
      </c>
      <c r="M32" s="5" t="s">
        <v>40</v>
      </c>
      <c r="N32" s="5">
        <v>2</v>
      </c>
      <c r="O32" s="11">
        <v>5</v>
      </c>
      <c r="P32" s="5" t="s">
        <v>177</v>
      </c>
      <c r="Q32" s="58">
        <v>1027.4980412522664</v>
      </c>
      <c r="R32" s="54">
        <f t="shared" si="1"/>
        <v>18.333333333333332</v>
      </c>
      <c r="S32" s="50">
        <f t="shared" si="1"/>
        <v>17.944444444444443</v>
      </c>
      <c r="T32" s="50">
        <f t="shared" si="1"/>
        <v>16.111111111111111</v>
      </c>
      <c r="U32" s="55">
        <f t="shared" si="2"/>
        <v>0</v>
      </c>
      <c r="V32" s="50">
        <f t="shared" si="3"/>
        <v>21.666666666666668</v>
      </c>
      <c r="W32" s="14">
        <f t="shared" si="3"/>
        <v>14.833333333333334</v>
      </c>
    </row>
    <row r="33" spans="2:23" x14ac:dyDescent="0.25">
      <c r="B33" s="4">
        <v>25</v>
      </c>
      <c r="C33" s="33">
        <v>30.37</v>
      </c>
      <c r="D33" s="5">
        <v>67</v>
      </c>
      <c r="E33" s="4">
        <v>67</v>
      </c>
      <c r="F33" s="6">
        <v>61</v>
      </c>
      <c r="G33" s="5" t="s">
        <v>40</v>
      </c>
      <c r="H33" s="6">
        <v>2</v>
      </c>
      <c r="I33" s="6">
        <v>0</v>
      </c>
      <c r="J33" s="14"/>
      <c r="K33" s="4">
        <v>76.7</v>
      </c>
      <c r="L33" s="6">
        <v>59.5</v>
      </c>
      <c r="M33" s="5" t="s">
        <v>40</v>
      </c>
      <c r="N33" s="5">
        <v>2</v>
      </c>
      <c r="O33" s="11">
        <v>4</v>
      </c>
      <c r="P33" s="5" t="s">
        <v>48</v>
      </c>
      <c r="Q33" s="58">
        <v>1026.8884912970052</v>
      </c>
      <c r="R33" s="54">
        <f t="shared" si="1"/>
        <v>19.444444444444443</v>
      </c>
      <c r="S33" s="50">
        <f t="shared" si="1"/>
        <v>19.444444444444443</v>
      </c>
      <c r="T33" s="50">
        <f t="shared" si="1"/>
        <v>16.111111111111111</v>
      </c>
      <c r="U33" s="55">
        <f t="shared" si="2"/>
        <v>0</v>
      </c>
      <c r="V33" s="50">
        <f t="shared" si="3"/>
        <v>24.833333333333336</v>
      </c>
      <c r="W33" s="14">
        <f t="shared" si="3"/>
        <v>15.277777777777777</v>
      </c>
    </row>
    <row r="34" spans="2:23" x14ac:dyDescent="0.25">
      <c r="B34" s="4">
        <v>26</v>
      </c>
      <c r="C34" s="33">
        <v>30.245999999999999</v>
      </c>
      <c r="D34" s="5">
        <v>67</v>
      </c>
      <c r="E34" s="4">
        <v>70</v>
      </c>
      <c r="F34" s="6">
        <v>60</v>
      </c>
      <c r="G34" s="5" t="s">
        <v>41</v>
      </c>
      <c r="H34" s="6">
        <v>0.5</v>
      </c>
      <c r="I34" s="6">
        <v>0</v>
      </c>
      <c r="J34" s="14"/>
      <c r="K34" s="4">
        <v>81.8</v>
      </c>
      <c r="L34" s="6">
        <v>55.9</v>
      </c>
      <c r="M34" s="5" t="s">
        <v>41</v>
      </c>
      <c r="N34" s="5">
        <v>1.5</v>
      </c>
      <c r="O34" s="11">
        <v>3</v>
      </c>
      <c r="P34" s="5" t="s">
        <v>48</v>
      </c>
      <c r="Q34" s="58">
        <v>1022.689369382982</v>
      </c>
      <c r="R34" s="54">
        <f t="shared" si="1"/>
        <v>19.444444444444443</v>
      </c>
      <c r="S34" s="50">
        <f t="shared" si="1"/>
        <v>21.111111111111111</v>
      </c>
      <c r="T34" s="50">
        <f t="shared" si="1"/>
        <v>15.555555555555555</v>
      </c>
      <c r="U34" s="55">
        <f t="shared" si="2"/>
        <v>0</v>
      </c>
      <c r="V34" s="50">
        <f t="shared" si="3"/>
        <v>27.666666666666664</v>
      </c>
      <c r="W34" s="14">
        <f t="shared" si="3"/>
        <v>13.277777777777777</v>
      </c>
    </row>
    <row r="35" spans="2:23" x14ac:dyDescent="0.25">
      <c r="B35" s="4">
        <v>27</v>
      </c>
      <c r="C35" s="33">
        <v>30.14</v>
      </c>
      <c r="D35" s="5">
        <v>67</v>
      </c>
      <c r="E35" s="4">
        <v>71</v>
      </c>
      <c r="F35" s="6">
        <v>63</v>
      </c>
      <c r="G35" s="5" t="s">
        <v>41</v>
      </c>
      <c r="H35" s="6">
        <v>1</v>
      </c>
      <c r="I35" s="6">
        <v>0</v>
      </c>
      <c r="J35" s="14"/>
      <c r="K35" s="4">
        <v>74.8</v>
      </c>
      <c r="L35" s="6">
        <v>57.8</v>
      </c>
      <c r="M35" s="5" t="s">
        <v>35</v>
      </c>
      <c r="N35" s="5">
        <v>0.5</v>
      </c>
      <c r="O35" s="11">
        <v>3</v>
      </c>
      <c r="P35" s="5" t="s">
        <v>177</v>
      </c>
      <c r="Q35" s="58">
        <v>1019.0997974242206</v>
      </c>
      <c r="R35" s="54">
        <f t="shared" si="1"/>
        <v>19.444444444444443</v>
      </c>
      <c r="S35" s="50">
        <f t="shared" si="1"/>
        <v>21.666666666666668</v>
      </c>
      <c r="T35" s="50">
        <f t="shared" si="1"/>
        <v>17.222222222222221</v>
      </c>
      <c r="U35" s="55">
        <f t="shared" si="2"/>
        <v>0</v>
      </c>
      <c r="V35" s="50">
        <f t="shared" si="3"/>
        <v>23.777777777777775</v>
      </c>
      <c r="W35" s="14">
        <f t="shared" si="3"/>
        <v>14.333333333333332</v>
      </c>
    </row>
    <row r="36" spans="2:23" x14ac:dyDescent="0.25">
      <c r="B36" s="4">
        <v>28</v>
      </c>
      <c r="C36" s="33">
        <v>30.21</v>
      </c>
      <c r="D36" s="5">
        <v>67</v>
      </c>
      <c r="E36" s="4">
        <v>64.5</v>
      </c>
      <c r="F36" s="6">
        <v>61</v>
      </c>
      <c r="G36" s="5" t="s">
        <v>32</v>
      </c>
      <c r="H36" s="6">
        <v>1</v>
      </c>
      <c r="I36" s="6">
        <v>6</v>
      </c>
      <c r="J36" s="14"/>
      <c r="K36" s="4">
        <v>72.099999999999994</v>
      </c>
      <c r="L36" s="6">
        <v>52.1</v>
      </c>
      <c r="M36" s="5"/>
      <c r="N36" s="5">
        <v>0</v>
      </c>
      <c r="O36" s="11">
        <v>5</v>
      </c>
      <c r="P36" s="5" t="s">
        <v>169</v>
      </c>
      <c r="Q36" s="58">
        <v>1021.4702694724592</v>
      </c>
      <c r="R36" s="54">
        <f t="shared" si="1"/>
        <v>19.444444444444443</v>
      </c>
      <c r="S36" s="50">
        <f t="shared" si="1"/>
        <v>18.055555555555554</v>
      </c>
      <c r="T36" s="50">
        <f t="shared" si="1"/>
        <v>16.111111111111111</v>
      </c>
      <c r="U36" s="55">
        <f t="shared" si="2"/>
        <v>0</v>
      </c>
      <c r="V36" s="50">
        <f t="shared" si="3"/>
        <v>22.277777777777775</v>
      </c>
      <c r="W36" s="14">
        <f t="shared" si="3"/>
        <v>11.166666666666668</v>
      </c>
    </row>
    <row r="37" spans="2:23" x14ac:dyDescent="0.25">
      <c r="B37" s="4">
        <v>29</v>
      </c>
      <c r="C37" s="33">
        <v>30.23</v>
      </c>
      <c r="D37" s="5">
        <v>67</v>
      </c>
      <c r="E37" s="4">
        <v>70</v>
      </c>
      <c r="F37" s="6">
        <v>61.5</v>
      </c>
      <c r="G37" s="5" t="s">
        <v>41</v>
      </c>
      <c r="H37" s="6">
        <v>1</v>
      </c>
      <c r="I37" s="6">
        <v>4</v>
      </c>
      <c r="J37" s="14"/>
      <c r="K37" s="4">
        <v>76.400000000000006</v>
      </c>
      <c r="L37" s="6">
        <v>55</v>
      </c>
      <c r="M37" s="5" t="s">
        <v>40</v>
      </c>
      <c r="N37" s="5">
        <v>1.5</v>
      </c>
      <c r="O37" s="11">
        <v>5</v>
      </c>
      <c r="P37" s="5" t="s">
        <v>170</v>
      </c>
      <c r="Q37" s="58">
        <v>1022.1475472005275</v>
      </c>
      <c r="R37" s="54">
        <f t="shared" si="1"/>
        <v>19.444444444444443</v>
      </c>
      <c r="S37" s="50">
        <f t="shared" si="1"/>
        <v>21.111111111111111</v>
      </c>
      <c r="T37" s="50">
        <f t="shared" si="1"/>
        <v>16.388888888888889</v>
      </c>
      <c r="U37" s="55">
        <f t="shared" si="2"/>
        <v>0</v>
      </c>
      <c r="V37" s="50">
        <f t="shared" si="3"/>
        <v>24.666666666666668</v>
      </c>
      <c r="W37" s="14">
        <f t="shared" si="3"/>
        <v>12.777777777777777</v>
      </c>
    </row>
    <row r="38" spans="2:23" x14ac:dyDescent="0.25">
      <c r="B38" s="4">
        <v>30</v>
      </c>
      <c r="C38" s="33">
        <v>30.116</v>
      </c>
      <c r="D38" s="5">
        <v>67</v>
      </c>
      <c r="E38" s="4">
        <v>63.7</v>
      </c>
      <c r="F38" s="6">
        <v>61.5</v>
      </c>
      <c r="G38" s="5" t="s">
        <v>40</v>
      </c>
      <c r="H38" s="6">
        <v>1.5</v>
      </c>
      <c r="I38" s="6">
        <v>0</v>
      </c>
      <c r="J38" s="14"/>
      <c r="K38" s="4">
        <v>75.2</v>
      </c>
      <c r="L38" s="6">
        <v>60</v>
      </c>
      <c r="M38" s="5" t="s">
        <v>40</v>
      </c>
      <c r="N38" s="5">
        <v>2</v>
      </c>
      <c r="O38" s="11">
        <v>6</v>
      </c>
      <c r="P38" s="5" t="s">
        <v>50</v>
      </c>
      <c r="Q38" s="58">
        <v>1018.2870641505389</v>
      </c>
      <c r="R38" s="54">
        <f t="shared" si="1"/>
        <v>19.444444444444443</v>
      </c>
      <c r="S38" s="50">
        <f t="shared" si="1"/>
        <v>17.611111111111111</v>
      </c>
      <c r="T38" s="50">
        <f t="shared" si="1"/>
        <v>16.388888888888889</v>
      </c>
      <c r="U38" s="55">
        <f t="shared" si="2"/>
        <v>0</v>
      </c>
      <c r="V38" s="50">
        <f t="shared" si="3"/>
        <v>24</v>
      </c>
      <c r="W38" s="14">
        <f t="shared" si="3"/>
        <v>15.555555555555555</v>
      </c>
    </row>
    <row r="39" spans="2:23" x14ac:dyDescent="0.25">
      <c r="B39" s="1" t="s">
        <v>15</v>
      </c>
      <c r="C39" s="12">
        <f t="shared" ref="C39:O39" si="4">SUM(C8:C38)</f>
        <v>908.73400000000004</v>
      </c>
      <c r="D39" s="36">
        <f t="shared" si="4"/>
        <v>2003</v>
      </c>
      <c r="E39" s="36">
        <f t="shared" ref="E39" si="5">SUM(E8:E38)</f>
        <v>2005.2</v>
      </c>
      <c r="F39" s="36">
        <f t="shared" si="4"/>
        <v>1869.6</v>
      </c>
      <c r="G39" s="36"/>
      <c r="H39" s="36">
        <f t="shared" si="4"/>
        <v>34.5</v>
      </c>
      <c r="I39" s="36">
        <f t="shared" si="4"/>
        <v>118</v>
      </c>
      <c r="J39" s="35">
        <f t="shared" si="4"/>
        <v>0.86</v>
      </c>
      <c r="K39" s="36">
        <f t="shared" si="4"/>
        <v>2215.4999999999995</v>
      </c>
      <c r="L39" s="36">
        <f t="shared" si="4"/>
        <v>1706.1000000000001</v>
      </c>
      <c r="M39" s="12"/>
      <c r="N39" s="36">
        <f t="shared" si="4"/>
        <v>32.5</v>
      </c>
      <c r="O39" s="37">
        <f t="shared" si="4"/>
        <v>148</v>
      </c>
      <c r="P39" s="2"/>
      <c r="Q39" s="37">
        <f>SUM(Q9:Q38)</f>
        <v>30726.532783679679</v>
      </c>
      <c r="R39" s="37"/>
      <c r="S39" s="48"/>
      <c r="T39" s="48"/>
      <c r="U39" s="49">
        <f t="shared" si="2"/>
        <v>2.1843999999999997</v>
      </c>
      <c r="V39" s="48"/>
      <c r="W39" s="13"/>
    </row>
    <row r="40" spans="2:23" x14ac:dyDescent="0.25">
      <c r="B40" s="7" t="s">
        <v>16</v>
      </c>
      <c r="C40" s="15">
        <f>C39/30</f>
        <v>30.291133333333335</v>
      </c>
      <c r="D40" s="38">
        <f>D39/30</f>
        <v>66.766666666666666</v>
      </c>
      <c r="E40" s="38">
        <f>E39/30</f>
        <v>66.84</v>
      </c>
      <c r="F40" s="38">
        <f>F39/30</f>
        <v>62.32</v>
      </c>
      <c r="G40" s="38"/>
      <c r="H40" s="38">
        <f>H39/30</f>
        <v>1.1499999999999999</v>
      </c>
      <c r="I40" s="38">
        <f>I39/30</f>
        <v>3.9333333333333331</v>
      </c>
      <c r="J40" s="38">
        <f>J39/30</f>
        <v>2.8666666666666667E-2</v>
      </c>
      <c r="K40" s="38">
        <f>K39/30</f>
        <v>73.84999999999998</v>
      </c>
      <c r="L40" s="38">
        <f>L39/30</f>
        <v>56.870000000000005</v>
      </c>
      <c r="M40" s="15"/>
      <c r="N40" s="38">
        <f>N39/30</f>
        <v>1.0833333333333333</v>
      </c>
      <c r="O40" s="39">
        <f>O39/30</f>
        <v>4.9333333333333336</v>
      </c>
      <c r="P40" s="9"/>
      <c r="Q40" s="39">
        <f>AVERAGE(Q9:Q38)</f>
        <v>1024.2177594559894</v>
      </c>
      <c r="R40" s="39">
        <f t="shared" si="1"/>
        <v>19.314814814814813</v>
      </c>
      <c r="S40" s="52">
        <f t="shared" si="1"/>
        <v>19.355555555555558</v>
      </c>
      <c r="T40" s="52">
        <f t="shared" si="1"/>
        <v>16.844444444444445</v>
      </c>
      <c r="U40" s="56">
        <f t="shared" si="2"/>
        <v>7.2813333333333327E-2</v>
      </c>
      <c r="V40" s="52">
        <f t="shared" si="3"/>
        <v>23.249999999999989</v>
      </c>
      <c r="W40" s="53">
        <f t="shared" si="3"/>
        <v>13.816666666666668</v>
      </c>
    </row>
    <row r="42" spans="2:23" x14ac:dyDescent="0.25">
      <c r="B42" s="1"/>
      <c r="C42" s="91" t="s">
        <v>17</v>
      </c>
      <c r="D42" s="92"/>
      <c r="E42" s="92"/>
      <c r="F42" s="92"/>
      <c r="G42" s="92"/>
      <c r="H42" s="92"/>
      <c r="I42" s="92"/>
      <c r="J42" s="92"/>
      <c r="K42" s="93"/>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v>8</v>
      </c>
      <c r="E44" s="5">
        <v>2.5</v>
      </c>
      <c r="F44" s="5">
        <v>3</v>
      </c>
      <c r="G44" s="5">
        <v>3</v>
      </c>
      <c r="H44" s="5">
        <v>4.5</v>
      </c>
      <c r="I44" s="5">
        <v>4</v>
      </c>
      <c r="J44" s="5">
        <v>1.5</v>
      </c>
      <c r="K44" s="6"/>
    </row>
    <row r="45" spans="2:23" ht="30" x14ac:dyDescent="0.25">
      <c r="B45" s="24" t="s">
        <v>28</v>
      </c>
      <c r="C45" s="7">
        <v>33</v>
      </c>
      <c r="D45" s="8">
        <v>29</v>
      </c>
      <c r="E45" s="8">
        <v>4.5</v>
      </c>
      <c r="F45" s="8">
        <v>5</v>
      </c>
      <c r="G45" s="8">
        <v>4.5</v>
      </c>
      <c r="H45" s="8">
        <v>6.5</v>
      </c>
      <c r="I45" s="8">
        <v>10.5</v>
      </c>
      <c r="J45" s="8">
        <v>4.5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321D97-1384-43F5-9C47-2F85BDFCEC09}">
  <ds:schemaRefs>
    <ds:schemaRef ds:uri="http://schemas.microsoft.com/sharepoint/v3/contenttype/forms"/>
  </ds:schemaRefs>
</ds:datastoreItem>
</file>

<file path=customXml/itemProps2.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