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34" documentId="13_ncr:1_{4DF083C0-E33D-47CE-9E0A-615A5AA527DE}" xr6:coauthVersionLast="45" xr6:coauthVersionMax="45" xr10:uidLastSave="{F06D1D43-63B9-422E-8A52-A249D54EB5C4}"/>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0" i="1" l="1"/>
  <c r="Q40" i="2"/>
  <c r="Q40" i="4"/>
  <c r="Q40" i="5"/>
  <c r="Q40" i="6"/>
  <c r="Q40" i="7"/>
  <c r="Q40" i="3"/>
  <c r="Q41" i="1"/>
  <c r="Q41" i="2"/>
  <c r="Q41" i="4"/>
  <c r="Q41" i="5"/>
  <c r="Q41" i="6"/>
  <c r="Q41" i="7"/>
  <c r="Q41" i="3"/>
  <c r="Q38" i="12"/>
  <c r="Q37" i="12"/>
  <c r="Q39" i="8"/>
  <c r="Q39" i="9"/>
  <c r="Q39" i="11"/>
  <c r="Q39" i="10"/>
  <c r="Q40" i="8"/>
  <c r="Q40" i="9"/>
  <c r="Q40" i="10"/>
  <c r="Q40" i="11"/>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38" i="12" l="1"/>
  <c r="V38" i="12"/>
  <c r="U38" i="12"/>
  <c r="T38" i="12"/>
  <c r="S38" i="12"/>
  <c r="R38" i="12"/>
  <c r="U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40" i="11" l="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41" i="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E40" i="7" l="1"/>
  <c r="E41" i="7" s="1"/>
  <c r="E39" i="11"/>
  <c r="E40" i="11" s="1"/>
  <c r="E40" i="6"/>
  <c r="E41" i="6" s="1"/>
  <c r="E39" i="10"/>
  <c r="E40" i="10" s="1"/>
  <c r="E40" i="5"/>
  <c r="E41" i="5" s="1"/>
  <c r="F39" i="9"/>
  <c r="F40" i="9" s="1"/>
  <c r="E40" i="4"/>
  <c r="E41" i="4" s="1"/>
  <c r="E39" i="9"/>
  <c r="E40" i="9" s="1"/>
  <c r="E40" i="3"/>
  <c r="E41" i="3" s="1"/>
  <c r="E39" i="8"/>
  <c r="E40" i="8" s="1"/>
  <c r="E40" i="2"/>
  <c r="E41" i="2" s="1"/>
  <c r="E37" i="12"/>
  <c r="E38" i="12" s="1"/>
  <c r="E40" i="1"/>
  <c r="E41" i="1"/>
  <c r="O37" i="12" l="1"/>
  <c r="O38" i="12" s="1"/>
  <c r="N37" i="12"/>
  <c r="N38" i="12" s="1"/>
  <c r="L37" i="12"/>
  <c r="L38" i="12" s="1"/>
  <c r="K37" i="12"/>
  <c r="K38" i="12" s="1"/>
  <c r="J37" i="12"/>
  <c r="J38" i="12" s="1"/>
  <c r="I37" i="12"/>
  <c r="I38" i="12" s="1"/>
  <c r="H37" i="12"/>
  <c r="H38" i="12" s="1"/>
  <c r="F37" i="12"/>
  <c r="F38" i="12" s="1"/>
  <c r="D37" i="12"/>
  <c r="D38" i="12" s="1"/>
  <c r="C37" i="12"/>
  <c r="O39" i="9"/>
  <c r="O40" i="9" s="1"/>
  <c r="N39" i="9"/>
  <c r="N40" i="9" s="1"/>
  <c r="L39" i="9"/>
  <c r="L40" i="9" s="1"/>
  <c r="K39" i="9"/>
  <c r="K40" i="9" s="1"/>
  <c r="J39" i="9"/>
  <c r="J40" i="9" s="1"/>
  <c r="I39" i="9"/>
  <c r="I40" i="9" s="1"/>
  <c r="H39" i="9"/>
  <c r="H40" i="9" s="1"/>
  <c r="D39" i="9"/>
  <c r="D40" i="9" s="1"/>
  <c r="C39" i="9"/>
  <c r="O39" i="10"/>
  <c r="O40" i="10" s="1"/>
  <c r="N39" i="10"/>
  <c r="N40" i="10" s="1"/>
  <c r="L39" i="10"/>
  <c r="L40" i="10" s="1"/>
  <c r="K39" i="10"/>
  <c r="K40" i="10" s="1"/>
  <c r="J39" i="10"/>
  <c r="J40" i="10" s="1"/>
  <c r="I39" i="10"/>
  <c r="I40" i="10" s="1"/>
  <c r="H39" i="10"/>
  <c r="H40" i="10" s="1"/>
  <c r="F39" i="10"/>
  <c r="F40" i="10" s="1"/>
  <c r="D39" i="10"/>
  <c r="D40" i="10" s="1"/>
  <c r="C39" i="10"/>
  <c r="O39" i="11"/>
  <c r="O40" i="11" s="1"/>
  <c r="N39" i="11"/>
  <c r="N40" i="11" s="1"/>
  <c r="L39" i="11"/>
  <c r="L40" i="11" s="1"/>
  <c r="K39" i="11"/>
  <c r="K40" i="11" s="1"/>
  <c r="J39" i="11"/>
  <c r="J40" i="11" s="1"/>
  <c r="I39" i="11"/>
  <c r="I40" i="11" s="1"/>
  <c r="H39" i="11"/>
  <c r="H40" i="11" s="1"/>
  <c r="F39" i="11"/>
  <c r="F40" i="11" s="1"/>
  <c r="D39" i="11"/>
  <c r="D40" i="11" s="1"/>
  <c r="C39" i="11"/>
  <c r="D41" i="7"/>
  <c r="C41" i="7"/>
  <c r="O40" i="7"/>
  <c r="O41" i="7" s="1"/>
  <c r="N40" i="7"/>
  <c r="N41" i="7" s="1"/>
  <c r="L40" i="7"/>
  <c r="L41" i="7" s="1"/>
  <c r="K40" i="7"/>
  <c r="K41" i="7" s="1"/>
  <c r="J40" i="7"/>
  <c r="J41" i="7" s="1"/>
  <c r="I40" i="7"/>
  <c r="I41" i="7" s="1"/>
  <c r="H40" i="7"/>
  <c r="H41" i="7" s="1"/>
  <c r="F40" i="7"/>
  <c r="F41" i="7" s="1"/>
  <c r="D40" i="7"/>
  <c r="C40" i="7"/>
  <c r="I41" i="6"/>
  <c r="O40" i="6"/>
  <c r="O41" i="6" s="1"/>
  <c r="N40" i="6"/>
  <c r="N41" i="6" s="1"/>
  <c r="L40" i="6"/>
  <c r="L41" i="6" s="1"/>
  <c r="K40" i="6"/>
  <c r="K41" i="6" s="1"/>
  <c r="J40" i="6"/>
  <c r="J41" i="6" s="1"/>
  <c r="I40" i="6"/>
  <c r="H40" i="6"/>
  <c r="H41" i="6" s="1"/>
  <c r="F40" i="6"/>
  <c r="F41" i="6" s="1"/>
  <c r="D40" i="6"/>
  <c r="D41" i="6" s="1"/>
  <c r="C40" i="6"/>
  <c r="C41" i="6" s="1"/>
  <c r="D41" i="5"/>
  <c r="C41" i="5"/>
  <c r="O40" i="5"/>
  <c r="O41" i="5" s="1"/>
  <c r="N40" i="5"/>
  <c r="N41" i="5" s="1"/>
  <c r="L40" i="5"/>
  <c r="L41" i="5" s="1"/>
  <c r="K40" i="5"/>
  <c r="K41" i="5" s="1"/>
  <c r="J40" i="5"/>
  <c r="J41" i="5" s="1"/>
  <c r="I40" i="5"/>
  <c r="I41" i="5" s="1"/>
  <c r="H40" i="5"/>
  <c r="H41" i="5" s="1"/>
  <c r="F40" i="5"/>
  <c r="F41" i="5" s="1"/>
  <c r="D40" i="5"/>
  <c r="C40" i="5"/>
  <c r="O40" i="4"/>
  <c r="O41" i="4" s="1"/>
  <c r="N40" i="4"/>
  <c r="N41" i="4" s="1"/>
  <c r="L40" i="4"/>
  <c r="L41" i="4" s="1"/>
  <c r="K40" i="4"/>
  <c r="K41" i="4" s="1"/>
  <c r="J40" i="4"/>
  <c r="J41" i="4" s="1"/>
  <c r="I40" i="4"/>
  <c r="I41" i="4" s="1"/>
  <c r="H40" i="4"/>
  <c r="H41" i="4" s="1"/>
  <c r="F40" i="4"/>
  <c r="F41" i="4" s="1"/>
  <c r="D40" i="4"/>
  <c r="D41" i="4" s="1"/>
  <c r="C40" i="4"/>
  <c r="C41" i="4" s="1"/>
  <c r="O40" i="3"/>
  <c r="O41" i="3" s="1"/>
  <c r="N40" i="3"/>
  <c r="N41" i="3" s="1"/>
  <c r="L40" i="3"/>
  <c r="L41" i="3" s="1"/>
  <c r="K40" i="3"/>
  <c r="K41" i="3" s="1"/>
  <c r="J40" i="3"/>
  <c r="J41" i="3" s="1"/>
  <c r="I40" i="3"/>
  <c r="I41" i="3" s="1"/>
  <c r="H40" i="3"/>
  <c r="H41" i="3" s="1"/>
  <c r="F40" i="3"/>
  <c r="F41" i="3" s="1"/>
  <c r="D40" i="3"/>
  <c r="D41" i="3" s="1"/>
  <c r="C40" i="3"/>
  <c r="C41" i="3" s="1"/>
  <c r="C40" i="2"/>
  <c r="C39" i="8"/>
  <c r="O39" i="8"/>
  <c r="O40" i="8" s="1"/>
  <c r="N39" i="8"/>
  <c r="N40" i="8" s="1"/>
  <c r="L39" i="8"/>
  <c r="L40" i="8" s="1"/>
  <c r="K39" i="8"/>
  <c r="K40" i="8" s="1"/>
  <c r="J39" i="8"/>
  <c r="J40" i="8" s="1"/>
  <c r="I39" i="8"/>
  <c r="I40" i="8" s="1"/>
  <c r="H39" i="8"/>
  <c r="H40" i="8" s="1"/>
  <c r="F39" i="8"/>
  <c r="F40" i="8" s="1"/>
  <c r="D39" i="8"/>
  <c r="D40" i="8" s="1"/>
  <c r="N41" i="2"/>
  <c r="O40" i="2"/>
  <c r="O41" i="2" s="1"/>
  <c r="N40" i="2"/>
  <c r="L40" i="2"/>
  <c r="L41" i="2" s="1"/>
  <c r="K40" i="2"/>
  <c r="K41" i="2" s="1"/>
  <c r="J40" i="2"/>
  <c r="J41" i="2" s="1"/>
  <c r="I40" i="2"/>
  <c r="I41" i="2" s="1"/>
  <c r="H40" i="2"/>
  <c r="H41" i="2" s="1"/>
  <c r="F40" i="2"/>
  <c r="F41" i="2" s="1"/>
  <c r="D40" i="2"/>
  <c r="D41" i="2" s="1"/>
  <c r="C41" i="2"/>
  <c r="K40" i="1"/>
  <c r="K41" i="1" s="1"/>
  <c r="C40" i="8" l="1"/>
  <c r="C40" i="11"/>
  <c r="C40" i="9"/>
  <c r="C38" i="12"/>
  <c r="C40" i="10"/>
  <c r="D40" i="1"/>
  <c r="D41" i="1" s="1"/>
  <c r="F40" i="1"/>
  <c r="F41" i="1" s="1"/>
  <c r="H40" i="1"/>
  <c r="I40" i="1"/>
  <c r="I41" i="1" s="1"/>
  <c r="J40" i="1"/>
  <c r="J41" i="1" s="1"/>
  <c r="L40" i="1"/>
  <c r="N40" i="1"/>
  <c r="O40" i="1"/>
  <c r="H41" i="1"/>
  <c r="L41" i="1"/>
  <c r="N41" i="1"/>
  <c r="O41" i="1"/>
  <c r="C40" i="1"/>
  <c r="C41" i="1" s="1"/>
</calcChain>
</file>

<file path=xl/sharedStrings.xml><?xml version="1.0" encoding="utf-8"?>
<sst xmlns="http://schemas.openxmlformats.org/spreadsheetml/2006/main" count="1650" uniqueCount="160">
  <si>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</si>
  <si>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</si>
  <si>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</si>
  <si>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</si>
  <si>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</si>
  <si>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</si>
  <si>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</si>
  <si>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</si>
  <si>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</si>
  <si>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</si>
  <si>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</si>
  <si>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</si>
  <si>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</si>
  <si>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</si>
  <si>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</si>
  <si>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</si>
  <si>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</si>
  <si>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</si>
  <si>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</si>
  <si>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</si>
  <si>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</si>
  <si>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</si>
  <si>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</si>
  <si>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</si>
  <si>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</si>
  <si>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</si>
  <si>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</si>
  <si>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</si>
  <si>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</si>
  <si>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</si>
  <si>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</si>
  <si>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W</t>
  </si>
  <si>
    <t>Showers of r. &amp; hl.</t>
  </si>
  <si>
    <t>S</t>
  </si>
  <si>
    <t>Stormy</t>
  </si>
  <si>
    <t>Mild and pleasant</t>
  </si>
  <si>
    <t>SE</t>
  </si>
  <si>
    <t>Fine</t>
  </si>
  <si>
    <t>SW</t>
  </si>
  <si>
    <t>Fair</t>
  </si>
  <si>
    <t>N</t>
  </si>
  <si>
    <t>Gale of w. &amp; r.</t>
  </si>
  <si>
    <t>Squally, rain and hail</t>
  </si>
  <si>
    <t>Squally, th. li. hl.</t>
  </si>
  <si>
    <t>NW</t>
  </si>
  <si>
    <t>Cloudy, g. during night</t>
  </si>
  <si>
    <t>V, storm from S.E. to N.</t>
  </si>
  <si>
    <t>Rain and wind all day</t>
  </si>
  <si>
    <t>Cloudy</t>
  </si>
  <si>
    <t>Wind strong, showers</t>
  </si>
  <si>
    <t>Fine, lu. ha.</t>
  </si>
  <si>
    <t>Rainy afternoon</t>
  </si>
  <si>
    <t>NE</t>
  </si>
  <si>
    <t>Afternoon fine</t>
  </si>
  <si>
    <t>E</t>
  </si>
  <si>
    <t>Very fine</t>
  </si>
  <si>
    <t>Hoar frost, fine</t>
  </si>
  <si>
    <t>Fog</t>
  </si>
  <si>
    <t>Rain before noon</t>
  </si>
  <si>
    <t>Showers</t>
  </si>
  <si>
    <t>Rain, fair</t>
  </si>
  <si>
    <t>Squalls</t>
  </si>
  <si>
    <t>Misty, g. during night</t>
  </si>
  <si>
    <t>Mist</t>
  </si>
  <si>
    <t>Rather fine</t>
  </si>
  <si>
    <t>Fine, showers</t>
  </si>
  <si>
    <t>Storm from S. to W.</t>
  </si>
  <si>
    <t>Showers of rain and hail</t>
  </si>
  <si>
    <t>Strong breeze</t>
  </si>
  <si>
    <t>Morning fine</t>
  </si>
  <si>
    <t>Cloudy, mist</t>
  </si>
  <si>
    <t>Cloudy, rainy afternoon</t>
  </si>
  <si>
    <t>Fine, showers of hail</t>
  </si>
  <si>
    <t>Hr. frost, cloudy</t>
  </si>
  <si>
    <t>Frost</t>
  </si>
  <si>
    <t>Snow</t>
  </si>
  <si>
    <t xml:space="preserve">Afternoon fine </t>
  </si>
  <si>
    <t>Fine, frost</t>
  </si>
  <si>
    <t>Gale, showers of r. and hl.</t>
  </si>
  <si>
    <t>Showers of r. and hl.</t>
  </si>
  <si>
    <t>Cloudy, lightning</t>
  </si>
  <si>
    <t>Hoar frost</t>
  </si>
  <si>
    <t>Gale from S.E. to S.</t>
  </si>
  <si>
    <t>Fair, showers</t>
  </si>
  <si>
    <t>Gale from S.</t>
  </si>
  <si>
    <t>Fair, lu. ha.</t>
  </si>
  <si>
    <t>Hr. fr.</t>
  </si>
  <si>
    <t>Thunder and lightning</t>
  </si>
  <si>
    <t>Morning wet, lightning</t>
  </si>
  <si>
    <t>Rain all day</t>
  </si>
  <si>
    <t>Gale from S.E. to W.</t>
  </si>
  <si>
    <t>Dull</t>
  </si>
  <si>
    <t>Morning rainy</t>
  </si>
  <si>
    <t>Fine afternoon</t>
  </si>
  <si>
    <t>Fog afternoon</t>
  </si>
  <si>
    <t>Sultry</t>
  </si>
  <si>
    <t>Windy</t>
  </si>
  <si>
    <t>Rainy</t>
  </si>
  <si>
    <t>Cloudy, fair</t>
  </si>
  <si>
    <t>Hazy, fair</t>
  </si>
  <si>
    <t>Rainy all day</t>
  </si>
  <si>
    <t>Fair morning</t>
  </si>
  <si>
    <t>Fair, sultry</t>
  </si>
  <si>
    <t>Thunderstorm</t>
  </si>
  <si>
    <t>Fine, h. d.</t>
  </si>
  <si>
    <t>Hazy</t>
  </si>
  <si>
    <t>Mist and fog</t>
  </si>
  <si>
    <t>Fine, li. th. at night</t>
  </si>
  <si>
    <t>Cloudy, w. &amp; r. at night</t>
  </si>
  <si>
    <t>Cloudy, gale from S.W.</t>
  </si>
  <si>
    <t>Fair, w. &amp; r. at night</t>
  </si>
  <si>
    <t>Fair afternoon</t>
  </si>
  <si>
    <t>Rainy, fair</t>
  </si>
  <si>
    <t>R. and w.</t>
  </si>
  <si>
    <t>Gale of w. and rain</t>
  </si>
  <si>
    <t>Cloudy, shwr</t>
  </si>
  <si>
    <t>Li. Showrs.</t>
  </si>
  <si>
    <t>Gale of w. &amp; r. at night</t>
  </si>
  <si>
    <t>Morning fair</t>
  </si>
  <si>
    <t>W. and r., fair</t>
  </si>
  <si>
    <t>W. and r. after 4</t>
  </si>
  <si>
    <t>Fair, gale of w. &amp; r. at night</t>
  </si>
  <si>
    <t>Heavy showers</t>
  </si>
  <si>
    <t>Fair, lu. ha. r. at night</t>
  </si>
  <si>
    <t>Heavy rain</t>
  </si>
  <si>
    <t>Incessant rain all day</t>
  </si>
  <si>
    <t>Hazy, dull</t>
  </si>
  <si>
    <t>Fair, hazy</t>
  </si>
  <si>
    <t>Fair, h. d.</t>
  </si>
  <si>
    <t>Heavy shower</t>
  </si>
  <si>
    <t>Fair, lu. ha. &amp; co.</t>
  </si>
  <si>
    <t>Gale from S.W.</t>
  </si>
  <si>
    <t>Light showers</t>
  </si>
  <si>
    <t>Cloudy, squall</t>
  </si>
  <si>
    <t>Squally</t>
  </si>
  <si>
    <t>Shr. of meteors between 1 &amp; 5am</t>
  </si>
  <si>
    <t>Squalls, hail</t>
  </si>
  <si>
    <t>Shower</t>
  </si>
  <si>
    <t>Heavy squalls</t>
  </si>
  <si>
    <t>Rainy, lu. ha.</t>
  </si>
  <si>
    <t>Squalls, lightning</t>
  </si>
  <si>
    <t>Squalls, hl. li. and th.</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</si>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</sst>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sz val="11"/>
      <name val="Calibri"/>
      <family val="2"/>
      <scheme val="minor"/>
    </font>
    <font>
      <b/>
      <sz val="11"/>
      <name val="Calibri"/>
      <family val="2"/>
    </font>
    <font>
      <sz val="11"/>
      <name val="Calibri"/>
      <family val="2"/>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5">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0" fillId="0" borderId="10"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65" fontId="1" fillId="0" borderId="0" xfId="0" applyNumberFormat="1" applyFont="1" applyAlignment="1">
      <alignment horizontal="right"/>
    </xf>
    <xf numFmtId="0" fontId="2" fillId="0" borderId="0" xfId="0" applyFont="1" applyAlignment="1">
      <alignment horizontal="left"/>
    </xf>
    <xf numFmtId="0" fontId="3" fillId="0" borderId="0" xfId="0" applyFont="1"/>
    <xf numFmtId="2" fontId="3" fillId="0" borderId="0" xfId="0" applyNumberFormat="1" applyFont="1"/>
    <xf numFmtId="2" fontId="3" fillId="0" borderId="2" xfId="0" applyNumberFormat="1" applyFont="1" applyBorder="1" applyAlignment="1">
      <alignment horizontal="center"/>
    </xf>
    <xf numFmtId="0" fontId="3" fillId="0" borderId="10" xfId="0" applyFont="1" applyBorder="1" applyAlignment="1">
      <alignment horizontal="center"/>
    </xf>
    <xf numFmtId="0" fontId="3" fillId="0" borderId="3" xfId="0" applyFont="1" applyBorder="1" applyAlignment="1">
      <alignment horizontal="center"/>
    </xf>
    <xf numFmtId="0" fontId="3" fillId="0" borderId="10" xfId="0" applyFont="1" applyBorder="1"/>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7" xfId="0" applyFont="1" applyBorder="1"/>
    <xf numFmtId="0" fontId="3" fillId="0" borderId="5" xfId="0" applyFont="1" applyBorder="1" applyAlignment="1">
      <alignment horizontal="center"/>
    </xf>
    <xf numFmtId="164" fontId="3" fillId="0" borderId="19" xfId="0" applyNumberFormat="1" applyFont="1" applyBorder="1" applyAlignment="1">
      <alignment horizontal="center"/>
    </xf>
    <xf numFmtId="164" fontId="3" fillId="0" borderId="0" xfId="0" applyNumberFormat="1" applyFont="1" applyAlignment="1">
      <alignment horizontal="center"/>
    </xf>
    <xf numFmtId="0" fontId="3" fillId="0" borderId="19" xfId="0" applyFont="1" applyBorder="1" applyAlignment="1">
      <alignment horizontal="center"/>
    </xf>
    <xf numFmtId="164" fontId="3" fillId="0" borderId="11" xfId="0" applyNumberFormat="1" applyFont="1" applyBorder="1" applyAlignment="1">
      <alignment horizontal="center"/>
    </xf>
    <xf numFmtId="0" fontId="3" fillId="0" borderId="0" xfId="0" applyFont="1" applyAlignment="1">
      <alignment horizontal="center"/>
    </xf>
    <xf numFmtId="0" fontId="3" fillId="0" borderId="11" xfId="0" applyFont="1" applyBorder="1" applyAlignment="1">
      <alignment horizontal="center"/>
    </xf>
    <xf numFmtId="0" fontId="3" fillId="0" borderId="7" xfId="0" applyFont="1" applyBorder="1" applyAlignment="1">
      <alignment horizontal="center"/>
    </xf>
    <xf numFmtId="164" fontId="3" fillId="0" borderId="12" xfId="0" applyNumberFormat="1" applyFont="1" applyBorder="1" applyAlignment="1">
      <alignment horizontal="center"/>
    </xf>
    <xf numFmtId="164" fontId="3" fillId="0" borderId="8" xfId="0" applyNumberFormat="1" applyFont="1" applyBorder="1" applyAlignment="1">
      <alignment horizontal="center"/>
    </xf>
    <xf numFmtId="0" fontId="3" fillId="0" borderId="12" xfId="0" applyFont="1" applyBorder="1" applyAlignment="1">
      <alignment horizontal="center"/>
    </xf>
    <xf numFmtId="165" fontId="1" fillId="0" borderId="10" xfId="0" applyNumberFormat="1" applyFont="1" applyBorder="1" applyAlignment="1">
      <alignment horizontal="righ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F6BDA593-F09C-4132-8FD3-BD2FA8F50F38}"/>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s="20" customFormat="1" ht="90" x14ac:dyDescent="0.25">
      <c r="B8" s="85"/>
      <c r="C8" s="22" t="s">
        <v>143</v>
      </c>
      <c r="D8" s="26" t="s">
        <v>4</v>
      </c>
      <c r="E8" s="17" t="s">
        <v>5</v>
      </c>
      <c r="F8" s="25" t="s">
        <v>6</v>
      </c>
      <c r="G8" s="17" t="s">
        <v>7</v>
      </c>
      <c r="H8" s="18" t="s">
        <v>8</v>
      </c>
      <c r="I8" s="18" t="s">
        <v>9</v>
      </c>
      <c r="J8" s="87"/>
      <c r="K8" s="19" t="s">
        <v>11</v>
      </c>
      <c r="L8" s="18" t="s">
        <v>12</v>
      </c>
      <c r="M8" s="17" t="s">
        <v>7</v>
      </c>
      <c r="N8" s="17" t="s">
        <v>8</v>
      </c>
      <c r="O8" s="21" t="s">
        <v>13</v>
      </c>
      <c r="P8" s="84"/>
      <c r="Q8" s="22" t="s">
        <v>144</v>
      </c>
      <c r="R8" s="43" t="s">
        <v>4</v>
      </c>
      <c r="S8" s="41" t="s">
        <v>5</v>
      </c>
      <c r="T8" s="42" t="s">
        <v>6</v>
      </c>
      <c r="U8" s="87"/>
      <c r="V8" s="40" t="s">
        <v>11</v>
      </c>
      <c r="W8" s="42" t="s">
        <v>12</v>
      </c>
    </row>
    <row r="9" spans="1:23" x14ac:dyDescent="0.25">
      <c r="B9" s="1">
        <v>1</v>
      </c>
      <c r="C9" s="27">
        <v>29.79</v>
      </c>
      <c r="D9" s="1">
        <v>51</v>
      </c>
      <c r="E9" s="1">
        <v>42</v>
      </c>
      <c r="F9" s="3">
        <v>39</v>
      </c>
      <c r="G9" s="2" t="s">
        <v>31</v>
      </c>
      <c r="H9" s="3">
        <v>1.5</v>
      </c>
      <c r="I9" s="3">
        <v>1</v>
      </c>
      <c r="J9" s="13">
        <v>0.26</v>
      </c>
      <c r="K9" s="1">
        <v>51.1</v>
      </c>
      <c r="L9" s="3">
        <v>40.5</v>
      </c>
      <c r="M9" s="2" t="s">
        <v>31</v>
      </c>
      <c r="N9" s="2">
        <v>1.5</v>
      </c>
      <c r="O9" s="10">
        <v>8</v>
      </c>
      <c r="P9" s="3" t="s">
        <v>32</v>
      </c>
      <c r="Q9" s="82">
        <v>1008.8390398439875</v>
      </c>
      <c r="R9" s="37">
        <f>CONVERT(D9,"F","C")</f>
        <v>10.555555555555555</v>
      </c>
      <c r="S9" s="47">
        <f t="shared" ref="S9:T24" si="0">CONVERT(E9,"F","C")</f>
        <v>5.5555555555555554</v>
      </c>
      <c r="T9" s="47">
        <f t="shared" si="0"/>
        <v>3.8888888888888888</v>
      </c>
      <c r="U9" s="48">
        <f>CONVERT(J9,"in","cm")</f>
        <v>0.66039999999999999</v>
      </c>
      <c r="V9" s="47">
        <f>CONVERT(K9,"F","C")</f>
        <v>10.611111111111112</v>
      </c>
      <c r="W9" s="13">
        <f>CONVERT(L9,"F","C")</f>
        <v>4.7222222222222223</v>
      </c>
    </row>
    <row r="10" spans="1:23" x14ac:dyDescent="0.25">
      <c r="B10" s="4">
        <v>2</v>
      </c>
      <c r="C10" s="33">
        <v>30.14</v>
      </c>
      <c r="D10" s="5">
        <v>52</v>
      </c>
      <c r="E10" s="4">
        <v>46.2</v>
      </c>
      <c r="F10" s="6">
        <v>44.6</v>
      </c>
      <c r="G10" s="5" t="s">
        <v>33</v>
      </c>
      <c r="H10" s="6">
        <v>3</v>
      </c>
      <c r="I10" s="6">
        <v>10</v>
      </c>
      <c r="J10" s="14">
        <v>0.02</v>
      </c>
      <c r="K10" s="4">
        <v>52</v>
      </c>
      <c r="L10" s="6">
        <v>42.3</v>
      </c>
      <c r="M10" s="5" t="s">
        <v>33</v>
      </c>
      <c r="N10" s="5">
        <v>6</v>
      </c>
      <c r="O10" s="11">
        <v>8</v>
      </c>
      <c r="P10" s="6" t="s">
        <v>34</v>
      </c>
      <c r="Q10" s="59">
        <v>1020.6914000851808</v>
      </c>
      <c r="R10" s="49">
        <f t="shared" ref="R10:T41" si="1">CONVERT(D10,"F","C")</f>
        <v>11.111111111111111</v>
      </c>
      <c r="S10" s="50">
        <f t="shared" si="0"/>
        <v>7.8888888888888902</v>
      </c>
      <c r="T10" s="50">
        <f t="shared" si="0"/>
        <v>7.0000000000000009</v>
      </c>
      <c r="U10" s="51">
        <f t="shared" ref="U10:U41" si="2">CONVERT(J10,"in","cm")</f>
        <v>5.0799999999999998E-2</v>
      </c>
      <c r="V10" s="50">
        <f t="shared" ref="V10:W41" si="3">CONVERT(K10,"F","C")</f>
        <v>11.111111111111111</v>
      </c>
      <c r="W10" s="14">
        <f t="shared" si="3"/>
        <v>5.7222222222222205</v>
      </c>
    </row>
    <row r="11" spans="1:23" x14ac:dyDescent="0.25">
      <c r="B11" s="4">
        <v>3</v>
      </c>
      <c r="C11" s="33">
        <v>30.07</v>
      </c>
      <c r="D11" s="5">
        <v>52</v>
      </c>
      <c r="E11" s="4">
        <v>49</v>
      </c>
      <c r="F11" s="6">
        <v>45</v>
      </c>
      <c r="G11" s="5" t="s">
        <v>31</v>
      </c>
      <c r="H11" s="6">
        <v>1</v>
      </c>
      <c r="I11" s="6">
        <v>8</v>
      </c>
      <c r="J11" s="14">
        <v>7.0000000000000007E-2</v>
      </c>
      <c r="K11" s="4">
        <v>51.5</v>
      </c>
      <c r="L11" s="6">
        <v>46.6</v>
      </c>
      <c r="M11" s="5" t="s">
        <v>33</v>
      </c>
      <c r="N11" s="5">
        <v>1</v>
      </c>
      <c r="O11" s="11">
        <v>7</v>
      </c>
      <c r="P11" s="6" t="s">
        <v>35</v>
      </c>
      <c r="Q11" s="59">
        <v>1018.3209280369423</v>
      </c>
      <c r="R11" s="49">
        <f t="shared" si="1"/>
        <v>11.111111111111111</v>
      </c>
      <c r="S11" s="50">
        <f t="shared" si="0"/>
        <v>9.4444444444444446</v>
      </c>
      <c r="T11" s="50">
        <f t="shared" si="0"/>
        <v>7.2222222222222223</v>
      </c>
      <c r="U11" s="51">
        <f t="shared" si="2"/>
        <v>0.17780000000000001</v>
      </c>
      <c r="V11" s="50">
        <f t="shared" si="3"/>
        <v>10.833333333333334</v>
      </c>
      <c r="W11" s="14">
        <f t="shared" si="3"/>
        <v>8.1111111111111125</v>
      </c>
    </row>
    <row r="12" spans="1:23" x14ac:dyDescent="0.25">
      <c r="B12" s="4">
        <v>4</v>
      </c>
      <c r="C12" s="33">
        <v>29.9</v>
      </c>
      <c r="D12" s="34">
        <v>52</v>
      </c>
      <c r="E12" s="4">
        <v>48.7</v>
      </c>
      <c r="F12" s="6">
        <v>48</v>
      </c>
      <c r="G12" s="5" t="s">
        <v>36</v>
      </c>
      <c r="H12" s="6">
        <v>2</v>
      </c>
      <c r="I12" s="6">
        <v>6</v>
      </c>
      <c r="J12" s="14"/>
      <c r="K12" s="4">
        <v>51.8</v>
      </c>
      <c r="L12" s="6">
        <v>46</v>
      </c>
      <c r="M12" s="5" t="s">
        <v>33</v>
      </c>
      <c r="N12" s="5">
        <v>3</v>
      </c>
      <c r="O12" s="11">
        <v>8</v>
      </c>
      <c r="P12" s="6" t="s">
        <v>37</v>
      </c>
      <c r="Q12" s="59">
        <v>1012.5640673483624</v>
      </c>
      <c r="R12" s="49">
        <f t="shared" si="1"/>
        <v>11.111111111111111</v>
      </c>
      <c r="S12" s="50">
        <f t="shared" si="0"/>
        <v>9.2777777777777786</v>
      </c>
      <c r="T12" s="50">
        <f t="shared" si="0"/>
        <v>8.8888888888888893</v>
      </c>
      <c r="U12" s="51">
        <f t="shared" si="2"/>
        <v>0</v>
      </c>
      <c r="V12" s="50">
        <f t="shared" si="3"/>
        <v>10.999999999999998</v>
      </c>
      <c r="W12" s="14">
        <f t="shared" si="3"/>
        <v>7.7777777777777777</v>
      </c>
    </row>
    <row r="13" spans="1:23" x14ac:dyDescent="0.25">
      <c r="B13" s="4">
        <v>5</v>
      </c>
      <c r="C13" s="33">
        <v>29.88</v>
      </c>
      <c r="D13" s="34">
        <v>52</v>
      </c>
      <c r="E13" s="4">
        <v>47.8</v>
      </c>
      <c r="F13" s="6">
        <v>47.3</v>
      </c>
      <c r="G13" s="5" t="s">
        <v>38</v>
      </c>
      <c r="H13" s="6">
        <v>0.5</v>
      </c>
      <c r="I13" s="6">
        <v>10</v>
      </c>
      <c r="J13" s="14">
        <v>0.03</v>
      </c>
      <c r="K13" s="4">
        <v>51.7</v>
      </c>
      <c r="L13" s="6">
        <v>42.6</v>
      </c>
      <c r="M13" s="5"/>
      <c r="N13" s="5">
        <v>0</v>
      </c>
      <c r="O13" s="11">
        <v>8</v>
      </c>
      <c r="P13" s="6" t="s">
        <v>39</v>
      </c>
      <c r="Q13" s="59">
        <v>1011.8867896202944</v>
      </c>
      <c r="R13" s="49">
        <f t="shared" si="1"/>
        <v>11.111111111111111</v>
      </c>
      <c r="S13" s="50">
        <f t="shared" si="0"/>
        <v>8.7777777777777768</v>
      </c>
      <c r="T13" s="50">
        <f t="shared" si="0"/>
        <v>8.4999999999999982</v>
      </c>
      <c r="U13" s="51">
        <f t="shared" si="2"/>
        <v>7.6200000000000004E-2</v>
      </c>
      <c r="V13" s="50">
        <f t="shared" si="3"/>
        <v>10.944444444444446</v>
      </c>
      <c r="W13" s="14">
        <f t="shared" si="3"/>
        <v>5.8888888888888893</v>
      </c>
    </row>
    <row r="14" spans="1:23" x14ac:dyDescent="0.25">
      <c r="B14" s="4">
        <v>6</v>
      </c>
      <c r="C14" s="33">
        <v>30.132000000000001</v>
      </c>
      <c r="D14" s="5">
        <v>51</v>
      </c>
      <c r="E14" s="4">
        <v>41.8</v>
      </c>
      <c r="F14" s="6">
        <v>41</v>
      </c>
      <c r="G14" s="5" t="s">
        <v>40</v>
      </c>
      <c r="H14" s="6">
        <v>0.5</v>
      </c>
      <c r="I14" s="6">
        <v>4</v>
      </c>
      <c r="J14" s="14"/>
      <c r="K14" s="4">
        <v>49.4</v>
      </c>
      <c r="L14" s="6">
        <v>32</v>
      </c>
      <c r="M14" s="5"/>
      <c r="N14" s="5">
        <v>0</v>
      </c>
      <c r="O14" s="11">
        <v>6</v>
      </c>
      <c r="P14" s="6" t="s">
        <v>37</v>
      </c>
      <c r="Q14" s="59">
        <v>1020.4204889939537</v>
      </c>
      <c r="R14" s="49">
        <f t="shared" si="1"/>
        <v>10.555555555555555</v>
      </c>
      <c r="S14" s="50">
        <f t="shared" si="0"/>
        <v>5.4444444444444429</v>
      </c>
      <c r="T14" s="50">
        <f t="shared" si="0"/>
        <v>5</v>
      </c>
      <c r="U14" s="51">
        <f t="shared" si="2"/>
        <v>0</v>
      </c>
      <c r="V14" s="50">
        <f t="shared" si="3"/>
        <v>9.6666666666666661</v>
      </c>
      <c r="W14" s="14">
        <f t="shared" si="3"/>
        <v>0</v>
      </c>
    </row>
    <row r="15" spans="1:23" x14ac:dyDescent="0.25">
      <c r="B15" s="4">
        <v>7</v>
      </c>
      <c r="C15" s="33">
        <v>29.82</v>
      </c>
      <c r="D15" s="5">
        <v>51</v>
      </c>
      <c r="E15" s="4">
        <v>47</v>
      </c>
      <c r="F15" s="6">
        <v>46</v>
      </c>
      <c r="G15" s="5" t="s">
        <v>38</v>
      </c>
      <c r="H15" s="6">
        <v>5</v>
      </c>
      <c r="I15" s="6">
        <v>10</v>
      </c>
      <c r="J15" s="14">
        <v>0.12</v>
      </c>
      <c r="K15" s="4">
        <v>51.9</v>
      </c>
      <c r="L15" s="6">
        <v>31.9</v>
      </c>
      <c r="M15" s="5" t="s">
        <v>31</v>
      </c>
      <c r="N15" s="5">
        <v>1</v>
      </c>
      <c r="O15" s="11">
        <v>8</v>
      </c>
      <c r="P15" s="6" t="s">
        <v>41</v>
      </c>
      <c r="Q15" s="59">
        <v>1009.8549564360898</v>
      </c>
      <c r="R15" s="49">
        <f t="shared" si="1"/>
        <v>10.555555555555555</v>
      </c>
      <c r="S15" s="50">
        <f t="shared" si="0"/>
        <v>8.3333333333333339</v>
      </c>
      <c r="T15" s="50">
        <f t="shared" si="0"/>
        <v>7.7777777777777777</v>
      </c>
      <c r="U15" s="51">
        <f t="shared" si="2"/>
        <v>0.30480000000000002</v>
      </c>
      <c r="V15" s="50">
        <f t="shared" si="3"/>
        <v>11.055555555555555</v>
      </c>
      <c r="W15" s="14">
        <f t="shared" si="3"/>
        <v>-5.5555555555556344E-2</v>
      </c>
    </row>
    <row r="16" spans="1:23" x14ac:dyDescent="0.25">
      <c r="B16" s="4">
        <v>8</v>
      </c>
      <c r="C16" s="33">
        <v>29.594000000000001</v>
      </c>
      <c r="D16" s="5">
        <v>52</v>
      </c>
      <c r="E16" s="4">
        <v>51.2</v>
      </c>
      <c r="F16" s="6">
        <v>47.2</v>
      </c>
      <c r="G16" s="5" t="s">
        <v>31</v>
      </c>
      <c r="H16" s="6">
        <v>3</v>
      </c>
      <c r="I16" s="6">
        <v>6</v>
      </c>
      <c r="J16" s="14">
        <v>0.21</v>
      </c>
      <c r="K16" s="4">
        <v>52.7</v>
      </c>
      <c r="L16" s="6">
        <v>40.9</v>
      </c>
      <c r="M16" s="5" t="s">
        <v>31</v>
      </c>
      <c r="N16" s="5">
        <v>3</v>
      </c>
      <c r="O16" s="11">
        <v>9</v>
      </c>
      <c r="P16" s="6" t="s">
        <v>42</v>
      </c>
      <c r="Q16" s="59">
        <v>1002.2017181089192</v>
      </c>
      <c r="R16" s="49">
        <f t="shared" si="1"/>
        <v>11.111111111111111</v>
      </c>
      <c r="S16" s="50">
        <f t="shared" si="0"/>
        <v>10.666666666666668</v>
      </c>
      <c r="T16" s="50">
        <f t="shared" si="0"/>
        <v>8.4444444444444464</v>
      </c>
      <c r="U16" s="51">
        <f t="shared" si="2"/>
        <v>0.53339999999999999</v>
      </c>
      <c r="V16" s="50">
        <f t="shared" si="3"/>
        <v>11.500000000000002</v>
      </c>
      <c r="W16" s="14">
        <f t="shared" si="3"/>
        <v>4.9444444444444438</v>
      </c>
    </row>
    <row r="17" spans="2:23" x14ac:dyDescent="0.25">
      <c r="B17" s="4">
        <v>9</v>
      </c>
      <c r="C17" s="33">
        <v>29.28</v>
      </c>
      <c r="D17" s="5">
        <v>50</v>
      </c>
      <c r="E17" s="4">
        <v>40.4</v>
      </c>
      <c r="F17" s="6">
        <v>38</v>
      </c>
      <c r="G17" s="5" t="s">
        <v>31</v>
      </c>
      <c r="H17" s="6">
        <v>2</v>
      </c>
      <c r="I17" s="6">
        <v>2</v>
      </c>
      <c r="J17" s="14">
        <v>0.28000000000000003</v>
      </c>
      <c r="K17" s="4">
        <v>47.2</v>
      </c>
      <c r="L17" s="6">
        <v>37.6</v>
      </c>
      <c r="M17" s="5" t="s">
        <v>31</v>
      </c>
      <c r="N17" s="5">
        <v>4</v>
      </c>
      <c r="O17" s="11">
        <v>8</v>
      </c>
      <c r="P17" s="6" t="s">
        <v>43</v>
      </c>
      <c r="Q17" s="59">
        <v>991.56845777824833</v>
      </c>
      <c r="R17" s="49">
        <f t="shared" si="1"/>
        <v>10</v>
      </c>
      <c r="S17" s="50">
        <f t="shared" si="0"/>
        <v>4.6666666666666661</v>
      </c>
      <c r="T17" s="50">
        <f t="shared" si="0"/>
        <v>3.333333333333333</v>
      </c>
      <c r="U17" s="51">
        <f t="shared" si="2"/>
        <v>0.71120000000000005</v>
      </c>
      <c r="V17" s="50">
        <f t="shared" si="3"/>
        <v>8.4444444444444464</v>
      </c>
      <c r="W17" s="14">
        <f t="shared" si="3"/>
        <v>3.1111111111111116</v>
      </c>
    </row>
    <row r="18" spans="2:23" x14ac:dyDescent="0.25">
      <c r="B18" s="4">
        <v>10</v>
      </c>
      <c r="C18" s="33">
        <v>29.46</v>
      </c>
      <c r="D18" s="5">
        <v>49</v>
      </c>
      <c r="E18" s="4">
        <v>45</v>
      </c>
      <c r="F18" s="6">
        <v>42</v>
      </c>
      <c r="G18" s="5" t="s">
        <v>44</v>
      </c>
      <c r="H18" s="6">
        <v>4</v>
      </c>
      <c r="I18" s="6">
        <v>7</v>
      </c>
      <c r="J18" s="14">
        <v>0.3</v>
      </c>
      <c r="K18" s="4">
        <v>48.7</v>
      </c>
      <c r="L18" s="6">
        <v>39</v>
      </c>
      <c r="M18" s="5" t="s">
        <v>33</v>
      </c>
      <c r="N18" s="5">
        <v>4</v>
      </c>
      <c r="O18" s="11">
        <v>7</v>
      </c>
      <c r="P18" s="6" t="s">
        <v>45</v>
      </c>
      <c r="Q18" s="59">
        <v>997.6639573308621</v>
      </c>
      <c r="R18" s="49">
        <f t="shared" si="1"/>
        <v>9.4444444444444446</v>
      </c>
      <c r="S18" s="50">
        <f t="shared" si="0"/>
        <v>7.2222222222222223</v>
      </c>
      <c r="T18" s="50">
        <f t="shared" si="0"/>
        <v>5.5555555555555554</v>
      </c>
      <c r="U18" s="51">
        <f t="shared" si="2"/>
        <v>0.76200000000000001</v>
      </c>
      <c r="V18" s="50">
        <f t="shared" si="3"/>
        <v>9.2777777777777786</v>
      </c>
      <c r="W18" s="14">
        <f t="shared" si="3"/>
        <v>3.8888888888888888</v>
      </c>
    </row>
    <row r="19" spans="2:23" x14ac:dyDescent="0.25">
      <c r="B19" s="4">
        <v>11</v>
      </c>
      <c r="C19" s="33">
        <v>28.3</v>
      </c>
      <c r="D19" s="5">
        <v>49</v>
      </c>
      <c r="E19" s="4">
        <v>45.6</v>
      </c>
      <c r="F19" s="6">
        <v>44.3</v>
      </c>
      <c r="G19" s="5" t="s">
        <v>36</v>
      </c>
      <c r="H19" s="6">
        <v>4</v>
      </c>
      <c r="I19" s="6">
        <v>10</v>
      </c>
      <c r="J19" s="14">
        <v>0.46</v>
      </c>
      <c r="K19" s="4">
        <v>52.7</v>
      </c>
      <c r="L19" s="6">
        <v>38.6</v>
      </c>
      <c r="M19" s="5" t="s">
        <v>40</v>
      </c>
      <c r="N19" s="5">
        <v>3</v>
      </c>
      <c r="O19" s="11">
        <v>9</v>
      </c>
      <c r="P19" s="6" t="s">
        <v>46</v>
      </c>
      <c r="Q19" s="59">
        <v>958.38184910290659</v>
      </c>
      <c r="R19" s="49">
        <f t="shared" si="1"/>
        <v>9.4444444444444446</v>
      </c>
      <c r="S19" s="50">
        <f t="shared" si="0"/>
        <v>7.5555555555555562</v>
      </c>
      <c r="T19" s="50">
        <f t="shared" si="0"/>
        <v>6.8333333333333313</v>
      </c>
      <c r="U19" s="51">
        <f t="shared" si="2"/>
        <v>1.1684000000000001</v>
      </c>
      <c r="V19" s="50">
        <f t="shared" si="3"/>
        <v>11.500000000000002</v>
      </c>
      <c r="W19" s="14">
        <f t="shared" si="3"/>
        <v>3.6666666666666674</v>
      </c>
    </row>
    <row r="20" spans="2:23" x14ac:dyDescent="0.25">
      <c r="B20" s="4">
        <v>12</v>
      </c>
      <c r="C20" s="33">
        <v>29.742000000000001</v>
      </c>
      <c r="D20" s="5">
        <v>48</v>
      </c>
      <c r="E20" s="4">
        <v>41</v>
      </c>
      <c r="F20" s="6">
        <v>39.299999999999997</v>
      </c>
      <c r="G20" s="5" t="s">
        <v>44</v>
      </c>
      <c r="H20" s="6">
        <v>2</v>
      </c>
      <c r="I20" s="6">
        <v>4</v>
      </c>
      <c r="J20" s="14">
        <v>0.17</v>
      </c>
      <c r="K20" s="4">
        <v>46.2</v>
      </c>
      <c r="L20" s="6">
        <v>37.299999999999997</v>
      </c>
      <c r="M20" s="5"/>
      <c r="N20" s="5">
        <v>0</v>
      </c>
      <c r="O20" s="11">
        <v>6</v>
      </c>
      <c r="P20" s="6" t="s">
        <v>37</v>
      </c>
      <c r="Q20" s="59">
        <v>1007.2135732966237</v>
      </c>
      <c r="R20" s="49">
        <f t="shared" si="1"/>
        <v>8.8888888888888893</v>
      </c>
      <c r="S20" s="50">
        <f t="shared" si="0"/>
        <v>5</v>
      </c>
      <c r="T20" s="50">
        <f t="shared" si="0"/>
        <v>4.0555555555555536</v>
      </c>
      <c r="U20" s="51">
        <f t="shared" si="2"/>
        <v>0.43179999999999996</v>
      </c>
      <c r="V20" s="50">
        <f t="shared" si="3"/>
        <v>7.8888888888888902</v>
      </c>
      <c r="W20" s="14">
        <f t="shared" si="3"/>
        <v>2.9444444444444429</v>
      </c>
    </row>
    <row r="21" spans="2:23" x14ac:dyDescent="0.25">
      <c r="B21" s="4">
        <v>13</v>
      </c>
      <c r="C21" s="33">
        <v>29.88</v>
      </c>
      <c r="D21" s="5">
        <v>48</v>
      </c>
      <c r="E21" s="4">
        <v>45</v>
      </c>
      <c r="F21" s="6">
        <v>44.5</v>
      </c>
      <c r="G21" s="5" t="s">
        <v>33</v>
      </c>
      <c r="H21" s="6">
        <v>5</v>
      </c>
      <c r="I21" s="6">
        <v>10</v>
      </c>
      <c r="J21" s="14">
        <v>0.66</v>
      </c>
      <c r="K21" s="4">
        <v>52</v>
      </c>
      <c r="L21" s="6">
        <v>31.9</v>
      </c>
      <c r="M21" s="5" t="s">
        <v>31</v>
      </c>
      <c r="N21" s="5">
        <v>2</v>
      </c>
      <c r="O21" s="11">
        <v>10</v>
      </c>
      <c r="P21" s="6" t="s">
        <v>47</v>
      </c>
      <c r="Q21" s="59">
        <v>1011.8867896202944</v>
      </c>
      <c r="R21" s="49">
        <f t="shared" si="1"/>
        <v>8.8888888888888893</v>
      </c>
      <c r="S21" s="50">
        <f t="shared" si="0"/>
        <v>7.2222222222222223</v>
      </c>
      <c r="T21" s="50">
        <f t="shared" si="0"/>
        <v>6.9444444444444446</v>
      </c>
      <c r="U21" s="51">
        <f t="shared" si="2"/>
        <v>1.6764000000000001</v>
      </c>
      <c r="V21" s="50">
        <f t="shared" si="3"/>
        <v>11.111111111111111</v>
      </c>
      <c r="W21" s="14">
        <f t="shared" si="3"/>
        <v>-5.5555555555556344E-2</v>
      </c>
    </row>
    <row r="22" spans="2:23" x14ac:dyDescent="0.25">
      <c r="B22" s="4">
        <v>14</v>
      </c>
      <c r="C22" s="33">
        <v>30.1</v>
      </c>
      <c r="D22" s="5">
        <v>51</v>
      </c>
      <c r="E22" s="4">
        <v>50</v>
      </c>
      <c r="F22" s="6">
        <v>49</v>
      </c>
      <c r="G22" s="5" t="s">
        <v>38</v>
      </c>
      <c r="H22" s="6">
        <v>2</v>
      </c>
      <c r="I22" s="6">
        <v>10</v>
      </c>
      <c r="J22" s="14">
        <v>7.0000000000000007E-2</v>
      </c>
      <c r="K22" s="4">
        <v>52.2</v>
      </c>
      <c r="L22" s="6">
        <v>49.2</v>
      </c>
      <c r="M22" s="5" t="s">
        <v>33</v>
      </c>
      <c r="N22" s="5">
        <v>3</v>
      </c>
      <c r="O22" s="11">
        <v>10</v>
      </c>
      <c r="P22" s="6" t="s">
        <v>48</v>
      </c>
      <c r="Q22" s="59">
        <v>1019.3368446290447</v>
      </c>
      <c r="R22" s="49">
        <f t="shared" si="1"/>
        <v>10.555555555555555</v>
      </c>
      <c r="S22" s="50">
        <f t="shared" si="0"/>
        <v>10</v>
      </c>
      <c r="T22" s="50">
        <f t="shared" si="0"/>
        <v>9.4444444444444446</v>
      </c>
      <c r="U22" s="51">
        <f t="shared" si="2"/>
        <v>0.17780000000000001</v>
      </c>
      <c r="V22" s="50">
        <f t="shared" si="3"/>
        <v>11.222222222222223</v>
      </c>
      <c r="W22" s="14">
        <f t="shared" si="3"/>
        <v>9.5555555555555571</v>
      </c>
    </row>
    <row r="23" spans="2:23" x14ac:dyDescent="0.25">
      <c r="B23" s="4">
        <v>15</v>
      </c>
      <c r="C23" s="33">
        <v>30.12</v>
      </c>
      <c r="D23" s="5">
        <v>52</v>
      </c>
      <c r="E23" s="4">
        <v>48.2</v>
      </c>
      <c r="F23" s="6">
        <v>47</v>
      </c>
      <c r="G23" s="5" t="s">
        <v>38</v>
      </c>
      <c r="H23" s="6">
        <v>1</v>
      </c>
      <c r="I23" s="6">
        <v>0</v>
      </c>
      <c r="J23" s="14">
        <v>0.02</v>
      </c>
      <c r="K23" s="4">
        <v>53.8</v>
      </c>
      <c r="L23" s="6">
        <v>45.1</v>
      </c>
      <c r="M23" s="5" t="s">
        <v>38</v>
      </c>
      <c r="N23" s="5">
        <v>1</v>
      </c>
      <c r="O23" s="11">
        <v>9</v>
      </c>
      <c r="P23" s="6" t="s">
        <v>37</v>
      </c>
      <c r="Q23" s="59">
        <v>1020.0141223571128</v>
      </c>
      <c r="R23" s="49">
        <f t="shared" si="1"/>
        <v>11.111111111111111</v>
      </c>
      <c r="S23" s="50">
        <f t="shared" si="0"/>
        <v>9.0000000000000018</v>
      </c>
      <c r="T23" s="50">
        <f t="shared" si="0"/>
        <v>8.3333333333333339</v>
      </c>
      <c r="U23" s="51">
        <f t="shared" si="2"/>
        <v>5.0799999999999998E-2</v>
      </c>
      <c r="V23" s="50">
        <f t="shared" si="3"/>
        <v>12.111111111111109</v>
      </c>
      <c r="W23" s="14">
        <f t="shared" si="3"/>
        <v>7.2777777777777786</v>
      </c>
    </row>
    <row r="24" spans="2:23" x14ac:dyDescent="0.25">
      <c r="B24" s="4">
        <v>16</v>
      </c>
      <c r="C24" s="33">
        <v>30.096</v>
      </c>
      <c r="D24" s="5">
        <v>51</v>
      </c>
      <c r="E24" s="4">
        <v>49.7</v>
      </c>
      <c r="F24" s="6">
        <v>47.7</v>
      </c>
      <c r="G24" s="5" t="s">
        <v>38</v>
      </c>
      <c r="H24" s="6">
        <v>4</v>
      </c>
      <c r="I24" s="6">
        <v>10</v>
      </c>
      <c r="J24" s="14">
        <v>0.17</v>
      </c>
      <c r="K24" s="4">
        <v>53.2</v>
      </c>
      <c r="L24" s="6">
        <v>46</v>
      </c>
      <c r="M24" s="5" t="s">
        <v>38</v>
      </c>
      <c r="N24" s="5">
        <v>1</v>
      </c>
      <c r="O24" s="11">
        <v>8</v>
      </c>
      <c r="P24" s="6" t="s">
        <v>49</v>
      </c>
      <c r="Q24" s="59">
        <v>1019.2013890834307</v>
      </c>
      <c r="R24" s="49">
        <f t="shared" si="1"/>
        <v>10.555555555555555</v>
      </c>
      <c r="S24" s="50">
        <f t="shared" si="0"/>
        <v>9.8333333333333339</v>
      </c>
      <c r="T24" s="50">
        <f t="shared" si="0"/>
        <v>8.7222222222222232</v>
      </c>
      <c r="U24" s="51">
        <f t="shared" si="2"/>
        <v>0.43179999999999996</v>
      </c>
      <c r="V24" s="50">
        <f t="shared" si="3"/>
        <v>11.777777777777779</v>
      </c>
      <c r="W24" s="14">
        <f t="shared" si="3"/>
        <v>7.7777777777777777</v>
      </c>
    </row>
    <row r="25" spans="2:23" x14ac:dyDescent="0.25">
      <c r="B25" s="4">
        <v>17</v>
      </c>
      <c r="C25" s="33">
        <v>30.417999999999999</v>
      </c>
      <c r="D25" s="5">
        <v>51</v>
      </c>
      <c r="E25" s="4">
        <v>48.3</v>
      </c>
      <c r="F25" s="6">
        <v>47</v>
      </c>
      <c r="G25" s="5" t="s">
        <v>38</v>
      </c>
      <c r="H25" s="6">
        <v>1</v>
      </c>
      <c r="I25" s="6">
        <v>10</v>
      </c>
      <c r="J25" s="14">
        <v>0.01</v>
      </c>
      <c r="K25" s="4">
        <v>53.2</v>
      </c>
      <c r="L25" s="6">
        <v>45</v>
      </c>
      <c r="M25" s="5" t="s">
        <v>38</v>
      </c>
      <c r="N25" s="5">
        <v>1</v>
      </c>
      <c r="O25" s="11">
        <v>8</v>
      </c>
      <c r="P25" s="6" t="s">
        <v>48</v>
      </c>
      <c r="Q25" s="59">
        <v>1030.1055605053289</v>
      </c>
      <c r="R25" s="49">
        <f t="shared" si="1"/>
        <v>10.555555555555555</v>
      </c>
      <c r="S25" s="50">
        <f t="shared" si="1"/>
        <v>9.0555555555555536</v>
      </c>
      <c r="T25" s="50">
        <f t="shared" si="1"/>
        <v>8.3333333333333339</v>
      </c>
      <c r="U25" s="51">
        <f t="shared" si="2"/>
        <v>2.5399999999999999E-2</v>
      </c>
      <c r="V25" s="50">
        <f t="shared" si="3"/>
        <v>11.777777777777779</v>
      </c>
      <c r="W25" s="14">
        <f t="shared" si="3"/>
        <v>7.2222222222222223</v>
      </c>
    </row>
    <row r="26" spans="2:23" x14ac:dyDescent="0.25">
      <c r="B26" s="4">
        <v>18</v>
      </c>
      <c r="C26" s="33">
        <v>30.271999999999998</v>
      </c>
      <c r="D26" s="5">
        <v>52</v>
      </c>
      <c r="E26" s="4">
        <v>48</v>
      </c>
      <c r="F26" s="6">
        <v>47</v>
      </c>
      <c r="G26" s="5" t="s">
        <v>33</v>
      </c>
      <c r="H26" s="6">
        <v>2</v>
      </c>
      <c r="I26" s="6">
        <v>10</v>
      </c>
      <c r="J26" s="14"/>
      <c r="K26" s="4">
        <v>50.1</v>
      </c>
      <c r="L26" s="6">
        <v>46.2</v>
      </c>
      <c r="M26" s="5" t="s">
        <v>33</v>
      </c>
      <c r="N26" s="5">
        <v>3</v>
      </c>
      <c r="O26" s="11">
        <v>10</v>
      </c>
      <c r="P26" s="6" t="s">
        <v>48</v>
      </c>
      <c r="Q26" s="59">
        <v>1025.1614330904308</v>
      </c>
      <c r="R26" s="49">
        <f t="shared" si="1"/>
        <v>11.111111111111111</v>
      </c>
      <c r="S26" s="50">
        <f t="shared" si="1"/>
        <v>8.8888888888888893</v>
      </c>
      <c r="T26" s="50">
        <f t="shared" si="1"/>
        <v>8.3333333333333339</v>
      </c>
      <c r="U26" s="51">
        <f t="shared" si="2"/>
        <v>0</v>
      </c>
      <c r="V26" s="50">
        <f t="shared" si="3"/>
        <v>10.055555555555555</v>
      </c>
      <c r="W26" s="14">
        <f t="shared" si="3"/>
        <v>7.8888888888888902</v>
      </c>
    </row>
    <row r="27" spans="2:23" x14ac:dyDescent="0.25">
      <c r="B27" s="4">
        <v>19</v>
      </c>
      <c r="C27" s="33">
        <v>29.83</v>
      </c>
      <c r="D27" s="5">
        <v>51</v>
      </c>
      <c r="E27" s="4">
        <v>49</v>
      </c>
      <c r="F27" s="6">
        <v>47</v>
      </c>
      <c r="G27" s="5" t="s">
        <v>38</v>
      </c>
      <c r="H27" s="6">
        <v>1.5</v>
      </c>
      <c r="I27" s="6">
        <v>8</v>
      </c>
      <c r="J27" s="14"/>
      <c r="K27" s="4">
        <v>54.3</v>
      </c>
      <c r="L27" s="6">
        <v>46</v>
      </c>
      <c r="M27" s="5" t="s">
        <v>33</v>
      </c>
      <c r="N27" s="5">
        <v>2</v>
      </c>
      <c r="O27" s="11">
        <v>9</v>
      </c>
      <c r="P27" s="6" t="s">
        <v>37</v>
      </c>
      <c r="Q27" s="59">
        <v>1010.1935953001237</v>
      </c>
      <c r="R27" s="49">
        <f t="shared" si="1"/>
        <v>10.555555555555555</v>
      </c>
      <c r="S27" s="50">
        <f t="shared" si="1"/>
        <v>9.4444444444444446</v>
      </c>
      <c r="T27" s="50">
        <f t="shared" si="1"/>
        <v>8.3333333333333339</v>
      </c>
      <c r="U27" s="51">
        <f t="shared" si="2"/>
        <v>0</v>
      </c>
      <c r="V27" s="50">
        <f t="shared" si="3"/>
        <v>12.388888888888888</v>
      </c>
      <c r="W27" s="14">
        <f t="shared" si="3"/>
        <v>7.7777777777777777</v>
      </c>
    </row>
    <row r="28" spans="2:23" x14ac:dyDescent="0.25">
      <c r="B28" s="4">
        <v>20</v>
      </c>
      <c r="C28" s="33">
        <v>29.792000000000002</v>
      </c>
      <c r="D28" s="5">
        <v>52</v>
      </c>
      <c r="E28" s="4">
        <v>49</v>
      </c>
      <c r="F28" s="6">
        <v>48.5</v>
      </c>
      <c r="G28" s="5" t="s">
        <v>38</v>
      </c>
      <c r="H28" s="6">
        <v>2</v>
      </c>
      <c r="I28" s="6">
        <v>10</v>
      </c>
      <c r="J28" s="14">
        <v>0.27</v>
      </c>
      <c r="K28" s="4">
        <v>50.6</v>
      </c>
      <c r="L28" s="6">
        <v>47</v>
      </c>
      <c r="M28" s="5" t="s">
        <v>33</v>
      </c>
      <c r="N28" s="5">
        <v>1</v>
      </c>
      <c r="O28" s="11">
        <v>10</v>
      </c>
      <c r="P28" s="6" t="s">
        <v>48</v>
      </c>
      <c r="Q28" s="59">
        <v>1008.9067676167942</v>
      </c>
      <c r="R28" s="49">
        <f t="shared" si="1"/>
        <v>11.111111111111111</v>
      </c>
      <c r="S28" s="50">
        <f t="shared" si="1"/>
        <v>9.4444444444444446</v>
      </c>
      <c r="T28" s="50">
        <f t="shared" si="1"/>
        <v>9.1666666666666661</v>
      </c>
      <c r="U28" s="51">
        <f t="shared" si="2"/>
        <v>0.68580000000000008</v>
      </c>
      <c r="V28" s="50">
        <f t="shared" si="3"/>
        <v>10.333333333333334</v>
      </c>
      <c r="W28" s="14">
        <f t="shared" si="3"/>
        <v>8.3333333333333339</v>
      </c>
    </row>
    <row r="29" spans="2:23" x14ac:dyDescent="0.25">
      <c r="B29" s="4">
        <v>21</v>
      </c>
      <c r="C29" s="33">
        <v>29.923999999999999</v>
      </c>
      <c r="D29" s="5">
        <v>52</v>
      </c>
      <c r="E29" s="4">
        <v>50</v>
      </c>
      <c r="F29" s="6">
        <v>49</v>
      </c>
      <c r="G29" s="5" t="s">
        <v>33</v>
      </c>
      <c r="H29" s="6">
        <v>2</v>
      </c>
      <c r="I29" s="6">
        <v>8</v>
      </c>
      <c r="J29" s="14">
        <v>0.06</v>
      </c>
      <c r="K29" s="4">
        <v>54.5</v>
      </c>
      <c r="L29" s="6">
        <v>46.8</v>
      </c>
      <c r="M29" s="5" t="s">
        <v>33</v>
      </c>
      <c r="N29" s="5">
        <v>1.5</v>
      </c>
      <c r="O29" s="11">
        <v>9</v>
      </c>
      <c r="P29" s="6" t="s">
        <v>50</v>
      </c>
      <c r="Q29" s="59">
        <v>1013.3768006220445</v>
      </c>
      <c r="R29" s="49">
        <f t="shared" si="1"/>
        <v>11.111111111111111</v>
      </c>
      <c r="S29" s="50">
        <f t="shared" si="1"/>
        <v>10</v>
      </c>
      <c r="T29" s="50">
        <f t="shared" si="1"/>
        <v>9.4444444444444446</v>
      </c>
      <c r="U29" s="51">
        <f t="shared" si="2"/>
        <v>0.15240000000000001</v>
      </c>
      <c r="V29" s="50">
        <f t="shared" si="3"/>
        <v>12.5</v>
      </c>
      <c r="W29" s="14">
        <f t="shared" si="3"/>
        <v>8.2222222222222197</v>
      </c>
    </row>
    <row r="30" spans="2:23" x14ac:dyDescent="0.25">
      <c r="B30" s="4">
        <v>22</v>
      </c>
      <c r="C30" s="33">
        <v>30.02</v>
      </c>
      <c r="D30" s="5">
        <v>52</v>
      </c>
      <c r="E30" s="4">
        <v>51</v>
      </c>
      <c r="F30" s="6">
        <v>50.3</v>
      </c>
      <c r="G30" s="5" t="s">
        <v>33</v>
      </c>
      <c r="H30" s="6">
        <v>3</v>
      </c>
      <c r="I30" s="6">
        <v>10</v>
      </c>
      <c r="J30" s="14">
        <v>0.51</v>
      </c>
      <c r="K30" s="4">
        <v>53.1</v>
      </c>
      <c r="L30" s="6">
        <v>47.3</v>
      </c>
      <c r="M30" s="5" t="s">
        <v>31</v>
      </c>
      <c r="N30" s="5">
        <v>2</v>
      </c>
      <c r="O30" s="11">
        <v>10</v>
      </c>
      <c r="P30" s="6" t="s">
        <v>51</v>
      </c>
      <c r="Q30" s="59">
        <v>1016.6277337167716</v>
      </c>
      <c r="R30" s="49">
        <f t="shared" si="1"/>
        <v>11.111111111111111</v>
      </c>
      <c r="S30" s="50">
        <f t="shared" si="1"/>
        <v>10.555555555555555</v>
      </c>
      <c r="T30" s="50">
        <f t="shared" si="1"/>
        <v>10.166666666666664</v>
      </c>
      <c r="U30" s="51">
        <f t="shared" si="2"/>
        <v>1.2954000000000001</v>
      </c>
      <c r="V30" s="50">
        <f t="shared" si="3"/>
        <v>11.722222222222223</v>
      </c>
      <c r="W30" s="14">
        <f t="shared" si="3"/>
        <v>8.4999999999999982</v>
      </c>
    </row>
    <row r="31" spans="2:23" x14ac:dyDescent="0.25">
      <c r="B31" s="4">
        <v>23</v>
      </c>
      <c r="C31" s="33">
        <v>30.276</v>
      </c>
      <c r="D31" s="5">
        <v>52</v>
      </c>
      <c r="E31" s="4">
        <v>48.8</v>
      </c>
      <c r="F31" s="6">
        <v>46</v>
      </c>
      <c r="G31" s="5" t="s">
        <v>44</v>
      </c>
      <c r="H31" s="6">
        <v>1.5</v>
      </c>
      <c r="I31" s="6">
        <v>7</v>
      </c>
      <c r="J31" s="14">
        <v>0.02</v>
      </c>
      <c r="K31" s="4">
        <v>51.8</v>
      </c>
      <c r="L31" s="6">
        <v>45.8</v>
      </c>
      <c r="M31" s="5" t="s">
        <v>52</v>
      </c>
      <c r="N31" s="5">
        <v>1</v>
      </c>
      <c r="O31" s="11">
        <v>8</v>
      </c>
      <c r="P31" s="6" t="s">
        <v>53</v>
      </c>
      <c r="Q31" s="59">
        <v>1025.2968886360445</v>
      </c>
      <c r="R31" s="49">
        <f t="shared" si="1"/>
        <v>11.111111111111111</v>
      </c>
      <c r="S31" s="50">
        <f t="shared" si="1"/>
        <v>9.3333333333333321</v>
      </c>
      <c r="T31" s="50">
        <f t="shared" si="1"/>
        <v>7.7777777777777777</v>
      </c>
      <c r="U31" s="51">
        <f t="shared" si="2"/>
        <v>5.0799999999999998E-2</v>
      </c>
      <c r="V31" s="50">
        <f t="shared" si="3"/>
        <v>10.999999999999998</v>
      </c>
      <c r="W31" s="14">
        <f t="shared" si="3"/>
        <v>7.6666666666666652</v>
      </c>
    </row>
    <row r="32" spans="2:23" x14ac:dyDescent="0.25">
      <c r="B32" s="4">
        <v>24</v>
      </c>
      <c r="C32" s="33">
        <v>30.666</v>
      </c>
      <c r="D32" s="5">
        <v>52</v>
      </c>
      <c r="E32" s="4">
        <v>42</v>
      </c>
      <c r="F32" s="6">
        <v>41</v>
      </c>
      <c r="G32" s="5" t="s">
        <v>54</v>
      </c>
      <c r="H32" s="6">
        <v>0.5</v>
      </c>
      <c r="I32" s="6">
        <v>0</v>
      </c>
      <c r="J32" s="14">
        <v>0.01</v>
      </c>
      <c r="K32" s="4">
        <v>51.1</v>
      </c>
      <c r="L32" s="6">
        <v>33.799999999999997</v>
      </c>
      <c r="M32" s="5"/>
      <c r="N32" s="5">
        <v>0</v>
      </c>
      <c r="O32" s="11">
        <v>6</v>
      </c>
      <c r="P32" s="6" t="s">
        <v>55</v>
      </c>
      <c r="Q32" s="59">
        <v>1038.5038043333745</v>
      </c>
      <c r="R32" s="49">
        <f t="shared" si="1"/>
        <v>11.111111111111111</v>
      </c>
      <c r="S32" s="50">
        <f t="shared" si="1"/>
        <v>5.5555555555555554</v>
      </c>
      <c r="T32" s="50">
        <f t="shared" si="1"/>
        <v>5</v>
      </c>
      <c r="U32" s="51">
        <f t="shared" si="2"/>
        <v>2.5399999999999999E-2</v>
      </c>
      <c r="V32" s="50">
        <f t="shared" si="3"/>
        <v>10.611111111111112</v>
      </c>
      <c r="W32" s="14">
        <f t="shared" si="3"/>
        <v>0.99999999999999845</v>
      </c>
    </row>
    <row r="33" spans="2:23" x14ac:dyDescent="0.25">
      <c r="B33" s="4">
        <v>25</v>
      </c>
      <c r="C33" s="33">
        <v>30.72</v>
      </c>
      <c r="D33" s="5">
        <v>51</v>
      </c>
      <c r="E33" s="4">
        <v>34</v>
      </c>
      <c r="F33" s="6">
        <v>33</v>
      </c>
      <c r="G33" s="5"/>
      <c r="H33" s="6">
        <v>0</v>
      </c>
      <c r="I33" s="6">
        <v>2</v>
      </c>
      <c r="J33" s="14"/>
      <c r="K33" s="4">
        <v>49.7</v>
      </c>
      <c r="L33" s="6">
        <v>31.8</v>
      </c>
      <c r="M33" s="5"/>
      <c r="N33" s="5">
        <v>0</v>
      </c>
      <c r="O33" s="11">
        <v>5</v>
      </c>
      <c r="P33" s="6" t="s">
        <v>56</v>
      </c>
      <c r="Q33" s="59">
        <v>1040.3324541991587</v>
      </c>
      <c r="R33" s="49">
        <f t="shared" si="1"/>
        <v>10.555555555555555</v>
      </c>
      <c r="S33" s="50">
        <f t="shared" si="1"/>
        <v>1.1111111111111112</v>
      </c>
      <c r="T33" s="50">
        <f t="shared" si="1"/>
        <v>0.55555555555555558</v>
      </c>
      <c r="U33" s="51">
        <f t="shared" si="2"/>
        <v>0</v>
      </c>
      <c r="V33" s="50">
        <f t="shared" si="3"/>
        <v>9.8333333333333339</v>
      </c>
      <c r="W33" s="14">
        <f t="shared" si="3"/>
        <v>-0.11111111111111072</v>
      </c>
    </row>
    <row r="34" spans="2:23" x14ac:dyDescent="0.25">
      <c r="B34" s="4">
        <v>26</v>
      </c>
      <c r="C34" s="33">
        <v>30.65</v>
      </c>
      <c r="D34" s="5">
        <v>51</v>
      </c>
      <c r="E34" s="4">
        <v>41</v>
      </c>
      <c r="F34" s="6">
        <v>40.799999999999997</v>
      </c>
      <c r="G34" s="5" t="s">
        <v>54</v>
      </c>
      <c r="H34" s="6">
        <v>0.5</v>
      </c>
      <c r="I34" s="6">
        <v>9</v>
      </c>
      <c r="J34" s="14"/>
      <c r="K34" s="4">
        <v>46.8</v>
      </c>
      <c r="L34" s="6">
        <v>33</v>
      </c>
      <c r="M34" s="5" t="s">
        <v>36</v>
      </c>
      <c r="N34" s="5">
        <v>1</v>
      </c>
      <c r="O34" s="11">
        <v>6</v>
      </c>
      <c r="P34" s="6" t="s">
        <v>48</v>
      </c>
      <c r="Q34" s="59">
        <v>1037.96198215092</v>
      </c>
      <c r="R34" s="49">
        <f t="shared" si="1"/>
        <v>10.555555555555555</v>
      </c>
      <c r="S34" s="50">
        <f t="shared" si="1"/>
        <v>5</v>
      </c>
      <c r="T34" s="50">
        <f t="shared" si="1"/>
        <v>4.8888888888888875</v>
      </c>
      <c r="U34" s="51">
        <f t="shared" si="2"/>
        <v>0</v>
      </c>
      <c r="V34" s="50">
        <f t="shared" si="3"/>
        <v>8.2222222222222197</v>
      </c>
      <c r="W34" s="14">
        <f t="shared" si="3"/>
        <v>0.55555555555555558</v>
      </c>
    </row>
    <row r="35" spans="2:23" x14ac:dyDescent="0.25">
      <c r="B35" s="4">
        <v>27</v>
      </c>
      <c r="C35" s="33">
        <v>30.404</v>
      </c>
      <c r="D35" s="5">
        <v>49</v>
      </c>
      <c r="E35" s="4">
        <v>35</v>
      </c>
      <c r="F35" s="6">
        <v>35</v>
      </c>
      <c r="G35" s="5" t="s">
        <v>36</v>
      </c>
      <c r="H35" s="6">
        <v>1</v>
      </c>
      <c r="I35" s="6">
        <v>10</v>
      </c>
      <c r="J35" s="14"/>
      <c r="K35" s="4">
        <v>43.3</v>
      </c>
      <c r="L35" s="6">
        <v>34</v>
      </c>
      <c r="M35" s="5" t="s">
        <v>33</v>
      </c>
      <c r="N35" s="5">
        <v>1.5</v>
      </c>
      <c r="O35" s="11">
        <v>7</v>
      </c>
      <c r="P35" s="6" t="s">
        <v>57</v>
      </c>
      <c r="Q35" s="59">
        <v>1029.6314660956812</v>
      </c>
      <c r="R35" s="49">
        <f t="shared" si="1"/>
        <v>9.4444444444444446</v>
      </c>
      <c r="S35" s="50">
        <f t="shared" si="1"/>
        <v>1.6666666666666665</v>
      </c>
      <c r="T35" s="50">
        <f t="shared" si="1"/>
        <v>1.6666666666666665</v>
      </c>
      <c r="U35" s="51">
        <f t="shared" si="2"/>
        <v>0</v>
      </c>
      <c r="V35" s="50">
        <f t="shared" si="3"/>
        <v>6.2777777777777759</v>
      </c>
      <c r="W35" s="14">
        <f t="shared" si="3"/>
        <v>1.1111111111111112</v>
      </c>
    </row>
    <row r="36" spans="2:23" x14ac:dyDescent="0.25">
      <c r="B36" s="4">
        <v>28</v>
      </c>
      <c r="C36" s="33">
        <v>30.13</v>
      </c>
      <c r="D36" s="5">
        <v>50</v>
      </c>
      <c r="E36" s="4">
        <v>45</v>
      </c>
      <c r="F36" s="6">
        <v>44.5</v>
      </c>
      <c r="G36" s="5" t="s">
        <v>33</v>
      </c>
      <c r="H36" s="6">
        <v>1</v>
      </c>
      <c r="I36" s="6">
        <v>10</v>
      </c>
      <c r="J36" s="14"/>
      <c r="K36" s="4">
        <v>49.3</v>
      </c>
      <c r="L36" s="6">
        <v>40</v>
      </c>
      <c r="M36" s="5" t="s">
        <v>33</v>
      </c>
      <c r="N36" s="5">
        <v>1</v>
      </c>
      <c r="O36" s="11">
        <v>8</v>
      </c>
      <c r="P36" s="6" t="s">
        <v>48</v>
      </c>
      <c r="Q36" s="59">
        <v>1020.3527612211467</v>
      </c>
      <c r="R36" s="49">
        <f t="shared" si="1"/>
        <v>10</v>
      </c>
      <c r="S36" s="50">
        <f t="shared" si="1"/>
        <v>7.2222222222222223</v>
      </c>
      <c r="T36" s="50">
        <f t="shared" si="1"/>
        <v>6.9444444444444446</v>
      </c>
      <c r="U36" s="51">
        <f t="shared" si="2"/>
        <v>0</v>
      </c>
      <c r="V36" s="50">
        <f t="shared" si="3"/>
        <v>9.6111111111111089</v>
      </c>
      <c r="W36" s="14">
        <f t="shared" si="3"/>
        <v>4.4444444444444446</v>
      </c>
    </row>
    <row r="37" spans="2:23" x14ac:dyDescent="0.25">
      <c r="B37" s="4">
        <v>29</v>
      </c>
      <c r="C37" s="33">
        <v>29.97</v>
      </c>
      <c r="D37" s="5">
        <v>50</v>
      </c>
      <c r="E37" s="4">
        <v>49.2</v>
      </c>
      <c r="F37" s="6">
        <v>47.8</v>
      </c>
      <c r="G37" s="5" t="s">
        <v>31</v>
      </c>
      <c r="H37" s="6">
        <v>1.5</v>
      </c>
      <c r="I37" s="6">
        <v>4</v>
      </c>
      <c r="J37" s="14">
        <v>0.01</v>
      </c>
      <c r="K37" s="4">
        <v>53</v>
      </c>
      <c r="L37" s="6">
        <v>45</v>
      </c>
      <c r="M37" s="5"/>
      <c r="N37" s="5">
        <v>0</v>
      </c>
      <c r="O37" s="11">
        <v>9</v>
      </c>
      <c r="P37" s="6" t="s">
        <v>48</v>
      </c>
      <c r="Q37" s="59">
        <v>1014.9345393966013</v>
      </c>
      <c r="R37" s="49">
        <f t="shared" si="1"/>
        <v>10</v>
      </c>
      <c r="S37" s="50">
        <f t="shared" si="1"/>
        <v>9.5555555555555571</v>
      </c>
      <c r="T37" s="50">
        <f t="shared" si="1"/>
        <v>8.7777777777777768</v>
      </c>
      <c r="U37" s="51">
        <f t="shared" si="2"/>
        <v>2.5399999999999999E-2</v>
      </c>
      <c r="V37" s="50">
        <f t="shared" si="3"/>
        <v>11.666666666666666</v>
      </c>
      <c r="W37" s="14">
        <f t="shared" si="3"/>
        <v>7.2222222222222223</v>
      </c>
    </row>
    <row r="38" spans="2:23" x14ac:dyDescent="0.25">
      <c r="B38" s="4">
        <v>30</v>
      </c>
      <c r="C38" s="33">
        <v>30.06</v>
      </c>
      <c r="D38" s="5">
        <v>50</v>
      </c>
      <c r="E38" s="4">
        <v>47</v>
      </c>
      <c r="F38" s="6">
        <v>47</v>
      </c>
      <c r="G38" s="5" t="s">
        <v>36</v>
      </c>
      <c r="H38" s="6">
        <v>1</v>
      </c>
      <c r="I38" s="6">
        <v>10</v>
      </c>
      <c r="J38" s="14">
        <v>0.27</v>
      </c>
      <c r="K38" s="4">
        <v>54.6</v>
      </c>
      <c r="L38" s="6">
        <v>46</v>
      </c>
      <c r="M38" s="5" t="s">
        <v>36</v>
      </c>
      <c r="N38" s="5">
        <v>1</v>
      </c>
      <c r="O38" s="11">
        <v>4</v>
      </c>
      <c r="P38" s="6" t="s">
        <v>48</v>
      </c>
      <c r="Q38" s="59">
        <v>1017.9822891729082</v>
      </c>
      <c r="R38" s="49">
        <f t="shared" si="1"/>
        <v>10</v>
      </c>
      <c r="S38" s="50">
        <f t="shared" si="1"/>
        <v>8.3333333333333339</v>
      </c>
      <c r="T38" s="50">
        <f t="shared" si="1"/>
        <v>8.3333333333333339</v>
      </c>
      <c r="U38" s="51">
        <f t="shared" si="2"/>
        <v>0.68580000000000008</v>
      </c>
      <c r="V38" s="50">
        <f t="shared" si="3"/>
        <v>12.555555555555555</v>
      </c>
      <c r="W38" s="14">
        <f t="shared" si="3"/>
        <v>7.7777777777777777</v>
      </c>
    </row>
    <row r="39" spans="2:23" x14ac:dyDescent="0.25">
      <c r="B39" s="4">
        <v>31</v>
      </c>
      <c r="C39" s="33">
        <v>29.643999999999998</v>
      </c>
      <c r="D39" s="5">
        <v>51</v>
      </c>
      <c r="E39" s="4">
        <v>49</v>
      </c>
      <c r="F39" s="6">
        <v>48</v>
      </c>
      <c r="G39" s="5" t="s">
        <v>33</v>
      </c>
      <c r="H39" s="6">
        <v>2</v>
      </c>
      <c r="I39" s="6">
        <v>10</v>
      </c>
      <c r="J39" s="14">
        <v>0.11</v>
      </c>
      <c r="K39" s="4">
        <v>54.3</v>
      </c>
      <c r="L39" s="6">
        <v>47.2</v>
      </c>
      <c r="M39" s="5" t="s">
        <v>33</v>
      </c>
      <c r="N39" s="5">
        <v>2</v>
      </c>
      <c r="O39" s="11">
        <v>9</v>
      </c>
      <c r="P39" s="6" t="s">
        <v>58</v>
      </c>
      <c r="Q39" s="59">
        <v>1003.8949124290896</v>
      </c>
      <c r="R39" s="49">
        <f t="shared" si="1"/>
        <v>10.555555555555555</v>
      </c>
      <c r="S39" s="50">
        <f t="shared" si="1"/>
        <v>9.4444444444444446</v>
      </c>
      <c r="T39" s="50">
        <f t="shared" si="1"/>
        <v>8.8888888888888893</v>
      </c>
      <c r="U39" s="51">
        <f t="shared" si="2"/>
        <v>0.27939999999999998</v>
      </c>
      <c r="V39" s="50">
        <f t="shared" si="3"/>
        <v>12.388888888888888</v>
      </c>
      <c r="W39" s="14">
        <f t="shared" si="3"/>
        <v>8.4444444444444464</v>
      </c>
    </row>
    <row r="40" spans="2:23" x14ac:dyDescent="0.25">
      <c r="B40" s="1" t="s">
        <v>15</v>
      </c>
      <c r="C40" s="12">
        <f>SUM(C9:C39)</f>
        <v>929.08</v>
      </c>
      <c r="D40" s="36">
        <f t="shared" ref="D40:O40" si="4">SUM(D9:D39)</f>
        <v>1577</v>
      </c>
      <c r="E40" s="36">
        <f t="shared" ref="E40" si="5">SUM(E9:E39)</f>
        <v>1424.9</v>
      </c>
      <c r="F40" s="36">
        <f t="shared" si="4"/>
        <v>1381.7999999999997</v>
      </c>
      <c r="G40" s="36"/>
      <c r="H40" s="36">
        <f t="shared" si="4"/>
        <v>61</v>
      </c>
      <c r="I40" s="36">
        <f t="shared" si="4"/>
        <v>226</v>
      </c>
      <c r="J40" s="35">
        <f t="shared" si="4"/>
        <v>4.1099999999999994</v>
      </c>
      <c r="K40" s="36">
        <f t="shared" ref="K40" si="6">SUM(K9:K39)</f>
        <v>1587.7999999999995</v>
      </c>
      <c r="L40" s="36">
        <f t="shared" si="4"/>
        <v>1282.3999999999999</v>
      </c>
      <c r="M40" s="12"/>
      <c r="N40" s="36">
        <f t="shared" si="4"/>
        <v>51.5</v>
      </c>
      <c r="O40" s="37">
        <f t="shared" si="4"/>
        <v>247</v>
      </c>
      <c r="P40" s="3"/>
      <c r="Q40" s="36">
        <f>SUM(Q9:Q39)</f>
        <v>31463.309360158666</v>
      </c>
      <c r="R40" s="37"/>
      <c r="S40" s="47"/>
      <c r="T40" s="47"/>
      <c r="U40" s="48">
        <f t="shared" si="2"/>
        <v>10.439399999999999</v>
      </c>
      <c r="V40" s="47"/>
      <c r="W40" s="13"/>
    </row>
    <row r="41" spans="2:23" x14ac:dyDescent="0.25">
      <c r="B41" s="7" t="s">
        <v>16</v>
      </c>
      <c r="C41" s="15">
        <f>C40/31</f>
        <v>29.970322580645163</v>
      </c>
      <c r="D41" s="38">
        <f t="shared" ref="D41:O41" si="7">D40/31</f>
        <v>50.87096774193548</v>
      </c>
      <c r="E41" s="38">
        <f t="shared" ref="E41" si="8">E40/31</f>
        <v>45.964516129032262</v>
      </c>
      <c r="F41" s="38">
        <f t="shared" si="7"/>
        <v>44.574193548387086</v>
      </c>
      <c r="G41" s="38"/>
      <c r="H41" s="38">
        <f t="shared" si="7"/>
        <v>1.967741935483871</v>
      </c>
      <c r="I41" s="38">
        <f t="shared" si="7"/>
        <v>7.290322580645161</v>
      </c>
      <c r="J41" s="38">
        <f t="shared" si="7"/>
        <v>0.13258064516129031</v>
      </c>
      <c r="K41" s="38">
        <f t="shared" ref="K41" si="9">K40/31</f>
        <v>51.219354838709663</v>
      </c>
      <c r="L41" s="38">
        <f t="shared" si="7"/>
        <v>41.367741935483863</v>
      </c>
      <c r="M41" s="15"/>
      <c r="N41" s="38">
        <f t="shared" si="7"/>
        <v>1.6612903225806452</v>
      </c>
      <c r="O41" s="39">
        <f t="shared" si="7"/>
        <v>7.967741935483871</v>
      </c>
      <c r="P41" s="9"/>
      <c r="Q41" s="38">
        <f>AVERAGE(Q9:Q39)</f>
        <v>1014.9454632309247</v>
      </c>
      <c r="R41" s="39">
        <f t="shared" si="1"/>
        <v>10.483870967741934</v>
      </c>
      <c r="S41" s="52">
        <f t="shared" si="1"/>
        <v>7.7580645161290338</v>
      </c>
      <c r="T41" s="52">
        <f t="shared" si="1"/>
        <v>6.9856630824372701</v>
      </c>
      <c r="U41" s="53">
        <f t="shared" si="2"/>
        <v>0.33675483870967737</v>
      </c>
      <c r="V41" s="52">
        <f t="shared" si="3"/>
        <v>10.677419354838701</v>
      </c>
      <c r="W41" s="54">
        <f t="shared" si="3"/>
        <v>5.2043010752688126</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v>0.5</v>
      </c>
      <c r="E45" s="5"/>
      <c r="F45" s="5">
        <v>3</v>
      </c>
      <c r="G45" s="5">
        <v>9.5</v>
      </c>
      <c r="H45" s="5">
        <v>5</v>
      </c>
      <c r="I45" s="5">
        <v>6</v>
      </c>
      <c r="J45" s="5">
        <v>1</v>
      </c>
      <c r="K45" s="6"/>
    </row>
    <row r="46" spans="2:23" ht="30" x14ac:dyDescent="0.25">
      <c r="B46" s="24" t="s">
        <v>28</v>
      </c>
      <c r="C46" s="7">
        <v>5.5</v>
      </c>
      <c r="D46" s="8">
        <v>1</v>
      </c>
      <c r="E46" s="8"/>
      <c r="F46" s="8">
        <v>9.5</v>
      </c>
      <c r="G46" s="8">
        <v>47</v>
      </c>
      <c r="H46" s="8">
        <v>19</v>
      </c>
      <c r="I46" s="8">
        <v>25.5</v>
      </c>
      <c r="J46" s="8">
        <v>5.5</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39">
    <cfRule type="expression" dxfId="168" priority="16">
      <formula>C9&gt;31</formula>
    </cfRule>
  </conditionalFormatting>
  <conditionalFormatting sqref="C9:C39">
    <cfRule type="expression" dxfId="167" priority="15">
      <formula>C9&lt;29</formula>
    </cfRule>
  </conditionalFormatting>
  <conditionalFormatting sqref="D9:D39">
    <cfRule type="expression" dxfId="166" priority="12">
      <formula>D9&lt;40</formula>
    </cfRule>
    <cfRule type="expression" dxfId="165" priority="13">
      <formula>D9&gt;70</formula>
    </cfRule>
  </conditionalFormatting>
  <conditionalFormatting sqref="F9:F39">
    <cfRule type="expression" dxfId="164" priority="9">
      <formula>F9&gt;E9</formula>
    </cfRule>
  </conditionalFormatting>
  <conditionalFormatting sqref="I9:I39">
    <cfRule type="cellIs" dxfId="163" priority="8" operator="greaterThan">
      <formula>10</formula>
    </cfRule>
  </conditionalFormatting>
  <conditionalFormatting sqref="J9:J39">
    <cfRule type="cellIs" dxfId="162" priority="7" operator="greaterThanOrEqual">
      <formula>5</formula>
    </cfRule>
  </conditionalFormatting>
  <conditionalFormatting sqref="K9:K39">
    <cfRule type="cellIs" dxfId="161" priority="5" operator="lessThan">
      <formula>35</formula>
    </cfRule>
    <cfRule type="cellIs" dxfId="160" priority="6" operator="greaterThanOrEqual">
      <formula>85</formula>
    </cfRule>
  </conditionalFormatting>
  <conditionalFormatting sqref="L9:L39">
    <cfRule type="cellIs" dxfId="159" priority="3" operator="notBetween">
      <formula>70</formula>
      <formula>20</formula>
    </cfRule>
    <cfRule type="expression" dxfId="158" priority="4">
      <formula>L9&gt;K9</formula>
    </cfRule>
  </conditionalFormatting>
  <conditionalFormatting sqref="O9:O39">
    <cfRule type="cellIs" dxfId="157" priority="2" operator="greaterThan">
      <formula>10</formula>
    </cfRule>
  </conditionalFormatting>
  <conditionalFormatting sqref="P9:P39">
    <cfRule type="containsBlanks" dxfId="156"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abSelected="1" topLeftCell="G3"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s="20" customFormat="1" ht="90" x14ac:dyDescent="0.25">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30.13</v>
      </c>
      <c r="D9" s="1">
        <v>62</v>
      </c>
      <c r="E9" s="1">
        <v>62</v>
      </c>
      <c r="F9" s="3">
        <v>51.5</v>
      </c>
      <c r="G9" s="2" t="s">
        <v>52</v>
      </c>
      <c r="H9" s="3">
        <v>0.5</v>
      </c>
      <c r="I9" s="3">
        <v>10</v>
      </c>
      <c r="J9" s="13"/>
      <c r="K9" s="1">
        <v>64</v>
      </c>
      <c r="L9" s="3">
        <v>57</v>
      </c>
      <c r="M9" s="2"/>
      <c r="N9" s="2">
        <v>0</v>
      </c>
      <c r="O9" s="10">
        <v>8</v>
      </c>
      <c r="P9" s="3" t="s">
        <v>126</v>
      </c>
      <c r="Q9" s="82">
        <v>1019.4384362882546</v>
      </c>
      <c r="R9" s="37">
        <f>CONVERT(D9,"F","C")</f>
        <v>16.666666666666668</v>
      </c>
      <c r="S9" s="47">
        <f t="shared" ref="S9:T24" si="0">CONVERT(E9,"F","C")</f>
        <v>16.666666666666668</v>
      </c>
      <c r="T9" s="47">
        <f t="shared" si="0"/>
        <v>10.833333333333334</v>
      </c>
      <c r="U9" s="48">
        <f>CONVERT(J9,"in","cm")</f>
        <v>0</v>
      </c>
      <c r="V9" s="47">
        <f>CONVERT(K9,"F","C")</f>
        <v>17.777777777777779</v>
      </c>
      <c r="W9" s="13">
        <f>CONVERT(L9,"F","C")</f>
        <v>13.888888888888889</v>
      </c>
    </row>
    <row r="10" spans="1:23" x14ac:dyDescent="0.25">
      <c r="B10" s="4">
        <v>2</v>
      </c>
      <c r="C10" s="33">
        <v>30.044</v>
      </c>
      <c r="D10" s="5">
        <v>61</v>
      </c>
      <c r="E10" s="4">
        <v>59</v>
      </c>
      <c r="F10" s="6">
        <v>57.4</v>
      </c>
      <c r="G10" s="5"/>
      <c r="H10" s="6">
        <v>0</v>
      </c>
      <c r="I10" s="6">
        <v>10</v>
      </c>
      <c r="J10" s="14"/>
      <c r="K10" s="4">
        <v>61.8</v>
      </c>
      <c r="L10" s="6">
        <v>55.8</v>
      </c>
      <c r="M10" s="5" t="s">
        <v>36</v>
      </c>
      <c r="N10" s="5">
        <v>0.5</v>
      </c>
      <c r="O10" s="11">
        <v>7</v>
      </c>
      <c r="P10" s="6" t="s">
        <v>126</v>
      </c>
      <c r="Q10" s="59">
        <v>1016.5261420575616</v>
      </c>
      <c r="R10" s="49">
        <f t="shared" ref="R10:T41" si="1">CONVERT(D10,"F","C")</f>
        <v>16.111111111111111</v>
      </c>
      <c r="S10" s="50">
        <f t="shared" si="0"/>
        <v>15</v>
      </c>
      <c r="T10" s="50">
        <f t="shared" si="0"/>
        <v>14.111111111111111</v>
      </c>
      <c r="U10" s="51">
        <f t="shared" ref="U10:U41" si="2">CONVERT(J10,"in","cm")</f>
        <v>0</v>
      </c>
      <c r="V10" s="50">
        <f t="shared" ref="V10:W41" si="3">CONVERT(K10,"F","C")</f>
        <v>16.555555555555554</v>
      </c>
      <c r="W10" s="14">
        <f t="shared" si="3"/>
        <v>13.22222222222222</v>
      </c>
    </row>
    <row r="11" spans="1:23" x14ac:dyDescent="0.25">
      <c r="B11" s="4">
        <v>3</v>
      </c>
      <c r="C11" s="33">
        <v>30.074000000000002</v>
      </c>
      <c r="D11" s="5">
        <v>62</v>
      </c>
      <c r="E11" s="4">
        <v>65.5</v>
      </c>
      <c r="F11" s="6">
        <v>62</v>
      </c>
      <c r="G11" s="5" t="s">
        <v>36</v>
      </c>
      <c r="H11" s="6">
        <v>1</v>
      </c>
      <c r="I11" s="6">
        <v>2</v>
      </c>
      <c r="J11" s="14"/>
      <c r="K11" s="4">
        <v>69</v>
      </c>
      <c r="L11" s="6">
        <v>57.2</v>
      </c>
      <c r="M11" s="5" t="s">
        <v>54</v>
      </c>
      <c r="N11" s="5">
        <v>1.5</v>
      </c>
      <c r="O11" s="11">
        <v>8</v>
      </c>
      <c r="P11" s="6" t="s">
        <v>39</v>
      </c>
      <c r="Q11" s="59">
        <v>1017.5420586496639</v>
      </c>
      <c r="R11" s="49">
        <f t="shared" si="1"/>
        <v>16.666666666666668</v>
      </c>
      <c r="S11" s="50">
        <f t="shared" si="0"/>
        <v>18.611111111111111</v>
      </c>
      <c r="T11" s="50">
        <f t="shared" si="0"/>
        <v>16.666666666666668</v>
      </c>
      <c r="U11" s="51">
        <f t="shared" si="2"/>
        <v>0</v>
      </c>
      <c r="V11" s="50">
        <f t="shared" si="3"/>
        <v>20.555555555555554</v>
      </c>
      <c r="W11" s="14">
        <f t="shared" si="3"/>
        <v>14.000000000000002</v>
      </c>
    </row>
    <row r="12" spans="1:23" x14ac:dyDescent="0.25">
      <c r="B12" s="4">
        <v>4</v>
      </c>
      <c r="C12" s="33">
        <v>30.1</v>
      </c>
      <c r="D12" s="34">
        <v>62</v>
      </c>
      <c r="E12" s="4">
        <v>62.2</v>
      </c>
      <c r="F12" s="6">
        <v>61.4</v>
      </c>
      <c r="G12" s="5" t="s">
        <v>36</v>
      </c>
      <c r="H12" s="6">
        <v>0.5</v>
      </c>
      <c r="I12" s="6">
        <v>10</v>
      </c>
      <c r="J12" s="14"/>
      <c r="K12" s="4">
        <v>67.599999999999994</v>
      </c>
      <c r="L12" s="6">
        <v>59</v>
      </c>
      <c r="M12" s="5" t="s">
        <v>52</v>
      </c>
      <c r="N12" s="5">
        <v>1</v>
      </c>
      <c r="O12" s="11">
        <v>7</v>
      </c>
      <c r="P12" s="6" t="s">
        <v>127</v>
      </c>
      <c r="Q12" s="59">
        <v>1018.4225196961526</v>
      </c>
      <c r="R12" s="49">
        <f t="shared" si="1"/>
        <v>16.666666666666668</v>
      </c>
      <c r="S12" s="50">
        <f t="shared" si="0"/>
        <v>16.777777777777779</v>
      </c>
      <c r="T12" s="50">
        <f t="shared" si="0"/>
        <v>16.333333333333332</v>
      </c>
      <c r="U12" s="51">
        <f t="shared" si="2"/>
        <v>0</v>
      </c>
      <c r="V12" s="50">
        <f t="shared" si="3"/>
        <v>19.777777777777775</v>
      </c>
      <c r="W12" s="14">
        <f t="shared" si="3"/>
        <v>15</v>
      </c>
    </row>
    <row r="13" spans="1:23" x14ac:dyDescent="0.25">
      <c r="B13" s="4">
        <v>5</v>
      </c>
      <c r="C13" s="33">
        <v>30.283999999999999</v>
      </c>
      <c r="D13" s="34">
        <v>62</v>
      </c>
      <c r="E13" s="4">
        <v>61</v>
      </c>
      <c r="F13" s="6">
        <v>60</v>
      </c>
      <c r="G13" s="5" t="s">
        <v>52</v>
      </c>
      <c r="H13" s="6">
        <v>1</v>
      </c>
      <c r="I13" s="6">
        <v>10</v>
      </c>
      <c r="J13" s="14"/>
      <c r="K13" s="4">
        <v>64.400000000000006</v>
      </c>
      <c r="L13" s="6">
        <v>58</v>
      </c>
      <c r="M13" s="5" t="s">
        <v>36</v>
      </c>
      <c r="N13" s="5">
        <v>0.5</v>
      </c>
      <c r="O13" s="11">
        <v>7</v>
      </c>
      <c r="P13" s="6" t="s">
        <v>105</v>
      </c>
      <c r="Q13" s="59">
        <v>1024.6534747943799</v>
      </c>
      <c r="R13" s="49">
        <f t="shared" si="1"/>
        <v>16.666666666666668</v>
      </c>
      <c r="S13" s="50">
        <f t="shared" si="0"/>
        <v>16.111111111111111</v>
      </c>
      <c r="T13" s="50">
        <f t="shared" si="0"/>
        <v>15.555555555555555</v>
      </c>
      <c r="U13" s="51">
        <f t="shared" si="2"/>
        <v>0</v>
      </c>
      <c r="V13" s="50">
        <f t="shared" si="3"/>
        <v>18.000000000000004</v>
      </c>
      <c r="W13" s="14">
        <f t="shared" si="3"/>
        <v>14.444444444444445</v>
      </c>
    </row>
    <row r="14" spans="1:23" x14ac:dyDescent="0.25">
      <c r="B14" s="4">
        <v>6</v>
      </c>
      <c r="C14" s="33">
        <v>30.486000000000001</v>
      </c>
      <c r="D14" s="5">
        <v>62</v>
      </c>
      <c r="E14" s="4">
        <v>57.7</v>
      </c>
      <c r="F14" s="6">
        <v>55</v>
      </c>
      <c r="G14" s="5" t="s">
        <v>52</v>
      </c>
      <c r="H14" s="6">
        <v>1</v>
      </c>
      <c r="I14" s="6">
        <v>10</v>
      </c>
      <c r="J14" s="14"/>
      <c r="K14" s="4">
        <v>61</v>
      </c>
      <c r="L14" s="6">
        <v>56.6</v>
      </c>
      <c r="M14" s="5" t="s">
        <v>52</v>
      </c>
      <c r="N14" s="5">
        <v>1</v>
      </c>
      <c r="O14" s="11">
        <v>6</v>
      </c>
      <c r="P14" s="6" t="s">
        <v>105</v>
      </c>
      <c r="Q14" s="59">
        <v>1031.4939798478688</v>
      </c>
      <c r="R14" s="49">
        <f t="shared" si="1"/>
        <v>16.666666666666668</v>
      </c>
      <c r="S14" s="50">
        <f t="shared" si="0"/>
        <v>14.277777777777779</v>
      </c>
      <c r="T14" s="50">
        <f t="shared" si="0"/>
        <v>12.777777777777777</v>
      </c>
      <c r="U14" s="51">
        <f t="shared" si="2"/>
        <v>0</v>
      </c>
      <c r="V14" s="50">
        <f t="shared" si="3"/>
        <v>16.111111111111111</v>
      </c>
      <c r="W14" s="14">
        <f t="shared" si="3"/>
        <v>13.666666666666668</v>
      </c>
    </row>
    <row r="15" spans="1:23" x14ac:dyDescent="0.25">
      <c r="B15" s="4">
        <v>7</v>
      </c>
      <c r="C15" s="33">
        <v>30.452000000000002</v>
      </c>
      <c r="D15" s="5">
        <v>61</v>
      </c>
      <c r="E15" s="4">
        <v>59</v>
      </c>
      <c r="F15" s="6">
        <v>57</v>
      </c>
      <c r="G15" s="5" t="s">
        <v>54</v>
      </c>
      <c r="H15" s="6">
        <v>1</v>
      </c>
      <c r="I15" s="6">
        <v>10</v>
      </c>
      <c r="J15" s="14"/>
      <c r="K15" s="4">
        <v>65.5</v>
      </c>
      <c r="L15" s="6">
        <v>54</v>
      </c>
      <c r="M15" s="5" t="s">
        <v>52</v>
      </c>
      <c r="N15" s="5">
        <v>1</v>
      </c>
      <c r="O15" s="11">
        <v>9</v>
      </c>
      <c r="P15" s="6" t="s">
        <v>105</v>
      </c>
      <c r="Q15" s="59">
        <v>1030.3426077101528</v>
      </c>
      <c r="R15" s="49">
        <f t="shared" si="1"/>
        <v>16.111111111111111</v>
      </c>
      <c r="S15" s="50">
        <f t="shared" si="0"/>
        <v>15</v>
      </c>
      <c r="T15" s="50">
        <f t="shared" si="0"/>
        <v>13.888888888888889</v>
      </c>
      <c r="U15" s="51">
        <f t="shared" si="2"/>
        <v>0</v>
      </c>
      <c r="V15" s="50">
        <f t="shared" si="3"/>
        <v>18.611111111111111</v>
      </c>
      <c r="W15" s="14">
        <f t="shared" si="3"/>
        <v>12.222222222222221</v>
      </c>
    </row>
    <row r="16" spans="1:23" x14ac:dyDescent="0.25">
      <c r="B16" s="4">
        <v>8</v>
      </c>
      <c r="C16" s="33">
        <v>30.358000000000001</v>
      </c>
      <c r="D16" s="5">
        <v>62</v>
      </c>
      <c r="E16" s="4">
        <v>59</v>
      </c>
      <c r="F16" s="6">
        <v>58</v>
      </c>
      <c r="G16" s="5" t="s">
        <v>52</v>
      </c>
      <c r="H16" s="6">
        <v>1.5</v>
      </c>
      <c r="I16" s="6">
        <v>4</v>
      </c>
      <c r="J16" s="14"/>
      <c r="K16" s="4">
        <v>68</v>
      </c>
      <c r="L16" s="6">
        <v>54.5</v>
      </c>
      <c r="M16" s="5" t="s">
        <v>52</v>
      </c>
      <c r="N16" s="5">
        <v>1</v>
      </c>
      <c r="O16" s="11">
        <v>7</v>
      </c>
      <c r="P16" s="6" t="s">
        <v>128</v>
      </c>
      <c r="Q16" s="59">
        <v>1027.1594023882324</v>
      </c>
      <c r="R16" s="49">
        <f t="shared" si="1"/>
        <v>16.666666666666668</v>
      </c>
      <c r="S16" s="50">
        <f t="shared" si="0"/>
        <v>15</v>
      </c>
      <c r="T16" s="50">
        <f t="shared" si="0"/>
        <v>14.444444444444445</v>
      </c>
      <c r="U16" s="51">
        <f t="shared" si="2"/>
        <v>0</v>
      </c>
      <c r="V16" s="50">
        <f t="shared" si="3"/>
        <v>20</v>
      </c>
      <c r="W16" s="14">
        <f t="shared" si="3"/>
        <v>12.5</v>
      </c>
    </row>
    <row r="17" spans="2:23" x14ac:dyDescent="0.25">
      <c r="B17" s="4">
        <v>9</v>
      </c>
      <c r="C17" s="33">
        <v>30.18</v>
      </c>
      <c r="D17" s="5">
        <v>62</v>
      </c>
      <c r="E17" s="4">
        <v>60.8</v>
      </c>
      <c r="F17" s="6">
        <v>59</v>
      </c>
      <c r="G17" s="5" t="s">
        <v>54</v>
      </c>
      <c r="H17" s="6">
        <v>1.5</v>
      </c>
      <c r="I17" s="6">
        <v>1</v>
      </c>
      <c r="J17" s="14"/>
      <c r="K17" s="4">
        <v>67.599999999999994</v>
      </c>
      <c r="L17" s="6">
        <v>56</v>
      </c>
      <c r="M17" s="5" t="s">
        <v>52</v>
      </c>
      <c r="N17" s="5">
        <v>1.5</v>
      </c>
      <c r="O17" s="11">
        <v>8</v>
      </c>
      <c r="P17" s="6" t="s">
        <v>128</v>
      </c>
      <c r="Q17" s="59">
        <v>1021.1316306084251</v>
      </c>
      <c r="R17" s="49">
        <f t="shared" si="1"/>
        <v>16.666666666666668</v>
      </c>
      <c r="S17" s="50">
        <f t="shared" si="0"/>
        <v>15.999999999999998</v>
      </c>
      <c r="T17" s="50">
        <f t="shared" si="0"/>
        <v>15</v>
      </c>
      <c r="U17" s="51">
        <f t="shared" si="2"/>
        <v>0</v>
      </c>
      <c r="V17" s="50">
        <f t="shared" si="3"/>
        <v>19.777777777777775</v>
      </c>
      <c r="W17" s="14">
        <f t="shared" si="3"/>
        <v>13.333333333333332</v>
      </c>
    </row>
    <row r="18" spans="2:23" x14ac:dyDescent="0.25">
      <c r="B18" s="4">
        <v>10</v>
      </c>
      <c r="C18" s="33">
        <v>30.052</v>
      </c>
      <c r="D18" s="5">
        <v>61</v>
      </c>
      <c r="E18" s="4">
        <v>57</v>
      </c>
      <c r="F18" s="6">
        <v>53.5</v>
      </c>
      <c r="G18" s="5" t="s">
        <v>52</v>
      </c>
      <c r="H18" s="6">
        <v>1</v>
      </c>
      <c r="I18" s="6">
        <v>9</v>
      </c>
      <c r="J18" s="14"/>
      <c r="K18" s="4">
        <v>62.8</v>
      </c>
      <c r="L18" s="6">
        <v>53.8</v>
      </c>
      <c r="M18" s="5" t="s">
        <v>52</v>
      </c>
      <c r="N18" s="5">
        <v>1</v>
      </c>
      <c r="O18" s="11">
        <v>8</v>
      </c>
      <c r="P18" s="6" t="s">
        <v>128</v>
      </c>
      <c r="Q18" s="59">
        <v>1016.7970531487887</v>
      </c>
      <c r="R18" s="49">
        <f t="shared" si="1"/>
        <v>16.111111111111111</v>
      </c>
      <c r="S18" s="50">
        <f t="shared" si="0"/>
        <v>13.888888888888889</v>
      </c>
      <c r="T18" s="50">
        <f t="shared" si="0"/>
        <v>11.944444444444445</v>
      </c>
      <c r="U18" s="51">
        <f t="shared" si="2"/>
        <v>0</v>
      </c>
      <c r="V18" s="50">
        <f t="shared" si="3"/>
        <v>17.111111111111111</v>
      </c>
      <c r="W18" s="14">
        <f t="shared" si="3"/>
        <v>12.111111111111109</v>
      </c>
    </row>
    <row r="19" spans="2:23" x14ac:dyDescent="0.25">
      <c r="B19" s="4">
        <v>11</v>
      </c>
      <c r="C19" s="33">
        <v>30</v>
      </c>
      <c r="D19" s="5">
        <v>61</v>
      </c>
      <c r="E19" s="4">
        <v>54</v>
      </c>
      <c r="F19" s="6">
        <v>53</v>
      </c>
      <c r="G19" s="5" t="s">
        <v>52</v>
      </c>
      <c r="H19" s="6">
        <v>1.5</v>
      </c>
      <c r="I19" s="6">
        <v>6</v>
      </c>
      <c r="J19" s="14"/>
      <c r="K19" s="4">
        <v>59.2</v>
      </c>
      <c r="L19" s="6">
        <v>48.8</v>
      </c>
      <c r="M19" s="5" t="s">
        <v>54</v>
      </c>
      <c r="N19" s="5">
        <v>1</v>
      </c>
      <c r="O19" s="11">
        <v>6</v>
      </c>
      <c r="P19" s="6" t="s">
        <v>128</v>
      </c>
      <c r="Q19" s="59">
        <v>1015.0361310558116</v>
      </c>
      <c r="R19" s="49">
        <f t="shared" si="1"/>
        <v>16.111111111111111</v>
      </c>
      <c r="S19" s="50">
        <f t="shared" si="0"/>
        <v>12.222222222222221</v>
      </c>
      <c r="T19" s="50">
        <f t="shared" si="0"/>
        <v>11.666666666666666</v>
      </c>
      <c r="U19" s="51">
        <f t="shared" si="2"/>
        <v>0</v>
      </c>
      <c r="V19" s="50">
        <f t="shared" si="3"/>
        <v>15.111111111111112</v>
      </c>
      <c r="W19" s="14">
        <f t="shared" si="3"/>
        <v>9.3333333333333321</v>
      </c>
    </row>
    <row r="20" spans="2:23" x14ac:dyDescent="0.25">
      <c r="B20" s="4">
        <v>12</v>
      </c>
      <c r="C20" s="33">
        <v>30.007999999999999</v>
      </c>
      <c r="D20" s="5">
        <v>60</v>
      </c>
      <c r="E20" s="4">
        <v>52</v>
      </c>
      <c r="F20" s="6">
        <v>50.3</v>
      </c>
      <c r="G20" s="5" t="s">
        <v>54</v>
      </c>
      <c r="H20" s="6">
        <v>1</v>
      </c>
      <c r="I20" s="6">
        <v>9</v>
      </c>
      <c r="J20" s="14"/>
      <c r="K20" s="4">
        <v>58.2</v>
      </c>
      <c r="L20" s="6">
        <v>47.2</v>
      </c>
      <c r="M20" s="5"/>
      <c r="N20" s="5">
        <v>0</v>
      </c>
      <c r="O20" s="11">
        <v>5</v>
      </c>
      <c r="P20" s="6" t="s">
        <v>128</v>
      </c>
      <c r="Q20" s="59">
        <v>1015.3070421470386</v>
      </c>
      <c r="R20" s="49">
        <f t="shared" si="1"/>
        <v>15.555555555555555</v>
      </c>
      <c r="S20" s="50">
        <f t="shared" si="0"/>
        <v>11.111111111111111</v>
      </c>
      <c r="T20" s="50">
        <f t="shared" si="0"/>
        <v>10.166666666666664</v>
      </c>
      <c r="U20" s="51">
        <f t="shared" si="2"/>
        <v>0</v>
      </c>
      <c r="V20" s="50">
        <f t="shared" si="3"/>
        <v>14.555555555555557</v>
      </c>
      <c r="W20" s="14">
        <f t="shared" si="3"/>
        <v>8.4444444444444464</v>
      </c>
    </row>
    <row r="21" spans="2:23" x14ac:dyDescent="0.25">
      <c r="B21" s="4">
        <v>13</v>
      </c>
      <c r="C21" s="33">
        <v>29.986000000000001</v>
      </c>
      <c r="D21" s="5">
        <v>59</v>
      </c>
      <c r="E21" s="4">
        <v>54.5</v>
      </c>
      <c r="F21" s="6">
        <v>51.5</v>
      </c>
      <c r="G21" s="5" t="s">
        <v>54</v>
      </c>
      <c r="H21" s="6">
        <v>0.5</v>
      </c>
      <c r="I21" s="6">
        <v>3</v>
      </c>
      <c r="J21" s="14"/>
      <c r="K21" s="4">
        <v>60</v>
      </c>
      <c r="L21" s="6">
        <v>41</v>
      </c>
      <c r="M21" s="5"/>
      <c r="N21" s="5">
        <v>0</v>
      </c>
      <c r="O21" s="11">
        <v>5</v>
      </c>
      <c r="P21" s="6" t="s">
        <v>128</v>
      </c>
      <c r="Q21" s="59">
        <v>1014.5620366461637</v>
      </c>
      <c r="R21" s="49">
        <f t="shared" si="1"/>
        <v>15</v>
      </c>
      <c r="S21" s="50">
        <f t="shared" si="0"/>
        <v>12.5</v>
      </c>
      <c r="T21" s="50">
        <f t="shared" si="0"/>
        <v>10.833333333333334</v>
      </c>
      <c r="U21" s="51">
        <f t="shared" si="2"/>
        <v>0</v>
      </c>
      <c r="V21" s="50">
        <f t="shared" si="3"/>
        <v>15.555555555555555</v>
      </c>
      <c r="W21" s="14">
        <f t="shared" si="3"/>
        <v>5</v>
      </c>
    </row>
    <row r="22" spans="2:23" x14ac:dyDescent="0.25">
      <c r="B22" s="4">
        <v>14</v>
      </c>
      <c r="C22" s="33">
        <v>29.972000000000001</v>
      </c>
      <c r="D22" s="5">
        <v>59</v>
      </c>
      <c r="E22" s="4">
        <v>54</v>
      </c>
      <c r="F22" s="6">
        <v>53.9</v>
      </c>
      <c r="G22" s="5"/>
      <c r="H22" s="6">
        <v>0</v>
      </c>
      <c r="I22" s="6">
        <v>10</v>
      </c>
      <c r="J22" s="14">
        <v>0.28000000000000003</v>
      </c>
      <c r="K22" s="4">
        <v>60</v>
      </c>
      <c r="L22" s="6">
        <v>48</v>
      </c>
      <c r="M22" s="5" t="s">
        <v>52</v>
      </c>
      <c r="N22" s="5">
        <v>2</v>
      </c>
      <c r="O22" s="11">
        <v>6</v>
      </c>
      <c r="P22" s="6" t="s">
        <v>129</v>
      </c>
      <c r="Q22" s="59">
        <v>1014.0879422365159</v>
      </c>
      <c r="R22" s="49">
        <f t="shared" si="1"/>
        <v>15</v>
      </c>
      <c r="S22" s="50">
        <f t="shared" si="0"/>
        <v>12.222222222222221</v>
      </c>
      <c r="T22" s="50">
        <f t="shared" si="0"/>
        <v>12.166666666666666</v>
      </c>
      <c r="U22" s="51">
        <f t="shared" si="2"/>
        <v>0.71120000000000005</v>
      </c>
      <c r="V22" s="50">
        <f t="shared" si="3"/>
        <v>15.555555555555555</v>
      </c>
      <c r="W22" s="14">
        <f t="shared" si="3"/>
        <v>8.8888888888888893</v>
      </c>
    </row>
    <row r="23" spans="2:23" x14ac:dyDescent="0.25">
      <c r="B23" s="4">
        <v>15</v>
      </c>
      <c r="C23" s="33">
        <v>30.16</v>
      </c>
      <c r="D23" s="5">
        <v>59</v>
      </c>
      <c r="E23" s="4">
        <v>56</v>
      </c>
      <c r="F23" s="6">
        <v>53</v>
      </c>
      <c r="G23" s="5" t="s">
        <v>54</v>
      </c>
      <c r="H23" s="6">
        <v>1</v>
      </c>
      <c r="I23" s="6">
        <v>1</v>
      </c>
      <c r="J23" s="14"/>
      <c r="K23" s="4">
        <v>60</v>
      </c>
      <c r="L23" s="6">
        <v>49</v>
      </c>
      <c r="M23" s="5" t="s">
        <v>54</v>
      </c>
      <c r="N23" s="5">
        <v>0.5</v>
      </c>
      <c r="O23" s="11">
        <v>5</v>
      </c>
      <c r="P23" s="6" t="s">
        <v>104</v>
      </c>
      <c r="Q23" s="59">
        <v>1020.4543528803571</v>
      </c>
      <c r="R23" s="49">
        <f t="shared" si="1"/>
        <v>15</v>
      </c>
      <c r="S23" s="50">
        <f t="shared" si="0"/>
        <v>13.333333333333332</v>
      </c>
      <c r="T23" s="50">
        <f t="shared" si="0"/>
        <v>11.666666666666666</v>
      </c>
      <c r="U23" s="51">
        <f t="shared" si="2"/>
        <v>0</v>
      </c>
      <c r="V23" s="50">
        <f t="shared" si="3"/>
        <v>15.555555555555555</v>
      </c>
      <c r="W23" s="14">
        <f t="shared" si="3"/>
        <v>9.4444444444444446</v>
      </c>
    </row>
    <row r="24" spans="2:23" x14ac:dyDescent="0.25">
      <c r="B24" s="4">
        <v>16</v>
      </c>
      <c r="C24" s="33">
        <v>30.2</v>
      </c>
      <c r="D24" s="5">
        <v>58</v>
      </c>
      <c r="E24" s="4">
        <v>53.5</v>
      </c>
      <c r="F24" s="6">
        <v>48.8</v>
      </c>
      <c r="G24" s="5" t="s">
        <v>54</v>
      </c>
      <c r="H24" s="6">
        <v>1.5</v>
      </c>
      <c r="I24" s="6">
        <v>1</v>
      </c>
      <c r="J24" s="14"/>
      <c r="K24" s="4">
        <v>59.2</v>
      </c>
      <c r="L24" s="6">
        <v>45.5</v>
      </c>
      <c r="M24" s="5" t="s">
        <v>54</v>
      </c>
      <c r="N24" s="5">
        <v>1.5</v>
      </c>
      <c r="O24" s="11">
        <v>4</v>
      </c>
      <c r="P24" s="6" t="s">
        <v>37</v>
      </c>
      <c r="Q24" s="59">
        <v>1021.8089083364933</v>
      </c>
      <c r="R24" s="49">
        <f t="shared" si="1"/>
        <v>14.444444444444445</v>
      </c>
      <c r="S24" s="50">
        <f t="shared" si="0"/>
        <v>11.944444444444445</v>
      </c>
      <c r="T24" s="50">
        <f t="shared" si="0"/>
        <v>9.3333333333333321</v>
      </c>
      <c r="U24" s="51">
        <f t="shared" si="2"/>
        <v>0</v>
      </c>
      <c r="V24" s="50">
        <f t="shared" si="3"/>
        <v>15.111111111111112</v>
      </c>
      <c r="W24" s="14">
        <f t="shared" si="3"/>
        <v>7.5</v>
      </c>
    </row>
    <row r="25" spans="2:23" x14ac:dyDescent="0.25">
      <c r="B25" s="4">
        <v>17</v>
      </c>
      <c r="C25" s="33">
        <v>29.962</v>
      </c>
      <c r="D25" s="5">
        <v>59</v>
      </c>
      <c r="E25" s="4">
        <v>53</v>
      </c>
      <c r="F25" s="6">
        <v>49.2</v>
      </c>
      <c r="G25" s="5" t="s">
        <v>54</v>
      </c>
      <c r="H25" s="6">
        <v>1.5</v>
      </c>
      <c r="I25" s="6">
        <v>3</v>
      </c>
      <c r="J25" s="14">
        <v>0.1</v>
      </c>
      <c r="K25" s="4">
        <v>61.6</v>
      </c>
      <c r="L25" s="6">
        <v>47</v>
      </c>
      <c r="M25" s="5" t="s">
        <v>36</v>
      </c>
      <c r="N25" s="5">
        <v>1.5</v>
      </c>
      <c r="O25" s="11">
        <v>4</v>
      </c>
      <c r="P25" s="6" t="s">
        <v>39</v>
      </c>
      <c r="Q25" s="59">
        <v>1013.7493033724818</v>
      </c>
      <c r="R25" s="49">
        <f t="shared" si="1"/>
        <v>15</v>
      </c>
      <c r="S25" s="50">
        <f t="shared" si="1"/>
        <v>11.666666666666666</v>
      </c>
      <c r="T25" s="50">
        <f t="shared" si="1"/>
        <v>9.5555555555555571</v>
      </c>
      <c r="U25" s="51">
        <f t="shared" si="2"/>
        <v>0.254</v>
      </c>
      <c r="V25" s="50">
        <f t="shared" si="3"/>
        <v>16.444444444444446</v>
      </c>
      <c r="W25" s="14">
        <f t="shared" si="3"/>
        <v>8.3333333333333339</v>
      </c>
    </row>
    <row r="26" spans="2:23" x14ac:dyDescent="0.25">
      <c r="B26" s="4">
        <v>18</v>
      </c>
      <c r="C26" s="33">
        <v>29.78</v>
      </c>
      <c r="D26" s="5">
        <v>59</v>
      </c>
      <c r="E26" s="4">
        <v>60</v>
      </c>
      <c r="F26" s="6">
        <v>58</v>
      </c>
      <c r="G26" s="5" t="s">
        <v>36</v>
      </c>
      <c r="H26" s="6">
        <v>2</v>
      </c>
      <c r="I26" s="6">
        <v>10</v>
      </c>
      <c r="J26" s="14"/>
      <c r="K26" s="4">
        <v>63</v>
      </c>
      <c r="L26" s="6">
        <v>54.3</v>
      </c>
      <c r="M26" s="5" t="s">
        <v>36</v>
      </c>
      <c r="N26" s="5">
        <v>1.5</v>
      </c>
      <c r="O26" s="11">
        <v>5</v>
      </c>
      <c r="P26" s="6" t="s">
        <v>48</v>
      </c>
      <c r="Q26" s="59">
        <v>1007.5860760470611</v>
      </c>
      <c r="R26" s="49">
        <f t="shared" si="1"/>
        <v>15</v>
      </c>
      <c r="S26" s="50">
        <f t="shared" si="1"/>
        <v>15.555555555555555</v>
      </c>
      <c r="T26" s="50">
        <f t="shared" si="1"/>
        <v>14.444444444444445</v>
      </c>
      <c r="U26" s="51">
        <f t="shared" si="2"/>
        <v>0</v>
      </c>
      <c r="V26" s="50">
        <f t="shared" si="3"/>
        <v>17.222222222222221</v>
      </c>
      <c r="W26" s="14">
        <f t="shared" si="3"/>
        <v>12.388888888888888</v>
      </c>
    </row>
    <row r="27" spans="2:23" x14ac:dyDescent="0.25">
      <c r="B27" s="4">
        <v>19</v>
      </c>
      <c r="C27" s="33">
        <v>30.04</v>
      </c>
      <c r="D27" s="5">
        <v>60</v>
      </c>
      <c r="E27" s="4">
        <v>59</v>
      </c>
      <c r="F27" s="6">
        <v>58.4</v>
      </c>
      <c r="G27" s="5" t="s">
        <v>33</v>
      </c>
      <c r="H27" s="6">
        <v>1</v>
      </c>
      <c r="I27" s="6">
        <v>2</v>
      </c>
      <c r="J27" s="14">
        <v>0.04</v>
      </c>
      <c r="K27" s="4">
        <v>64.8</v>
      </c>
      <c r="L27" s="6">
        <v>52.8</v>
      </c>
      <c r="M27" s="5"/>
      <c r="N27" s="5">
        <v>0</v>
      </c>
      <c r="O27" s="11">
        <v>6</v>
      </c>
      <c r="P27" s="6" t="s">
        <v>39</v>
      </c>
      <c r="Q27" s="59">
        <v>1016.3906865119477</v>
      </c>
      <c r="R27" s="49">
        <f t="shared" si="1"/>
        <v>15.555555555555555</v>
      </c>
      <c r="S27" s="50">
        <f t="shared" si="1"/>
        <v>15</v>
      </c>
      <c r="T27" s="50">
        <f t="shared" si="1"/>
        <v>14.666666666666666</v>
      </c>
      <c r="U27" s="51">
        <f t="shared" si="2"/>
        <v>0.1016</v>
      </c>
      <c r="V27" s="50">
        <f t="shared" si="3"/>
        <v>18.222222222222221</v>
      </c>
      <c r="W27" s="14">
        <f t="shared" si="3"/>
        <v>11.555555555555554</v>
      </c>
    </row>
    <row r="28" spans="2:23" x14ac:dyDescent="0.25">
      <c r="B28" s="4">
        <v>20</v>
      </c>
      <c r="C28" s="33">
        <v>30.184000000000001</v>
      </c>
      <c r="D28" s="5">
        <v>60</v>
      </c>
      <c r="E28" s="4">
        <v>62</v>
      </c>
      <c r="F28" s="6">
        <v>60.4</v>
      </c>
      <c r="G28" s="5" t="s">
        <v>36</v>
      </c>
      <c r="H28" s="6">
        <v>1</v>
      </c>
      <c r="I28" s="6">
        <v>1</v>
      </c>
      <c r="J28" s="14">
        <v>0.01</v>
      </c>
      <c r="K28" s="4">
        <v>68</v>
      </c>
      <c r="L28" s="6">
        <v>57.2</v>
      </c>
      <c r="M28" s="5" t="s">
        <v>36</v>
      </c>
      <c r="N28" s="5">
        <v>1.5</v>
      </c>
      <c r="O28" s="11">
        <v>3</v>
      </c>
      <c r="P28" s="6" t="s">
        <v>37</v>
      </c>
      <c r="Q28" s="59">
        <v>1021.2670861540388</v>
      </c>
      <c r="R28" s="49">
        <f t="shared" si="1"/>
        <v>15.555555555555555</v>
      </c>
      <c r="S28" s="50">
        <f t="shared" si="1"/>
        <v>16.666666666666668</v>
      </c>
      <c r="T28" s="50">
        <f t="shared" si="1"/>
        <v>15.777777777777777</v>
      </c>
      <c r="U28" s="51">
        <f t="shared" si="2"/>
        <v>2.5399999999999999E-2</v>
      </c>
      <c r="V28" s="50">
        <f t="shared" si="3"/>
        <v>20</v>
      </c>
      <c r="W28" s="14">
        <f t="shared" si="3"/>
        <v>14.000000000000002</v>
      </c>
    </row>
    <row r="29" spans="2:23" x14ac:dyDescent="0.25">
      <c r="B29" s="4">
        <v>21</v>
      </c>
      <c r="C29" s="33">
        <v>30.04</v>
      </c>
      <c r="D29" s="5">
        <v>61</v>
      </c>
      <c r="E29" s="4">
        <v>59.6</v>
      </c>
      <c r="F29" s="6">
        <v>58</v>
      </c>
      <c r="G29" s="5" t="s">
        <v>36</v>
      </c>
      <c r="H29" s="6">
        <v>1.5</v>
      </c>
      <c r="I29" s="6">
        <v>10</v>
      </c>
      <c r="J29" s="14"/>
      <c r="K29" s="4">
        <v>65.400000000000006</v>
      </c>
      <c r="L29" s="6">
        <v>57.5</v>
      </c>
      <c r="M29" s="5" t="s">
        <v>36</v>
      </c>
      <c r="N29" s="5">
        <v>1.5</v>
      </c>
      <c r="O29" s="11">
        <v>6</v>
      </c>
      <c r="P29" s="6" t="s">
        <v>39</v>
      </c>
      <c r="Q29" s="59">
        <v>1016.3906865119477</v>
      </c>
      <c r="R29" s="49">
        <f t="shared" si="1"/>
        <v>16.111111111111111</v>
      </c>
      <c r="S29" s="50">
        <f t="shared" si="1"/>
        <v>15.333333333333334</v>
      </c>
      <c r="T29" s="50">
        <f t="shared" si="1"/>
        <v>14.444444444444445</v>
      </c>
      <c r="U29" s="51">
        <f t="shared" si="2"/>
        <v>0</v>
      </c>
      <c r="V29" s="50">
        <f t="shared" si="3"/>
        <v>18.555555555555557</v>
      </c>
      <c r="W29" s="14">
        <f t="shared" si="3"/>
        <v>14.166666666666666</v>
      </c>
    </row>
    <row r="30" spans="2:23" x14ac:dyDescent="0.25">
      <c r="B30" s="4">
        <v>22</v>
      </c>
      <c r="C30" s="33">
        <v>30.007999999999999</v>
      </c>
      <c r="D30" s="5">
        <v>61</v>
      </c>
      <c r="E30" s="4">
        <v>56</v>
      </c>
      <c r="F30" s="6">
        <v>55.3</v>
      </c>
      <c r="G30" s="5" t="s">
        <v>31</v>
      </c>
      <c r="H30" s="6">
        <v>1.5</v>
      </c>
      <c r="I30" s="6">
        <v>10</v>
      </c>
      <c r="J30" s="14">
        <v>0.25</v>
      </c>
      <c r="K30" s="4">
        <v>61</v>
      </c>
      <c r="L30" s="6">
        <v>51</v>
      </c>
      <c r="M30" s="5"/>
      <c r="N30" s="5">
        <v>0</v>
      </c>
      <c r="O30" s="11">
        <v>8</v>
      </c>
      <c r="P30" s="6" t="s">
        <v>39</v>
      </c>
      <c r="Q30" s="59">
        <v>1015.3070421470386</v>
      </c>
      <c r="R30" s="49">
        <f t="shared" si="1"/>
        <v>16.111111111111111</v>
      </c>
      <c r="S30" s="50">
        <f t="shared" si="1"/>
        <v>13.333333333333332</v>
      </c>
      <c r="T30" s="50">
        <f t="shared" si="1"/>
        <v>12.944444444444443</v>
      </c>
      <c r="U30" s="51">
        <f t="shared" si="2"/>
        <v>0.63500000000000001</v>
      </c>
      <c r="V30" s="50">
        <f t="shared" si="3"/>
        <v>16.111111111111111</v>
      </c>
      <c r="W30" s="14">
        <f t="shared" si="3"/>
        <v>10.555555555555555</v>
      </c>
    </row>
    <row r="31" spans="2:23" x14ac:dyDescent="0.25">
      <c r="B31" s="4">
        <v>23</v>
      </c>
      <c r="C31" s="33">
        <v>30.28</v>
      </c>
      <c r="D31" s="5">
        <v>60</v>
      </c>
      <c r="E31" s="4">
        <v>57.3</v>
      </c>
      <c r="F31" s="6">
        <v>55</v>
      </c>
      <c r="G31" s="5" t="s">
        <v>38</v>
      </c>
      <c r="H31" s="6">
        <v>1</v>
      </c>
      <c r="I31" s="6">
        <v>3</v>
      </c>
      <c r="J31" s="14"/>
      <c r="K31" s="4">
        <v>64.5</v>
      </c>
      <c r="L31" s="6">
        <v>43.8</v>
      </c>
      <c r="M31" s="5"/>
      <c r="N31" s="5">
        <v>0</v>
      </c>
      <c r="O31" s="11">
        <v>6</v>
      </c>
      <c r="P31" s="6" t="s">
        <v>130</v>
      </c>
      <c r="Q31" s="59">
        <v>1024.5180192487664</v>
      </c>
      <c r="R31" s="49">
        <f t="shared" si="1"/>
        <v>15.555555555555555</v>
      </c>
      <c r="S31" s="50">
        <f t="shared" si="1"/>
        <v>14.055555555555554</v>
      </c>
      <c r="T31" s="50">
        <f t="shared" si="1"/>
        <v>12.777777777777777</v>
      </c>
      <c r="U31" s="51">
        <f t="shared" si="2"/>
        <v>0</v>
      </c>
      <c r="V31" s="50">
        <f t="shared" si="3"/>
        <v>18.055555555555554</v>
      </c>
      <c r="W31" s="14">
        <f t="shared" si="3"/>
        <v>6.5555555555555536</v>
      </c>
    </row>
    <row r="32" spans="2:23" x14ac:dyDescent="0.25">
      <c r="B32" s="4">
        <v>24</v>
      </c>
      <c r="C32" s="33">
        <v>30.032</v>
      </c>
      <c r="D32" s="5">
        <v>60</v>
      </c>
      <c r="E32" s="4">
        <v>54.8</v>
      </c>
      <c r="F32" s="6">
        <v>51</v>
      </c>
      <c r="G32" s="5" t="s">
        <v>33</v>
      </c>
      <c r="H32" s="6">
        <v>2</v>
      </c>
      <c r="I32" s="6">
        <v>8</v>
      </c>
      <c r="J32" s="14">
        <v>0.28000000000000003</v>
      </c>
      <c r="K32" s="4">
        <v>58.4</v>
      </c>
      <c r="L32" s="6">
        <v>46</v>
      </c>
      <c r="M32" s="5" t="s">
        <v>33</v>
      </c>
      <c r="N32" s="5">
        <v>3</v>
      </c>
      <c r="O32" s="11">
        <v>6</v>
      </c>
      <c r="P32" s="6" t="s">
        <v>39</v>
      </c>
      <c r="Q32" s="59">
        <v>1016.1197754207205</v>
      </c>
      <c r="R32" s="49">
        <f t="shared" si="1"/>
        <v>15.555555555555555</v>
      </c>
      <c r="S32" s="50">
        <f t="shared" si="1"/>
        <v>12.666666666666664</v>
      </c>
      <c r="T32" s="50">
        <f t="shared" si="1"/>
        <v>10.555555555555555</v>
      </c>
      <c r="U32" s="51">
        <f t="shared" si="2"/>
        <v>0.71120000000000005</v>
      </c>
      <c r="V32" s="50">
        <f t="shared" si="3"/>
        <v>14.666666666666666</v>
      </c>
      <c r="W32" s="14">
        <f t="shared" si="3"/>
        <v>7.7777777777777777</v>
      </c>
    </row>
    <row r="33" spans="2:23" x14ac:dyDescent="0.25">
      <c r="B33" s="4">
        <v>25</v>
      </c>
      <c r="C33" s="33">
        <v>29.77</v>
      </c>
      <c r="D33" s="5">
        <v>59</v>
      </c>
      <c r="E33" s="4">
        <v>52</v>
      </c>
      <c r="F33" s="6">
        <v>47.7</v>
      </c>
      <c r="G33" s="5" t="s">
        <v>44</v>
      </c>
      <c r="H33" s="6">
        <v>1.5</v>
      </c>
      <c r="I33" s="6">
        <v>3</v>
      </c>
      <c r="J33" s="14">
        <v>0.04</v>
      </c>
      <c r="K33" s="4">
        <v>55.8</v>
      </c>
      <c r="L33" s="6">
        <v>45</v>
      </c>
      <c r="M33" s="5" t="s">
        <v>40</v>
      </c>
      <c r="N33" s="5">
        <v>1</v>
      </c>
      <c r="O33" s="11">
        <v>6</v>
      </c>
      <c r="P33" s="6" t="s">
        <v>39</v>
      </c>
      <c r="Q33" s="59">
        <v>1007.2474371830269</v>
      </c>
      <c r="R33" s="49">
        <f t="shared" si="1"/>
        <v>15</v>
      </c>
      <c r="S33" s="50">
        <f t="shared" si="1"/>
        <v>11.111111111111111</v>
      </c>
      <c r="T33" s="50">
        <f t="shared" si="1"/>
        <v>8.7222222222222232</v>
      </c>
      <c r="U33" s="51">
        <f t="shared" si="2"/>
        <v>0.1016</v>
      </c>
      <c r="V33" s="50">
        <f t="shared" si="3"/>
        <v>13.22222222222222</v>
      </c>
      <c r="W33" s="14">
        <f t="shared" si="3"/>
        <v>7.2222222222222223</v>
      </c>
    </row>
    <row r="34" spans="2:23" x14ac:dyDescent="0.25">
      <c r="B34" s="4">
        <v>26</v>
      </c>
      <c r="C34" s="33">
        <v>29.93</v>
      </c>
      <c r="D34" s="5">
        <v>58</v>
      </c>
      <c r="E34" s="4">
        <v>52.7</v>
      </c>
      <c r="F34" s="6">
        <v>50</v>
      </c>
      <c r="G34" s="5" t="s">
        <v>40</v>
      </c>
      <c r="H34" s="6">
        <v>2</v>
      </c>
      <c r="I34" s="6">
        <v>6</v>
      </c>
      <c r="J34" s="14"/>
      <c r="K34" s="4">
        <v>57</v>
      </c>
      <c r="L34" s="6">
        <v>46.5</v>
      </c>
      <c r="M34" s="5"/>
      <c r="N34" s="5">
        <v>0</v>
      </c>
      <c r="O34" s="11">
        <v>5</v>
      </c>
      <c r="P34" s="6" t="s">
        <v>39</v>
      </c>
      <c r="Q34" s="59">
        <v>1012.6656590075726</v>
      </c>
      <c r="R34" s="49">
        <f t="shared" si="1"/>
        <v>14.444444444444445</v>
      </c>
      <c r="S34" s="50">
        <f t="shared" si="1"/>
        <v>11.500000000000002</v>
      </c>
      <c r="T34" s="50">
        <f t="shared" si="1"/>
        <v>10</v>
      </c>
      <c r="U34" s="51">
        <f t="shared" si="2"/>
        <v>0</v>
      </c>
      <c r="V34" s="50">
        <f t="shared" si="3"/>
        <v>13.888888888888889</v>
      </c>
      <c r="W34" s="14">
        <f t="shared" si="3"/>
        <v>8.0555555555555554</v>
      </c>
    </row>
    <row r="35" spans="2:23" x14ac:dyDescent="0.25">
      <c r="B35" s="4">
        <v>27</v>
      </c>
      <c r="C35" s="33">
        <v>30.08</v>
      </c>
      <c r="D35" s="5">
        <v>57</v>
      </c>
      <c r="E35" s="4">
        <v>53</v>
      </c>
      <c r="F35" s="6">
        <v>52</v>
      </c>
      <c r="G35" s="5"/>
      <c r="H35" s="6">
        <v>0</v>
      </c>
      <c r="I35" s="6">
        <v>10</v>
      </c>
      <c r="J35" s="14">
        <v>0.05</v>
      </c>
      <c r="K35" s="4">
        <v>61.8</v>
      </c>
      <c r="L35" s="6">
        <v>46</v>
      </c>
      <c r="M35" s="5"/>
      <c r="N35" s="5">
        <v>0</v>
      </c>
      <c r="O35" s="11">
        <v>5</v>
      </c>
      <c r="P35" s="6" t="s">
        <v>39</v>
      </c>
      <c r="Q35" s="59">
        <v>1017.7452419680841</v>
      </c>
      <c r="R35" s="49">
        <f t="shared" si="1"/>
        <v>13.888888888888889</v>
      </c>
      <c r="S35" s="50">
        <f t="shared" si="1"/>
        <v>11.666666666666666</v>
      </c>
      <c r="T35" s="50">
        <f t="shared" si="1"/>
        <v>11.111111111111111</v>
      </c>
      <c r="U35" s="51">
        <f t="shared" si="2"/>
        <v>0.127</v>
      </c>
      <c r="V35" s="50">
        <f t="shared" si="3"/>
        <v>16.555555555555554</v>
      </c>
      <c r="W35" s="14">
        <f t="shared" si="3"/>
        <v>7.7777777777777777</v>
      </c>
    </row>
    <row r="36" spans="2:23" x14ac:dyDescent="0.25">
      <c r="B36" s="4">
        <v>28</v>
      </c>
      <c r="C36" s="33">
        <v>30.12</v>
      </c>
      <c r="D36" s="5">
        <v>58</v>
      </c>
      <c r="E36" s="4">
        <v>56.6</v>
      </c>
      <c r="F36" s="6">
        <v>56</v>
      </c>
      <c r="G36" s="5" t="s">
        <v>31</v>
      </c>
      <c r="H36" s="6">
        <v>1</v>
      </c>
      <c r="I36" s="6">
        <v>9</v>
      </c>
      <c r="J36" s="14"/>
      <c r="K36" s="4">
        <v>58</v>
      </c>
      <c r="L36" s="6">
        <v>51.4</v>
      </c>
      <c r="M36" s="5" t="s">
        <v>40</v>
      </c>
      <c r="N36" s="5">
        <v>1.5</v>
      </c>
      <c r="O36" s="11">
        <v>8</v>
      </c>
      <c r="P36" s="6" t="s">
        <v>39</v>
      </c>
      <c r="Q36" s="59">
        <v>1019.0997974242207</v>
      </c>
      <c r="R36" s="49">
        <f t="shared" si="1"/>
        <v>14.444444444444445</v>
      </c>
      <c r="S36" s="50">
        <f t="shared" si="1"/>
        <v>13.666666666666668</v>
      </c>
      <c r="T36" s="50">
        <f t="shared" si="1"/>
        <v>13.333333333333332</v>
      </c>
      <c r="U36" s="51">
        <f t="shared" si="2"/>
        <v>0</v>
      </c>
      <c r="V36" s="50">
        <f t="shared" si="3"/>
        <v>14.444444444444445</v>
      </c>
      <c r="W36" s="14">
        <f t="shared" si="3"/>
        <v>10.777777777777777</v>
      </c>
    </row>
    <row r="37" spans="2:23" x14ac:dyDescent="0.25">
      <c r="B37" s="4">
        <v>29</v>
      </c>
      <c r="C37" s="33">
        <v>30.501999999999999</v>
      </c>
      <c r="D37" s="5">
        <v>58</v>
      </c>
      <c r="E37" s="4">
        <v>51</v>
      </c>
      <c r="F37" s="6">
        <v>48</v>
      </c>
      <c r="G37" s="5" t="s">
        <v>36</v>
      </c>
      <c r="H37" s="6">
        <v>0.5</v>
      </c>
      <c r="I37" s="6">
        <v>2</v>
      </c>
      <c r="J37" s="14"/>
      <c r="K37" s="4">
        <v>58.5</v>
      </c>
      <c r="L37" s="6">
        <v>41</v>
      </c>
      <c r="M37" s="5" t="s">
        <v>31</v>
      </c>
      <c r="N37" s="5">
        <v>2</v>
      </c>
      <c r="O37" s="11">
        <v>4</v>
      </c>
      <c r="P37" s="6" t="s">
        <v>39</v>
      </c>
      <c r="Q37" s="59">
        <v>1032.0358020303231</v>
      </c>
      <c r="R37" s="49">
        <f t="shared" si="1"/>
        <v>14.444444444444445</v>
      </c>
      <c r="S37" s="50">
        <f t="shared" si="1"/>
        <v>10.555555555555555</v>
      </c>
      <c r="T37" s="50">
        <f t="shared" si="1"/>
        <v>8.8888888888888893</v>
      </c>
      <c r="U37" s="51">
        <f t="shared" si="2"/>
        <v>0</v>
      </c>
      <c r="V37" s="50">
        <f t="shared" si="3"/>
        <v>14.722222222222221</v>
      </c>
      <c r="W37" s="14">
        <f t="shared" si="3"/>
        <v>5</v>
      </c>
    </row>
    <row r="38" spans="2:23" x14ac:dyDescent="0.25">
      <c r="B38" s="4">
        <v>30</v>
      </c>
      <c r="C38" s="33">
        <v>30.17</v>
      </c>
      <c r="D38" s="5">
        <v>57</v>
      </c>
      <c r="E38" s="4">
        <v>54.6</v>
      </c>
      <c r="F38" s="6">
        <v>51.4</v>
      </c>
      <c r="G38" s="5" t="s">
        <v>38</v>
      </c>
      <c r="H38" s="6">
        <v>3</v>
      </c>
      <c r="I38" s="6">
        <v>9</v>
      </c>
      <c r="J38" s="14">
        <v>0.05</v>
      </c>
      <c r="K38" s="4">
        <v>58</v>
      </c>
      <c r="L38" s="6">
        <v>52.3</v>
      </c>
      <c r="M38" s="5" t="s">
        <v>31</v>
      </c>
      <c r="N38" s="5">
        <v>1</v>
      </c>
      <c r="O38" s="11">
        <v>6</v>
      </c>
      <c r="P38" s="6" t="s">
        <v>131</v>
      </c>
      <c r="Q38" s="59">
        <v>1020.792991744391</v>
      </c>
      <c r="R38" s="49">
        <f t="shared" si="1"/>
        <v>13.888888888888889</v>
      </c>
      <c r="S38" s="50">
        <f t="shared" si="1"/>
        <v>12.555555555555555</v>
      </c>
      <c r="T38" s="50">
        <f t="shared" si="1"/>
        <v>10.777777777777777</v>
      </c>
      <c r="U38" s="51">
        <f t="shared" si="2"/>
        <v>0.127</v>
      </c>
      <c r="V38" s="50">
        <f t="shared" si="3"/>
        <v>14.444444444444445</v>
      </c>
      <c r="W38" s="14">
        <f t="shared" si="3"/>
        <v>11.277777777777777</v>
      </c>
    </row>
    <row r="39" spans="2:23" x14ac:dyDescent="0.25">
      <c r="B39" s="4">
        <v>31</v>
      </c>
      <c r="C39" s="33">
        <v>30.19</v>
      </c>
      <c r="D39" s="5">
        <v>58</v>
      </c>
      <c r="E39" s="4">
        <v>56</v>
      </c>
      <c r="F39" s="6">
        <v>54.5</v>
      </c>
      <c r="G39" s="5"/>
      <c r="H39" s="6">
        <v>0</v>
      </c>
      <c r="I39" s="6">
        <v>9</v>
      </c>
      <c r="J39" s="14"/>
      <c r="K39" s="4">
        <v>61.5</v>
      </c>
      <c r="L39" s="6">
        <v>53</v>
      </c>
      <c r="M39" s="5" t="s">
        <v>38</v>
      </c>
      <c r="N39" s="5">
        <v>1</v>
      </c>
      <c r="O39" s="11">
        <v>5</v>
      </c>
      <c r="P39" s="6" t="s">
        <v>39</v>
      </c>
      <c r="Q39" s="59">
        <v>1021.4702694724594</v>
      </c>
      <c r="R39" s="49">
        <f t="shared" si="1"/>
        <v>14.444444444444445</v>
      </c>
      <c r="S39" s="50">
        <f t="shared" si="1"/>
        <v>13.333333333333332</v>
      </c>
      <c r="T39" s="50">
        <f t="shared" si="1"/>
        <v>12.5</v>
      </c>
      <c r="U39" s="51">
        <f t="shared" si="2"/>
        <v>0</v>
      </c>
      <c r="V39" s="50">
        <f t="shared" si="3"/>
        <v>16.388888888888889</v>
      </c>
      <c r="W39" s="14">
        <f t="shared" si="3"/>
        <v>11.666666666666666</v>
      </c>
    </row>
    <row r="40" spans="2:23" x14ac:dyDescent="0.25">
      <c r="B40" s="1" t="s">
        <v>15</v>
      </c>
      <c r="C40" s="12">
        <f t="shared" ref="C40:O40" si="4">SUM(C9:C39)</f>
        <v>933.57399999999984</v>
      </c>
      <c r="D40" s="36">
        <f t="shared" si="4"/>
        <v>1858</v>
      </c>
      <c r="E40" s="36">
        <f t="shared" ref="E40" si="5">SUM(E9:E39)</f>
        <v>1764.7999999999995</v>
      </c>
      <c r="F40" s="36">
        <f t="shared" si="4"/>
        <v>1690.2</v>
      </c>
      <c r="G40" s="36"/>
      <c r="H40" s="36">
        <f t="shared" si="4"/>
        <v>34</v>
      </c>
      <c r="I40" s="36">
        <f t="shared" si="4"/>
        <v>201</v>
      </c>
      <c r="J40" s="35">
        <f t="shared" si="4"/>
        <v>1.1000000000000001</v>
      </c>
      <c r="K40" s="36">
        <f t="shared" si="4"/>
        <v>1925.6000000000001</v>
      </c>
      <c r="L40" s="36">
        <f t="shared" si="4"/>
        <v>1586.1999999999998</v>
      </c>
      <c r="M40" s="12"/>
      <c r="N40" s="36">
        <f t="shared" si="4"/>
        <v>29.5</v>
      </c>
      <c r="O40" s="37">
        <f t="shared" si="4"/>
        <v>189</v>
      </c>
      <c r="P40" s="3"/>
      <c r="Q40" s="36">
        <f>SUM(Q9:Q39)</f>
        <v>31587.149592735943</v>
      </c>
      <c r="R40" s="37"/>
      <c r="S40" s="47"/>
      <c r="T40" s="47"/>
      <c r="U40" s="48">
        <f t="shared" si="2"/>
        <v>2.794</v>
      </c>
      <c r="V40" s="47"/>
      <c r="W40" s="13"/>
    </row>
    <row r="41" spans="2:23" x14ac:dyDescent="0.25">
      <c r="B41" s="7" t="s">
        <v>16</v>
      </c>
      <c r="C41" s="15">
        <f>C40/31</f>
        <v>30.115290322580641</v>
      </c>
      <c r="D41" s="38">
        <f t="shared" ref="D41:O41" si="6">D40/31</f>
        <v>59.935483870967744</v>
      </c>
      <c r="E41" s="38">
        <f t="shared" ref="E41" si="7">E40/31</f>
        <v>56.929032258064503</v>
      </c>
      <c r="F41" s="38">
        <f t="shared" si="6"/>
        <v>54.522580645161291</v>
      </c>
      <c r="G41" s="38"/>
      <c r="H41" s="38">
        <f t="shared" si="6"/>
        <v>1.096774193548387</v>
      </c>
      <c r="I41" s="38">
        <f t="shared" si="6"/>
        <v>6.4838709677419351</v>
      </c>
      <c r="J41" s="38">
        <f t="shared" si="6"/>
        <v>3.5483870967741936E-2</v>
      </c>
      <c r="K41" s="38">
        <f t="shared" si="6"/>
        <v>62.116129032258065</v>
      </c>
      <c r="L41" s="38">
        <f t="shared" si="6"/>
        <v>51.167741935483868</v>
      </c>
      <c r="M41" s="15"/>
      <c r="N41" s="38">
        <f t="shared" si="6"/>
        <v>0.95161290322580649</v>
      </c>
      <c r="O41" s="39">
        <f t="shared" si="6"/>
        <v>6.096774193548387</v>
      </c>
      <c r="P41" s="9"/>
      <c r="Q41" s="38">
        <f>AVERAGE(Q9:Q39)</f>
        <v>1018.940309443095</v>
      </c>
      <c r="R41" s="39">
        <f t="shared" si="1"/>
        <v>15.519713261648747</v>
      </c>
      <c r="S41" s="52">
        <f t="shared" si="1"/>
        <v>13.849462365591389</v>
      </c>
      <c r="T41" s="52">
        <f t="shared" si="1"/>
        <v>12.512544802867383</v>
      </c>
      <c r="U41" s="53">
        <f t="shared" si="2"/>
        <v>9.0129032258064526E-2</v>
      </c>
      <c r="V41" s="52">
        <f t="shared" si="3"/>
        <v>16.731182795698924</v>
      </c>
      <c r="W41" s="54">
        <f t="shared" si="3"/>
        <v>10.648745519713259</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v>6.5</v>
      </c>
      <c r="E45" s="5">
        <v>5.5</v>
      </c>
      <c r="F45" s="5">
        <v>6</v>
      </c>
      <c r="G45" s="5">
        <v>1.5</v>
      </c>
      <c r="H45" s="5">
        <v>1.5</v>
      </c>
      <c r="I45" s="5">
        <v>2</v>
      </c>
      <c r="J45" s="5">
        <v>0.5</v>
      </c>
      <c r="K45" s="6"/>
    </row>
    <row r="46" spans="2:23" ht="30" x14ac:dyDescent="0.25">
      <c r="B46" s="24" t="s">
        <v>28</v>
      </c>
      <c r="C46" s="7">
        <v>5</v>
      </c>
      <c r="D46" s="8">
        <v>16</v>
      </c>
      <c r="E46" s="8">
        <v>12.5</v>
      </c>
      <c r="F46" s="8">
        <v>13</v>
      </c>
      <c r="G46" s="8">
        <v>6.5</v>
      </c>
      <c r="H46" s="8">
        <v>5</v>
      </c>
      <c r="I46" s="8">
        <v>5</v>
      </c>
      <c r="J46" s="8">
        <v>1.5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abSelected="1"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ht="30" customHeight="1" x14ac:dyDescent="0.25">
      <c r="A8" s="20"/>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30.08</v>
      </c>
      <c r="D9" s="1">
        <v>58</v>
      </c>
      <c r="E9" s="1">
        <v>55</v>
      </c>
      <c r="F9" s="3">
        <v>54</v>
      </c>
      <c r="G9" s="2" t="s">
        <v>38</v>
      </c>
      <c r="H9" s="3">
        <v>1.5</v>
      </c>
      <c r="I9" s="3">
        <v>10</v>
      </c>
      <c r="J9" s="13">
        <v>0.04</v>
      </c>
      <c r="K9" s="1">
        <v>59</v>
      </c>
      <c r="L9" s="3">
        <v>53</v>
      </c>
      <c r="M9" s="2" t="s">
        <v>33</v>
      </c>
      <c r="N9" s="2">
        <v>1.5</v>
      </c>
      <c r="O9" s="10">
        <v>7</v>
      </c>
      <c r="P9" s="3" t="s">
        <v>48</v>
      </c>
      <c r="Q9" s="82">
        <v>1018.2532002641352</v>
      </c>
      <c r="R9" s="37">
        <f>CONVERT(D9,"F","C")</f>
        <v>14.444444444444445</v>
      </c>
      <c r="S9" s="47">
        <f t="shared" ref="S9:T24" si="0">CONVERT(E9,"F","C")</f>
        <v>12.777777777777777</v>
      </c>
      <c r="T9" s="47">
        <f t="shared" si="0"/>
        <v>12.222222222222221</v>
      </c>
      <c r="U9" s="48">
        <f>CONVERT(J9,"in","cm")</f>
        <v>0.1016</v>
      </c>
      <c r="V9" s="47">
        <f>CONVERT(K9,"F","C")</f>
        <v>15</v>
      </c>
      <c r="W9" s="13">
        <f>CONVERT(L9,"F","C")</f>
        <v>11.666666666666666</v>
      </c>
    </row>
    <row r="10" spans="1:23" x14ac:dyDescent="0.25">
      <c r="B10" s="4">
        <v>2</v>
      </c>
      <c r="C10" s="33">
        <v>29.88</v>
      </c>
      <c r="D10" s="5">
        <v>58</v>
      </c>
      <c r="E10" s="4">
        <v>56.6</v>
      </c>
      <c r="F10" s="6">
        <v>54.4</v>
      </c>
      <c r="G10" s="5" t="s">
        <v>33</v>
      </c>
      <c r="H10" s="6">
        <v>2</v>
      </c>
      <c r="I10" s="6">
        <v>10</v>
      </c>
      <c r="J10" s="14"/>
      <c r="K10" s="4">
        <v>58.4</v>
      </c>
      <c r="L10" s="6">
        <v>55.4</v>
      </c>
      <c r="M10" s="5" t="s">
        <v>38</v>
      </c>
      <c r="N10" s="5">
        <v>1</v>
      </c>
      <c r="O10" s="11">
        <v>6</v>
      </c>
      <c r="P10" s="6" t="s">
        <v>48</v>
      </c>
      <c r="Q10" s="59">
        <v>1011.4804229834534</v>
      </c>
      <c r="R10" s="49">
        <f t="shared" ref="R10:T40" si="1">CONVERT(D10,"F","C")</f>
        <v>14.444444444444445</v>
      </c>
      <c r="S10" s="50">
        <f t="shared" si="0"/>
        <v>13.666666666666668</v>
      </c>
      <c r="T10" s="50">
        <f t="shared" si="0"/>
        <v>12.444444444444443</v>
      </c>
      <c r="U10" s="51">
        <f t="shared" ref="U10:U40" si="2">CONVERT(J10,"in","cm")</f>
        <v>0</v>
      </c>
      <c r="V10" s="50">
        <f t="shared" ref="V10:W40" si="3">CONVERT(K10,"F","C")</f>
        <v>14.666666666666666</v>
      </c>
      <c r="W10" s="14">
        <f t="shared" si="3"/>
        <v>12.999999999999998</v>
      </c>
    </row>
    <row r="11" spans="1:23" x14ac:dyDescent="0.25">
      <c r="B11" s="4">
        <v>3</v>
      </c>
      <c r="C11" s="33">
        <v>29.86</v>
      </c>
      <c r="D11" s="5">
        <v>58</v>
      </c>
      <c r="E11" s="4">
        <v>57.2</v>
      </c>
      <c r="F11" s="6">
        <v>55.3</v>
      </c>
      <c r="G11" s="5" t="s">
        <v>38</v>
      </c>
      <c r="H11" s="6">
        <v>3</v>
      </c>
      <c r="I11" s="6">
        <v>10</v>
      </c>
      <c r="J11" s="14">
        <v>0.02</v>
      </c>
      <c r="K11" s="4">
        <v>59.5</v>
      </c>
      <c r="L11" s="6">
        <v>51.5</v>
      </c>
      <c r="M11" s="5" t="s">
        <v>31</v>
      </c>
      <c r="N11" s="5">
        <v>1</v>
      </c>
      <c r="O11" s="11">
        <v>7</v>
      </c>
      <c r="P11" s="6" t="s">
        <v>48</v>
      </c>
      <c r="Q11" s="59">
        <v>1010.8031452553849</v>
      </c>
      <c r="R11" s="49">
        <f t="shared" si="1"/>
        <v>14.444444444444445</v>
      </c>
      <c r="S11" s="50">
        <f t="shared" si="0"/>
        <v>14.000000000000002</v>
      </c>
      <c r="T11" s="50">
        <f t="shared" si="0"/>
        <v>12.944444444444443</v>
      </c>
      <c r="U11" s="51">
        <f t="shared" si="2"/>
        <v>5.0799999999999998E-2</v>
      </c>
      <c r="V11" s="50">
        <f t="shared" si="3"/>
        <v>15.277777777777777</v>
      </c>
      <c r="W11" s="14">
        <f t="shared" si="3"/>
        <v>10.833333333333334</v>
      </c>
    </row>
    <row r="12" spans="1:23" x14ac:dyDescent="0.25">
      <c r="B12" s="4">
        <v>4</v>
      </c>
      <c r="C12" s="33">
        <v>30.12</v>
      </c>
      <c r="D12" s="34">
        <v>57</v>
      </c>
      <c r="E12" s="4">
        <v>50.5</v>
      </c>
      <c r="F12" s="6">
        <v>49</v>
      </c>
      <c r="G12" s="5" t="s">
        <v>38</v>
      </c>
      <c r="H12" s="6">
        <v>1</v>
      </c>
      <c r="I12" s="6">
        <v>10</v>
      </c>
      <c r="J12" s="14">
        <v>0.01</v>
      </c>
      <c r="K12" s="4">
        <v>57.6</v>
      </c>
      <c r="L12" s="6">
        <v>42</v>
      </c>
      <c r="M12" s="5" t="s">
        <v>38</v>
      </c>
      <c r="N12" s="5">
        <v>1</v>
      </c>
      <c r="O12" s="11">
        <v>5</v>
      </c>
      <c r="P12" s="6" t="s">
        <v>48</v>
      </c>
      <c r="Q12" s="59">
        <v>1019.6077557202718</v>
      </c>
      <c r="R12" s="49">
        <f t="shared" si="1"/>
        <v>13.888888888888889</v>
      </c>
      <c r="S12" s="50">
        <f t="shared" si="0"/>
        <v>10.277777777777777</v>
      </c>
      <c r="T12" s="50">
        <f t="shared" si="0"/>
        <v>9.4444444444444446</v>
      </c>
      <c r="U12" s="51">
        <f t="shared" si="2"/>
        <v>2.5399999999999999E-2</v>
      </c>
      <c r="V12" s="50">
        <f t="shared" si="3"/>
        <v>14.222222222222223</v>
      </c>
      <c r="W12" s="14">
        <f t="shared" si="3"/>
        <v>5.5555555555555554</v>
      </c>
    </row>
    <row r="13" spans="1:23" x14ac:dyDescent="0.25">
      <c r="B13" s="4">
        <v>5</v>
      </c>
      <c r="C13" s="33">
        <v>30.14</v>
      </c>
      <c r="D13" s="34">
        <v>57</v>
      </c>
      <c r="E13" s="4">
        <v>55</v>
      </c>
      <c r="F13" s="6">
        <v>52.8</v>
      </c>
      <c r="G13" s="5" t="s">
        <v>38</v>
      </c>
      <c r="H13" s="6">
        <v>2</v>
      </c>
      <c r="I13" s="6">
        <v>7</v>
      </c>
      <c r="J13" s="14">
        <v>0.03</v>
      </c>
      <c r="K13" s="4">
        <v>59</v>
      </c>
      <c r="L13" s="6">
        <v>52</v>
      </c>
      <c r="M13" s="5" t="s">
        <v>38</v>
      </c>
      <c r="N13" s="5">
        <v>1</v>
      </c>
      <c r="O13" s="11">
        <v>6</v>
      </c>
      <c r="P13" s="6" t="s">
        <v>118</v>
      </c>
      <c r="Q13" s="59">
        <v>1020.2850334483398</v>
      </c>
      <c r="R13" s="49">
        <f t="shared" si="1"/>
        <v>13.888888888888889</v>
      </c>
      <c r="S13" s="50">
        <f t="shared" si="0"/>
        <v>12.777777777777777</v>
      </c>
      <c r="T13" s="50">
        <f t="shared" si="0"/>
        <v>11.555555555555554</v>
      </c>
      <c r="U13" s="51">
        <f t="shared" si="2"/>
        <v>7.6200000000000004E-2</v>
      </c>
      <c r="V13" s="50">
        <f t="shared" si="3"/>
        <v>15</v>
      </c>
      <c r="W13" s="14">
        <f t="shared" si="3"/>
        <v>11.111111111111111</v>
      </c>
    </row>
    <row r="14" spans="1:23" x14ac:dyDescent="0.25">
      <c r="B14" s="4">
        <v>6</v>
      </c>
      <c r="C14" s="33">
        <v>30.224</v>
      </c>
      <c r="D14" s="5">
        <v>58</v>
      </c>
      <c r="E14" s="4">
        <v>57</v>
      </c>
      <c r="F14" s="6">
        <v>56.8</v>
      </c>
      <c r="G14" s="5" t="s">
        <v>38</v>
      </c>
      <c r="H14" s="6">
        <v>1.5</v>
      </c>
      <c r="I14" s="6">
        <v>4</v>
      </c>
      <c r="J14" s="14"/>
      <c r="K14" s="4">
        <v>60.5</v>
      </c>
      <c r="L14" s="6">
        <v>46.4</v>
      </c>
      <c r="M14" s="5"/>
      <c r="N14" s="5">
        <v>0</v>
      </c>
      <c r="O14" s="11">
        <v>8</v>
      </c>
      <c r="P14" s="6" t="s">
        <v>39</v>
      </c>
      <c r="Q14" s="59">
        <v>1023.1295999062263</v>
      </c>
      <c r="R14" s="49">
        <f t="shared" si="1"/>
        <v>14.444444444444445</v>
      </c>
      <c r="S14" s="50">
        <f t="shared" si="0"/>
        <v>13.888888888888889</v>
      </c>
      <c r="T14" s="50">
        <f t="shared" si="0"/>
        <v>13.777777777777775</v>
      </c>
      <c r="U14" s="51">
        <f t="shared" si="2"/>
        <v>0</v>
      </c>
      <c r="V14" s="50">
        <f t="shared" si="3"/>
        <v>15.833333333333332</v>
      </c>
      <c r="W14" s="14">
        <f t="shared" si="3"/>
        <v>7.9999999999999991</v>
      </c>
    </row>
    <row r="15" spans="1:23" x14ac:dyDescent="0.25">
      <c r="B15" s="4">
        <v>7</v>
      </c>
      <c r="C15" s="33">
        <v>30.28</v>
      </c>
      <c r="D15" s="5">
        <v>58</v>
      </c>
      <c r="E15" s="4">
        <v>55.3</v>
      </c>
      <c r="F15" s="6">
        <v>54</v>
      </c>
      <c r="G15" s="5" t="s">
        <v>38</v>
      </c>
      <c r="H15" s="6">
        <v>1.5</v>
      </c>
      <c r="I15" s="6">
        <v>9</v>
      </c>
      <c r="J15" s="14">
        <v>0.04</v>
      </c>
      <c r="K15" s="4">
        <v>59</v>
      </c>
      <c r="L15" s="6">
        <v>47</v>
      </c>
      <c r="M15" s="5" t="s">
        <v>38</v>
      </c>
      <c r="N15" s="5">
        <v>1</v>
      </c>
      <c r="O15" s="11">
        <v>8</v>
      </c>
      <c r="P15" s="6" t="s">
        <v>132</v>
      </c>
      <c r="Q15" s="59">
        <v>1025.0259775448176</v>
      </c>
      <c r="R15" s="49">
        <f t="shared" si="1"/>
        <v>14.444444444444445</v>
      </c>
      <c r="S15" s="50">
        <f t="shared" si="0"/>
        <v>12.944444444444443</v>
      </c>
      <c r="T15" s="50">
        <f t="shared" si="0"/>
        <v>12.222222222222221</v>
      </c>
      <c r="U15" s="51">
        <f t="shared" si="2"/>
        <v>0.1016</v>
      </c>
      <c r="V15" s="50">
        <f t="shared" si="3"/>
        <v>15</v>
      </c>
      <c r="W15" s="14">
        <f t="shared" si="3"/>
        <v>8.3333333333333339</v>
      </c>
    </row>
    <row r="16" spans="1:23" x14ac:dyDescent="0.25">
      <c r="B16" s="4">
        <v>8</v>
      </c>
      <c r="C16" s="33">
        <v>30.122</v>
      </c>
      <c r="D16" s="5">
        <v>57</v>
      </c>
      <c r="E16" s="4">
        <v>55</v>
      </c>
      <c r="F16" s="6">
        <v>53</v>
      </c>
      <c r="G16" s="5" t="s">
        <v>38</v>
      </c>
      <c r="H16" s="6">
        <v>1.5</v>
      </c>
      <c r="I16" s="6">
        <v>9</v>
      </c>
      <c r="J16" s="14">
        <v>0.26</v>
      </c>
      <c r="K16" s="4">
        <v>58.4</v>
      </c>
      <c r="L16" s="6">
        <v>52.2</v>
      </c>
      <c r="M16" s="5" t="s">
        <v>38</v>
      </c>
      <c r="N16" s="5">
        <v>3</v>
      </c>
      <c r="O16" s="11">
        <v>7</v>
      </c>
      <c r="P16" s="6" t="s">
        <v>133</v>
      </c>
      <c r="Q16" s="59">
        <v>1019.6754834930783</v>
      </c>
      <c r="R16" s="49">
        <f t="shared" si="1"/>
        <v>13.888888888888889</v>
      </c>
      <c r="S16" s="50">
        <f t="shared" si="0"/>
        <v>12.777777777777777</v>
      </c>
      <c r="T16" s="50">
        <f t="shared" si="0"/>
        <v>11.666666666666666</v>
      </c>
      <c r="U16" s="51">
        <f t="shared" si="2"/>
        <v>0.66039999999999999</v>
      </c>
      <c r="V16" s="50">
        <f t="shared" si="3"/>
        <v>14.666666666666666</v>
      </c>
      <c r="W16" s="14">
        <f t="shared" si="3"/>
        <v>11.222222222222223</v>
      </c>
    </row>
    <row r="17" spans="2:23" x14ac:dyDescent="0.25">
      <c r="B17" s="4">
        <v>9</v>
      </c>
      <c r="C17" s="33">
        <v>30.01</v>
      </c>
      <c r="D17" s="5">
        <v>57</v>
      </c>
      <c r="E17" s="4">
        <v>49.9</v>
      </c>
      <c r="F17" s="6">
        <v>45.3</v>
      </c>
      <c r="G17" s="5" t="s">
        <v>44</v>
      </c>
      <c r="H17" s="6">
        <v>1</v>
      </c>
      <c r="I17" s="6">
        <v>10</v>
      </c>
      <c r="J17" s="14">
        <v>0.01</v>
      </c>
      <c r="K17" s="4">
        <v>57</v>
      </c>
      <c r="L17" s="6">
        <v>45</v>
      </c>
      <c r="M17" s="5" t="s">
        <v>44</v>
      </c>
      <c r="N17" s="5">
        <v>0.5</v>
      </c>
      <c r="O17" s="11">
        <v>7</v>
      </c>
      <c r="P17" s="6" t="s">
        <v>48</v>
      </c>
      <c r="Q17" s="59">
        <v>1015.8827282158967</v>
      </c>
      <c r="R17" s="49">
        <f t="shared" si="1"/>
        <v>13.888888888888889</v>
      </c>
      <c r="S17" s="50">
        <f t="shared" si="0"/>
        <v>9.9444444444444429</v>
      </c>
      <c r="T17" s="50">
        <f t="shared" si="0"/>
        <v>7.3888888888888875</v>
      </c>
      <c r="U17" s="51">
        <f t="shared" si="2"/>
        <v>2.5399999999999999E-2</v>
      </c>
      <c r="V17" s="50">
        <f t="shared" si="3"/>
        <v>13.888888888888889</v>
      </c>
      <c r="W17" s="14">
        <f t="shared" si="3"/>
        <v>7.2222222222222223</v>
      </c>
    </row>
    <row r="18" spans="2:23" x14ac:dyDescent="0.25">
      <c r="B18" s="4">
        <v>10</v>
      </c>
      <c r="C18" s="33">
        <v>30.23</v>
      </c>
      <c r="D18" s="5">
        <v>56</v>
      </c>
      <c r="E18" s="4">
        <v>45</v>
      </c>
      <c r="F18" s="6">
        <v>44</v>
      </c>
      <c r="G18" s="5" t="s">
        <v>33</v>
      </c>
      <c r="H18" s="6">
        <v>0.5</v>
      </c>
      <c r="I18" s="6">
        <v>3</v>
      </c>
      <c r="J18" s="14">
        <v>0.54</v>
      </c>
      <c r="K18" s="4">
        <v>54</v>
      </c>
      <c r="L18" s="6">
        <v>40.299999999999997</v>
      </c>
      <c r="M18" s="5" t="s">
        <v>33</v>
      </c>
      <c r="N18" s="5">
        <v>4</v>
      </c>
      <c r="O18" s="11">
        <v>5</v>
      </c>
      <c r="P18" s="6" t="s">
        <v>121</v>
      </c>
      <c r="Q18" s="59">
        <v>1023.3327832246467</v>
      </c>
      <c r="R18" s="49">
        <f t="shared" si="1"/>
        <v>13.333333333333332</v>
      </c>
      <c r="S18" s="50">
        <f t="shared" si="0"/>
        <v>7.2222222222222223</v>
      </c>
      <c r="T18" s="50">
        <f t="shared" si="0"/>
        <v>6.6666666666666661</v>
      </c>
      <c r="U18" s="51">
        <f t="shared" si="2"/>
        <v>1.3716000000000002</v>
      </c>
      <c r="V18" s="50">
        <f t="shared" si="3"/>
        <v>12.222222222222221</v>
      </c>
      <c r="W18" s="14">
        <f t="shared" si="3"/>
        <v>4.6111111111111098</v>
      </c>
    </row>
    <row r="19" spans="2:23" x14ac:dyDescent="0.25">
      <c r="B19" s="4">
        <v>11</v>
      </c>
      <c r="C19" s="33">
        <v>29.91</v>
      </c>
      <c r="D19" s="5">
        <v>56</v>
      </c>
      <c r="E19" s="4">
        <v>56</v>
      </c>
      <c r="F19" s="6">
        <v>54</v>
      </c>
      <c r="G19" s="5" t="s">
        <v>44</v>
      </c>
      <c r="H19" s="6">
        <v>2</v>
      </c>
      <c r="I19" s="6">
        <v>9</v>
      </c>
      <c r="J19" s="14"/>
      <c r="K19" s="4">
        <v>59.6</v>
      </c>
      <c r="L19" s="6">
        <v>48</v>
      </c>
      <c r="M19" s="5" t="s">
        <v>38</v>
      </c>
      <c r="N19" s="5">
        <v>1</v>
      </c>
      <c r="O19" s="11">
        <v>8</v>
      </c>
      <c r="P19" s="6" t="s">
        <v>48</v>
      </c>
      <c r="Q19" s="59">
        <v>1012.4963395755557</v>
      </c>
      <c r="R19" s="49">
        <f t="shared" si="1"/>
        <v>13.333333333333332</v>
      </c>
      <c r="S19" s="50">
        <f t="shared" si="0"/>
        <v>13.333333333333332</v>
      </c>
      <c r="T19" s="50">
        <f t="shared" si="0"/>
        <v>12.222222222222221</v>
      </c>
      <c r="U19" s="51">
        <f t="shared" si="2"/>
        <v>0</v>
      </c>
      <c r="V19" s="50">
        <f t="shared" si="3"/>
        <v>15.333333333333334</v>
      </c>
      <c r="W19" s="14">
        <f t="shared" si="3"/>
        <v>8.8888888888888893</v>
      </c>
    </row>
    <row r="20" spans="2:23" x14ac:dyDescent="0.25">
      <c r="B20" s="4">
        <v>12</v>
      </c>
      <c r="C20" s="33">
        <v>30.084</v>
      </c>
      <c r="D20" s="5">
        <v>57</v>
      </c>
      <c r="E20" s="4">
        <v>55.5</v>
      </c>
      <c r="F20" s="6">
        <v>54.2</v>
      </c>
      <c r="G20" s="5" t="s">
        <v>38</v>
      </c>
      <c r="H20" s="6">
        <v>1</v>
      </c>
      <c r="I20" s="6">
        <v>8</v>
      </c>
      <c r="J20" s="14">
        <v>0.12</v>
      </c>
      <c r="K20" s="4">
        <v>58.7</v>
      </c>
      <c r="L20" s="6">
        <v>52</v>
      </c>
      <c r="M20" s="5" t="s">
        <v>38</v>
      </c>
      <c r="N20" s="5">
        <v>3</v>
      </c>
      <c r="O20" s="11">
        <v>9</v>
      </c>
      <c r="P20" s="6" t="s">
        <v>97</v>
      </c>
      <c r="Q20" s="59">
        <v>1018.3886558097489</v>
      </c>
      <c r="R20" s="49">
        <f t="shared" si="1"/>
        <v>13.888888888888889</v>
      </c>
      <c r="S20" s="50">
        <f t="shared" si="0"/>
        <v>13.055555555555555</v>
      </c>
      <c r="T20" s="50">
        <f t="shared" si="0"/>
        <v>12.333333333333334</v>
      </c>
      <c r="U20" s="51">
        <f t="shared" si="2"/>
        <v>0.30480000000000002</v>
      </c>
      <c r="V20" s="50">
        <f t="shared" si="3"/>
        <v>14.833333333333334</v>
      </c>
      <c r="W20" s="14">
        <f t="shared" si="3"/>
        <v>11.111111111111111</v>
      </c>
    </row>
    <row r="21" spans="2:23" x14ac:dyDescent="0.25">
      <c r="B21" s="4">
        <v>13</v>
      </c>
      <c r="C21" s="33">
        <v>29.89</v>
      </c>
      <c r="D21" s="5">
        <v>57</v>
      </c>
      <c r="E21" s="4">
        <v>58.6</v>
      </c>
      <c r="F21" s="6">
        <v>57</v>
      </c>
      <c r="G21" s="5" t="s">
        <v>38</v>
      </c>
      <c r="H21" s="6">
        <v>2</v>
      </c>
      <c r="I21" s="6">
        <v>7</v>
      </c>
      <c r="J21" s="14">
        <v>0.18</v>
      </c>
      <c r="K21" s="4">
        <v>61.4</v>
      </c>
      <c r="L21" s="6">
        <v>51.3</v>
      </c>
      <c r="M21" s="5" t="s">
        <v>44</v>
      </c>
      <c r="N21" s="5">
        <v>3</v>
      </c>
      <c r="O21" s="11">
        <v>9</v>
      </c>
      <c r="P21" s="6" t="s">
        <v>134</v>
      </c>
      <c r="Q21" s="59">
        <v>1011.8190618474875</v>
      </c>
      <c r="R21" s="49">
        <f t="shared" si="1"/>
        <v>13.888888888888889</v>
      </c>
      <c r="S21" s="50">
        <f t="shared" si="0"/>
        <v>14.777777777777779</v>
      </c>
      <c r="T21" s="50">
        <f t="shared" si="0"/>
        <v>13.888888888888889</v>
      </c>
      <c r="U21" s="51">
        <f t="shared" si="2"/>
        <v>0.45719999999999994</v>
      </c>
      <c r="V21" s="50">
        <f t="shared" si="3"/>
        <v>16.333333333333332</v>
      </c>
      <c r="W21" s="14">
        <f t="shared" si="3"/>
        <v>10.72222222222222</v>
      </c>
    </row>
    <row r="22" spans="2:23" x14ac:dyDescent="0.25">
      <c r="B22" s="4">
        <v>14</v>
      </c>
      <c r="C22" s="33">
        <v>30.128</v>
      </c>
      <c r="D22" s="5">
        <v>56</v>
      </c>
      <c r="E22" s="4">
        <v>51</v>
      </c>
      <c r="F22" s="6">
        <v>45.3</v>
      </c>
      <c r="G22" s="5" t="s">
        <v>44</v>
      </c>
      <c r="H22" s="6">
        <v>2</v>
      </c>
      <c r="I22" s="6">
        <v>6</v>
      </c>
      <c r="J22" s="14">
        <v>0.02</v>
      </c>
      <c r="K22" s="4">
        <v>54.5</v>
      </c>
      <c r="L22" s="6">
        <v>48.7</v>
      </c>
      <c r="M22" s="5" t="s">
        <v>44</v>
      </c>
      <c r="N22" s="5">
        <v>1</v>
      </c>
      <c r="O22" s="11">
        <v>6</v>
      </c>
      <c r="P22" s="6" t="s">
        <v>135</v>
      </c>
      <c r="Q22" s="59">
        <v>1019.878666811499</v>
      </c>
      <c r="R22" s="49">
        <f t="shared" si="1"/>
        <v>13.333333333333332</v>
      </c>
      <c r="S22" s="50">
        <f t="shared" si="0"/>
        <v>10.555555555555555</v>
      </c>
      <c r="T22" s="50">
        <f t="shared" si="0"/>
        <v>7.3888888888888875</v>
      </c>
      <c r="U22" s="51">
        <f t="shared" si="2"/>
        <v>5.0799999999999998E-2</v>
      </c>
      <c r="V22" s="50">
        <f t="shared" si="3"/>
        <v>12.5</v>
      </c>
      <c r="W22" s="14">
        <f t="shared" si="3"/>
        <v>9.2777777777777786</v>
      </c>
    </row>
    <row r="23" spans="2:23" x14ac:dyDescent="0.25">
      <c r="B23" s="4">
        <v>15</v>
      </c>
      <c r="C23" s="33">
        <v>30.26</v>
      </c>
      <c r="D23" s="5">
        <v>55</v>
      </c>
      <c r="E23" s="4">
        <v>50</v>
      </c>
      <c r="F23" s="6">
        <v>46</v>
      </c>
      <c r="G23" s="5" t="s">
        <v>38</v>
      </c>
      <c r="H23" s="6">
        <v>1.5</v>
      </c>
      <c r="I23" s="6">
        <v>10</v>
      </c>
      <c r="J23" s="14"/>
      <c r="K23" s="4">
        <v>53.2</v>
      </c>
      <c r="L23" s="6">
        <v>44.8</v>
      </c>
      <c r="M23" s="5" t="s">
        <v>38</v>
      </c>
      <c r="N23" s="5">
        <v>3</v>
      </c>
      <c r="O23" s="11">
        <v>5</v>
      </c>
      <c r="P23" s="6" t="s">
        <v>48</v>
      </c>
      <c r="Q23" s="59">
        <v>1024.3486998167491</v>
      </c>
      <c r="R23" s="49">
        <f t="shared" si="1"/>
        <v>12.777777777777777</v>
      </c>
      <c r="S23" s="50">
        <f t="shared" si="0"/>
        <v>10</v>
      </c>
      <c r="T23" s="50">
        <f t="shared" si="0"/>
        <v>7.7777777777777777</v>
      </c>
      <c r="U23" s="51">
        <f t="shared" si="2"/>
        <v>0</v>
      </c>
      <c r="V23" s="50">
        <f t="shared" si="3"/>
        <v>11.777777777777779</v>
      </c>
      <c r="W23" s="14">
        <f t="shared" si="3"/>
        <v>7.1111111111111089</v>
      </c>
    </row>
    <row r="24" spans="2:23" x14ac:dyDescent="0.25">
      <c r="B24" s="4">
        <v>16</v>
      </c>
      <c r="C24" s="33">
        <v>29.7</v>
      </c>
      <c r="D24" s="5">
        <v>55</v>
      </c>
      <c r="E24" s="4">
        <v>55.1</v>
      </c>
      <c r="F24" s="6">
        <v>54.1</v>
      </c>
      <c r="G24" s="5" t="s">
        <v>38</v>
      </c>
      <c r="H24" s="6">
        <v>3</v>
      </c>
      <c r="I24" s="6">
        <v>10</v>
      </c>
      <c r="J24" s="14">
        <v>0.09</v>
      </c>
      <c r="K24" s="4">
        <v>57.6</v>
      </c>
      <c r="L24" s="6">
        <v>50</v>
      </c>
      <c r="M24" s="5" t="s">
        <v>44</v>
      </c>
      <c r="N24" s="5">
        <v>4</v>
      </c>
      <c r="O24" s="11">
        <v>9</v>
      </c>
      <c r="P24" s="6" t="s">
        <v>61</v>
      </c>
      <c r="Q24" s="59">
        <v>1005.3849234308395</v>
      </c>
      <c r="R24" s="49">
        <f t="shared" si="1"/>
        <v>12.777777777777777</v>
      </c>
      <c r="S24" s="50">
        <f t="shared" si="0"/>
        <v>12.833333333333334</v>
      </c>
      <c r="T24" s="50">
        <f t="shared" si="0"/>
        <v>12.277777777777779</v>
      </c>
      <c r="U24" s="51">
        <f t="shared" si="2"/>
        <v>0.22859999999999997</v>
      </c>
      <c r="V24" s="50">
        <f t="shared" si="3"/>
        <v>14.222222222222223</v>
      </c>
      <c r="W24" s="14">
        <f t="shared" si="3"/>
        <v>10</v>
      </c>
    </row>
    <row r="25" spans="2:23" x14ac:dyDescent="0.25">
      <c r="B25" s="4">
        <v>17</v>
      </c>
      <c r="C25" s="33">
        <v>30.254000000000001</v>
      </c>
      <c r="D25" s="5">
        <v>54</v>
      </c>
      <c r="E25" s="4">
        <v>44.7</v>
      </c>
      <c r="F25" s="6">
        <v>39</v>
      </c>
      <c r="G25" s="5"/>
      <c r="H25" s="6">
        <v>1.5</v>
      </c>
      <c r="I25" s="6">
        <v>4</v>
      </c>
      <c r="J25" s="14"/>
      <c r="K25" s="4">
        <v>55.5</v>
      </c>
      <c r="L25" s="6">
        <v>33</v>
      </c>
      <c r="M25" s="5"/>
      <c r="N25" s="5">
        <v>0</v>
      </c>
      <c r="O25" s="11">
        <v>5</v>
      </c>
      <c r="P25" s="6" t="s">
        <v>37</v>
      </c>
      <c r="Q25" s="59">
        <v>1024.1455164983288</v>
      </c>
      <c r="R25" s="49">
        <f t="shared" si="1"/>
        <v>12.222222222222221</v>
      </c>
      <c r="S25" s="50">
        <f t="shared" si="1"/>
        <v>7.0555555555555571</v>
      </c>
      <c r="T25" s="50">
        <f t="shared" si="1"/>
        <v>3.8888888888888888</v>
      </c>
      <c r="U25" s="51">
        <f t="shared" si="2"/>
        <v>0</v>
      </c>
      <c r="V25" s="50">
        <f t="shared" si="3"/>
        <v>13.055555555555555</v>
      </c>
      <c r="W25" s="14">
        <f t="shared" si="3"/>
        <v>0.55555555555555558</v>
      </c>
    </row>
    <row r="26" spans="2:23" x14ac:dyDescent="0.25">
      <c r="B26" s="4">
        <v>18</v>
      </c>
      <c r="C26" s="33">
        <v>30.128</v>
      </c>
      <c r="D26" s="5">
        <v>54</v>
      </c>
      <c r="E26" s="4">
        <v>52</v>
      </c>
      <c r="F26" s="6">
        <v>50</v>
      </c>
      <c r="G26" s="5" t="s">
        <v>31</v>
      </c>
      <c r="H26" s="6">
        <v>4</v>
      </c>
      <c r="I26" s="6">
        <v>10</v>
      </c>
      <c r="J26" s="14">
        <v>0.14000000000000001</v>
      </c>
      <c r="K26" s="4">
        <v>55</v>
      </c>
      <c r="L26" s="6">
        <v>34</v>
      </c>
      <c r="M26" s="5" t="s">
        <v>31</v>
      </c>
      <c r="N26" s="5">
        <v>2</v>
      </c>
      <c r="O26" s="11">
        <v>8</v>
      </c>
      <c r="P26" s="6" t="s">
        <v>134</v>
      </c>
      <c r="Q26" s="59">
        <v>1019.878666811499</v>
      </c>
      <c r="R26" s="49">
        <f t="shared" si="1"/>
        <v>12.222222222222221</v>
      </c>
      <c r="S26" s="50">
        <f t="shared" si="1"/>
        <v>11.111111111111111</v>
      </c>
      <c r="T26" s="50">
        <f t="shared" si="1"/>
        <v>10</v>
      </c>
      <c r="U26" s="51">
        <f t="shared" si="2"/>
        <v>0.35560000000000003</v>
      </c>
      <c r="V26" s="50">
        <f t="shared" si="3"/>
        <v>12.777777777777777</v>
      </c>
      <c r="W26" s="14">
        <f t="shared" si="3"/>
        <v>1.1111111111111112</v>
      </c>
    </row>
    <row r="27" spans="2:23" x14ac:dyDescent="0.25">
      <c r="B27" s="4">
        <v>19</v>
      </c>
      <c r="C27" s="33">
        <v>30.032</v>
      </c>
      <c r="D27" s="5">
        <v>55</v>
      </c>
      <c r="E27" s="4">
        <v>47</v>
      </c>
      <c r="F27" s="6">
        <v>41.9</v>
      </c>
      <c r="G27" s="5" t="s">
        <v>44</v>
      </c>
      <c r="H27" s="6">
        <v>2</v>
      </c>
      <c r="I27" s="6">
        <v>8</v>
      </c>
      <c r="J27" s="14"/>
      <c r="K27" s="4">
        <v>55</v>
      </c>
      <c r="L27" s="6">
        <v>43</v>
      </c>
      <c r="M27" s="5" t="s">
        <v>40</v>
      </c>
      <c r="N27" s="5">
        <v>2</v>
      </c>
      <c r="O27" s="11">
        <v>5</v>
      </c>
      <c r="P27" s="6" t="s">
        <v>48</v>
      </c>
      <c r="Q27" s="59">
        <v>1016.6277337167717</v>
      </c>
      <c r="R27" s="49">
        <f t="shared" si="1"/>
        <v>12.777777777777777</v>
      </c>
      <c r="S27" s="50">
        <f t="shared" si="1"/>
        <v>8.3333333333333339</v>
      </c>
      <c r="T27" s="50">
        <f t="shared" si="1"/>
        <v>5.4999999999999991</v>
      </c>
      <c r="U27" s="51">
        <f t="shared" si="2"/>
        <v>0</v>
      </c>
      <c r="V27" s="50">
        <f t="shared" si="3"/>
        <v>12.777777777777777</v>
      </c>
      <c r="W27" s="14">
        <f t="shared" si="3"/>
        <v>6.1111111111111107</v>
      </c>
    </row>
    <row r="28" spans="2:23" x14ac:dyDescent="0.25">
      <c r="B28" s="4">
        <v>20</v>
      </c>
      <c r="C28" s="33">
        <v>30.224</v>
      </c>
      <c r="D28" s="5">
        <v>53</v>
      </c>
      <c r="E28" s="4">
        <v>42</v>
      </c>
      <c r="F28" s="6">
        <v>41</v>
      </c>
      <c r="G28" s="5" t="s">
        <v>36</v>
      </c>
      <c r="H28" s="6">
        <v>0.5</v>
      </c>
      <c r="I28" s="6">
        <v>4</v>
      </c>
      <c r="J28" s="14">
        <v>0.03</v>
      </c>
      <c r="K28" s="4">
        <v>47</v>
      </c>
      <c r="L28" s="6">
        <v>33</v>
      </c>
      <c r="M28" s="5"/>
      <c r="N28" s="5">
        <v>0</v>
      </c>
      <c r="O28" s="11">
        <v>4</v>
      </c>
      <c r="P28" s="6" t="s">
        <v>39</v>
      </c>
      <c r="Q28" s="59">
        <v>1023.1295999062263</v>
      </c>
      <c r="R28" s="49">
        <f t="shared" si="1"/>
        <v>11.666666666666666</v>
      </c>
      <c r="S28" s="50">
        <f t="shared" si="1"/>
        <v>5.5555555555555554</v>
      </c>
      <c r="T28" s="50">
        <f t="shared" si="1"/>
        <v>5</v>
      </c>
      <c r="U28" s="51">
        <f t="shared" si="2"/>
        <v>7.6200000000000004E-2</v>
      </c>
      <c r="V28" s="50">
        <f t="shared" si="3"/>
        <v>8.3333333333333339</v>
      </c>
      <c r="W28" s="14">
        <f t="shared" si="3"/>
        <v>0.55555555555555558</v>
      </c>
    </row>
    <row r="29" spans="2:23" x14ac:dyDescent="0.25">
      <c r="B29" s="4">
        <v>21</v>
      </c>
      <c r="C29" s="33">
        <v>30.22</v>
      </c>
      <c r="D29" s="5">
        <v>52</v>
      </c>
      <c r="E29" s="4">
        <v>41.5</v>
      </c>
      <c r="F29" s="6">
        <v>40</v>
      </c>
      <c r="G29" s="5"/>
      <c r="H29" s="6">
        <v>0</v>
      </c>
      <c r="I29" s="6">
        <v>10</v>
      </c>
      <c r="J29" s="14"/>
      <c r="K29" s="4">
        <v>46</v>
      </c>
      <c r="L29" s="6">
        <v>44.5</v>
      </c>
      <c r="M29" s="5"/>
      <c r="N29" s="5">
        <v>0</v>
      </c>
      <c r="O29" s="11">
        <v>4</v>
      </c>
      <c r="P29" s="6" t="s">
        <v>91</v>
      </c>
      <c r="Q29" s="59">
        <v>1022.9941443606126</v>
      </c>
      <c r="R29" s="49">
        <f t="shared" si="1"/>
        <v>11.111111111111111</v>
      </c>
      <c r="S29" s="50">
        <f t="shared" si="1"/>
        <v>5.2777777777777777</v>
      </c>
      <c r="T29" s="50">
        <f t="shared" si="1"/>
        <v>4.4444444444444446</v>
      </c>
      <c r="U29" s="51">
        <f t="shared" si="2"/>
        <v>0</v>
      </c>
      <c r="V29" s="50">
        <f t="shared" si="3"/>
        <v>7.7777777777777777</v>
      </c>
      <c r="W29" s="14">
        <f t="shared" si="3"/>
        <v>6.9444444444444446</v>
      </c>
    </row>
    <row r="30" spans="2:23" x14ac:dyDescent="0.25">
      <c r="B30" s="4">
        <v>22</v>
      </c>
      <c r="C30" s="33">
        <v>30.28</v>
      </c>
      <c r="D30" s="5">
        <v>52</v>
      </c>
      <c r="E30" s="4">
        <v>46</v>
      </c>
      <c r="F30" s="6">
        <v>44.5</v>
      </c>
      <c r="G30" s="5"/>
      <c r="H30" s="6">
        <v>0</v>
      </c>
      <c r="I30" s="6">
        <v>10</v>
      </c>
      <c r="J30" s="14"/>
      <c r="K30" s="4">
        <v>51</v>
      </c>
      <c r="L30" s="6">
        <v>44</v>
      </c>
      <c r="M30" s="5" t="s">
        <v>33</v>
      </c>
      <c r="N30" s="5">
        <v>1</v>
      </c>
      <c r="O30" s="11">
        <v>4</v>
      </c>
      <c r="P30" s="6" t="s">
        <v>91</v>
      </c>
      <c r="Q30" s="59">
        <v>1025.0259775448176</v>
      </c>
      <c r="R30" s="49">
        <f t="shared" si="1"/>
        <v>11.111111111111111</v>
      </c>
      <c r="S30" s="50">
        <f t="shared" si="1"/>
        <v>7.7777777777777777</v>
      </c>
      <c r="T30" s="50">
        <f t="shared" si="1"/>
        <v>6.9444444444444446</v>
      </c>
      <c r="U30" s="51">
        <f t="shared" si="2"/>
        <v>0</v>
      </c>
      <c r="V30" s="50">
        <f t="shared" si="3"/>
        <v>10.555555555555555</v>
      </c>
      <c r="W30" s="14">
        <f t="shared" si="3"/>
        <v>6.6666666666666661</v>
      </c>
    </row>
    <row r="31" spans="2:23" x14ac:dyDescent="0.25">
      <c r="B31" s="4">
        <v>23</v>
      </c>
      <c r="C31" s="33">
        <v>30.07</v>
      </c>
      <c r="D31" s="5">
        <v>51</v>
      </c>
      <c r="E31" s="4">
        <v>46.8</v>
      </c>
      <c r="F31" s="6">
        <v>45.8</v>
      </c>
      <c r="G31" s="5" t="s">
        <v>38</v>
      </c>
      <c r="H31" s="6">
        <v>2</v>
      </c>
      <c r="I31" s="6">
        <v>10</v>
      </c>
      <c r="J31" s="14">
        <v>0.42</v>
      </c>
      <c r="K31" s="4">
        <v>55</v>
      </c>
      <c r="L31" s="6">
        <v>43.7</v>
      </c>
      <c r="M31" s="5" t="s">
        <v>44</v>
      </c>
      <c r="N31" s="5">
        <v>2</v>
      </c>
      <c r="O31" s="11">
        <v>6</v>
      </c>
      <c r="P31" s="6" t="s">
        <v>97</v>
      </c>
      <c r="Q31" s="59">
        <v>1017.9145614001013</v>
      </c>
      <c r="R31" s="49">
        <f t="shared" si="1"/>
        <v>10.555555555555555</v>
      </c>
      <c r="S31" s="50">
        <f t="shared" si="1"/>
        <v>8.2222222222222197</v>
      </c>
      <c r="T31" s="50">
        <f t="shared" si="1"/>
        <v>7.6666666666666652</v>
      </c>
      <c r="U31" s="51">
        <f t="shared" si="2"/>
        <v>1.0668</v>
      </c>
      <c r="V31" s="50">
        <f t="shared" si="3"/>
        <v>12.777777777777777</v>
      </c>
      <c r="W31" s="14">
        <f t="shared" si="3"/>
        <v>6.5000000000000018</v>
      </c>
    </row>
    <row r="32" spans="2:23" x14ac:dyDescent="0.25">
      <c r="B32" s="4">
        <v>24</v>
      </c>
      <c r="C32" s="33">
        <v>30.07</v>
      </c>
      <c r="D32" s="5">
        <v>53</v>
      </c>
      <c r="E32" s="4">
        <v>49.5</v>
      </c>
      <c r="F32" s="6">
        <v>45.2</v>
      </c>
      <c r="G32" s="5" t="s">
        <v>38</v>
      </c>
      <c r="H32" s="6">
        <v>1</v>
      </c>
      <c r="I32" s="6">
        <v>9</v>
      </c>
      <c r="J32" s="14">
        <v>0.08</v>
      </c>
      <c r="K32" s="4">
        <v>55</v>
      </c>
      <c r="L32" s="6">
        <v>47.8</v>
      </c>
      <c r="M32" s="5" t="s">
        <v>38</v>
      </c>
      <c r="N32" s="5">
        <v>1</v>
      </c>
      <c r="O32" s="11">
        <v>7</v>
      </c>
      <c r="P32" s="6" t="s">
        <v>39</v>
      </c>
      <c r="Q32" s="59">
        <v>1017.9145614001013</v>
      </c>
      <c r="R32" s="49">
        <f t="shared" si="1"/>
        <v>11.666666666666666</v>
      </c>
      <c r="S32" s="50">
        <f t="shared" si="1"/>
        <v>9.7222222222222214</v>
      </c>
      <c r="T32" s="50">
        <f t="shared" si="1"/>
        <v>7.3333333333333348</v>
      </c>
      <c r="U32" s="51">
        <f t="shared" si="2"/>
        <v>0.20319999999999999</v>
      </c>
      <c r="V32" s="50">
        <f t="shared" si="3"/>
        <v>12.777777777777777</v>
      </c>
      <c r="W32" s="14">
        <f t="shared" si="3"/>
        <v>8.7777777777777768</v>
      </c>
    </row>
    <row r="33" spans="2:23" x14ac:dyDescent="0.25">
      <c r="B33" s="4">
        <v>25</v>
      </c>
      <c r="C33" s="33">
        <v>29.736000000000001</v>
      </c>
      <c r="D33" s="5">
        <v>53</v>
      </c>
      <c r="E33" s="4">
        <v>52.6</v>
      </c>
      <c r="F33" s="6">
        <v>50</v>
      </c>
      <c r="G33" s="5" t="s">
        <v>31</v>
      </c>
      <c r="H33" s="6">
        <v>2</v>
      </c>
      <c r="I33" s="6">
        <v>10</v>
      </c>
      <c r="J33" s="14">
        <v>0.42</v>
      </c>
      <c r="K33" s="4">
        <v>54</v>
      </c>
      <c r="L33" s="6">
        <v>44.5</v>
      </c>
      <c r="M33" s="5" t="s">
        <v>44</v>
      </c>
      <c r="N33" s="5">
        <v>2</v>
      </c>
      <c r="O33" s="11">
        <v>8</v>
      </c>
      <c r="P33" s="6" t="s">
        <v>136</v>
      </c>
      <c r="Q33" s="59">
        <v>1006.6040233413623</v>
      </c>
      <c r="R33" s="49">
        <f t="shared" si="1"/>
        <v>11.666666666666666</v>
      </c>
      <c r="S33" s="50">
        <f t="shared" si="1"/>
        <v>11.444444444444445</v>
      </c>
      <c r="T33" s="50">
        <f t="shared" si="1"/>
        <v>10</v>
      </c>
      <c r="U33" s="51">
        <f t="shared" si="2"/>
        <v>1.0668</v>
      </c>
      <c r="V33" s="50">
        <f t="shared" si="3"/>
        <v>12.222222222222221</v>
      </c>
      <c r="W33" s="14">
        <f t="shared" si="3"/>
        <v>6.9444444444444446</v>
      </c>
    </row>
    <row r="34" spans="2:23" x14ac:dyDescent="0.25">
      <c r="B34" s="4">
        <v>26</v>
      </c>
      <c r="C34" s="33">
        <v>30.02</v>
      </c>
      <c r="D34" s="5">
        <v>52</v>
      </c>
      <c r="E34" s="4">
        <v>49.5</v>
      </c>
      <c r="F34" s="6">
        <v>46.5</v>
      </c>
      <c r="G34" s="5" t="s">
        <v>44</v>
      </c>
      <c r="H34" s="6">
        <v>2</v>
      </c>
      <c r="I34" s="6">
        <v>3</v>
      </c>
      <c r="J34" s="14">
        <v>0.04</v>
      </c>
      <c r="K34" s="4">
        <v>52.5</v>
      </c>
      <c r="L34" s="6">
        <v>46</v>
      </c>
      <c r="M34" s="5" t="s">
        <v>44</v>
      </c>
      <c r="N34" s="5">
        <v>2</v>
      </c>
      <c r="O34" s="11">
        <v>6</v>
      </c>
      <c r="P34" s="6" t="s">
        <v>137</v>
      </c>
      <c r="Q34" s="59">
        <v>1016.2213670799306</v>
      </c>
      <c r="R34" s="49">
        <f t="shared" si="1"/>
        <v>11.111111111111111</v>
      </c>
      <c r="S34" s="50">
        <f t="shared" si="1"/>
        <v>9.7222222222222214</v>
      </c>
      <c r="T34" s="50">
        <f t="shared" si="1"/>
        <v>8.0555555555555554</v>
      </c>
      <c r="U34" s="51">
        <f t="shared" si="2"/>
        <v>0.1016</v>
      </c>
      <c r="V34" s="50">
        <f t="shared" si="3"/>
        <v>11.388888888888889</v>
      </c>
      <c r="W34" s="14">
        <f t="shared" si="3"/>
        <v>7.7777777777777777</v>
      </c>
    </row>
    <row r="35" spans="2:23" x14ac:dyDescent="0.25">
      <c r="B35" s="4">
        <v>27</v>
      </c>
      <c r="C35" s="33">
        <v>30.076000000000001</v>
      </c>
      <c r="D35" s="5">
        <v>54</v>
      </c>
      <c r="E35" s="4">
        <v>53</v>
      </c>
      <c r="F35" s="6">
        <v>49.4</v>
      </c>
      <c r="G35" s="5" t="s">
        <v>44</v>
      </c>
      <c r="H35" s="6">
        <v>2</v>
      </c>
      <c r="I35" s="6">
        <v>7</v>
      </c>
      <c r="J35" s="14">
        <v>0.01</v>
      </c>
      <c r="K35" s="4">
        <v>54</v>
      </c>
      <c r="L35" s="6">
        <v>48.2</v>
      </c>
      <c r="M35" s="5" t="s">
        <v>44</v>
      </c>
      <c r="N35" s="5">
        <v>2</v>
      </c>
      <c r="O35" s="11">
        <v>5</v>
      </c>
      <c r="P35" s="6" t="s">
        <v>48</v>
      </c>
      <c r="Q35" s="59">
        <v>1018.1177447185217</v>
      </c>
      <c r="R35" s="49">
        <f t="shared" si="1"/>
        <v>12.222222222222221</v>
      </c>
      <c r="S35" s="50">
        <f t="shared" si="1"/>
        <v>11.666666666666666</v>
      </c>
      <c r="T35" s="50">
        <f t="shared" si="1"/>
        <v>9.6666666666666661</v>
      </c>
      <c r="U35" s="51">
        <f t="shared" si="2"/>
        <v>2.5399999999999999E-2</v>
      </c>
      <c r="V35" s="50">
        <f t="shared" si="3"/>
        <v>12.222222222222221</v>
      </c>
      <c r="W35" s="14">
        <f t="shared" si="3"/>
        <v>9.0000000000000018</v>
      </c>
    </row>
    <row r="36" spans="2:23" x14ac:dyDescent="0.25">
      <c r="B36" s="4">
        <v>28</v>
      </c>
      <c r="C36" s="33">
        <v>30.29</v>
      </c>
      <c r="D36" s="5">
        <v>53</v>
      </c>
      <c r="E36" s="4">
        <v>49</v>
      </c>
      <c r="F36" s="6">
        <v>47</v>
      </c>
      <c r="G36" s="5" t="s">
        <v>52</v>
      </c>
      <c r="H36" s="6">
        <v>1</v>
      </c>
      <c r="I36" s="6">
        <v>2</v>
      </c>
      <c r="J36" s="14"/>
      <c r="K36" s="4">
        <v>54</v>
      </c>
      <c r="L36" s="6">
        <v>37</v>
      </c>
      <c r="M36" s="5"/>
      <c r="N36" s="5">
        <v>0</v>
      </c>
      <c r="O36" s="11">
        <v>2</v>
      </c>
      <c r="P36" s="6" t="s">
        <v>104</v>
      </c>
      <c r="Q36" s="59">
        <v>1025.3646164088514</v>
      </c>
      <c r="R36" s="49">
        <f t="shared" si="1"/>
        <v>11.666666666666666</v>
      </c>
      <c r="S36" s="50">
        <f t="shared" si="1"/>
        <v>9.4444444444444446</v>
      </c>
      <c r="T36" s="50">
        <f t="shared" si="1"/>
        <v>8.3333333333333339</v>
      </c>
      <c r="U36" s="51">
        <f t="shared" si="2"/>
        <v>0</v>
      </c>
      <c r="V36" s="50">
        <f t="shared" si="3"/>
        <v>12.222222222222221</v>
      </c>
      <c r="W36" s="14">
        <f t="shared" si="3"/>
        <v>2.7777777777777777</v>
      </c>
    </row>
    <row r="37" spans="2:23" x14ac:dyDescent="0.25">
      <c r="B37" s="4">
        <v>29</v>
      </c>
      <c r="C37" s="33">
        <v>30.3</v>
      </c>
      <c r="D37" s="5">
        <v>53</v>
      </c>
      <c r="E37" s="4">
        <v>44.6</v>
      </c>
      <c r="F37" s="6">
        <v>43.4</v>
      </c>
      <c r="G37" s="5" t="s">
        <v>36</v>
      </c>
      <c r="H37" s="6">
        <v>1</v>
      </c>
      <c r="I37" s="6">
        <v>5</v>
      </c>
      <c r="J37" s="14"/>
      <c r="K37" s="4">
        <v>49.5</v>
      </c>
      <c r="L37" s="6">
        <v>33</v>
      </c>
      <c r="M37" s="5" t="s">
        <v>36</v>
      </c>
      <c r="N37" s="5">
        <v>1</v>
      </c>
      <c r="O37" s="11">
        <v>2</v>
      </c>
      <c r="P37" s="6" t="s">
        <v>104</v>
      </c>
      <c r="Q37" s="59">
        <v>1025.7032552728856</v>
      </c>
      <c r="R37" s="49">
        <f t="shared" si="1"/>
        <v>11.666666666666666</v>
      </c>
      <c r="S37" s="50">
        <f t="shared" si="1"/>
        <v>7.0000000000000009</v>
      </c>
      <c r="T37" s="50">
        <f t="shared" si="1"/>
        <v>6.3333333333333321</v>
      </c>
      <c r="U37" s="51">
        <f t="shared" si="2"/>
        <v>0</v>
      </c>
      <c r="V37" s="50">
        <f t="shared" si="3"/>
        <v>9.7222222222222214</v>
      </c>
      <c r="W37" s="14">
        <f t="shared" si="3"/>
        <v>0.55555555555555558</v>
      </c>
    </row>
    <row r="38" spans="2:23" x14ac:dyDescent="0.25">
      <c r="B38" s="4">
        <v>30</v>
      </c>
      <c r="C38" s="33">
        <v>30.06</v>
      </c>
      <c r="D38" s="5">
        <v>52</v>
      </c>
      <c r="E38" s="4">
        <v>39</v>
      </c>
      <c r="F38" s="6">
        <v>37.5</v>
      </c>
      <c r="G38" s="5" t="s">
        <v>36</v>
      </c>
      <c r="H38" s="6">
        <v>1</v>
      </c>
      <c r="I38" s="6">
        <v>4</v>
      </c>
      <c r="J38" s="14"/>
      <c r="K38" s="4">
        <v>43.5</v>
      </c>
      <c r="L38" s="6">
        <v>33.5</v>
      </c>
      <c r="M38" s="5" t="s">
        <v>36</v>
      </c>
      <c r="N38" s="5">
        <v>0.5</v>
      </c>
      <c r="O38" s="11">
        <v>5</v>
      </c>
      <c r="P38" s="6" t="s">
        <v>37</v>
      </c>
      <c r="Q38" s="59">
        <v>1017.5759225360672</v>
      </c>
      <c r="R38" s="49">
        <f t="shared" si="1"/>
        <v>11.111111111111111</v>
      </c>
      <c r="S38" s="50">
        <f t="shared" si="1"/>
        <v>3.8888888888888888</v>
      </c>
      <c r="T38" s="50">
        <f t="shared" si="1"/>
        <v>3.0555555555555554</v>
      </c>
      <c r="U38" s="51">
        <f t="shared" si="2"/>
        <v>0</v>
      </c>
      <c r="V38" s="50">
        <f t="shared" si="3"/>
        <v>6.3888888888888884</v>
      </c>
      <c r="W38" s="14">
        <f t="shared" si="3"/>
        <v>0.83333333333333326</v>
      </c>
    </row>
    <row r="39" spans="2:23" x14ac:dyDescent="0.25">
      <c r="B39" s="1" t="s">
        <v>15</v>
      </c>
      <c r="C39" s="12">
        <f t="shared" ref="C39:O39" si="4">SUM(C8:C38)</f>
        <v>902.678</v>
      </c>
      <c r="D39" s="36">
        <f t="shared" si="4"/>
        <v>1651</v>
      </c>
      <c r="E39" s="36">
        <f t="shared" ref="E39" si="5">SUM(E8:E38)</f>
        <v>1519.8999999999999</v>
      </c>
      <c r="F39" s="36">
        <f t="shared" si="4"/>
        <v>1450.4</v>
      </c>
      <c r="G39" s="36"/>
      <c r="H39" s="36">
        <f t="shared" si="4"/>
        <v>47</v>
      </c>
      <c r="I39" s="36">
        <f t="shared" si="4"/>
        <v>228</v>
      </c>
      <c r="J39" s="35">
        <f t="shared" si="4"/>
        <v>2.4999999999999996</v>
      </c>
      <c r="K39" s="36">
        <f t="shared" si="4"/>
        <v>1654.4</v>
      </c>
      <c r="L39" s="36">
        <f t="shared" si="4"/>
        <v>1344.8</v>
      </c>
      <c r="M39" s="12"/>
      <c r="N39" s="36">
        <f t="shared" si="4"/>
        <v>44.5</v>
      </c>
      <c r="O39" s="37">
        <f t="shared" si="4"/>
        <v>183</v>
      </c>
      <c r="P39" s="3"/>
      <c r="Q39" s="37">
        <f>SUM(Q9:Q38)</f>
        <v>30557.010168344212</v>
      </c>
      <c r="R39" s="37"/>
      <c r="S39" s="47"/>
      <c r="T39" s="47"/>
      <c r="U39" s="48">
        <f t="shared" si="2"/>
        <v>6.3499999999999988</v>
      </c>
      <c r="V39" s="47"/>
      <c r="W39" s="13"/>
    </row>
    <row r="40" spans="2:23" x14ac:dyDescent="0.25">
      <c r="B40" s="7" t="s">
        <v>16</v>
      </c>
      <c r="C40" s="15">
        <f>C39/30</f>
        <v>30.089266666666667</v>
      </c>
      <c r="D40" s="38">
        <f>D39/30</f>
        <v>55.033333333333331</v>
      </c>
      <c r="E40" s="38">
        <f>E39/30</f>
        <v>50.663333333333327</v>
      </c>
      <c r="F40" s="38">
        <f>F39/30</f>
        <v>48.346666666666671</v>
      </c>
      <c r="G40" s="38"/>
      <c r="H40" s="38">
        <f>H39/30</f>
        <v>1.5666666666666667</v>
      </c>
      <c r="I40" s="38">
        <f>I39/30</f>
        <v>7.6</v>
      </c>
      <c r="J40" s="38">
        <f>J39/30</f>
        <v>8.3333333333333315E-2</v>
      </c>
      <c r="K40" s="38">
        <f>K39/30</f>
        <v>55.146666666666668</v>
      </c>
      <c r="L40" s="38">
        <f>L39/30</f>
        <v>44.826666666666668</v>
      </c>
      <c r="M40" s="15"/>
      <c r="N40" s="38">
        <f>N39/30</f>
        <v>1.4833333333333334</v>
      </c>
      <c r="O40" s="39">
        <f>O39/30</f>
        <v>6.1</v>
      </c>
      <c r="P40" s="9"/>
      <c r="Q40" s="38">
        <f>AVERAGE(Q9:Q38)</f>
        <v>1018.5670056114737</v>
      </c>
      <c r="R40" s="39">
        <f t="shared" si="1"/>
        <v>12.796296296296294</v>
      </c>
      <c r="S40" s="52">
        <f t="shared" si="1"/>
        <v>10.368518518518515</v>
      </c>
      <c r="T40" s="52">
        <f t="shared" si="1"/>
        <v>9.0814814814814842</v>
      </c>
      <c r="U40" s="53">
        <f t="shared" si="2"/>
        <v>0.21166666666666661</v>
      </c>
      <c r="V40" s="52">
        <f t="shared" si="3"/>
        <v>12.859259259259259</v>
      </c>
      <c r="W40" s="54">
        <f t="shared" si="3"/>
        <v>7.1259259259259267</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0.5</v>
      </c>
      <c r="E44" s="5"/>
      <c r="F44" s="5">
        <v>2.5</v>
      </c>
      <c r="G44" s="5">
        <v>2.5</v>
      </c>
      <c r="H44" s="5">
        <v>11</v>
      </c>
      <c r="I44" s="5">
        <v>2</v>
      </c>
      <c r="J44" s="5">
        <v>7</v>
      </c>
      <c r="K44" s="6"/>
    </row>
    <row r="45" spans="2:23" ht="30" x14ac:dyDescent="0.25">
      <c r="B45" s="24" t="s">
        <v>28</v>
      </c>
      <c r="C45" s="7">
        <v>3.5</v>
      </c>
      <c r="D45" s="8">
        <v>1</v>
      </c>
      <c r="E45" s="8"/>
      <c r="F45" s="8">
        <v>4</v>
      </c>
      <c r="G45" s="8">
        <v>9</v>
      </c>
      <c r="H45" s="8">
        <v>37</v>
      </c>
      <c r="I45" s="8">
        <v>9</v>
      </c>
      <c r="J45" s="8">
        <v>27.5</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s="20" customFormat="1" ht="90" x14ac:dyDescent="0.25">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29.774999999999999</v>
      </c>
      <c r="D9" s="1">
        <v>50</v>
      </c>
      <c r="E9" s="1">
        <v>34</v>
      </c>
      <c r="F9" s="3">
        <v>32</v>
      </c>
      <c r="G9" s="2" t="s">
        <v>36</v>
      </c>
      <c r="H9" s="3">
        <v>0.5</v>
      </c>
      <c r="I9" s="3">
        <v>9</v>
      </c>
      <c r="J9" s="13">
        <v>0.05</v>
      </c>
      <c r="K9" s="1">
        <v>38.4</v>
      </c>
      <c r="L9" s="3">
        <v>32.4</v>
      </c>
      <c r="M9" s="2" t="s">
        <v>52</v>
      </c>
      <c r="N9" s="2">
        <v>0.5</v>
      </c>
      <c r="O9" s="10">
        <v>2</v>
      </c>
      <c r="P9" s="3" t="s">
        <v>48</v>
      </c>
      <c r="Q9" s="82">
        <v>1008.1956260023225</v>
      </c>
      <c r="R9" s="37">
        <f>CONVERT(D9,"F","C")</f>
        <v>10</v>
      </c>
      <c r="S9" s="47">
        <f t="shared" ref="S9:T24" si="0">CONVERT(E9,"F","C")</f>
        <v>1.1111111111111112</v>
      </c>
      <c r="T9" s="47">
        <f t="shared" si="0"/>
        <v>0</v>
      </c>
      <c r="U9" s="48">
        <f>CONVERT(J9,"in","cm")</f>
        <v>0.127</v>
      </c>
      <c r="V9" s="47">
        <f>CONVERT(K9,"F","C")</f>
        <v>3.5555555555555545</v>
      </c>
      <c r="W9" s="13">
        <f>CONVERT(L9,"F","C")</f>
        <v>0.22222222222222143</v>
      </c>
    </row>
    <row r="10" spans="1:23" x14ac:dyDescent="0.25">
      <c r="B10" s="4">
        <v>2</v>
      </c>
      <c r="C10" s="33">
        <v>29.911999999999999</v>
      </c>
      <c r="D10" s="5">
        <v>49</v>
      </c>
      <c r="E10" s="4">
        <v>33.5</v>
      </c>
      <c r="F10" s="6">
        <v>33.5</v>
      </c>
      <c r="G10" s="5"/>
      <c r="H10" s="6">
        <v>0</v>
      </c>
      <c r="I10" s="6">
        <v>0</v>
      </c>
      <c r="J10" s="14">
        <v>0.04</v>
      </c>
      <c r="K10" s="4">
        <v>50.2</v>
      </c>
      <c r="L10" s="6">
        <v>32</v>
      </c>
      <c r="M10" s="5" t="s">
        <v>38</v>
      </c>
      <c r="N10" s="5">
        <v>3</v>
      </c>
      <c r="O10" s="11">
        <v>6</v>
      </c>
      <c r="P10" s="6" t="s">
        <v>39</v>
      </c>
      <c r="Q10" s="59">
        <v>1012.8349784395897</v>
      </c>
      <c r="R10" s="49">
        <f t="shared" ref="R10:T41" si="1">CONVERT(D10,"F","C")</f>
        <v>9.4444444444444446</v>
      </c>
      <c r="S10" s="50">
        <f t="shared" si="0"/>
        <v>0.83333333333333326</v>
      </c>
      <c r="T10" s="50">
        <f t="shared" si="0"/>
        <v>0.83333333333333326</v>
      </c>
      <c r="U10" s="51">
        <f t="shared" ref="U10:U41" si="2">CONVERT(J10,"in","cm")</f>
        <v>0.1016</v>
      </c>
      <c r="V10" s="50">
        <f t="shared" ref="V10:W41" si="3">CONVERT(K10,"F","C")</f>
        <v>10.111111111111112</v>
      </c>
      <c r="W10" s="14">
        <f t="shared" si="3"/>
        <v>0</v>
      </c>
    </row>
    <row r="11" spans="1:23" x14ac:dyDescent="0.25">
      <c r="B11" s="4">
        <v>3</v>
      </c>
      <c r="C11" s="33">
        <v>30.01</v>
      </c>
      <c r="D11" s="5">
        <v>52</v>
      </c>
      <c r="E11" s="4">
        <v>50.3</v>
      </c>
      <c r="F11" s="6">
        <v>50</v>
      </c>
      <c r="G11" s="5" t="s">
        <v>38</v>
      </c>
      <c r="H11" s="6">
        <v>3</v>
      </c>
      <c r="I11" s="6">
        <v>10</v>
      </c>
      <c r="J11" s="14"/>
      <c r="K11" s="4">
        <v>54.8</v>
      </c>
      <c r="L11" s="6">
        <v>46</v>
      </c>
      <c r="M11" s="5" t="s">
        <v>33</v>
      </c>
      <c r="N11" s="5">
        <v>2</v>
      </c>
      <c r="O11" s="11">
        <v>9</v>
      </c>
      <c r="P11" s="6" t="s">
        <v>91</v>
      </c>
      <c r="Q11" s="59">
        <v>1016.153639307124</v>
      </c>
      <c r="R11" s="49">
        <f t="shared" si="1"/>
        <v>11.111111111111111</v>
      </c>
      <c r="S11" s="50">
        <f t="shared" si="0"/>
        <v>10.166666666666664</v>
      </c>
      <c r="T11" s="50">
        <f t="shared" si="0"/>
        <v>10</v>
      </c>
      <c r="U11" s="51">
        <f t="shared" si="2"/>
        <v>0</v>
      </c>
      <c r="V11" s="50">
        <f t="shared" si="3"/>
        <v>12.666666666666664</v>
      </c>
      <c r="W11" s="14">
        <f t="shared" si="3"/>
        <v>7.7777777777777777</v>
      </c>
    </row>
    <row r="12" spans="1:23" x14ac:dyDescent="0.25">
      <c r="B12" s="4">
        <v>4</v>
      </c>
      <c r="C12" s="33">
        <v>30.012</v>
      </c>
      <c r="D12" s="34">
        <v>52</v>
      </c>
      <c r="E12" s="4">
        <v>54</v>
      </c>
      <c r="F12" s="6">
        <v>53.1</v>
      </c>
      <c r="G12" s="5" t="s">
        <v>38</v>
      </c>
      <c r="H12" s="6">
        <v>3</v>
      </c>
      <c r="I12" s="6">
        <v>10</v>
      </c>
      <c r="J12" s="14">
        <v>0.04</v>
      </c>
      <c r="K12" s="4">
        <v>56</v>
      </c>
      <c r="L12" s="6">
        <v>52</v>
      </c>
      <c r="M12" s="5" t="s">
        <v>38</v>
      </c>
      <c r="N12" s="5">
        <v>2</v>
      </c>
      <c r="O12" s="11">
        <v>10</v>
      </c>
      <c r="P12" s="6" t="s">
        <v>91</v>
      </c>
      <c r="Q12" s="59">
        <v>1016.2213670799307</v>
      </c>
      <c r="R12" s="49">
        <f t="shared" si="1"/>
        <v>11.111111111111111</v>
      </c>
      <c r="S12" s="50">
        <f t="shared" si="0"/>
        <v>12.222222222222221</v>
      </c>
      <c r="T12" s="50">
        <f t="shared" si="0"/>
        <v>11.722222222222223</v>
      </c>
      <c r="U12" s="51">
        <f t="shared" si="2"/>
        <v>0.1016</v>
      </c>
      <c r="V12" s="50">
        <f t="shared" si="3"/>
        <v>13.333333333333332</v>
      </c>
      <c r="W12" s="14">
        <f t="shared" si="3"/>
        <v>11.111111111111111</v>
      </c>
    </row>
    <row r="13" spans="1:23" x14ac:dyDescent="0.25">
      <c r="B13" s="4">
        <v>5</v>
      </c>
      <c r="C13" s="33">
        <v>30.001999999999999</v>
      </c>
      <c r="D13" s="34">
        <v>53</v>
      </c>
      <c r="E13" s="4">
        <v>53.9</v>
      </c>
      <c r="F13" s="6">
        <v>53</v>
      </c>
      <c r="G13" s="5" t="s">
        <v>38</v>
      </c>
      <c r="H13" s="6">
        <v>2</v>
      </c>
      <c r="I13" s="6">
        <v>10</v>
      </c>
      <c r="J13" s="14"/>
      <c r="K13" s="4">
        <v>58.6</v>
      </c>
      <c r="L13" s="6">
        <v>52.5</v>
      </c>
      <c r="M13" s="5" t="s">
        <v>33</v>
      </c>
      <c r="N13" s="5">
        <v>2</v>
      </c>
      <c r="O13" s="11">
        <v>9</v>
      </c>
      <c r="P13" s="6" t="s">
        <v>91</v>
      </c>
      <c r="Q13" s="59">
        <v>1015.8827282158966</v>
      </c>
      <c r="R13" s="49">
        <f t="shared" si="1"/>
        <v>11.666666666666666</v>
      </c>
      <c r="S13" s="50">
        <f t="shared" si="0"/>
        <v>12.166666666666666</v>
      </c>
      <c r="T13" s="50">
        <f t="shared" si="0"/>
        <v>11.666666666666666</v>
      </c>
      <c r="U13" s="51">
        <f t="shared" si="2"/>
        <v>0</v>
      </c>
      <c r="V13" s="50">
        <f t="shared" si="3"/>
        <v>14.777777777777779</v>
      </c>
      <c r="W13" s="14">
        <f t="shared" si="3"/>
        <v>11.388888888888889</v>
      </c>
    </row>
    <row r="14" spans="1:23" x14ac:dyDescent="0.25">
      <c r="B14" s="4">
        <v>6</v>
      </c>
      <c r="C14" s="33">
        <v>29.98</v>
      </c>
      <c r="D14" s="5">
        <v>53</v>
      </c>
      <c r="E14" s="4">
        <v>54</v>
      </c>
      <c r="F14" s="6">
        <v>53.4</v>
      </c>
      <c r="G14" s="5" t="s">
        <v>33</v>
      </c>
      <c r="H14" s="6">
        <v>3</v>
      </c>
      <c r="I14" s="6">
        <v>9</v>
      </c>
      <c r="J14" s="14">
        <v>0.56999999999999995</v>
      </c>
      <c r="K14" s="4">
        <v>57.1</v>
      </c>
      <c r="L14" s="6">
        <v>52.3</v>
      </c>
      <c r="M14" s="5" t="s">
        <v>33</v>
      </c>
      <c r="N14" s="5">
        <v>4</v>
      </c>
      <c r="O14" s="11">
        <v>9</v>
      </c>
      <c r="P14" s="6" t="s">
        <v>91</v>
      </c>
      <c r="Q14" s="59">
        <v>1015.1377227150217</v>
      </c>
      <c r="R14" s="49">
        <f t="shared" si="1"/>
        <v>11.666666666666666</v>
      </c>
      <c r="S14" s="50">
        <f t="shared" si="0"/>
        <v>12.222222222222221</v>
      </c>
      <c r="T14" s="50">
        <f t="shared" si="0"/>
        <v>11.888888888888888</v>
      </c>
      <c r="U14" s="51">
        <f t="shared" si="2"/>
        <v>1.4478</v>
      </c>
      <c r="V14" s="50">
        <f t="shared" si="3"/>
        <v>13.944444444444445</v>
      </c>
      <c r="W14" s="14">
        <f t="shared" si="3"/>
        <v>11.277777777777777</v>
      </c>
    </row>
    <row r="15" spans="1:23" x14ac:dyDescent="0.25">
      <c r="B15" s="4">
        <v>7</v>
      </c>
      <c r="C15" s="33">
        <v>29.76</v>
      </c>
      <c r="D15" s="5">
        <v>54</v>
      </c>
      <c r="E15" s="4">
        <v>47</v>
      </c>
      <c r="F15" s="6">
        <v>45.3</v>
      </c>
      <c r="G15" s="5" t="s">
        <v>38</v>
      </c>
      <c r="H15" s="6">
        <v>2</v>
      </c>
      <c r="I15" s="6">
        <v>10</v>
      </c>
      <c r="J15" s="14">
        <v>0.15</v>
      </c>
      <c r="K15" s="4">
        <v>56.3</v>
      </c>
      <c r="L15" s="6">
        <v>45</v>
      </c>
      <c r="M15" s="5" t="s">
        <v>44</v>
      </c>
      <c r="N15" s="5">
        <v>2</v>
      </c>
      <c r="O15" s="11">
        <v>8</v>
      </c>
      <c r="P15" s="6" t="s">
        <v>138</v>
      </c>
      <c r="Q15" s="59">
        <v>1007.6876677062714</v>
      </c>
      <c r="R15" s="49">
        <f t="shared" si="1"/>
        <v>12.222222222222221</v>
      </c>
      <c r="S15" s="50">
        <f t="shared" si="0"/>
        <v>8.3333333333333339</v>
      </c>
      <c r="T15" s="50">
        <f t="shared" si="0"/>
        <v>7.3888888888888875</v>
      </c>
      <c r="U15" s="51">
        <f t="shared" si="2"/>
        <v>0.38100000000000001</v>
      </c>
      <c r="V15" s="50">
        <f t="shared" si="3"/>
        <v>13.499999999999998</v>
      </c>
      <c r="W15" s="14">
        <f t="shared" si="3"/>
        <v>7.2222222222222223</v>
      </c>
    </row>
    <row r="16" spans="1:23" x14ac:dyDescent="0.25">
      <c r="B16" s="4">
        <v>8</v>
      </c>
      <c r="C16" s="33">
        <v>30.3</v>
      </c>
      <c r="D16" s="5">
        <v>53</v>
      </c>
      <c r="E16" s="4">
        <v>44.3</v>
      </c>
      <c r="F16" s="6">
        <v>43</v>
      </c>
      <c r="G16" s="5" t="s">
        <v>31</v>
      </c>
      <c r="H16" s="6">
        <v>1</v>
      </c>
      <c r="I16" s="6">
        <v>2</v>
      </c>
      <c r="J16" s="14"/>
      <c r="K16" s="4">
        <v>51.3</v>
      </c>
      <c r="L16" s="6">
        <v>41</v>
      </c>
      <c r="M16" s="5"/>
      <c r="N16" s="5">
        <v>0</v>
      </c>
      <c r="O16" s="11">
        <v>4</v>
      </c>
      <c r="P16" s="6" t="s">
        <v>39</v>
      </c>
      <c r="Q16" s="59">
        <v>1025.9741663641128</v>
      </c>
      <c r="R16" s="49">
        <f t="shared" si="1"/>
        <v>11.666666666666666</v>
      </c>
      <c r="S16" s="50">
        <f t="shared" si="0"/>
        <v>6.8333333333333313</v>
      </c>
      <c r="T16" s="50">
        <f t="shared" si="0"/>
        <v>6.1111111111111107</v>
      </c>
      <c r="U16" s="51">
        <f t="shared" si="2"/>
        <v>0</v>
      </c>
      <c r="V16" s="50">
        <f t="shared" si="3"/>
        <v>10.72222222222222</v>
      </c>
      <c r="W16" s="14">
        <f t="shared" si="3"/>
        <v>5</v>
      </c>
    </row>
    <row r="17" spans="2:23" x14ac:dyDescent="0.25">
      <c r="B17" s="4">
        <v>9</v>
      </c>
      <c r="C17" s="33">
        <v>30.44</v>
      </c>
      <c r="D17" s="5">
        <v>52</v>
      </c>
      <c r="E17" s="4">
        <v>45</v>
      </c>
      <c r="F17" s="6">
        <v>43.6</v>
      </c>
      <c r="G17" s="5" t="s">
        <v>33</v>
      </c>
      <c r="H17" s="6">
        <v>4</v>
      </c>
      <c r="I17" s="6">
        <v>10</v>
      </c>
      <c r="J17" s="14">
        <v>0.13</v>
      </c>
      <c r="K17" s="4">
        <v>52</v>
      </c>
      <c r="L17" s="6">
        <v>41</v>
      </c>
      <c r="M17" s="5" t="s">
        <v>38</v>
      </c>
      <c r="N17" s="5">
        <v>2</v>
      </c>
      <c r="O17" s="11">
        <v>6</v>
      </c>
      <c r="P17" s="6" t="s">
        <v>48</v>
      </c>
      <c r="Q17" s="59">
        <v>1030.71511046059</v>
      </c>
      <c r="R17" s="49">
        <f t="shared" si="1"/>
        <v>11.111111111111111</v>
      </c>
      <c r="S17" s="50">
        <f t="shared" si="0"/>
        <v>7.2222222222222223</v>
      </c>
      <c r="T17" s="50">
        <f t="shared" si="0"/>
        <v>6.4444444444444446</v>
      </c>
      <c r="U17" s="51">
        <f t="shared" si="2"/>
        <v>0.33019999999999999</v>
      </c>
      <c r="V17" s="50">
        <f t="shared" si="3"/>
        <v>11.111111111111111</v>
      </c>
      <c r="W17" s="14">
        <f t="shared" si="3"/>
        <v>5</v>
      </c>
    </row>
    <row r="18" spans="2:23" x14ac:dyDescent="0.25">
      <c r="B18" s="4">
        <v>10</v>
      </c>
      <c r="C18" s="33">
        <v>30.155999999999999</v>
      </c>
      <c r="D18" s="5">
        <v>54</v>
      </c>
      <c r="E18" s="4">
        <v>55</v>
      </c>
      <c r="F18" s="6">
        <v>55</v>
      </c>
      <c r="G18" s="5" t="s">
        <v>31</v>
      </c>
      <c r="H18" s="6">
        <v>1.5</v>
      </c>
      <c r="I18" s="6">
        <v>10</v>
      </c>
      <c r="J18" s="14">
        <v>0.1</v>
      </c>
      <c r="K18" s="4">
        <v>56.3</v>
      </c>
      <c r="L18" s="6">
        <v>44</v>
      </c>
      <c r="M18" s="5" t="s">
        <v>33</v>
      </c>
      <c r="N18" s="5">
        <v>0.5</v>
      </c>
      <c r="O18" s="11">
        <v>8</v>
      </c>
      <c r="P18" s="6" t="s">
        <v>92</v>
      </c>
      <c r="Q18" s="59">
        <v>1021.0977667220216</v>
      </c>
      <c r="R18" s="49">
        <f t="shared" si="1"/>
        <v>12.222222222222221</v>
      </c>
      <c r="S18" s="50">
        <f t="shared" si="0"/>
        <v>12.777777777777777</v>
      </c>
      <c r="T18" s="50">
        <f t="shared" si="0"/>
        <v>12.777777777777777</v>
      </c>
      <c r="U18" s="51">
        <f t="shared" si="2"/>
        <v>0.254</v>
      </c>
      <c r="V18" s="50">
        <f t="shared" si="3"/>
        <v>13.499999999999998</v>
      </c>
      <c r="W18" s="14">
        <f t="shared" si="3"/>
        <v>6.6666666666666661</v>
      </c>
    </row>
    <row r="19" spans="2:23" x14ac:dyDescent="0.25">
      <c r="B19" s="4">
        <v>11</v>
      </c>
      <c r="C19" s="33">
        <v>30.302</v>
      </c>
      <c r="D19" s="5">
        <v>53</v>
      </c>
      <c r="E19" s="4">
        <v>47</v>
      </c>
      <c r="F19" s="6">
        <v>46.6</v>
      </c>
      <c r="G19" s="5"/>
      <c r="H19" s="6">
        <v>0</v>
      </c>
      <c r="I19" s="6">
        <v>2</v>
      </c>
      <c r="J19" s="14">
        <v>0.31</v>
      </c>
      <c r="K19" s="4">
        <v>52.4</v>
      </c>
      <c r="L19" s="6">
        <v>42</v>
      </c>
      <c r="M19" s="5" t="s">
        <v>33</v>
      </c>
      <c r="N19" s="5">
        <v>1</v>
      </c>
      <c r="O19" s="11">
        <v>5</v>
      </c>
      <c r="P19" s="6" t="s">
        <v>39</v>
      </c>
      <c r="Q19" s="59">
        <v>1026.0418941369194</v>
      </c>
      <c r="R19" s="49">
        <f t="shared" si="1"/>
        <v>11.666666666666666</v>
      </c>
      <c r="S19" s="50">
        <f t="shared" si="0"/>
        <v>8.3333333333333339</v>
      </c>
      <c r="T19" s="50">
        <f t="shared" si="0"/>
        <v>8.1111111111111125</v>
      </c>
      <c r="U19" s="51">
        <f t="shared" si="2"/>
        <v>0.7874000000000001</v>
      </c>
      <c r="V19" s="50">
        <f t="shared" si="3"/>
        <v>11.333333333333332</v>
      </c>
      <c r="W19" s="14">
        <f t="shared" si="3"/>
        <v>5.5555555555555554</v>
      </c>
    </row>
    <row r="20" spans="2:23" x14ac:dyDescent="0.25">
      <c r="B20" s="4">
        <v>12</v>
      </c>
      <c r="C20" s="33">
        <v>30.03</v>
      </c>
      <c r="D20" s="5">
        <v>54</v>
      </c>
      <c r="E20" s="4">
        <v>55</v>
      </c>
      <c r="F20" s="6">
        <v>55</v>
      </c>
      <c r="G20" s="5" t="s">
        <v>44</v>
      </c>
      <c r="H20" s="6">
        <v>2</v>
      </c>
      <c r="I20" s="6">
        <v>9</v>
      </c>
      <c r="J20" s="14">
        <v>0.04</v>
      </c>
      <c r="K20" s="4">
        <v>55.5</v>
      </c>
      <c r="L20" s="6">
        <v>48.7</v>
      </c>
      <c r="M20" s="5" t="s">
        <v>31</v>
      </c>
      <c r="N20" s="5">
        <v>2</v>
      </c>
      <c r="O20" s="11">
        <v>9</v>
      </c>
      <c r="P20" s="6" t="s">
        <v>132</v>
      </c>
      <c r="Q20" s="59">
        <v>1016.8309170351922</v>
      </c>
      <c r="R20" s="49">
        <f t="shared" si="1"/>
        <v>12.222222222222221</v>
      </c>
      <c r="S20" s="50">
        <f t="shared" si="0"/>
        <v>12.777777777777777</v>
      </c>
      <c r="T20" s="50">
        <f t="shared" si="0"/>
        <v>12.777777777777777</v>
      </c>
      <c r="U20" s="51">
        <f t="shared" si="2"/>
        <v>0.1016</v>
      </c>
      <c r="V20" s="50">
        <f t="shared" si="3"/>
        <v>13.055555555555555</v>
      </c>
      <c r="W20" s="14">
        <f t="shared" si="3"/>
        <v>9.2777777777777786</v>
      </c>
    </row>
    <row r="21" spans="2:23" x14ac:dyDescent="0.25">
      <c r="B21" s="4">
        <v>13</v>
      </c>
      <c r="C21" s="33">
        <v>29.841999999999999</v>
      </c>
      <c r="D21" s="5">
        <v>54</v>
      </c>
      <c r="E21" s="4">
        <v>54</v>
      </c>
      <c r="F21" s="6">
        <v>53</v>
      </c>
      <c r="G21" s="5" t="s">
        <v>38</v>
      </c>
      <c r="H21" s="6">
        <v>2</v>
      </c>
      <c r="I21" s="6">
        <v>10</v>
      </c>
      <c r="J21" s="14">
        <v>0.52</v>
      </c>
      <c r="K21" s="4">
        <v>56</v>
      </c>
      <c r="L21" s="6">
        <v>48.8</v>
      </c>
      <c r="M21" s="5" t="s">
        <v>31</v>
      </c>
      <c r="N21" s="5">
        <v>3</v>
      </c>
      <c r="O21" s="11">
        <v>10</v>
      </c>
      <c r="P21" s="6" t="s">
        <v>139</v>
      </c>
      <c r="Q21" s="59">
        <v>1010.4645063913511</v>
      </c>
      <c r="R21" s="49">
        <f t="shared" si="1"/>
        <v>12.222222222222221</v>
      </c>
      <c r="S21" s="50">
        <f t="shared" si="0"/>
        <v>12.222222222222221</v>
      </c>
      <c r="T21" s="50">
        <f t="shared" si="0"/>
        <v>11.666666666666666</v>
      </c>
      <c r="U21" s="51">
        <f t="shared" si="2"/>
        <v>1.3208</v>
      </c>
      <c r="V21" s="50">
        <f t="shared" si="3"/>
        <v>13.333333333333332</v>
      </c>
      <c r="W21" s="14">
        <f t="shared" si="3"/>
        <v>9.3333333333333321</v>
      </c>
    </row>
    <row r="22" spans="2:23" x14ac:dyDescent="0.25">
      <c r="B22" s="4">
        <v>14</v>
      </c>
      <c r="C22" s="33">
        <v>29.641999999999999</v>
      </c>
      <c r="D22" s="5">
        <v>54</v>
      </c>
      <c r="E22" s="4">
        <v>49</v>
      </c>
      <c r="F22" s="6">
        <v>46</v>
      </c>
      <c r="G22" s="5" t="s">
        <v>44</v>
      </c>
      <c r="H22" s="6">
        <v>2</v>
      </c>
      <c r="I22" s="6">
        <v>10</v>
      </c>
      <c r="J22" s="14">
        <v>0.17</v>
      </c>
      <c r="K22" s="4">
        <v>52.4</v>
      </c>
      <c r="L22" s="6">
        <v>46.5</v>
      </c>
      <c r="M22" s="5" t="s">
        <v>31</v>
      </c>
      <c r="N22" s="5">
        <v>1.5</v>
      </c>
      <c r="O22" s="11">
        <v>8</v>
      </c>
      <c r="P22" s="6" t="s">
        <v>140</v>
      </c>
      <c r="Q22" s="59">
        <v>1003.6917291106689</v>
      </c>
      <c r="R22" s="49">
        <f t="shared" si="1"/>
        <v>12.222222222222221</v>
      </c>
      <c r="S22" s="50">
        <f t="shared" si="0"/>
        <v>9.4444444444444446</v>
      </c>
      <c r="T22" s="50">
        <f t="shared" si="0"/>
        <v>7.7777777777777777</v>
      </c>
      <c r="U22" s="51">
        <f t="shared" si="2"/>
        <v>0.43179999999999996</v>
      </c>
      <c r="V22" s="50">
        <f t="shared" si="3"/>
        <v>11.333333333333332</v>
      </c>
      <c r="W22" s="14">
        <f t="shared" si="3"/>
        <v>8.0555555555555554</v>
      </c>
    </row>
    <row r="23" spans="2:23" x14ac:dyDescent="0.25">
      <c r="B23" s="4">
        <v>15</v>
      </c>
      <c r="C23" s="33">
        <v>29.65</v>
      </c>
      <c r="D23" s="5">
        <v>54</v>
      </c>
      <c r="E23" s="4">
        <v>50</v>
      </c>
      <c r="F23" s="6">
        <v>50</v>
      </c>
      <c r="G23" s="5" t="s">
        <v>33</v>
      </c>
      <c r="H23" s="6">
        <v>2</v>
      </c>
      <c r="I23" s="6">
        <v>10</v>
      </c>
      <c r="J23" s="14">
        <v>0.09</v>
      </c>
      <c r="K23" s="4">
        <v>56.5</v>
      </c>
      <c r="L23" s="6">
        <v>48</v>
      </c>
      <c r="M23" s="5" t="s">
        <v>31</v>
      </c>
      <c r="N23" s="5">
        <v>2</v>
      </c>
      <c r="O23" s="11">
        <v>10</v>
      </c>
      <c r="P23" s="6" t="s">
        <v>134</v>
      </c>
      <c r="Q23" s="59">
        <v>1003.9626402018961</v>
      </c>
      <c r="R23" s="49">
        <f t="shared" si="1"/>
        <v>12.222222222222221</v>
      </c>
      <c r="S23" s="50">
        <f t="shared" si="0"/>
        <v>10</v>
      </c>
      <c r="T23" s="50">
        <f t="shared" si="0"/>
        <v>10</v>
      </c>
      <c r="U23" s="51">
        <f t="shared" si="2"/>
        <v>0.22859999999999997</v>
      </c>
      <c r="V23" s="50">
        <f t="shared" si="3"/>
        <v>13.611111111111111</v>
      </c>
      <c r="W23" s="14">
        <f t="shared" si="3"/>
        <v>8.8888888888888893</v>
      </c>
    </row>
    <row r="24" spans="2:23" x14ac:dyDescent="0.25">
      <c r="B24" s="4">
        <v>16</v>
      </c>
      <c r="C24" s="33">
        <v>29.981999999999999</v>
      </c>
      <c r="D24" s="5">
        <v>54</v>
      </c>
      <c r="E24" s="4">
        <v>52.8</v>
      </c>
      <c r="F24" s="6">
        <v>49.8</v>
      </c>
      <c r="G24" s="5" t="s">
        <v>31</v>
      </c>
      <c r="H24" s="6">
        <v>2</v>
      </c>
      <c r="I24" s="6">
        <v>10</v>
      </c>
      <c r="J24" s="14">
        <v>0.37</v>
      </c>
      <c r="K24" s="4">
        <v>55</v>
      </c>
      <c r="L24" s="6">
        <v>48</v>
      </c>
      <c r="M24" s="5" t="s">
        <v>31</v>
      </c>
      <c r="N24" s="5">
        <v>0.5</v>
      </c>
      <c r="O24" s="11">
        <v>9</v>
      </c>
      <c r="P24" s="6" t="s">
        <v>97</v>
      </c>
      <c r="Q24" s="59">
        <v>1015.2054504878284</v>
      </c>
      <c r="R24" s="49">
        <f t="shared" si="1"/>
        <v>12.222222222222221</v>
      </c>
      <c r="S24" s="50">
        <f t="shared" si="0"/>
        <v>11.555555555555554</v>
      </c>
      <c r="T24" s="50">
        <f t="shared" si="0"/>
        <v>9.8888888888888875</v>
      </c>
      <c r="U24" s="51">
        <f t="shared" si="2"/>
        <v>0.93979999999999997</v>
      </c>
      <c r="V24" s="50">
        <f t="shared" si="3"/>
        <v>12.777777777777777</v>
      </c>
      <c r="W24" s="14">
        <f t="shared" si="3"/>
        <v>8.8888888888888893</v>
      </c>
    </row>
    <row r="25" spans="2:23" x14ac:dyDescent="0.25">
      <c r="B25" s="4">
        <v>17</v>
      </c>
      <c r="C25" s="33">
        <v>30.27</v>
      </c>
      <c r="D25" s="5">
        <v>54</v>
      </c>
      <c r="E25" s="4">
        <v>54</v>
      </c>
      <c r="F25" s="6">
        <v>54</v>
      </c>
      <c r="G25" s="5" t="s">
        <v>31</v>
      </c>
      <c r="H25" s="6">
        <v>1</v>
      </c>
      <c r="I25" s="6">
        <v>10</v>
      </c>
      <c r="J25" s="14"/>
      <c r="K25" s="4">
        <v>56.5</v>
      </c>
      <c r="L25" s="6">
        <v>49</v>
      </c>
      <c r="M25" s="5"/>
      <c r="N25" s="5">
        <v>0</v>
      </c>
      <c r="O25" s="11">
        <v>8</v>
      </c>
      <c r="P25" s="6" t="s">
        <v>48</v>
      </c>
      <c r="Q25" s="59">
        <v>1024.9582497720105</v>
      </c>
      <c r="R25" s="49">
        <f t="shared" si="1"/>
        <v>12.222222222222221</v>
      </c>
      <c r="S25" s="50">
        <f t="shared" si="1"/>
        <v>12.222222222222221</v>
      </c>
      <c r="T25" s="50">
        <f t="shared" si="1"/>
        <v>12.222222222222221</v>
      </c>
      <c r="U25" s="51">
        <f t="shared" si="2"/>
        <v>0</v>
      </c>
      <c r="V25" s="50">
        <f t="shared" si="3"/>
        <v>13.611111111111111</v>
      </c>
      <c r="W25" s="14">
        <f t="shared" si="3"/>
        <v>9.4444444444444446</v>
      </c>
    </row>
    <row r="26" spans="2:23" x14ac:dyDescent="0.25">
      <c r="B26" s="4">
        <v>18</v>
      </c>
      <c r="C26" s="33">
        <v>30.39</v>
      </c>
      <c r="D26" s="5">
        <v>55</v>
      </c>
      <c r="E26" s="4">
        <v>52.3</v>
      </c>
      <c r="F26" s="6">
        <v>51</v>
      </c>
      <c r="G26" s="5" t="s">
        <v>38</v>
      </c>
      <c r="H26" s="6">
        <v>1</v>
      </c>
      <c r="I26" s="6">
        <v>9</v>
      </c>
      <c r="J26" s="14"/>
      <c r="K26" s="4">
        <v>56</v>
      </c>
      <c r="L26" s="6">
        <v>44</v>
      </c>
      <c r="M26" s="5" t="s">
        <v>33</v>
      </c>
      <c r="N26" s="5">
        <v>2</v>
      </c>
      <c r="O26" s="11">
        <v>6</v>
      </c>
      <c r="P26" s="6" t="s">
        <v>37</v>
      </c>
      <c r="Q26" s="59">
        <v>1029.0219161404195</v>
      </c>
      <c r="R26" s="49">
        <f t="shared" si="1"/>
        <v>12.777777777777777</v>
      </c>
      <c r="S26" s="50">
        <f t="shared" si="1"/>
        <v>11.277777777777777</v>
      </c>
      <c r="T26" s="50">
        <f t="shared" si="1"/>
        <v>10.555555555555555</v>
      </c>
      <c r="U26" s="51">
        <f t="shared" si="2"/>
        <v>0</v>
      </c>
      <c r="V26" s="50">
        <f t="shared" si="3"/>
        <v>13.333333333333332</v>
      </c>
      <c r="W26" s="14">
        <f t="shared" si="3"/>
        <v>6.6666666666666661</v>
      </c>
    </row>
    <row r="27" spans="2:23" x14ac:dyDescent="0.25">
      <c r="B27" s="4">
        <v>19</v>
      </c>
      <c r="C27" s="33">
        <v>30.36</v>
      </c>
      <c r="D27" s="5">
        <v>55</v>
      </c>
      <c r="E27" s="4">
        <v>52.3</v>
      </c>
      <c r="F27" s="6">
        <v>52</v>
      </c>
      <c r="G27" s="5" t="s">
        <v>52</v>
      </c>
      <c r="H27" s="6">
        <v>1</v>
      </c>
      <c r="I27" s="6">
        <v>10</v>
      </c>
      <c r="J27" s="14"/>
      <c r="K27" s="4">
        <v>55.6</v>
      </c>
      <c r="L27" s="6">
        <v>42</v>
      </c>
      <c r="M27" s="5"/>
      <c r="N27" s="5">
        <v>0</v>
      </c>
      <c r="O27" s="11">
        <v>5</v>
      </c>
      <c r="P27" s="6" t="s">
        <v>37</v>
      </c>
      <c r="Q27" s="59">
        <v>1028.0059995483173</v>
      </c>
      <c r="R27" s="49">
        <f t="shared" si="1"/>
        <v>12.777777777777777</v>
      </c>
      <c r="S27" s="50">
        <f t="shared" si="1"/>
        <v>11.277777777777777</v>
      </c>
      <c r="T27" s="50">
        <f t="shared" si="1"/>
        <v>11.111111111111111</v>
      </c>
      <c r="U27" s="51">
        <f t="shared" si="2"/>
        <v>0</v>
      </c>
      <c r="V27" s="50">
        <f t="shared" si="3"/>
        <v>13.111111111111111</v>
      </c>
      <c r="W27" s="14">
        <f t="shared" si="3"/>
        <v>5.5555555555555554</v>
      </c>
    </row>
    <row r="28" spans="2:23" x14ac:dyDescent="0.25">
      <c r="B28" s="4">
        <v>20</v>
      </c>
      <c r="C28" s="33">
        <v>30.504000000000001</v>
      </c>
      <c r="D28" s="5">
        <v>53</v>
      </c>
      <c r="E28" s="4">
        <v>41</v>
      </c>
      <c r="F28" s="6">
        <v>41</v>
      </c>
      <c r="G28" s="5" t="s">
        <v>36</v>
      </c>
      <c r="H28" s="6">
        <v>0.5</v>
      </c>
      <c r="I28" s="6">
        <v>0</v>
      </c>
      <c r="J28" s="14"/>
      <c r="K28" s="4">
        <v>53.4</v>
      </c>
      <c r="L28" s="6">
        <v>35.5</v>
      </c>
      <c r="M28" s="5" t="s">
        <v>36</v>
      </c>
      <c r="N28" s="5">
        <v>0.5</v>
      </c>
      <c r="O28" s="11">
        <v>5</v>
      </c>
      <c r="P28" s="6" t="s">
        <v>37</v>
      </c>
      <c r="Q28" s="59">
        <v>1032.8823991904085</v>
      </c>
      <c r="R28" s="49">
        <f t="shared" si="1"/>
        <v>11.666666666666666</v>
      </c>
      <c r="S28" s="50">
        <f t="shared" si="1"/>
        <v>5</v>
      </c>
      <c r="T28" s="50">
        <f t="shared" si="1"/>
        <v>5</v>
      </c>
      <c r="U28" s="51">
        <f t="shared" si="2"/>
        <v>0</v>
      </c>
      <c r="V28" s="50">
        <f t="shared" si="3"/>
        <v>11.888888888888888</v>
      </c>
      <c r="W28" s="14">
        <f t="shared" si="3"/>
        <v>1.9444444444444444</v>
      </c>
    </row>
    <row r="29" spans="2:23" x14ac:dyDescent="0.25">
      <c r="B29" s="4">
        <v>21</v>
      </c>
      <c r="C29" s="33">
        <v>30.352</v>
      </c>
      <c r="D29" s="5">
        <v>52</v>
      </c>
      <c r="E29" s="4">
        <v>41</v>
      </c>
      <c r="F29" s="6">
        <v>40</v>
      </c>
      <c r="G29" s="5" t="s">
        <v>38</v>
      </c>
      <c r="H29" s="6">
        <v>1</v>
      </c>
      <c r="I29" s="6">
        <v>10</v>
      </c>
      <c r="J29" s="14"/>
      <c r="K29" s="4">
        <v>42.8</v>
      </c>
      <c r="L29" s="6">
        <v>37.4</v>
      </c>
      <c r="M29" s="5" t="s">
        <v>36</v>
      </c>
      <c r="N29" s="5">
        <v>0.5</v>
      </c>
      <c r="O29" s="11">
        <v>7</v>
      </c>
      <c r="P29" s="6" t="s">
        <v>91</v>
      </c>
      <c r="Q29" s="59">
        <v>1027.7350884570901</v>
      </c>
      <c r="R29" s="49">
        <f t="shared" si="1"/>
        <v>11.111111111111111</v>
      </c>
      <c r="S29" s="50">
        <f t="shared" si="1"/>
        <v>5</v>
      </c>
      <c r="T29" s="50">
        <f t="shared" si="1"/>
        <v>4.4444444444444446</v>
      </c>
      <c r="U29" s="51">
        <f t="shared" si="2"/>
        <v>0</v>
      </c>
      <c r="V29" s="50">
        <f t="shared" si="3"/>
        <v>5.9999999999999982</v>
      </c>
      <c r="W29" s="14">
        <f t="shared" si="3"/>
        <v>2.9999999999999991</v>
      </c>
    </row>
    <row r="30" spans="2:23" x14ac:dyDescent="0.25">
      <c r="B30" s="4">
        <v>22</v>
      </c>
      <c r="C30" s="33">
        <v>30.416</v>
      </c>
      <c r="D30" s="5">
        <v>53</v>
      </c>
      <c r="E30" s="4">
        <v>43.5</v>
      </c>
      <c r="F30" s="6">
        <v>42.3</v>
      </c>
      <c r="G30" s="5" t="s">
        <v>36</v>
      </c>
      <c r="H30" s="6">
        <v>0.5</v>
      </c>
      <c r="I30" s="6">
        <v>10</v>
      </c>
      <c r="J30" s="14"/>
      <c r="K30" s="4">
        <v>44.5</v>
      </c>
      <c r="L30" s="6">
        <v>39</v>
      </c>
      <c r="M30" s="5"/>
      <c r="N30" s="5">
        <v>0</v>
      </c>
      <c r="O30" s="11">
        <v>3</v>
      </c>
      <c r="P30" s="6" t="s">
        <v>91</v>
      </c>
      <c r="Q30" s="59">
        <v>1029.9023771869086</v>
      </c>
      <c r="R30" s="49">
        <f t="shared" si="1"/>
        <v>11.666666666666666</v>
      </c>
      <c r="S30" s="50">
        <f t="shared" si="1"/>
        <v>6.3888888888888884</v>
      </c>
      <c r="T30" s="50">
        <f t="shared" si="1"/>
        <v>5.7222222222222205</v>
      </c>
      <c r="U30" s="51">
        <f t="shared" si="2"/>
        <v>0</v>
      </c>
      <c r="V30" s="50">
        <f t="shared" si="3"/>
        <v>6.9444444444444446</v>
      </c>
      <c r="W30" s="14">
        <f t="shared" si="3"/>
        <v>3.8888888888888888</v>
      </c>
    </row>
    <row r="31" spans="2:23" x14ac:dyDescent="0.25">
      <c r="B31" s="4">
        <v>23</v>
      </c>
      <c r="C31" s="33">
        <v>30.431999999999999</v>
      </c>
      <c r="D31" s="5">
        <v>51</v>
      </c>
      <c r="E31" s="4">
        <v>41.5</v>
      </c>
      <c r="F31" s="6">
        <v>41</v>
      </c>
      <c r="G31" s="5" t="s">
        <v>36</v>
      </c>
      <c r="H31" s="6">
        <v>0.5</v>
      </c>
      <c r="I31" s="6">
        <v>10</v>
      </c>
      <c r="J31" s="14"/>
      <c r="K31" s="4">
        <v>43.6</v>
      </c>
      <c r="L31" s="6">
        <v>37.5</v>
      </c>
      <c r="M31" s="5" t="s">
        <v>36</v>
      </c>
      <c r="N31" s="5">
        <v>1</v>
      </c>
      <c r="O31" s="11">
        <v>2</v>
      </c>
      <c r="P31" s="6" t="s">
        <v>91</v>
      </c>
      <c r="Q31" s="59">
        <v>1030.4441993693631</v>
      </c>
      <c r="R31" s="49">
        <f t="shared" si="1"/>
        <v>10.555555555555555</v>
      </c>
      <c r="S31" s="50">
        <f t="shared" si="1"/>
        <v>5.2777777777777777</v>
      </c>
      <c r="T31" s="50">
        <f t="shared" si="1"/>
        <v>5</v>
      </c>
      <c r="U31" s="51">
        <f t="shared" si="2"/>
        <v>0</v>
      </c>
      <c r="V31" s="50">
        <f t="shared" si="3"/>
        <v>6.4444444444444446</v>
      </c>
      <c r="W31" s="14">
        <f t="shared" si="3"/>
        <v>3.0555555555555554</v>
      </c>
    </row>
    <row r="32" spans="2:23" x14ac:dyDescent="0.25">
      <c r="B32" s="4">
        <v>24</v>
      </c>
      <c r="C32" s="33">
        <v>30.332000000000001</v>
      </c>
      <c r="D32" s="5">
        <v>50</v>
      </c>
      <c r="E32" s="4">
        <v>38.4</v>
      </c>
      <c r="F32" s="6">
        <v>36.700000000000003</v>
      </c>
      <c r="G32" s="5" t="s">
        <v>38</v>
      </c>
      <c r="H32" s="6">
        <v>1</v>
      </c>
      <c r="I32" s="6">
        <v>10</v>
      </c>
      <c r="J32" s="14"/>
      <c r="K32" s="4">
        <v>44</v>
      </c>
      <c r="L32" s="6">
        <v>35</v>
      </c>
      <c r="M32" s="5" t="s">
        <v>38</v>
      </c>
      <c r="N32" s="5">
        <v>0.5</v>
      </c>
      <c r="O32" s="11">
        <v>2</v>
      </c>
      <c r="P32" s="6" t="s">
        <v>91</v>
      </c>
      <c r="Q32" s="59">
        <v>1027.0578107290219</v>
      </c>
      <c r="R32" s="49">
        <f t="shared" si="1"/>
        <v>10</v>
      </c>
      <c r="S32" s="50">
        <f t="shared" si="1"/>
        <v>3.5555555555555545</v>
      </c>
      <c r="T32" s="50">
        <f t="shared" si="1"/>
        <v>2.6111111111111125</v>
      </c>
      <c r="U32" s="51">
        <f t="shared" si="2"/>
        <v>0</v>
      </c>
      <c r="V32" s="50">
        <f t="shared" si="3"/>
        <v>6.6666666666666661</v>
      </c>
      <c r="W32" s="14">
        <f t="shared" si="3"/>
        <v>1.6666666666666665</v>
      </c>
    </row>
    <row r="33" spans="2:23" x14ac:dyDescent="0.25">
      <c r="B33" s="4">
        <v>25</v>
      </c>
      <c r="C33" s="33">
        <v>30.29</v>
      </c>
      <c r="D33" s="5">
        <v>51</v>
      </c>
      <c r="E33" s="4">
        <v>45.1</v>
      </c>
      <c r="F33" s="6">
        <v>45</v>
      </c>
      <c r="G33" s="5" t="s">
        <v>33</v>
      </c>
      <c r="H33" s="6">
        <v>1.5</v>
      </c>
      <c r="I33" s="6">
        <v>10</v>
      </c>
      <c r="J33" s="14"/>
      <c r="K33" s="4">
        <v>48</v>
      </c>
      <c r="L33" s="6">
        <v>42</v>
      </c>
      <c r="M33" s="5" t="s">
        <v>33</v>
      </c>
      <c r="N33" s="5">
        <v>2</v>
      </c>
      <c r="O33" s="11">
        <v>6</v>
      </c>
      <c r="P33" s="6" t="s">
        <v>48</v>
      </c>
      <c r="Q33" s="59">
        <v>1025.6355275000785</v>
      </c>
      <c r="R33" s="49">
        <f t="shared" si="1"/>
        <v>10.555555555555555</v>
      </c>
      <c r="S33" s="50">
        <f t="shared" si="1"/>
        <v>7.2777777777777786</v>
      </c>
      <c r="T33" s="50">
        <f t="shared" si="1"/>
        <v>7.2222222222222223</v>
      </c>
      <c r="U33" s="51">
        <f t="shared" si="2"/>
        <v>0</v>
      </c>
      <c r="V33" s="50">
        <f t="shared" si="3"/>
        <v>8.8888888888888893</v>
      </c>
      <c r="W33" s="14">
        <f t="shared" si="3"/>
        <v>5.5555555555555554</v>
      </c>
    </row>
    <row r="34" spans="2:23" x14ac:dyDescent="0.25">
      <c r="B34" s="4">
        <v>26</v>
      </c>
      <c r="C34" s="33">
        <v>30.155999999999999</v>
      </c>
      <c r="D34" s="5">
        <v>50</v>
      </c>
      <c r="E34" s="4">
        <v>43.5</v>
      </c>
      <c r="F34" s="6">
        <v>43.5</v>
      </c>
      <c r="G34" s="5" t="s">
        <v>33</v>
      </c>
      <c r="H34" s="6">
        <v>3</v>
      </c>
      <c r="I34" s="6">
        <v>10</v>
      </c>
      <c r="J34" s="14">
        <v>0.09</v>
      </c>
      <c r="K34" s="4">
        <v>50.2</v>
      </c>
      <c r="L34" s="6">
        <v>40</v>
      </c>
      <c r="M34" s="5" t="s">
        <v>38</v>
      </c>
      <c r="N34" s="5">
        <v>2</v>
      </c>
      <c r="O34" s="11">
        <v>8</v>
      </c>
      <c r="P34" s="6" t="s">
        <v>48</v>
      </c>
      <c r="Q34" s="59">
        <v>1021.0977667220216</v>
      </c>
      <c r="R34" s="49">
        <f t="shared" si="1"/>
        <v>10</v>
      </c>
      <c r="S34" s="50">
        <f t="shared" si="1"/>
        <v>6.3888888888888884</v>
      </c>
      <c r="T34" s="50">
        <f t="shared" si="1"/>
        <v>6.3888888888888884</v>
      </c>
      <c r="U34" s="51">
        <f t="shared" si="2"/>
        <v>0.22859999999999997</v>
      </c>
      <c r="V34" s="50">
        <f t="shared" si="3"/>
        <v>10.111111111111112</v>
      </c>
      <c r="W34" s="14">
        <f t="shared" si="3"/>
        <v>4.4444444444444446</v>
      </c>
    </row>
    <row r="35" spans="2:23" x14ac:dyDescent="0.25">
      <c r="B35" s="4">
        <v>27</v>
      </c>
      <c r="C35" s="33">
        <v>30.036000000000001</v>
      </c>
      <c r="D35" s="5">
        <v>51</v>
      </c>
      <c r="E35" s="4">
        <v>49</v>
      </c>
      <c r="F35" s="6">
        <v>47</v>
      </c>
      <c r="G35" s="5" t="s">
        <v>44</v>
      </c>
      <c r="H35" s="6">
        <v>2</v>
      </c>
      <c r="I35" s="6">
        <v>6</v>
      </c>
      <c r="J35" s="14">
        <v>0.05</v>
      </c>
      <c r="K35" s="4">
        <v>52.4</v>
      </c>
      <c r="L35" s="6">
        <v>48</v>
      </c>
      <c r="M35" s="5" t="s">
        <v>31</v>
      </c>
      <c r="N35" s="5">
        <v>2</v>
      </c>
      <c r="O35" s="11">
        <v>7</v>
      </c>
      <c r="P35" s="6" t="s">
        <v>39</v>
      </c>
      <c r="Q35" s="59">
        <v>1017.0341003536126</v>
      </c>
      <c r="R35" s="49">
        <f t="shared" si="1"/>
        <v>10.555555555555555</v>
      </c>
      <c r="S35" s="50">
        <f t="shared" si="1"/>
        <v>9.4444444444444446</v>
      </c>
      <c r="T35" s="50">
        <f t="shared" si="1"/>
        <v>8.3333333333333339</v>
      </c>
      <c r="U35" s="51">
        <f t="shared" si="2"/>
        <v>0.127</v>
      </c>
      <c r="V35" s="50">
        <f t="shared" si="3"/>
        <v>11.333333333333332</v>
      </c>
      <c r="W35" s="14">
        <f t="shared" si="3"/>
        <v>8.8888888888888893</v>
      </c>
    </row>
    <row r="36" spans="2:23" x14ac:dyDescent="0.25">
      <c r="B36" s="4">
        <v>28</v>
      </c>
      <c r="C36" s="33">
        <v>30.23</v>
      </c>
      <c r="D36" s="5">
        <v>52</v>
      </c>
      <c r="E36" s="4">
        <v>51</v>
      </c>
      <c r="F36" s="6">
        <v>48.5</v>
      </c>
      <c r="G36" s="5" t="s">
        <v>44</v>
      </c>
      <c r="H36" s="6">
        <v>2</v>
      </c>
      <c r="I36" s="6">
        <v>8</v>
      </c>
      <c r="J36" s="14"/>
      <c r="K36" s="4">
        <v>53</v>
      </c>
      <c r="L36" s="6">
        <v>49.2</v>
      </c>
      <c r="M36" s="5" t="s">
        <v>31</v>
      </c>
      <c r="N36" s="5">
        <v>1.5</v>
      </c>
      <c r="O36" s="11">
        <v>7</v>
      </c>
      <c r="P36" s="6" t="s">
        <v>39</v>
      </c>
      <c r="Q36" s="59">
        <v>1023.603694315874</v>
      </c>
      <c r="R36" s="49">
        <f t="shared" si="1"/>
        <v>11.111111111111111</v>
      </c>
      <c r="S36" s="50">
        <f t="shared" si="1"/>
        <v>10.555555555555555</v>
      </c>
      <c r="T36" s="50">
        <f t="shared" si="1"/>
        <v>9.1666666666666661</v>
      </c>
      <c r="U36" s="51">
        <f t="shared" si="2"/>
        <v>0</v>
      </c>
      <c r="V36" s="50">
        <f t="shared" si="3"/>
        <v>11.666666666666666</v>
      </c>
      <c r="W36" s="14">
        <f t="shared" si="3"/>
        <v>9.5555555555555571</v>
      </c>
    </row>
    <row r="37" spans="2:23" x14ac:dyDescent="0.25">
      <c r="B37" s="4">
        <v>29</v>
      </c>
      <c r="C37" s="33">
        <v>30.05</v>
      </c>
      <c r="D37" s="5">
        <v>52</v>
      </c>
      <c r="E37" s="4">
        <v>50</v>
      </c>
      <c r="F37" s="6">
        <v>49.8</v>
      </c>
      <c r="G37" s="5" t="s">
        <v>31</v>
      </c>
      <c r="H37" s="6">
        <v>1.5</v>
      </c>
      <c r="I37" s="6">
        <v>8</v>
      </c>
      <c r="J37" s="14">
        <v>0.23</v>
      </c>
      <c r="K37" s="4">
        <v>53.4</v>
      </c>
      <c r="L37" s="6">
        <v>49.6</v>
      </c>
      <c r="M37" s="5" t="s">
        <v>31</v>
      </c>
      <c r="N37" s="5">
        <v>3</v>
      </c>
      <c r="O37" s="11">
        <v>8</v>
      </c>
      <c r="P37" s="6" t="s">
        <v>39</v>
      </c>
      <c r="Q37" s="59">
        <v>1017.5081947632602</v>
      </c>
      <c r="R37" s="49">
        <f t="shared" si="1"/>
        <v>11.111111111111111</v>
      </c>
      <c r="S37" s="50">
        <f t="shared" si="1"/>
        <v>10</v>
      </c>
      <c r="T37" s="50">
        <f t="shared" si="1"/>
        <v>9.8888888888888875</v>
      </c>
      <c r="U37" s="51">
        <f t="shared" si="2"/>
        <v>0.58420000000000005</v>
      </c>
      <c r="V37" s="50">
        <f t="shared" si="3"/>
        <v>11.888888888888888</v>
      </c>
      <c r="W37" s="14">
        <f t="shared" si="3"/>
        <v>9.7777777777777786</v>
      </c>
    </row>
    <row r="38" spans="2:23" x14ac:dyDescent="0.25">
      <c r="B38" s="4">
        <v>30</v>
      </c>
      <c r="C38" s="33">
        <v>29.568000000000001</v>
      </c>
      <c r="D38" s="5">
        <v>52</v>
      </c>
      <c r="E38" s="4">
        <v>44.7</v>
      </c>
      <c r="F38" s="6">
        <v>42.5</v>
      </c>
      <c r="G38" s="5" t="s">
        <v>31</v>
      </c>
      <c r="H38" s="6">
        <v>2</v>
      </c>
      <c r="I38" s="6">
        <v>3</v>
      </c>
      <c r="J38" s="14">
        <v>0.41</v>
      </c>
      <c r="K38" s="4">
        <v>52.5</v>
      </c>
      <c r="L38" s="6">
        <v>39.6</v>
      </c>
      <c r="M38" s="5" t="s">
        <v>44</v>
      </c>
      <c r="N38" s="5">
        <v>2</v>
      </c>
      <c r="O38" s="11">
        <v>9</v>
      </c>
      <c r="P38" s="6" t="s">
        <v>141</v>
      </c>
      <c r="Q38" s="59">
        <v>1001.1858015168167</v>
      </c>
      <c r="R38" s="49">
        <f t="shared" si="1"/>
        <v>11.111111111111111</v>
      </c>
      <c r="S38" s="50">
        <f t="shared" si="1"/>
        <v>7.0555555555555571</v>
      </c>
      <c r="T38" s="50">
        <f t="shared" si="1"/>
        <v>5.833333333333333</v>
      </c>
      <c r="U38" s="51">
        <f t="shared" si="2"/>
        <v>1.0413999999999999</v>
      </c>
      <c r="V38" s="50">
        <f t="shared" si="3"/>
        <v>11.388888888888889</v>
      </c>
      <c r="W38" s="14">
        <f t="shared" si="3"/>
        <v>4.2222222222222232</v>
      </c>
    </row>
    <row r="39" spans="2:23" x14ac:dyDescent="0.25">
      <c r="B39" s="4">
        <v>31</v>
      </c>
      <c r="C39" s="33">
        <v>29.366</v>
      </c>
      <c r="D39" s="5">
        <v>50</v>
      </c>
      <c r="E39" s="4">
        <v>40</v>
      </c>
      <c r="F39" s="6">
        <v>38.5</v>
      </c>
      <c r="G39" s="5" t="s">
        <v>36</v>
      </c>
      <c r="H39" s="6">
        <v>0.5</v>
      </c>
      <c r="I39" s="6">
        <v>10</v>
      </c>
      <c r="J39" s="14">
        <v>0.14000000000000001</v>
      </c>
      <c r="K39" s="4">
        <v>44</v>
      </c>
      <c r="L39" s="6">
        <v>34</v>
      </c>
      <c r="M39" s="5"/>
      <c r="N39" s="5">
        <v>0</v>
      </c>
      <c r="O39" s="11">
        <v>4</v>
      </c>
      <c r="P39" s="6" t="s">
        <v>48</v>
      </c>
      <c r="Q39" s="59">
        <v>994.34529646332783</v>
      </c>
      <c r="R39" s="49">
        <f t="shared" si="1"/>
        <v>10</v>
      </c>
      <c r="S39" s="50">
        <f t="shared" si="1"/>
        <v>4.4444444444444446</v>
      </c>
      <c r="T39" s="50">
        <f t="shared" si="1"/>
        <v>3.6111111111111112</v>
      </c>
      <c r="U39" s="51">
        <f t="shared" si="2"/>
        <v>0.35560000000000003</v>
      </c>
      <c r="V39" s="50">
        <f t="shared" si="3"/>
        <v>6.6666666666666661</v>
      </c>
      <c r="W39" s="14">
        <f t="shared" si="3"/>
        <v>1.1111111111111112</v>
      </c>
    </row>
    <row r="40" spans="2:23" x14ac:dyDescent="0.25">
      <c r="B40" s="1" t="s">
        <v>15</v>
      </c>
      <c r="C40" s="12">
        <f t="shared" ref="C40:O40" si="4">SUM(C9:C39)</f>
        <v>932.54700000000003</v>
      </c>
      <c r="D40" s="36">
        <f t="shared" si="4"/>
        <v>1626</v>
      </c>
      <c r="E40" s="36">
        <f t="shared" ref="E40" si="5">SUM(E9:E39)</f>
        <v>1466.1</v>
      </c>
      <c r="F40" s="36">
        <f t="shared" si="4"/>
        <v>1435.1</v>
      </c>
      <c r="G40" s="36"/>
      <c r="H40" s="36">
        <f t="shared" si="4"/>
        <v>49</v>
      </c>
      <c r="I40" s="36">
        <f t="shared" si="4"/>
        <v>255</v>
      </c>
      <c r="J40" s="35">
        <f t="shared" si="4"/>
        <v>3.5</v>
      </c>
      <c r="K40" s="36">
        <f t="shared" si="4"/>
        <v>1608.7</v>
      </c>
      <c r="L40" s="36">
        <f t="shared" si="4"/>
        <v>1341.9999999999998</v>
      </c>
      <c r="M40" s="12"/>
      <c r="N40" s="36">
        <f t="shared" si="4"/>
        <v>45</v>
      </c>
      <c r="O40" s="37">
        <f t="shared" si="4"/>
        <v>209</v>
      </c>
      <c r="P40" s="3"/>
      <c r="Q40" s="36">
        <f>SUM(Q9:Q39)</f>
        <v>31576.516332405266</v>
      </c>
      <c r="R40" s="37"/>
      <c r="S40" s="47"/>
      <c r="T40" s="47"/>
      <c r="U40" s="48">
        <f t="shared" si="2"/>
        <v>8.89</v>
      </c>
      <c r="V40" s="47"/>
      <c r="W40" s="13"/>
    </row>
    <row r="41" spans="2:23" x14ac:dyDescent="0.25">
      <c r="B41" s="7" t="s">
        <v>16</v>
      </c>
      <c r="C41" s="15">
        <f>C40/31</f>
        <v>30.082161290322581</v>
      </c>
      <c r="D41" s="38">
        <f t="shared" ref="D41:O41" si="6">D40/31</f>
        <v>52.451612903225808</v>
      </c>
      <c r="E41" s="38">
        <f t="shared" ref="E41" si="7">E40/31</f>
        <v>47.29354838709677</v>
      </c>
      <c r="F41" s="38">
        <f t="shared" si="6"/>
        <v>46.29354838709677</v>
      </c>
      <c r="G41" s="38"/>
      <c r="H41" s="38">
        <f t="shared" si="6"/>
        <v>1.5806451612903225</v>
      </c>
      <c r="I41" s="38">
        <f t="shared" si="6"/>
        <v>8.2258064516129039</v>
      </c>
      <c r="J41" s="38">
        <f t="shared" si="6"/>
        <v>0.11290322580645161</v>
      </c>
      <c r="K41" s="38">
        <f t="shared" si="6"/>
        <v>51.893548387096779</v>
      </c>
      <c r="L41" s="38">
        <f t="shared" si="6"/>
        <v>43.290322580645153</v>
      </c>
      <c r="M41" s="15"/>
      <c r="N41" s="38">
        <f t="shared" si="6"/>
        <v>1.4516129032258065</v>
      </c>
      <c r="O41" s="39">
        <f t="shared" si="6"/>
        <v>6.741935483870968</v>
      </c>
      <c r="P41" s="9"/>
      <c r="Q41" s="38">
        <f>AVERAGE(Q9:Q39)</f>
        <v>1018.5973010453312</v>
      </c>
      <c r="R41" s="39">
        <f t="shared" si="1"/>
        <v>11.362007168458781</v>
      </c>
      <c r="S41" s="52">
        <f t="shared" si="1"/>
        <v>8.4964157706093157</v>
      </c>
      <c r="T41" s="52">
        <f t="shared" si="1"/>
        <v>7.9408602150537613</v>
      </c>
      <c r="U41" s="53">
        <f t="shared" si="2"/>
        <v>0.28677419354838707</v>
      </c>
      <c r="V41" s="52">
        <f t="shared" si="3"/>
        <v>11.051971326164876</v>
      </c>
      <c r="W41" s="54">
        <f t="shared" si="3"/>
        <v>6.2724014336917513</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1</v>
      </c>
      <c r="E45" s="5"/>
      <c r="F45" s="5">
        <v>4.5</v>
      </c>
      <c r="G45" s="5">
        <v>6.5</v>
      </c>
      <c r="H45" s="5">
        <v>6</v>
      </c>
      <c r="I45" s="5">
        <v>7</v>
      </c>
      <c r="J45" s="5">
        <v>3</v>
      </c>
      <c r="K45" s="6"/>
    </row>
    <row r="46" spans="2:23" ht="30" x14ac:dyDescent="0.25">
      <c r="B46" s="24" t="s">
        <v>28</v>
      </c>
      <c r="C46" s="7"/>
      <c r="D46" s="8">
        <v>1.5</v>
      </c>
      <c r="E46" s="8"/>
      <c r="F46" s="8">
        <v>5</v>
      </c>
      <c r="G46" s="8">
        <v>26</v>
      </c>
      <c r="H46" s="8">
        <v>24</v>
      </c>
      <c r="I46" s="8">
        <v>24.5</v>
      </c>
      <c r="J46" s="8">
        <v>12</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D91B8-BFE0-416A-AC1E-BE9FDAB0D7AD}">
  <dimension ref="A58:D97"/>
  <sheetViews>
    <sheetView topLeftCell="A49" workbookViewId="0">
      <selection activeCell="I62" sqref="I62"/>
    </sheetView>
  </sheetViews>
  <sheetFormatPr defaultRowHeight="15" x14ac:dyDescent="0.25"/>
  <sheetData>
    <row r="58" spans="1:4" x14ac:dyDescent="0.25">
      <c r="A58" s="60" t="s">
        <v>145</v>
      </c>
      <c r="B58" s="61"/>
      <c r="C58" s="61"/>
      <c r="D58" s="61"/>
    </row>
    <row r="59" spans="1:4" x14ac:dyDescent="0.25">
      <c r="A59" s="61" t="s">
        <v>146</v>
      </c>
      <c r="B59" s="61"/>
      <c r="C59" s="61"/>
      <c r="D59" s="61"/>
    </row>
    <row r="60" spans="1:4" x14ac:dyDescent="0.25">
      <c r="A60" s="61" t="s">
        <v>147</v>
      </c>
      <c r="B60" s="61"/>
      <c r="C60" s="61"/>
      <c r="D60" s="61"/>
    </row>
    <row r="61" spans="1:4" x14ac:dyDescent="0.25">
      <c r="A61" s="61" t="s">
        <v>148</v>
      </c>
      <c r="B61" s="61"/>
      <c r="C61" s="61"/>
      <c r="D61" s="61"/>
    </row>
    <row r="62" spans="1:4" x14ac:dyDescent="0.25">
      <c r="A62" s="61" t="s">
        <v>149</v>
      </c>
      <c r="B62" s="61"/>
      <c r="C62" s="61"/>
      <c r="D62" s="61"/>
    </row>
    <row r="63" spans="1:4" x14ac:dyDescent="0.25">
      <c r="A63" s="61" t="s">
        <v>150</v>
      </c>
      <c r="B63" s="61"/>
      <c r="C63" s="61"/>
      <c r="D63" s="61"/>
    </row>
    <row r="64" spans="1:4" x14ac:dyDescent="0.25">
      <c r="A64" s="62"/>
      <c r="B64" s="61"/>
      <c r="C64" s="61"/>
      <c r="D64" s="61"/>
    </row>
    <row r="65" spans="1:4" x14ac:dyDescent="0.25">
      <c r="A65" s="63"/>
      <c r="B65" s="64" t="s">
        <v>151</v>
      </c>
      <c r="C65" s="65" t="s">
        <v>152</v>
      </c>
      <c r="D65" s="66" t="s">
        <v>153</v>
      </c>
    </row>
    <row r="66" spans="1:4" ht="15.75" thickBot="1" x14ac:dyDescent="0.3">
      <c r="A66" s="67" t="s">
        <v>154</v>
      </c>
      <c r="B66" s="68" t="s">
        <v>155</v>
      </c>
      <c r="C66" s="69" t="s">
        <v>155</v>
      </c>
      <c r="D66" s="70" t="s">
        <v>155</v>
      </c>
    </row>
    <row r="67" spans="1:4" x14ac:dyDescent="0.25">
      <c r="A67" s="71">
        <v>42</v>
      </c>
      <c r="B67" s="72">
        <f>SUM(D67+C67)</f>
        <v>2.8000000000000004E-2</v>
      </c>
      <c r="C67" s="73">
        <v>-0.03</v>
      </c>
      <c r="D67" s="74">
        <v>5.8000000000000003E-2</v>
      </c>
    </row>
    <row r="68" spans="1:4" x14ac:dyDescent="0.25">
      <c r="A68" s="71">
        <v>43</v>
      </c>
      <c r="B68" s="75">
        <f t="shared" ref="B68:B97" si="0">SUM(D68+C68)</f>
        <v>2.5000000000000001E-2</v>
      </c>
      <c r="C68" s="76">
        <v>-3.3000000000000002E-2</v>
      </c>
      <c r="D68" s="77">
        <v>5.8000000000000003E-2</v>
      </c>
    </row>
    <row r="69" spans="1:4" x14ac:dyDescent="0.25">
      <c r="A69" s="71">
        <v>44</v>
      </c>
      <c r="B69" s="75">
        <f t="shared" si="0"/>
        <v>2.2000000000000006E-2</v>
      </c>
      <c r="C69" s="73">
        <v>-3.5999999999999997E-2</v>
      </c>
      <c r="D69" s="77">
        <v>5.8000000000000003E-2</v>
      </c>
    </row>
    <row r="70" spans="1:4" x14ac:dyDescent="0.25">
      <c r="A70" s="71">
        <v>45</v>
      </c>
      <c r="B70" s="75">
        <f t="shared" si="0"/>
        <v>1.9000000000000003E-2</v>
      </c>
      <c r="C70" s="76">
        <v>-3.9E-2</v>
      </c>
      <c r="D70" s="77">
        <v>5.8000000000000003E-2</v>
      </c>
    </row>
    <row r="71" spans="1:4" x14ac:dyDescent="0.25">
      <c r="A71" s="71">
        <v>46</v>
      </c>
      <c r="B71" s="75">
        <f t="shared" si="0"/>
        <v>1.6E-2</v>
      </c>
      <c r="C71" s="73">
        <v>-4.2000000000000003E-2</v>
      </c>
      <c r="D71" s="77">
        <v>5.8000000000000003E-2</v>
      </c>
    </row>
    <row r="72" spans="1:4" x14ac:dyDescent="0.25">
      <c r="A72" s="71">
        <v>47</v>
      </c>
      <c r="B72" s="75">
        <f t="shared" si="0"/>
        <v>1.3000000000000005E-2</v>
      </c>
      <c r="C72" s="76">
        <v>-4.4999999999999998E-2</v>
      </c>
      <c r="D72" s="77">
        <v>5.8000000000000003E-2</v>
      </c>
    </row>
    <row r="73" spans="1:4" x14ac:dyDescent="0.25">
      <c r="A73" s="71">
        <v>48</v>
      </c>
      <c r="B73" s="75">
        <f t="shared" si="0"/>
        <v>1.0000000000000002E-2</v>
      </c>
      <c r="C73" s="73">
        <v>-4.8000000000000001E-2</v>
      </c>
      <c r="D73" s="77">
        <v>5.8000000000000003E-2</v>
      </c>
    </row>
    <row r="74" spans="1:4" x14ac:dyDescent="0.25">
      <c r="A74" s="71">
        <v>49</v>
      </c>
      <c r="B74" s="75">
        <f t="shared" si="0"/>
        <v>7.0000000000000062E-3</v>
      </c>
      <c r="C74" s="76">
        <v>-5.0999999999999997E-2</v>
      </c>
      <c r="D74" s="77">
        <v>5.8000000000000003E-2</v>
      </c>
    </row>
    <row r="75" spans="1:4" x14ac:dyDescent="0.25">
      <c r="A75" s="71">
        <v>50</v>
      </c>
      <c r="B75" s="75">
        <f t="shared" si="0"/>
        <v>4.0000000000000036E-3</v>
      </c>
      <c r="C75" s="73">
        <v>-5.3999999999999999E-2</v>
      </c>
      <c r="D75" s="77">
        <v>5.8000000000000003E-2</v>
      </c>
    </row>
    <row r="76" spans="1:4" x14ac:dyDescent="0.25">
      <c r="A76" s="71">
        <v>51</v>
      </c>
      <c r="B76" s="75">
        <f t="shared" si="0"/>
        <v>1.0000000000000009E-3</v>
      </c>
      <c r="C76" s="76">
        <v>-5.7000000000000002E-2</v>
      </c>
      <c r="D76" s="77">
        <v>5.8000000000000003E-2</v>
      </c>
    </row>
    <row r="77" spans="1:4" x14ac:dyDescent="0.25">
      <c r="A77" s="71">
        <v>52</v>
      </c>
      <c r="B77" s="75">
        <f t="shared" si="0"/>
        <v>-1.9999999999999948E-3</v>
      </c>
      <c r="C77" s="73">
        <v>-0.06</v>
      </c>
      <c r="D77" s="77">
        <v>5.8000000000000003E-2</v>
      </c>
    </row>
    <row r="78" spans="1:4" x14ac:dyDescent="0.25">
      <c r="A78" s="71">
        <v>53</v>
      </c>
      <c r="B78" s="75">
        <f t="shared" si="0"/>
        <v>-4.9999999999999975E-3</v>
      </c>
      <c r="C78" s="76">
        <v>-6.3E-2</v>
      </c>
      <c r="D78" s="77">
        <v>5.8000000000000003E-2</v>
      </c>
    </row>
    <row r="79" spans="1:4" x14ac:dyDescent="0.25">
      <c r="A79" s="71">
        <v>54</v>
      </c>
      <c r="B79" s="75">
        <f t="shared" si="0"/>
        <v>-8.0000000000000002E-3</v>
      </c>
      <c r="C79" s="73">
        <v>-6.6000000000000003E-2</v>
      </c>
      <c r="D79" s="77">
        <v>5.8000000000000003E-2</v>
      </c>
    </row>
    <row r="80" spans="1:4" x14ac:dyDescent="0.25">
      <c r="A80" s="71">
        <v>55</v>
      </c>
      <c r="B80" s="75">
        <f t="shared" si="0"/>
        <v>-1.1000000000000003E-2</v>
      </c>
      <c r="C80" s="76">
        <v>-6.9000000000000006E-2</v>
      </c>
      <c r="D80" s="77">
        <v>5.8000000000000003E-2</v>
      </c>
    </row>
    <row r="81" spans="1:4" x14ac:dyDescent="0.25">
      <c r="A81" s="71">
        <v>56</v>
      </c>
      <c r="B81" s="75">
        <f t="shared" si="0"/>
        <v>-1.3999999999999992E-2</v>
      </c>
      <c r="C81" s="73">
        <v>-7.1999999999999995E-2</v>
      </c>
      <c r="D81" s="77">
        <v>5.8000000000000003E-2</v>
      </c>
    </row>
    <row r="82" spans="1:4" x14ac:dyDescent="0.25">
      <c r="A82" s="71">
        <v>57</v>
      </c>
      <c r="B82" s="75">
        <f t="shared" si="0"/>
        <v>-1.6999999999999994E-2</v>
      </c>
      <c r="C82" s="76">
        <v>-7.4999999999999997E-2</v>
      </c>
      <c r="D82" s="77">
        <v>5.8000000000000003E-2</v>
      </c>
    </row>
    <row r="83" spans="1:4" x14ac:dyDescent="0.25">
      <c r="A83" s="71">
        <v>58</v>
      </c>
      <c r="B83" s="75">
        <f t="shared" si="0"/>
        <v>-1.9999999999999997E-2</v>
      </c>
      <c r="C83" s="73">
        <v>-7.8E-2</v>
      </c>
      <c r="D83" s="77">
        <v>5.8000000000000003E-2</v>
      </c>
    </row>
    <row r="84" spans="1:4" x14ac:dyDescent="0.25">
      <c r="A84" s="71">
        <v>59</v>
      </c>
      <c r="B84" s="75">
        <f t="shared" si="0"/>
        <v>-2.3E-2</v>
      </c>
      <c r="C84" s="76">
        <v>-8.1000000000000003E-2</v>
      </c>
      <c r="D84" s="77">
        <v>5.8000000000000003E-2</v>
      </c>
    </row>
    <row r="85" spans="1:4" x14ac:dyDescent="0.25">
      <c r="A85" s="71">
        <v>60</v>
      </c>
      <c r="B85" s="75">
        <f t="shared" si="0"/>
        <v>-2.6000000000000002E-2</v>
      </c>
      <c r="C85" s="73">
        <v>-8.4000000000000005E-2</v>
      </c>
      <c r="D85" s="77">
        <v>5.8000000000000003E-2</v>
      </c>
    </row>
    <row r="86" spans="1:4" x14ac:dyDescent="0.25">
      <c r="A86" s="71">
        <v>61</v>
      </c>
      <c r="B86" s="75">
        <f t="shared" si="0"/>
        <v>-2.9000000000000102E-2</v>
      </c>
      <c r="C86" s="76">
        <v>-8.7000000000000105E-2</v>
      </c>
      <c r="D86" s="77">
        <v>5.8000000000000003E-2</v>
      </c>
    </row>
    <row r="87" spans="1:4" x14ac:dyDescent="0.25">
      <c r="A87" s="71">
        <v>62</v>
      </c>
      <c r="B87" s="75">
        <f t="shared" si="0"/>
        <v>-3.2000000000000091E-2</v>
      </c>
      <c r="C87" s="73">
        <v>-9.0000000000000094E-2</v>
      </c>
      <c r="D87" s="77">
        <v>5.8000000000000003E-2</v>
      </c>
    </row>
    <row r="88" spans="1:4" x14ac:dyDescent="0.25">
      <c r="A88" s="71">
        <v>63</v>
      </c>
      <c r="B88" s="75">
        <f t="shared" si="0"/>
        <v>-3.5000000000000094E-2</v>
      </c>
      <c r="C88" s="76">
        <v>-9.3000000000000096E-2</v>
      </c>
      <c r="D88" s="77">
        <v>5.8000000000000003E-2</v>
      </c>
    </row>
    <row r="89" spans="1:4" x14ac:dyDescent="0.25">
      <c r="A89" s="71">
        <v>64</v>
      </c>
      <c r="B89" s="75">
        <f>SUM(D89+C89)</f>
        <v>-3.8000000000000096E-2</v>
      </c>
      <c r="C89" s="73">
        <v>-9.6000000000000099E-2</v>
      </c>
      <c r="D89" s="77">
        <v>5.8000000000000003E-2</v>
      </c>
    </row>
    <row r="90" spans="1:4" x14ac:dyDescent="0.25">
      <c r="A90" s="71">
        <v>65</v>
      </c>
      <c r="B90" s="75">
        <f t="shared" si="0"/>
        <v>-4.1000000000000099E-2</v>
      </c>
      <c r="C90" s="76">
        <v>-9.9000000000000102E-2</v>
      </c>
      <c r="D90" s="77">
        <v>5.8000000000000003E-2</v>
      </c>
    </row>
    <row r="91" spans="1:4" x14ac:dyDescent="0.25">
      <c r="A91" s="71">
        <v>66</v>
      </c>
      <c r="B91" s="75">
        <f t="shared" si="0"/>
        <v>-4.3999999999999991E-2</v>
      </c>
      <c r="C91" s="73">
        <v>-0.10199999999999999</v>
      </c>
      <c r="D91" s="77">
        <v>5.8000000000000003E-2</v>
      </c>
    </row>
    <row r="92" spans="1:4" x14ac:dyDescent="0.25">
      <c r="A92" s="71">
        <v>67</v>
      </c>
      <c r="B92" s="75">
        <f t="shared" si="0"/>
        <v>-4.6999999999999993E-2</v>
      </c>
      <c r="C92" s="76">
        <v>-0.105</v>
      </c>
      <c r="D92" s="77">
        <v>5.8000000000000003E-2</v>
      </c>
    </row>
    <row r="93" spans="1:4" x14ac:dyDescent="0.25">
      <c r="A93" s="71">
        <v>68</v>
      </c>
      <c r="B93" s="75">
        <f t="shared" si="0"/>
        <v>-4.9999999999999996E-2</v>
      </c>
      <c r="C93" s="73">
        <v>-0.108</v>
      </c>
      <c r="D93" s="77">
        <v>5.8000000000000003E-2</v>
      </c>
    </row>
    <row r="94" spans="1:4" x14ac:dyDescent="0.25">
      <c r="A94" s="71">
        <v>69</v>
      </c>
      <c r="B94" s="75">
        <f t="shared" si="0"/>
        <v>-5.2999999999999999E-2</v>
      </c>
      <c r="C94" s="76">
        <v>-0.111</v>
      </c>
      <c r="D94" s="77">
        <v>5.8000000000000003E-2</v>
      </c>
    </row>
    <row r="95" spans="1:4" x14ac:dyDescent="0.25">
      <c r="A95" s="71">
        <v>70</v>
      </c>
      <c r="B95" s="75">
        <f t="shared" si="0"/>
        <v>-5.6000000000000001E-2</v>
      </c>
      <c r="C95" s="73">
        <v>-0.114</v>
      </c>
      <c r="D95" s="77">
        <v>5.8000000000000003E-2</v>
      </c>
    </row>
    <row r="96" spans="1:4" x14ac:dyDescent="0.25">
      <c r="A96" s="71">
        <v>71</v>
      </c>
      <c r="B96" s="75">
        <f t="shared" si="0"/>
        <v>-5.9000000000000004E-2</v>
      </c>
      <c r="C96" s="76">
        <v>-0.11700000000000001</v>
      </c>
      <c r="D96" s="77">
        <v>5.8000000000000003E-2</v>
      </c>
    </row>
    <row r="97" spans="1:4" x14ac:dyDescent="0.25">
      <c r="A97" s="78">
        <v>72</v>
      </c>
      <c r="B97" s="79">
        <f t="shared" si="0"/>
        <v>-6.1999999999999993E-2</v>
      </c>
      <c r="C97" s="80">
        <v>-0.12</v>
      </c>
      <c r="D97" s="81">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tabSelected="1" topLeftCell="E14"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ht="30" customHeight="1" x14ac:dyDescent="0.25">
      <c r="A8" s="20"/>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55" t="s">
        <v>4</v>
      </c>
      <c r="S8" s="57" t="s">
        <v>5</v>
      </c>
      <c r="T8" s="58" t="s">
        <v>6</v>
      </c>
      <c r="U8" s="87"/>
      <c r="V8" s="56" t="s">
        <v>11</v>
      </c>
      <c r="W8" s="58" t="s">
        <v>12</v>
      </c>
    </row>
    <row r="9" spans="1:23" x14ac:dyDescent="0.25">
      <c r="B9" s="1">
        <v>1</v>
      </c>
      <c r="C9" s="27">
        <v>29.54</v>
      </c>
      <c r="D9" s="1">
        <v>53</v>
      </c>
      <c r="E9" s="1">
        <v>52.4</v>
      </c>
      <c r="F9" s="3">
        <v>52</v>
      </c>
      <c r="G9" s="2" t="s">
        <v>38</v>
      </c>
      <c r="H9" s="3">
        <v>2</v>
      </c>
      <c r="I9" s="3">
        <v>5</v>
      </c>
      <c r="J9" s="13">
        <v>0.22</v>
      </c>
      <c r="K9" s="1">
        <v>54.8</v>
      </c>
      <c r="L9" s="3">
        <v>48</v>
      </c>
      <c r="M9" s="2" t="s">
        <v>38</v>
      </c>
      <c r="N9" s="2">
        <v>4</v>
      </c>
      <c r="O9" s="10">
        <v>10</v>
      </c>
      <c r="P9" s="3" t="s">
        <v>59</v>
      </c>
      <c r="Q9" s="82">
        <v>1000.4069321295383</v>
      </c>
      <c r="R9" s="37">
        <f>CONVERT(D9,"F","C")</f>
        <v>11.666666666666666</v>
      </c>
      <c r="S9" s="47">
        <f t="shared" ref="S9:T24" si="0">CONVERT(E9,"F","C")</f>
        <v>11.333333333333332</v>
      </c>
      <c r="T9" s="47">
        <f t="shared" si="0"/>
        <v>11.111111111111111</v>
      </c>
      <c r="U9" s="48">
        <f>CONVERT(J9,"in","cm")</f>
        <v>0.55879999999999996</v>
      </c>
      <c r="V9" s="47">
        <f>CONVERT(K9,"F","C")</f>
        <v>12.666666666666664</v>
      </c>
      <c r="W9" s="13">
        <f>CONVERT(L9,"F","C")</f>
        <v>8.8888888888888893</v>
      </c>
    </row>
    <row r="10" spans="1:23" x14ac:dyDescent="0.25">
      <c r="B10" s="4">
        <v>2</v>
      </c>
      <c r="C10" s="33">
        <v>29.552</v>
      </c>
      <c r="D10" s="5">
        <v>54</v>
      </c>
      <c r="E10" s="4">
        <v>52.5</v>
      </c>
      <c r="F10" s="6">
        <v>52</v>
      </c>
      <c r="G10" s="5" t="s">
        <v>38</v>
      </c>
      <c r="H10" s="6">
        <v>4</v>
      </c>
      <c r="I10" s="6">
        <v>10</v>
      </c>
      <c r="J10" s="14">
        <v>0.15</v>
      </c>
      <c r="K10" s="4">
        <v>54.2</v>
      </c>
      <c r="L10" s="6">
        <v>46.9</v>
      </c>
      <c r="M10" s="5" t="s">
        <v>44</v>
      </c>
      <c r="N10" s="5">
        <v>2</v>
      </c>
      <c r="O10" s="11">
        <v>9</v>
      </c>
      <c r="P10" s="6" t="s">
        <v>60</v>
      </c>
      <c r="Q10" s="59">
        <v>1000.8132987663791</v>
      </c>
      <c r="R10" s="49">
        <f t="shared" ref="R10:T38" si="1">CONVERT(D10,"F","C")</f>
        <v>12.222222222222221</v>
      </c>
      <c r="S10" s="50">
        <f t="shared" si="0"/>
        <v>11.388888888888889</v>
      </c>
      <c r="T10" s="50">
        <f t="shared" si="0"/>
        <v>11.111111111111111</v>
      </c>
      <c r="U10" s="51">
        <f t="shared" ref="U10:U38" si="2">CONVERT(J10,"in","cm")</f>
        <v>0.38100000000000001</v>
      </c>
      <c r="V10" s="50">
        <f t="shared" ref="V10:W38" si="3">CONVERT(K10,"F","C")</f>
        <v>12.333333333333334</v>
      </c>
      <c r="W10" s="14">
        <f t="shared" si="3"/>
        <v>8.2777777777777768</v>
      </c>
    </row>
    <row r="11" spans="1:23" x14ac:dyDescent="0.25">
      <c r="B11" s="4">
        <v>3</v>
      </c>
      <c r="C11" s="33">
        <v>30</v>
      </c>
      <c r="D11" s="5">
        <v>53</v>
      </c>
      <c r="E11" s="4">
        <v>49</v>
      </c>
      <c r="F11" s="6">
        <v>47.4</v>
      </c>
      <c r="G11" s="5" t="s">
        <v>38</v>
      </c>
      <c r="H11" s="6">
        <v>3</v>
      </c>
      <c r="I11" s="6">
        <v>3</v>
      </c>
      <c r="J11" s="14">
        <v>0.11</v>
      </c>
      <c r="K11" s="4">
        <v>51</v>
      </c>
      <c r="L11" s="6">
        <v>44</v>
      </c>
      <c r="M11" s="5" t="s">
        <v>31</v>
      </c>
      <c r="N11" s="5">
        <v>2</v>
      </c>
      <c r="O11" s="11">
        <v>8</v>
      </c>
      <c r="P11" s="6" t="s">
        <v>61</v>
      </c>
      <c r="Q11" s="59">
        <v>1015.9843198751071</v>
      </c>
      <c r="R11" s="49">
        <f t="shared" si="1"/>
        <v>11.666666666666666</v>
      </c>
      <c r="S11" s="50">
        <f t="shared" si="0"/>
        <v>9.4444444444444446</v>
      </c>
      <c r="T11" s="50">
        <f t="shared" si="0"/>
        <v>8.5555555555555554</v>
      </c>
      <c r="U11" s="51">
        <f t="shared" si="2"/>
        <v>0.27939999999999998</v>
      </c>
      <c r="V11" s="50">
        <f t="shared" si="3"/>
        <v>10.555555555555555</v>
      </c>
      <c r="W11" s="14">
        <f t="shared" si="3"/>
        <v>6.6666666666666661</v>
      </c>
    </row>
    <row r="12" spans="1:23" x14ac:dyDescent="0.25">
      <c r="B12" s="4">
        <v>4</v>
      </c>
      <c r="C12" s="33">
        <v>30.3</v>
      </c>
      <c r="D12" s="34">
        <v>52</v>
      </c>
      <c r="E12" s="4">
        <v>47</v>
      </c>
      <c r="F12" s="6">
        <v>45</v>
      </c>
      <c r="G12" s="5" t="s">
        <v>38</v>
      </c>
      <c r="H12" s="6">
        <v>2</v>
      </c>
      <c r="I12" s="6">
        <v>10</v>
      </c>
      <c r="J12" s="14">
        <v>0.03</v>
      </c>
      <c r="K12" s="4">
        <v>51.6</v>
      </c>
      <c r="L12" s="6">
        <v>43</v>
      </c>
      <c r="M12" s="5" t="s">
        <v>38</v>
      </c>
      <c r="N12" s="5">
        <v>4</v>
      </c>
      <c r="O12" s="11">
        <v>9</v>
      </c>
      <c r="P12" s="6" t="s">
        <v>62</v>
      </c>
      <c r="Q12" s="59">
        <v>1026.1434857961299</v>
      </c>
      <c r="R12" s="49">
        <f t="shared" si="1"/>
        <v>11.111111111111111</v>
      </c>
      <c r="S12" s="50">
        <f t="shared" si="0"/>
        <v>8.3333333333333339</v>
      </c>
      <c r="T12" s="50">
        <f t="shared" si="0"/>
        <v>7.2222222222222223</v>
      </c>
      <c r="U12" s="51">
        <f t="shared" si="2"/>
        <v>7.6200000000000004E-2</v>
      </c>
      <c r="V12" s="50">
        <f t="shared" si="3"/>
        <v>10.888888888888889</v>
      </c>
      <c r="W12" s="14">
        <f t="shared" si="3"/>
        <v>6.1111111111111107</v>
      </c>
    </row>
    <row r="13" spans="1:23" x14ac:dyDescent="0.25">
      <c r="B13" s="4">
        <v>5</v>
      </c>
      <c r="C13" s="33">
        <v>30.155999999999999</v>
      </c>
      <c r="D13" s="34">
        <v>52</v>
      </c>
      <c r="E13" s="4">
        <v>49.5</v>
      </c>
      <c r="F13" s="6">
        <v>47</v>
      </c>
      <c r="G13" s="5" t="s">
        <v>31</v>
      </c>
      <c r="H13" s="6">
        <v>2</v>
      </c>
      <c r="I13" s="6">
        <v>3</v>
      </c>
      <c r="J13" s="14">
        <v>0.17</v>
      </c>
      <c r="K13" s="4">
        <v>54.8</v>
      </c>
      <c r="L13" s="6">
        <v>44.8</v>
      </c>
      <c r="M13" s="5" t="s">
        <v>38</v>
      </c>
      <c r="N13" s="5">
        <v>2</v>
      </c>
      <c r="O13" s="11">
        <v>9</v>
      </c>
      <c r="P13" s="6" t="s">
        <v>37</v>
      </c>
      <c r="Q13" s="59">
        <v>1021.2670861540387</v>
      </c>
      <c r="R13" s="49">
        <f t="shared" si="1"/>
        <v>11.111111111111111</v>
      </c>
      <c r="S13" s="50">
        <f t="shared" si="0"/>
        <v>9.7222222222222214</v>
      </c>
      <c r="T13" s="50">
        <f t="shared" si="0"/>
        <v>8.3333333333333339</v>
      </c>
      <c r="U13" s="51">
        <f t="shared" si="2"/>
        <v>0.43179999999999996</v>
      </c>
      <c r="V13" s="50">
        <f t="shared" si="3"/>
        <v>12.666666666666664</v>
      </c>
      <c r="W13" s="14">
        <f t="shared" si="3"/>
        <v>7.1111111111111089</v>
      </c>
    </row>
    <row r="14" spans="1:23" x14ac:dyDescent="0.25">
      <c r="B14" s="4">
        <v>6</v>
      </c>
      <c r="C14" s="33">
        <v>30.12</v>
      </c>
      <c r="D14" s="5">
        <v>53</v>
      </c>
      <c r="E14" s="4">
        <v>52.1</v>
      </c>
      <c r="F14" s="6">
        <v>52</v>
      </c>
      <c r="G14" s="5" t="s">
        <v>31</v>
      </c>
      <c r="H14" s="6">
        <v>2</v>
      </c>
      <c r="I14" s="6">
        <v>10</v>
      </c>
      <c r="J14" s="14">
        <v>0.03</v>
      </c>
      <c r="K14" s="4">
        <v>54.1</v>
      </c>
      <c r="L14" s="6">
        <v>48.8</v>
      </c>
      <c r="M14" s="5" t="s">
        <v>38</v>
      </c>
      <c r="N14" s="5">
        <v>2</v>
      </c>
      <c r="O14" s="11">
        <v>9</v>
      </c>
      <c r="P14" s="6" t="s">
        <v>63</v>
      </c>
      <c r="Q14" s="59">
        <v>1020.0479862435162</v>
      </c>
      <c r="R14" s="49">
        <f t="shared" si="1"/>
        <v>11.666666666666666</v>
      </c>
      <c r="S14" s="50">
        <f t="shared" si="0"/>
        <v>11.166666666666668</v>
      </c>
      <c r="T14" s="50">
        <f t="shared" si="0"/>
        <v>11.111111111111111</v>
      </c>
      <c r="U14" s="51">
        <f t="shared" si="2"/>
        <v>7.6200000000000004E-2</v>
      </c>
      <c r="V14" s="50">
        <f t="shared" si="3"/>
        <v>12.277777777777779</v>
      </c>
      <c r="W14" s="14">
        <f t="shared" si="3"/>
        <v>9.3333333333333321</v>
      </c>
    </row>
    <row r="15" spans="1:23" x14ac:dyDescent="0.25">
      <c r="B15" s="4">
        <v>7</v>
      </c>
      <c r="C15" s="33">
        <v>29.92</v>
      </c>
      <c r="D15" s="5">
        <v>54</v>
      </c>
      <c r="E15" s="4">
        <v>53</v>
      </c>
      <c r="F15" s="6">
        <v>51</v>
      </c>
      <c r="G15" s="5" t="s">
        <v>38</v>
      </c>
      <c r="H15" s="6">
        <v>3</v>
      </c>
      <c r="I15" s="6">
        <v>10</v>
      </c>
      <c r="J15" s="14">
        <v>0.04</v>
      </c>
      <c r="K15" s="4">
        <v>54.5</v>
      </c>
      <c r="L15" s="6">
        <v>45.8</v>
      </c>
      <c r="M15" s="5" t="s">
        <v>31</v>
      </c>
      <c r="N15" s="5">
        <v>2</v>
      </c>
      <c r="O15" s="11">
        <v>10</v>
      </c>
      <c r="P15" s="6" t="s">
        <v>48</v>
      </c>
      <c r="Q15" s="59">
        <v>1013.2752089628342</v>
      </c>
      <c r="R15" s="49">
        <f t="shared" si="1"/>
        <v>12.222222222222221</v>
      </c>
      <c r="S15" s="50">
        <f t="shared" si="0"/>
        <v>11.666666666666666</v>
      </c>
      <c r="T15" s="50">
        <f t="shared" si="0"/>
        <v>10.555555555555555</v>
      </c>
      <c r="U15" s="51">
        <f t="shared" si="2"/>
        <v>0.1016</v>
      </c>
      <c r="V15" s="50">
        <f t="shared" si="3"/>
        <v>12.5</v>
      </c>
      <c r="W15" s="14">
        <f t="shared" si="3"/>
        <v>7.6666666666666652</v>
      </c>
    </row>
    <row r="16" spans="1:23" x14ac:dyDescent="0.25">
      <c r="B16" s="4">
        <v>8</v>
      </c>
      <c r="C16" s="33">
        <v>30.16</v>
      </c>
      <c r="D16" s="5">
        <v>53</v>
      </c>
      <c r="E16" s="4">
        <v>45.3</v>
      </c>
      <c r="F16" s="6">
        <v>44</v>
      </c>
      <c r="G16" s="5" t="s">
        <v>31</v>
      </c>
      <c r="H16" s="6">
        <v>2</v>
      </c>
      <c r="I16" s="6">
        <v>8</v>
      </c>
      <c r="J16" s="14">
        <v>0.1</v>
      </c>
      <c r="K16" s="4">
        <v>52</v>
      </c>
      <c r="L16" s="6">
        <v>44</v>
      </c>
      <c r="M16" s="5" t="s">
        <v>38</v>
      </c>
      <c r="N16" s="5">
        <v>1.5</v>
      </c>
      <c r="O16" s="11">
        <v>8</v>
      </c>
      <c r="P16" s="6" t="s">
        <v>64</v>
      </c>
      <c r="Q16" s="59">
        <v>1021.4025416996526</v>
      </c>
      <c r="R16" s="49">
        <f t="shared" si="1"/>
        <v>11.666666666666666</v>
      </c>
      <c r="S16" s="50">
        <f t="shared" si="0"/>
        <v>7.3888888888888875</v>
      </c>
      <c r="T16" s="50">
        <f t="shared" si="0"/>
        <v>6.6666666666666661</v>
      </c>
      <c r="U16" s="51">
        <f t="shared" si="2"/>
        <v>0.254</v>
      </c>
      <c r="V16" s="50">
        <f t="shared" si="3"/>
        <v>11.111111111111111</v>
      </c>
      <c r="W16" s="14">
        <f t="shared" si="3"/>
        <v>6.6666666666666661</v>
      </c>
    </row>
    <row r="17" spans="2:23" x14ac:dyDescent="0.25">
      <c r="B17" s="4">
        <v>9</v>
      </c>
      <c r="C17" s="33">
        <v>29.916</v>
      </c>
      <c r="D17" s="5">
        <v>53</v>
      </c>
      <c r="E17" s="4">
        <v>50</v>
      </c>
      <c r="F17" s="6">
        <v>48.7</v>
      </c>
      <c r="G17" s="5" t="s">
        <v>38</v>
      </c>
      <c r="H17" s="6">
        <v>2</v>
      </c>
      <c r="I17" s="6">
        <v>9</v>
      </c>
      <c r="J17" s="14">
        <v>0.12</v>
      </c>
      <c r="K17" s="4">
        <v>52.1</v>
      </c>
      <c r="L17" s="6">
        <v>44.5</v>
      </c>
      <c r="M17" s="5" t="s">
        <v>33</v>
      </c>
      <c r="N17" s="5">
        <v>3</v>
      </c>
      <c r="O17" s="11">
        <v>10</v>
      </c>
      <c r="P17" s="6" t="s">
        <v>48</v>
      </c>
      <c r="Q17" s="59">
        <v>1013.1397534172205</v>
      </c>
      <c r="R17" s="49">
        <f t="shared" si="1"/>
        <v>11.666666666666666</v>
      </c>
      <c r="S17" s="50">
        <f t="shared" si="0"/>
        <v>10</v>
      </c>
      <c r="T17" s="50">
        <f t="shared" si="0"/>
        <v>9.2777777777777786</v>
      </c>
      <c r="U17" s="51">
        <f t="shared" si="2"/>
        <v>0.30480000000000002</v>
      </c>
      <c r="V17" s="50">
        <f t="shared" si="3"/>
        <v>11.166666666666668</v>
      </c>
      <c r="W17" s="14">
        <f t="shared" si="3"/>
        <v>6.9444444444444446</v>
      </c>
    </row>
    <row r="18" spans="2:23" x14ac:dyDescent="0.25">
      <c r="B18" s="4">
        <v>10</v>
      </c>
      <c r="C18" s="33">
        <v>29.71</v>
      </c>
      <c r="D18" s="5">
        <v>52</v>
      </c>
      <c r="E18" s="4">
        <v>47.3</v>
      </c>
      <c r="F18" s="6">
        <v>45.3</v>
      </c>
      <c r="G18" s="5" t="s">
        <v>38</v>
      </c>
      <c r="H18" s="6">
        <v>2</v>
      </c>
      <c r="I18" s="6">
        <v>2</v>
      </c>
      <c r="J18" s="14">
        <v>0.17</v>
      </c>
      <c r="K18" s="4">
        <v>58.8</v>
      </c>
      <c r="L18" s="6">
        <v>46.7</v>
      </c>
      <c r="M18" s="5" t="s">
        <v>38</v>
      </c>
      <c r="N18" s="5">
        <v>3</v>
      </c>
      <c r="O18" s="11">
        <v>9</v>
      </c>
      <c r="P18" s="6" t="s">
        <v>65</v>
      </c>
      <c r="Q18" s="59">
        <v>1006.1637928181181</v>
      </c>
      <c r="R18" s="49">
        <f t="shared" si="1"/>
        <v>11.111111111111111</v>
      </c>
      <c r="S18" s="50">
        <f t="shared" si="0"/>
        <v>8.4999999999999982</v>
      </c>
      <c r="T18" s="50">
        <f t="shared" si="0"/>
        <v>7.3888888888888875</v>
      </c>
      <c r="U18" s="51">
        <f t="shared" si="2"/>
        <v>0.43179999999999996</v>
      </c>
      <c r="V18" s="50">
        <f t="shared" si="3"/>
        <v>14.888888888888888</v>
      </c>
      <c r="W18" s="14">
        <f t="shared" si="3"/>
        <v>8.1666666666666679</v>
      </c>
    </row>
    <row r="19" spans="2:23" x14ac:dyDescent="0.25">
      <c r="B19" s="4">
        <v>11</v>
      </c>
      <c r="C19" s="33">
        <v>29.065999999999999</v>
      </c>
      <c r="D19" s="5">
        <v>52</v>
      </c>
      <c r="E19" s="4">
        <v>48.1</v>
      </c>
      <c r="F19" s="6">
        <v>47</v>
      </c>
      <c r="G19" s="5" t="s">
        <v>33</v>
      </c>
      <c r="H19" s="6">
        <v>6</v>
      </c>
      <c r="I19" s="6">
        <v>10</v>
      </c>
      <c r="J19" s="14">
        <v>0.1</v>
      </c>
      <c r="K19" s="4">
        <v>53.1</v>
      </c>
      <c r="L19" s="6">
        <v>43.8</v>
      </c>
      <c r="M19" s="5" t="s">
        <v>31</v>
      </c>
      <c r="N19" s="5">
        <v>3</v>
      </c>
      <c r="O19" s="11">
        <v>10</v>
      </c>
      <c r="P19" s="6" t="s">
        <v>66</v>
      </c>
      <c r="Q19" s="59">
        <v>984.35544997432203</v>
      </c>
      <c r="R19" s="49">
        <f t="shared" si="1"/>
        <v>11.111111111111111</v>
      </c>
      <c r="S19" s="50">
        <f t="shared" si="0"/>
        <v>8.9444444444444446</v>
      </c>
      <c r="T19" s="50">
        <f t="shared" si="0"/>
        <v>8.3333333333333339</v>
      </c>
      <c r="U19" s="51">
        <f t="shared" si="2"/>
        <v>0.254</v>
      </c>
      <c r="V19" s="50">
        <f t="shared" si="3"/>
        <v>11.722222222222223</v>
      </c>
      <c r="W19" s="14">
        <f t="shared" si="3"/>
        <v>6.5555555555555536</v>
      </c>
    </row>
    <row r="20" spans="2:23" x14ac:dyDescent="0.25">
      <c r="B20" s="4">
        <v>12</v>
      </c>
      <c r="C20" s="33">
        <v>29.51</v>
      </c>
      <c r="D20" s="5">
        <v>51</v>
      </c>
      <c r="E20" s="4">
        <v>45.2</v>
      </c>
      <c r="F20" s="6">
        <v>42</v>
      </c>
      <c r="G20" s="5" t="s">
        <v>31</v>
      </c>
      <c r="H20" s="6">
        <v>2</v>
      </c>
      <c r="I20" s="6">
        <v>6</v>
      </c>
      <c r="J20" s="14">
        <v>0.47</v>
      </c>
      <c r="K20" s="4">
        <v>49.2</v>
      </c>
      <c r="L20" s="6">
        <v>41.5</v>
      </c>
      <c r="M20" s="5"/>
      <c r="N20" s="5">
        <v>0</v>
      </c>
      <c r="O20" s="11">
        <v>8</v>
      </c>
      <c r="P20" s="6" t="s">
        <v>67</v>
      </c>
      <c r="Q20" s="59">
        <v>999.39101553743615</v>
      </c>
      <c r="R20" s="49">
        <f t="shared" si="1"/>
        <v>10.555555555555555</v>
      </c>
      <c r="S20" s="50">
        <f t="shared" si="0"/>
        <v>7.3333333333333348</v>
      </c>
      <c r="T20" s="50">
        <f t="shared" si="0"/>
        <v>5.5555555555555554</v>
      </c>
      <c r="U20" s="51">
        <f t="shared" si="2"/>
        <v>1.1938</v>
      </c>
      <c r="V20" s="50">
        <f t="shared" si="3"/>
        <v>9.5555555555555571</v>
      </c>
      <c r="W20" s="14">
        <f t="shared" si="3"/>
        <v>5.2777777777777777</v>
      </c>
    </row>
    <row r="21" spans="2:23" x14ac:dyDescent="0.25">
      <c r="B21" s="4">
        <v>13</v>
      </c>
      <c r="C21" s="33">
        <v>29.802</v>
      </c>
      <c r="D21" s="5">
        <v>50</v>
      </c>
      <c r="E21" s="4">
        <v>40</v>
      </c>
      <c r="F21" s="6">
        <v>38.5</v>
      </c>
      <c r="G21" s="5" t="s">
        <v>44</v>
      </c>
      <c r="H21" s="6">
        <v>1.5</v>
      </c>
      <c r="I21" s="6">
        <v>4</v>
      </c>
      <c r="J21" s="14">
        <v>0.04</v>
      </c>
      <c r="K21" s="4">
        <v>48.7</v>
      </c>
      <c r="L21" s="6">
        <v>38.5</v>
      </c>
      <c r="M21" s="5" t="s">
        <v>31</v>
      </c>
      <c r="N21" s="5">
        <v>1</v>
      </c>
      <c r="O21" s="11">
        <v>7</v>
      </c>
      <c r="P21" s="6" t="s">
        <v>64</v>
      </c>
      <c r="Q21" s="59">
        <v>1009.2792703672317</v>
      </c>
      <c r="R21" s="49">
        <f t="shared" si="1"/>
        <v>10</v>
      </c>
      <c r="S21" s="50">
        <f t="shared" si="0"/>
        <v>4.4444444444444446</v>
      </c>
      <c r="T21" s="50">
        <f t="shared" si="0"/>
        <v>3.6111111111111112</v>
      </c>
      <c r="U21" s="51">
        <f t="shared" si="2"/>
        <v>0.1016</v>
      </c>
      <c r="V21" s="50">
        <f t="shared" si="3"/>
        <v>9.2777777777777786</v>
      </c>
      <c r="W21" s="14">
        <f t="shared" si="3"/>
        <v>3.6111111111111112</v>
      </c>
    </row>
    <row r="22" spans="2:23" x14ac:dyDescent="0.25">
      <c r="B22" s="4">
        <v>14</v>
      </c>
      <c r="C22" s="33">
        <v>29.867999999999999</v>
      </c>
      <c r="D22" s="5">
        <v>50</v>
      </c>
      <c r="E22" s="4">
        <v>44.4</v>
      </c>
      <c r="F22" s="6">
        <v>42.2</v>
      </c>
      <c r="G22" s="5" t="s">
        <v>38</v>
      </c>
      <c r="H22" s="6">
        <v>3</v>
      </c>
      <c r="I22" s="6">
        <v>10</v>
      </c>
      <c r="J22" s="14">
        <v>0.14000000000000001</v>
      </c>
      <c r="K22" s="4">
        <v>48.6</v>
      </c>
      <c r="L22" s="6">
        <v>40</v>
      </c>
      <c r="M22" s="5" t="s">
        <v>38</v>
      </c>
      <c r="N22" s="5">
        <v>1</v>
      </c>
      <c r="O22" s="11">
        <v>7</v>
      </c>
      <c r="P22" s="6" t="s">
        <v>68</v>
      </c>
      <c r="Q22" s="59">
        <v>1010.4983702777545</v>
      </c>
      <c r="R22" s="49">
        <f t="shared" si="1"/>
        <v>10</v>
      </c>
      <c r="S22" s="50">
        <f t="shared" si="0"/>
        <v>6.8888888888888875</v>
      </c>
      <c r="T22" s="50">
        <f t="shared" si="0"/>
        <v>5.6666666666666679</v>
      </c>
      <c r="U22" s="51">
        <f t="shared" si="2"/>
        <v>0.35560000000000003</v>
      </c>
      <c r="V22" s="50">
        <f t="shared" si="3"/>
        <v>9.2222222222222232</v>
      </c>
      <c r="W22" s="14">
        <f t="shared" si="3"/>
        <v>4.4444444444444446</v>
      </c>
    </row>
    <row r="23" spans="2:23" x14ac:dyDescent="0.25">
      <c r="B23" s="4">
        <v>15</v>
      </c>
      <c r="C23" s="33">
        <v>29.62</v>
      </c>
      <c r="D23" s="5">
        <v>50</v>
      </c>
      <c r="E23" s="4">
        <v>47.8</v>
      </c>
      <c r="F23" s="6">
        <v>43.2</v>
      </c>
      <c r="G23" s="5" t="s">
        <v>44</v>
      </c>
      <c r="H23" s="6">
        <v>2</v>
      </c>
      <c r="I23" s="6">
        <v>7</v>
      </c>
      <c r="J23" s="14">
        <v>0.22</v>
      </c>
      <c r="K23" s="4">
        <v>50</v>
      </c>
      <c r="L23" s="6">
        <v>40</v>
      </c>
      <c r="M23" s="5" t="s">
        <v>38</v>
      </c>
      <c r="N23" s="5">
        <v>2</v>
      </c>
      <c r="O23" s="11">
        <v>8</v>
      </c>
      <c r="P23" s="6" t="s">
        <v>69</v>
      </c>
      <c r="Q23" s="59">
        <v>1003.1160430418112</v>
      </c>
      <c r="R23" s="49">
        <f t="shared" si="1"/>
        <v>10</v>
      </c>
      <c r="S23" s="50">
        <f t="shared" si="0"/>
        <v>8.7777777777777768</v>
      </c>
      <c r="T23" s="50">
        <f t="shared" si="0"/>
        <v>6.2222222222222232</v>
      </c>
      <c r="U23" s="51">
        <f t="shared" si="2"/>
        <v>0.55879999999999996</v>
      </c>
      <c r="V23" s="50">
        <f t="shared" si="3"/>
        <v>10</v>
      </c>
      <c r="W23" s="14">
        <f t="shared" si="3"/>
        <v>4.4444444444444446</v>
      </c>
    </row>
    <row r="24" spans="2:23" x14ac:dyDescent="0.25">
      <c r="B24" s="4">
        <v>16</v>
      </c>
      <c r="C24" s="33">
        <v>29.628</v>
      </c>
      <c r="D24" s="5">
        <v>50</v>
      </c>
      <c r="E24" s="4">
        <v>50</v>
      </c>
      <c r="F24" s="6">
        <v>48.2</v>
      </c>
      <c r="G24" s="5" t="s">
        <v>38</v>
      </c>
      <c r="H24" s="6">
        <v>3</v>
      </c>
      <c r="I24" s="6">
        <v>10</v>
      </c>
      <c r="J24" s="14">
        <v>0.28999999999999998</v>
      </c>
      <c r="K24" s="4">
        <v>54</v>
      </c>
      <c r="L24" s="6">
        <v>46</v>
      </c>
      <c r="M24" s="5" t="s">
        <v>38</v>
      </c>
      <c r="N24" s="5">
        <v>0.5</v>
      </c>
      <c r="O24" s="11">
        <v>9</v>
      </c>
      <c r="P24" s="6" t="s">
        <v>48</v>
      </c>
      <c r="Q24" s="59">
        <v>1003.3869541330384</v>
      </c>
      <c r="R24" s="49">
        <f t="shared" si="1"/>
        <v>10</v>
      </c>
      <c r="S24" s="50">
        <f t="shared" si="0"/>
        <v>10</v>
      </c>
      <c r="T24" s="50">
        <f t="shared" si="0"/>
        <v>9.0000000000000018</v>
      </c>
      <c r="U24" s="51">
        <f t="shared" si="2"/>
        <v>0.73660000000000003</v>
      </c>
      <c r="V24" s="50">
        <f t="shared" si="3"/>
        <v>12.222222222222221</v>
      </c>
      <c r="W24" s="14">
        <f t="shared" si="3"/>
        <v>7.7777777777777777</v>
      </c>
    </row>
    <row r="25" spans="2:23" x14ac:dyDescent="0.25">
      <c r="B25" s="4">
        <v>17</v>
      </c>
      <c r="C25" s="33">
        <v>29.9</v>
      </c>
      <c r="D25" s="5">
        <v>51</v>
      </c>
      <c r="E25" s="4">
        <v>45</v>
      </c>
      <c r="F25" s="6">
        <v>42.5</v>
      </c>
      <c r="G25" s="5" t="s">
        <v>40</v>
      </c>
      <c r="H25" s="6">
        <v>1</v>
      </c>
      <c r="I25" s="6">
        <v>9</v>
      </c>
      <c r="J25" s="14">
        <v>0.06</v>
      </c>
      <c r="K25" s="4">
        <v>50.4</v>
      </c>
      <c r="L25" s="6">
        <v>40.4</v>
      </c>
      <c r="M25" s="5" t="s">
        <v>36</v>
      </c>
      <c r="N25" s="5">
        <v>0.5</v>
      </c>
      <c r="O25" s="11">
        <v>7</v>
      </c>
      <c r="P25" s="6" t="s">
        <v>64</v>
      </c>
      <c r="Q25" s="59">
        <v>1012.5979312347658</v>
      </c>
      <c r="R25" s="49">
        <f t="shared" si="1"/>
        <v>10.555555555555555</v>
      </c>
      <c r="S25" s="50">
        <f t="shared" si="1"/>
        <v>7.2222222222222223</v>
      </c>
      <c r="T25" s="50">
        <f t="shared" si="1"/>
        <v>5.833333333333333</v>
      </c>
      <c r="U25" s="51">
        <f t="shared" si="2"/>
        <v>0.15240000000000001</v>
      </c>
      <c r="V25" s="50">
        <f t="shared" si="3"/>
        <v>10.222222222222221</v>
      </c>
      <c r="W25" s="14">
        <f t="shared" si="3"/>
        <v>4.6666666666666661</v>
      </c>
    </row>
    <row r="26" spans="2:23" x14ac:dyDescent="0.25">
      <c r="B26" s="4">
        <v>18</v>
      </c>
      <c r="C26" s="33">
        <v>29.931999999999999</v>
      </c>
      <c r="D26" s="5">
        <v>50</v>
      </c>
      <c r="E26" s="4">
        <v>40</v>
      </c>
      <c r="F26" s="6">
        <v>39</v>
      </c>
      <c r="G26" s="5" t="s">
        <v>52</v>
      </c>
      <c r="H26" s="6">
        <v>2</v>
      </c>
      <c r="I26" s="6">
        <v>10</v>
      </c>
      <c r="J26" s="14"/>
      <c r="K26" s="4">
        <v>45</v>
      </c>
      <c r="L26" s="6">
        <v>35.6</v>
      </c>
      <c r="M26" s="5" t="s">
        <v>52</v>
      </c>
      <c r="N26" s="5">
        <v>1</v>
      </c>
      <c r="O26" s="11">
        <v>7</v>
      </c>
      <c r="P26" s="6" t="s">
        <v>48</v>
      </c>
      <c r="Q26" s="59">
        <v>1013.6815755996748</v>
      </c>
      <c r="R26" s="49">
        <f t="shared" si="1"/>
        <v>10</v>
      </c>
      <c r="S26" s="50">
        <f t="shared" si="1"/>
        <v>4.4444444444444446</v>
      </c>
      <c r="T26" s="50">
        <f t="shared" si="1"/>
        <v>3.8888888888888888</v>
      </c>
      <c r="U26" s="51">
        <f t="shared" si="2"/>
        <v>0</v>
      </c>
      <c r="V26" s="50">
        <f t="shared" si="3"/>
        <v>7.2222222222222223</v>
      </c>
      <c r="W26" s="14">
        <f t="shared" si="3"/>
        <v>2.0000000000000009</v>
      </c>
    </row>
    <row r="27" spans="2:23" x14ac:dyDescent="0.25">
      <c r="B27" s="4">
        <v>19</v>
      </c>
      <c r="C27" s="33">
        <v>30</v>
      </c>
      <c r="D27" s="5">
        <v>48</v>
      </c>
      <c r="E27" s="4">
        <v>42</v>
      </c>
      <c r="F27" s="6">
        <v>38</v>
      </c>
      <c r="G27" s="5" t="s">
        <v>52</v>
      </c>
      <c r="H27" s="6">
        <v>1</v>
      </c>
      <c r="I27" s="6">
        <v>0</v>
      </c>
      <c r="J27" s="14"/>
      <c r="K27" s="4">
        <v>48.9</v>
      </c>
      <c r="L27" s="6">
        <v>36.4</v>
      </c>
      <c r="M27" s="5" t="s">
        <v>54</v>
      </c>
      <c r="N27" s="5">
        <v>1.5</v>
      </c>
      <c r="O27" s="11">
        <v>3</v>
      </c>
      <c r="P27" s="6" t="s">
        <v>37</v>
      </c>
      <c r="Q27" s="59">
        <v>1017.3388753312432</v>
      </c>
      <c r="R27" s="49">
        <f t="shared" si="1"/>
        <v>8.8888888888888893</v>
      </c>
      <c r="S27" s="50">
        <f t="shared" si="1"/>
        <v>5.5555555555555554</v>
      </c>
      <c r="T27" s="50">
        <f t="shared" si="1"/>
        <v>3.333333333333333</v>
      </c>
      <c r="U27" s="51">
        <f t="shared" si="2"/>
        <v>0</v>
      </c>
      <c r="V27" s="50">
        <f t="shared" si="3"/>
        <v>9.3888888888888875</v>
      </c>
      <c r="W27" s="14">
        <f t="shared" si="3"/>
        <v>2.4444444444444438</v>
      </c>
    </row>
    <row r="28" spans="2:23" x14ac:dyDescent="0.25">
      <c r="B28" s="4">
        <v>20</v>
      </c>
      <c r="C28" s="33">
        <v>29.98</v>
      </c>
      <c r="D28" s="5">
        <v>49</v>
      </c>
      <c r="E28" s="4">
        <v>42.5</v>
      </c>
      <c r="F28" s="6">
        <v>39.5</v>
      </c>
      <c r="G28" s="5" t="s">
        <v>54</v>
      </c>
      <c r="H28" s="6">
        <v>1.5</v>
      </c>
      <c r="I28" s="6">
        <v>10</v>
      </c>
      <c r="J28" s="14"/>
      <c r="K28" s="4">
        <v>46</v>
      </c>
      <c r="L28" s="6">
        <v>39</v>
      </c>
      <c r="M28" s="5" t="s">
        <v>52</v>
      </c>
      <c r="N28" s="5">
        <v>2</v>
      </c>
      <c r="O28" s="11">
        <v>5</v>
      </c>
      <c r="P28" s="6" t="s">
        <v>48</v>
      </c>
      <c r="Q28" s="59">
        <v>1015.3070421470388</v>
      </c>
      <c r="R28" s="49">
        <f t="shared" si="1"/>
        <v>9.4444444444444446</v>
      </c>
      <c r="S28" s="50">
        <f t="shared" si="1"/>
        <v>5.833333333333333</v>
      </c>
      <c r="T28" s="50">
        <f t="shared" si="1"/>
        <v>4.166666666666667</v>
      </c>
      <c r="U28" s="51">
        <f t="shared" si="2"/>
        <v>0</v>
      </c>
      <c r="V28" s="50">
        <f t="shared" si="3"/>
        <v>7.7777777777777777</v>
      </c>
      <c r="W28" s="14">
        <f t="shared" si="3"/>
        <v>3.8888888888888888</v>
      </c>
    </row>
    <row r="29" spans="2:23" x14ac:dyDescent="0.25">
      <c r="B29" s="4">
        <v>21</v>
      </c>
      <c r="C29" s="33">
        <v>30.23</v>
      </c>
      <c r="D29" s="5">
        <v>48</v>
      </c>
      <c r="E29" s="4">
        <v>42</v>
      </c>
      <c r="F29" s="6">
        <v>39</v>
      </c>
      <c r="G29" s="5" t="s">
        <v>52</v>
      </c>
      <c r="H29" s="6">
        <v>3</v>
      </c>
      <c r="I29" s="6">
        <v>6</v>
      </c>
      <c r="J29" s="14"/>
      <c r="K29" s="4">
        <v>43</v>
      </c>
      <c r="L29" s="6">
        <v>40.5</v>
      </c>
      <c r="M29" s="5" t="s">
        <v>52</v>
      </c>
      <c r="N29" s="5">
        <v>1.5</v>
      </c>
      <c r="O29" s="11">
        <v>4</v>
      </c>
      <c r="P29" s="6" t="s">
        <v>48</v>
      </c>
      <c r="Q29" s="59">
        <v>1023.7730137478911</v>
      </c>
      <c r="R29" s="49">
        <f t="shared" si="1"/>
        <v>8.8888888888888893</v>
      </c>
      <c r="S29" s="50">
        <f t="shared" si="1"/>
        <v>5.5555555555555554</v>
      </c>
      <c r="T29" s="50">
        <f t="shared" si="1"/>
        <v>3.8888888888888888</v>
      </c>
      <c r="U29" s="51">
        <f t="shared" si="2"/>
        <v>0</v>
      </c>
      <c r="V29" s="50">
        <f t="shared" si="3"/>
        <v>6.1111111111111107</v>
      </c>
      <c r="W29" s="14">
        <f t="shared" si="3"/>
        <v>4.7222222222222223</v>
      </c>
    </row>
    <row r="30" spans="2:23" x14ac:dyDescent="0.25">
      <c r="B30" s="4">
        <v>22</v>
      </c>
      <c r="C30" s="33">
        <v>30.308</v>
      </c>
      <c r="D30" s="5">
        <v>48</v>
      </c>
      <c r="E30" s="4">
        <v>37.200000000000003</v>
      </c>
      <c r="F30" s="6">
        <v>36.200000000000003</v>
      </c>
      <c r="G30" s="5"/>
      <c r="H30" s="6">
        <v>0</v>
      </c>
      <c r="I30" s="6">
        <v>10</v>
      </c>
      <c r="J30" s="14">
        <v>0.04</v>
      </c>
      <c r="K30" s="4">
        <v>49.2</v>
      </c>
      <c r="L30" s="6">
        <v>31</v>
      </c>
      <c r="M30" s="5" t="s">
        <v>31</v>
      </c>
      <c r="N30" s="5">
        <v>1</v>
      </c>
      <c r="O30" s="11">
        <v>6</v>
      </c>
      <c r="P30" s="6" t="s">
        <v>70</v>
      </c>
      <c r="Q30" s="59">
        <v>1026.4143968873573</v>
      </c>
      <c r="R30" s="49">
        <f t="shared" si="1"/>
        <v>8.8888888888888893</v>
      </c>
      <c r="S30" s="50">
        <f t="shared" si="1"/>
        <v>2.8888888888888906</v>
      </c>
      <c r="T30" s="50">
        <f t="shared" si="1"/>
        <v>2.3333333333333348</v>
      </c>
      <c r="U30" s="51">
        <f t="shared" si="2"/>
        <v>0.1016</v>
      </c>
      <c r="V30" s="50">
        <f t="shared" si="3"/>
        <v>9.5555555555555571</v>
      </c>
      <c r="W30" s="14">
        <f t="shared" si="3"/>
        <v>-0.55555555555555558</v>
      </c>
    </row>
    <row r="31" spans="2:23" x14ac:dyDescent="0.25">
      <c r="B31" s="4">
        <v>23</v>
      </c>
      <c r="C31" s="33">
        <v>30.074000000000002</v>
      </c>
      <c r="D31" s="5">
        <v>49</v>
      </c>
      <c r="E31" s="4">
        <v>47</v>
      </c>
      <c r="F31" s="6">
        <v>46.5</v>
      </c>
      <c r="G31" s="5" t="s">
        <v>38</v>
      </c>
      <c r="H31" s="6">
        <v>1.5</v>
      </c>
      <c r="I31" s="6">
        <v>10</v>
      </c>
      <c r="J31" s="14">
        <v>0.04</v>
      </c>
      <c r="K31" s="4">
        <v>52.6</v>
      </c>
      <c r="L31" s="6">
        <v>43</v>
      </c>
      <c r="M31" s="5" t="s">
        <v>31</v>
      </c>
      <c r="N31" s="5">
        <v>2</v>
      </c>
      <c r="O31" s="11">
        <v>10</v>
      </c>
      <c r="P31" s="6" t="s">
        <v>70</v>
      </c>
      <c r="Q31" s="59">
        <v>1018.4902474689594</v>
      </c>
      <c r="R31" s="49">
        <f t="shared" si="1"/>
        <v>9.4444444444444446</v>
      </c>
      <c r="S31" s="50">
        <f t="shared" si="1"/>
        <v>8.3333333333333339</v>
      </c>
      <c r="T31" s="50">
        <f t="shared" si="1"/>
        <v>8.0555555555555554</v>
      </c>
      <c r="U31" s="51">
        <f t="shared" si="2"/>
        <v>0.1016</v>
      </c>
      <c r="V31" s="50">
        <f t="shared" si="3"/>
        <v>11.444444444444445</v>
      </c>
      <c r="W31" s="14">
        <f t="shared" si="3"/>
        <v>6.1111111111111107</v>
      </c>
    </row>
    <row r="32" spans="2:23" x14ac:dyDescent="0.25">
      <c r="B32" s="4">
        <v>24</v>
      </c>
      <c r="C32" s="33">
        <v>30.128</v>
      </c>
      <c r="D32" s="5">
        <v>49</v>
      </c>
      <c r="E32" s="4">
        <v>43.7</v>
      </c>
      <c r="F32" s="6">
        <v>39</v>
      </c>
      <c r="G32" s="5" t="s">
        <v>44</v>
      </c>
      <c r="H32" s="6">
        <v>2</v>
      </c>
      <c r="I32" s="6">
        <v>1</v>
      </c>
      <c r="J32" s="14">
        <v>0.09</v>
      </c>
      <c r="K32" s="4">
        <v>50.3</v>
      </c>
      <c r="L32" s="6">
        <v>39.200000000000003</v>
      </c>
      <c r="M32" s="5" t="s">
        <v>38</v>
      </c>
      <c r="N32" s="5">
        <v>1.5</v>
      </c>
      <c r="O32" s="11">
        <v>7</v>
      </c>
      <c r="P32" s="6" t="s">
        <v>37</v>
      </c>
      <c r="Q32" s="59">
        <v>1020.3188973347434</v>
      </c>
      <c r="R32" s="49">
        <f t="shared" si="1"/>
        <v>9.4444444444444446</v>
      </c>
      <c r="S32" s="50">
        <f t="shared" si="1"/>
        <v>6.5000000000000018</v>
      </c>
      <c r="T32" s="50">
        <f t="shared" si="1"/>
        <v>3.8888888888888888</v>
      </c>
      <c r="U32" s="51">
        <f t="shared" si="2"/>
        <v>0.22859999999999997</v>
      </c>
      <c r="V32" s="50">
        <f t="shared" si="3"/>
        <v>10.166666666666664</v>
      </c>
      <c r="W32" s="14">
        <f t="shared" si="3"/>
        <v>4.0000000000000018</v>
      </c>
    </row>
    <row r="33" spans="2:23" x14ac:dyDescent="0.25">
      <c r="B33" s="4">
        <v>25</v>
      </c>
      <c r="C33" s="33">
        <v>29.745999999999999</v>
      </c>
      <c r="D33" s="5">
        <v>50</v>
      </c>
      <c r="E33" s="4">
        <v>47</v>
      </c>
      <c r="F33" s="6">
        <v>45</v>
      </c>
      <c r="G33" s="5" t="s">
        <v>38</v>
      </c>
      <c r="H33" s="6">
        <v>3</v>
      </c>
      <c r="I33" s="6">
        <v>10</v>
      </c>
      <c r="J33" s="14">
        <v>0.37</v>
      </c>
      <c r="K33" s="4">
        <v>50</v>
      </c>
      <c r="L33" s="6">
        <v>41</v>
      </c>
      <c r="M33" s="5" t="s">
        <v>38</v>
      </c>
      <c r="N33" s="5">
        <v>1</v>
      </c>
      <c r="O33" s="11">
        <v>9</v>
      </c>
      <c r="P33" s="6" t="s">
        <v>71</v>
      </c>
      <c r="Q33" s="59">
        <v>1007.3828927286409</v>
      </c>
      <c r="R33" s="49">
        <f t="shared" si="1"/>
        <v>10</v>
      </c>
      <c r="S33" s="50">
        <f t="shared" si="1"/>
        <v>8.3333333333333339</v>
      </c>
      <c r="T33" s="50">
        <f t="shared" si="1"/>
        <v>7.2222222222222223</v>
      </c>
      <c r="U33" s="51">
        <f t="shared" si="2"/>
        <v>0.93979999999999997</v>
      </c>
      <c r="V33" s="50">
        <f t="shared" si="3"/>
        <v>10</v>
      </c>
      <c r="W33" s="14">
        <f t="shared" si="3"/>
        <v>5</v>
      </c>
    </row>
    <row r="34" spans="2:23" x14ac:dyDescent="0.25">
      <c r="B34" s="4">
        <v>26</v>
      </c>
      <c r="C34" s="33">
        <v>29.36</v>
      </c>
      <c r="D34" s="5">
        <v>48</v>
      </c>
      <c r="E34" s="4">
        <v>42</v>
      </c>
      <c r="F34" s="6">
        <v>39.5</v>
      </c>
      <c r="G34" s="5" t="s">
        <v>38</v>
      </c>
      <c r="H34" s="6">
        <v>2</v>
      </c>
      <c r="I34" s="6">
        <v>2</v>
      </c>
      <c r="J34" s="14">
        <v>0.28999999999999998</v>
      </c>
      <c r="K34" s="4">
        <v>47.3</v>
      </c>
      <c r="L34" s="6">
        <v>47</v>
      </c>
      <c r="M34" s="5" t="s">
        <v>36</v>
      </c>
      <c r="N34" s="5">
        <v>1.5</v>
      </c>
      <c r="O34" s="11">
        <v>8</v>
      </c>
      <c r="P34" s="6" t="s">
        <v>72</v>
      </c>
      <c r="Q34" s="59">
        <v>994.3114325769244</v>
      </c>
      <c r="R34" s="49">
        <f t="shared" si="1"/>
        <v>8.8888888888888893</v>
      </c>
      <c r="S34" s="50">
        <f t="shared" si="1"/>
        <v>5.5555555555555554</v>
      </c>
      <c r="T34" s="50">
        <f t="shared" si="1"/>
        <v>4.166666666666667</v>
      </c>
      <c r="U34" s="51">
        <f t="shared" si="2"/>
        <v>0.73660000000000003</v>
      </c>
      <c r="V34" s="50">
        <f t="shared" si="3"/>
        <v>8.4999999999999982</v>
      </c>
      <c r="W34" s="14">
        <f t="shared" si="3"/>
        <v>8.3333333333333339</v>
      </c>
    </row>
    <row r="35" spans="2:23" x14ac:dyDescent="0.25">
      <c r="B35" s="4">
        <v>27</v>
      </c>
      <c r="C35" s="33">
        <v>29.43</v>
      </c>
      <c r="D35" s="5">
        <v>49</v>
      </c>
      <c r="E35" s="4">
        <v>40</v>
      </c>
      <c r="F35" s="6">
        <v>39</v>
      </c>
      <c r="G35" s="5" t="s">
        <v>36</v>
      </c>
      <c r="H35" s="6">
        <v>0.5</v>
      </c>
      <c r="I35" s="6">
        <v>10</v>
      </c>
      <c r="J35" s="14">
        <v>0.01</v>
      </c>
      <c r="K35" s="4">
        <v>45.6</v>
      </c>
      <c r="L35" s="6">
        <v>32.700000000000003</v>
      </c>
      <c r="M35" s="5" t="s">
        <v>52</v>
      </c>
      <c r="N35" s="5">
        <v>2</v>
      </c>
      <c r="O35" s="11">
        <v>7</v>
      </c>
      <c r="P35" s="6" t="s">
        <v>73</v>
      </c>
      <c r="Q35" s="59">
        <v>996.68190462516327</v>
      </c>
      <c r="R35" s="49">
        <f t="shared" si="1"/>
        <v>9.4444444444444446</v>
      </c>
      <c r="S35" s="50">
        <f t="shared" si="1"/>
        <v>4.4444444444444446</v>
      </c>
      <c r="T35" s="50">
        <f t="shared" si="1"/>
        <v>3.8888888888888888</v>
      </c>
      <c r="U35" s="51">
        <f t="shared" si="2"/>
        <v>2.5399999999999999E-2</v>
      </c>
      <c r="V35" s="50">
        <f t="shared" si="3"/>
        <v>7.5555555555555562</v>
      </c>
      <c r="W35" s="14">
        <f t="shared" si="3"/>
        <v>0.38888888888889045</v>
      </c>
    </row>
    <row r="36" spans="2:23" x14ac:dyDescent="0.25">
      <c r="B36" s="4">
        <v>28</v>
      </c>
      <c r="C36" s="33">
        <v>29.231999999999999</v>
      </c>
      <c r="D36" s="5">
        <v>47</v>
      </c>
      <c r="E36" s="4">
        <v>37</v>
      </c>
      <c r="F36" s="6">
        <v>32</v>
      </c>
      <c r="G36" s="5" t="s">
        <v>40</v>
      </c>
      <c r="H36" s="6">
        <v>4</v>
      </c>
      <c r="I36" s="6">
        <v>10</v>
      </c>
      <c r="J36" s="14"/>
      <c r="K36" s="4">
        <v>42.8</v>
      </c>
      <c r="L36" s="6">
        <v>33</v>
      </c>
      <c r="M36" s="5" t="s">
        <v>36</v>
      </c>
      <c r="N36" s="5">
        <v>1</v>
      </c>
      <c r="O36" s="11">
        <v>5</v>
      </c>
      <c r="P36" s="6" t="s">
        <v>74</v>
      </c>
      <c r="Q36" s="59">
        <v>989.97685511728798</v>
      </c>
      <c r="R36" s="49">
        <f t="shared" si="1"/>
        <v>8.3333333333333339</v>
      </c>
      <c r="S36" s="50">
        <f t="shared" si="1"/>
        <v>2.7777777777777777</v>
      </c>
      <c r="T36" s="50">
        <f t="shared" si="1"/>
        <v>0</v>
      </c>
      <c r="U36" s="51">
        <f t="shared" si="2"/>
        <v>0</v>
      </c>
      <c r="V36" s="50">
        <f t="shared" si="3"/>
        <v>5.9999999999999982</v>
      </c>
      <c r="W36" s="14">
        <f t="shared" si="3"/>
        <v>0.55555555555555558</v>
      </c>
    </row>
    <row r="37" spans="2:23" x14ac:dyDescent="0.25">
      <c r="B37" s="1" t="s">
        <v>15</v>
      </c>
      <c r="C37" s="12">
        <f t="shared" ref="C37:O37" si="4">SUM(C6:C36)</f>
        <v>835.18799999999987</v>
      </c>
      <c r="D37" s="36">
        <f t="shared" si="4"/>
        <v>1418</v>
      </c>
      <c r="E37" s="36">
        <f t="shared" ref="E37" si="5">SUM(E6:E36)</f>
        <v>1279.0000000000002</v>
      </c>
      <c r="F37" s="36">
        <f t="shared" si="4"/>
        <v>1220.7000000000003</v>
      </c>
      <c r="G37" s="36"/>
      <c r="H37" s="36">
        <f t="shared" si="4"/>
        <v>63</v>
      </c>
      <c r="I37" s="36">
        <f t="shared" si="4"/>
        <v>205</v>
      </c>
      <c r="J37" s="35">
        <f t="shared" si="4"/>
        <v>3.3000000000000003</v>
      </c>
      <c r="K37" s="36">
        <f t="shared" si="4"/>
        <v>1412.6</v>
      </c>
      <c r="L37" s="36">
        <f t="shared" si="4"/>
        <v>1165.1000000000001</v>
      </c>
      <c r="M37" s="12"/>
      <c r="N37" s="36">
        <f t="shared" si="4"/>
        <v>49.5</v>
      </c>
      <c r="O37" s="37">
        <f t="shared" si="4"/>
        <v>218</v>
      </c>
      <c r="P37" s="3"/>
      <c r="Q37" s="37">
        <f>SUM(Q9:Q36)</f>
        <v>28284.946573993817</v>
      </c>
      <c r="R37" s="37"/>
      <c r="S37" s="47"/>
      <c r="T37" s="47"/>
      <c r="U37" s="48">
        <f t="shared" si="2"/>
        <v>8.3820000000000014</v>
      </c>
      <c r="V37" s="47"/>
      <c r="W37" s="13"/>
    </row>
    <row r="38" spans="2:23" x14ac:dyDescent="0.25">
      <c r="B38" s="7" t="s">
        <v>16</v>
      </c>
      <c r="C38" s="15">
        <f>C37/28</f>
        <v>29.828142857142854</v>
      </c>
      <c r="D38" s="38">
        <f>D37/28</f>
        <v>50.642857142857146</v>
      </c>
      <c r="E38" s="38">
        <f>E37/28</f>
        <v>45.678571428571438</v>
      </c>
      <c r="F38" s="38">
        <f>F37/28</f>
        <v>43.596428571428582</v>
      </c>
      <c r="G38" s="38"/>
      <c r="H38" s="38">
        <f>H37/28</f>
        <v>2.25</v>
      </c>
      <c r="I38" s="38">
        <f>I37/28</f>
        <v>7.3214285714285712</v>
      </c>
      <c r="J38" s="38">
        <f>J37/28</f>
        <v>0.11785714285714287</v>
      </c>
      <c r="K38" s="38">
        <f>K37/28</f>
        <v>50.449999999999996</v>
      </c>
      <c r="L38" s="38">
        <f>L37/28</f>
        <v>41.610714285714288</v>
      </c>
      <c r="M38" s="15"/>
      <c r="N38" s="38">
        <f>N37/28</f>
        <v>1.7678571428571428</v>
      </c>
      <c r="O38" s="39">
        <f>O37/28</f>
        <v>7.7857142857142856</v>
      </c>
      <c r="P38" s="9"/>
      <c r="Q38" s="39">
        <f>AVERAGE(Q9:Q36)</f>
        <v>1010.1766633569221</v>
      </c>
      <c r="R38" s="39">
        <f t="shared" si="1"/>
        <v>10.357142857142859</v>
      </c>
      <c r="S38" s="52">
        <f t="shared" si="1"/>
        <v>7.5992063492063542</v>
      </c>
      <c r="T38" s="52">
        <f t="shared" si="1"/>
        <v>6.4424603174603234</v>
      </c>
      <c r="U38" s="53">
        <f t="shared" si="2"/>
        <v>0.29935714285714288</v>
      </c>
      <c r="V38" s="52">
        <f t="shared" si="3"/>
        <v>10.249999999999998</v>
      </c>
      <c r="W38" s="54">
        <f t="shared" si="3"/>
        <v>5.3392857142857153</v>
      </c>
    </row>
    <row r="40" spans="2:23" x14ac:dyDescent="0.25">
      <c r="B40" s="1"/>
      <c r="C40" s="91" t="s">
        <v>17</v>
      </c>
      <c r="D40" s="92"/>
      <c r="E40" s="92"/>
      <c r="F40" s="92"/>
      <c r="G40" s="92"/>
      <c r="H40" s="92"/>
      <c r="I40" s="92"/>
      <c r="J40" s="92"/>
      <c r="K40" s="93"/>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v>1</v>
      </c>
      <c r="D42" s="5">
        <v>3.5</v>
      </c>
      <c r="E42" s="5">
        <v>1</v>
      </c>
      <c r="F42" s="5">
        <v>2</v>
      </c>
      <c r="G42" s="5">
        <v>1</v>
      </c>
      <c r="H42" s="5">
        <v>11.5</v>
      </c>
      <c r="I42" s="5">
        <v>5</v>
      </c>
      <c r="J42" s="5">
        <v>2</v>
      </c>
      <c r="K42" s="6"/>
    </row>
    <row r="43" spans="2:23" ht="30" x14ac:dyDescent="0.25">
      <c r="B43" s="24" t="s">
        <v>28</v>
      </c>
      <c r="C43" s="7">
        <v>5</v>
      </c>
      <c r="D43" s="8">
        <v>12.5</v>
      </c>
      <c r="E43" s="8">
        <v>3</v>
      </c>
      <c r="F43" s="8">
        <v>3.5</v>
      </c>
      <c r="G43" s="8">
        <v>9</v>
      </c>
      <c r="H43" s="8">
        <v>52.5</v>
      </c>
      <c r="I43" s="8">
        <v>19</v>
      </c>
      <c r="J43" s="8">
        <v>7.5</v>
      </c>
      <c r="K43" s="9"/>
    </row>
  </sheetData>
  <mergeCells count="14">
    <mergeCell ref="C40:K40"/>
    <mergeCell ref="Q6:T6"/>
    <mergeCell ref="U6:U8"/>
    <mergeCell ref="V6:W6"/>
    <mergeCell ref="V7:W7"/>
    <mergeCell ref="P6:P8"/>
    <mergeCell ref="B6:B8"/>
    <mergeCell ref="C6:I6"/>
    <mergeCell ref="J6:J8"/>
    <mergeCell ref="K6:O6"/>
    <mergeCell ref="E7:F7"/>
    <mergeCell ref="G7:H7"/>
    <mergeCell ref="K7:L7"/>
    <mergeCell ref="M7:N7"/>
  </mergeCells>
  <conditionalFormatting sqref="C9:C32">
    <cfRule type="expression" dxfId="155" priority="26">
      <formula>C9&gt;31</formula>
    </cfRule>
  </conditionalFormatting>
  <conditionalFormatting sqref="C9:C32">
    <cfRule type="expression" dxfId="154" priority="25">
      <formula>C9&lt;29</formula>
    </cfRule>
  </conditionalFormatting>
  <conditionalFormatting sqref="D9:D32">
    <cfRule type="expression" dxfId="153" priority="23">
      <formula>D9&lt;40</formula>
    </cfRule>
    <cfRule type="expression" dxfId="152" priority="24">
      <formula>D9&gt;70</formula>
    </cfRule>
  </conditionalFormatting>
  <conditionalFormatting sqref="F9:F32">
    <cfRule type="expression" dxfId="151" priority="22">
      <formula>F9&gt;E9</formula>
    </cfRule>
  </conditionalFormatting>
  <conditionalFormatting sqref="I9:I32">
    <cfRule type="cellIs" dxfId="150" priority="21" operator="greaterThan">
      <formula>10</formula>
    </cfRule>
  </conditionalFormatting>
  <conditionalFormatting sqref="J9:J32">
    <cfRule type="cellIs" dxfId="149" priority="20" operator="greaterThanOrEqual">
      <formula>5</formula>
    </cfRule>
  </conditionalFormatting>
  <conditionalFormatting sqref="K9:K32">
    <cfRule type="cellIs" dxfId="148" priority="18" operator="lessThan">
      <formula>35</formula>
    </cfRule>
    <cfRule type="cellIs" dxfId="147" priority="19" operator="greaterThanOrEqual">
      <formula>85</formula>
    </cfRule>
  </conditionalFormatting>
  <conditionalFormatting sqref="L9:L32">
    <cfRule type="cellIs" dxfId="146" priority="16" operator="notBetween">
      <formula>70</formula>
      <formula>20</formula>
    </cfRule>
    <cfRule type="expression" dxfId="145" priority="17">
      <formula>L9&gt;K9</formula>
    </cfRule>
  </conditionalFormatting>
  <conditionalFormatting sqref="O9:O32">
    <cfRule type="cellIs" dxfId="144" priority="15" operator="greaterThan">
      <formula>10</formula>
    </cfRule>
  </conditionalFormatting>
  <conditionalFormatting sqref="P9:P32">
    <cfRule type="containsBlanks" dxfId="143" priority="14">
      <formula>LEN(TRIM(P9))=0</formula>
    </cfRule>
  </conditionalFormatting>
  <conditionalFormatting sqref="C33:C36">
    <cfRule type="expression" dxfId="142" priority="13">
      <formula>C33&gt;31</formula>
    </cfRule>
  </conditionalFormatting>
  <conditionalFormatting sqref="C33:C36">
    <cfRule type="expression" dxfId="141" priority="12">
      <formula>C33&lt;29</formula>
    </cfRule>
  </conditionalFormatting>
  <conditionalFormatting sqref="D33:D36">
    <cfRule type="expression" dxfId="140" priority="10">
      <formula>D33&lt;40</formula>
    </cfRule>
    <cfRule type="expression" dxfId="139" priority="11">
      <formula>D33&gt;70</formula>
    </cfRule>
  </conditionalFormatting>
  <conditionalFormatting sqref="F33:F36">
    <cfRule type="expression" dxfId="138" priority="9">
      <formula>F33&gt;E33</formula>
    </cfRule>
  </conditionalFormatting>
  <conditionalFormatting sqref="I33:I36">
    <cfRule type="cellIs" dxfId="137" priority="8" operator="greaterThan">
      <formula>10</formula>
    </cfRule>
  </conditionalFormatting>
  <conditionalFormatting sqref="J33:J36">
    <cfRule type="cellIs" dxfId="136" priority="7" operator="greaterThanOrEqual">
      <formula>5</formula>
    </cfRule>
  </conditionalFormatting>
  <conditionalFormatting sqref="K33:K36">
    <cfRule type="cellIs" dxfId="135" priority="5" operator="lessThan">
      <formula>35</formula>
    </cfRule>
    <cfRule type="cellIs" dxfId="134" priority="6" operator="greaterThanOrEqual">
      <formula>85</formula>
    </cfRule>
  </conditionalFormatting>
  <conditionalFormatting sqref="L33:L36">
    <cfRule type="cellIs" dxfId="133" priority="3" operator="notBetween">
      <formula>70</formula>
      <formula>20</formula>
    </cfRule>
    <cfRule type="expression" dxfId="132" priority="4">
      <formula>L33&gt;K33</formula>
    </cfRule>
  </conditionalFormatting>
  <conditionalFormatting sqref="O33:O36">
    <cfRule type="cellIs" dxfId="131" priority="2" operator="greaterThan">
      <formula>10</formula>
    </cfRule>
  </conditionalFormatting>
  <conditionalFormatting sqref="P33:P36">
    <cfRule type="containsBlanks" dxfId="130"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abSelected="1" topLeftCell="G20"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s="20" customFormat="1" ht="90" x14ac:dyDescent="0.25">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29.335999999999999</v>
      </c>
      <c r="D9" s="1">
        <v>47</v>
      </c>
      <c r="E9" s="1">
        <v>34</v>
      </c>
      <c r="F9" s="3">
        <v>33.5</v>
      </c>
      <c r="G9" s="2" t="s">
        <v>54</v>
      </c>
      <c r="H9" s="3">
        <v>1.5</v>
      </c>
      <c r="I9" s="3">
        <v>10</v>
      </c>
      <c r="J9" s="13">
        <v>0.26</v>
      </c>
      <c r="K9" s="1">
        <v>41.4</v>
      </c>
      <c r="L9" s="3">
        <v>33</v>
      </c>
      <c r="M9" s="2" t="s">
        <v>54</v>
      </c>
      <c r="N9" s="2">
        <v>2</v>
      </c>
      <c r="O9" s="10">
        <v>8</v>
      </c>
      <c r="P9" s="3" t="s">
        <v>75</v>
      </c>
      <c r="Q9" s="82">
        <v>993.66801873525969</v>
      </c>
      <c r="R9" s="37">
        <f>CONVERT(D9,"F","C")</f>
        <v>8.3333333333333339</v>
      </c>
      <c r="S9" s="47">
        <f t="shared" ref="S9:T24" si="0">CONVERT(E9,"F","C")</f>
        <v>1.1111111111111112</v>
      </c>
      <c r="T9" s="47">
        <f t="shared" si="0"/>
        <v>0.83333333333333326</v>
      </c>
      <c r="U9" s="48">
        <f>CONVERT(J9,"in","cm")</f>
        <v>0.66039999999999999</v>
      </c>
      <c r="V9" s="47">
        <f>CONVERT(K9,"F","C")</f>
        <v>5.2222222222222214</v>
      </c>
      <c r="W9" s="13">
        <f>CONVERT(L9,"F","C")</f>
        <v>0.55555555555555558</v>
      </c>
    </row>
    <row r="10" spans="1:23" x14ac:dyDescent="0.25">
      <c r="B10" s="4">
        <v>2</v>
      </c>
      <c r="C10" s="33">
        <v>29.544</v>
      </c>
      <c r="D10" s="5">
        <v>47</v>
      </c>
      <c r="E10" s="4">
        <v>41</v>
      </c>
      <c r="F10" s="6">
        <v>39</v>
      </c>
      <c r="G10" s="5" t="s">
        <v>54</v>
      </c>
      <c r="H10" s="6">
        <v>1.5</v>
      </c>
      <c r="I10" s="6">
        <v>10</v>
      </c>
      <c r="J10" s="14"/>
      <c r="K10" s="4">
        <v>45.3</v>
      </c>
      <c r="L10" s="6">
        <v>38.5</v>
      </c>
      <c r="M10" s="5" t="s">
        <v>54</v>
      </c>
      <c r="N10" s="5">
        <v>1</v>
      </c>
      <c r="O10" s="11">
        <v>8</v>
      </c>
      <c r="P10" s="6" t="s">
        <v>76</v>
      </c>
      <c r="Q10" s="59">
        <v>1000.711707107169</v>
      </c>
      <c r="R10" s="49">
        <f t="shared" ref="R10:T41" si="1">CONVERT(D10,"F","C")</f>
        <v>8.3333333333333339</v>
      </c>
      <c r="S10" s="50">
        <f t="shared" si="0"/>
        <v>5</v>
      </c>
      <c r="T10" s="50">
        <f t="shared" si="0"/>
        <v>3.8888888888888888</v>
      </c>
      <c r="U10" s="51">
        <f t="shared" ref="U10:U41" si="2">CONVERT(J10,"in","cm")</f>
        <v>0</v>
      </c>
      <c r="V10" s="50">
        <f t="shared" ref="V10:W41" si="3">CONVERT(K10,"F","C")</f>
        <v>7.3888888888888875</v>
      </c>
      <c r="W10" s="14">
        <f t="shared" si="3"/>
        <v>3.6111111111111112</v>
      </c>
    </row>
    <row r="11" spans="1:23" x14ac:dyDescent="0.25">
      <c r="B11" s="4">
        <v>3</v>
      </c>
      <c r="C11" s="33">
        <v>29.68</v>
      </c>
      <c r="D11" s="5">
        <v>46</v>
      </c>
      <c r="E11" s="4">
        <v>38</v>
      </c>
      <c r="F11" s="6">
        <v>35</v>
      </c>
      <c r="G11" s="5" t="s">
        <v>36</v>
      </c>
      <c r="H11" s="6">
        <v>1</v>
      </c>
      <c r="I11" s="6">
        <v>9</v>
      </c>
      <c r="J11" s="14"/>
      <c r="K11" s="4">
        <v>45.6</v>
      </c>
      <c r="L11" s="6">
        <v>32.4</v>
      </c>
      <c r="M11" s="5"/>
      <c r="N11" s="5">
        <v>0</v>
      </c>
      <c r="O11" s="11">
        <v>6</v>
      </c>
      <c r="P11" s="6" t="s">
        <v>37</v>
      </c>
      <c r="Q11" s="59">
        <v>1005.3171956580328</v>
      </c>
      <c r="R11" s="49">
        <f t="shared" si="1"/>
        <v>7.7777777777777777</v>
      </c>
      <c r="S11" s="50">
        <f t="shared" si="0"/>
        <v>3.333333333333333</v>
      </c>
      <c r="T11" s="50">
        <f t="shared" si="0"/>
        <v>1.6666666666666665</v>
      </c>
      <c r="U11" s="51">
        <f t="shared" si="2"/>
        <v>0</v>
      </c>
      <c r="V11" s="50">
        <f t="shared" si="3"/>
        <v>7.5555555555555562</v>
      </c>
      <c r="W11" s="14">
        <f t="shared" si="3"/>
        <v>0.22222222222222143</v>
      </c>
    </row>
    <row r="12" spans="1:23" x14ac:dyDescent="0.25">
      <c r="B12" s="4">
        <v>4</v>
      </c>
      <c r="C12" s="33">
        <v>29.655999999999999</v>
      </c>
      <c r="D12" s="34">
        <v>47</v>
      </c>
      <c r="E12" s="4">
        <v>40.200000000000003</v>
      </c>
      <c r="F12" s="6">
        <v>37.200000000000003</v>
      </c>
      <c r="G12" s="5" t="s">
        <v>36</v>
      </c>
      <c r="H12" s="6">
        <v>1</v>
      </c>
      <c r="I12" s="6">
        <v>8</v>
      </c>
      <c r="J12" s="14"/>
      <c r="K12" s="4">
        <v>44</v>
      </c>
      <c r="L12" s="6">
        <v>32</v>
      </c>
      <c r="M12" s="5" t="s">
        <v>52</v>
      </c>
      <c r="N12" s="5">
        <v>1.5</v>
      </c>
      <c r="O12" s="11">
        <v>5</v>
      </c>
      <c r="P12" s="6" t="s">
        <v>48</v>
      </c>
      <c r="Q12" s="59">
        <v>1004.5044623843509</v>
      </c>
      <c r="R12" s="49">
        <f t="shared" si="1"/>
        <v>8.3333333333333339</v>
      </c>
      <c r="S12" s="50">
        <f t="shared" si="0"/>
        <v>4.5555555555555571</v>
      </c>
      <c r="T12" s="50">
        <f t="shared" si="0"/>
        <v>2.8888888888888906</v>
      </c>
      <c r="U12" s="51">
        <f t="shared" si="2"/>
        <v>0</v>
      </c>
      <c r="V12" s="50">
        <f t="shared" si="3"/>
        <v>6.6666666666666661</v>
      </c>
      <c r="W12" s="14">
        <f t="shared" si="3"/>
        <v>0</v>
      </c>
    </row>
    <row r="13" spans="1:23" x14ac:dyDescent="0.25">
      <c r="B13" s="4">
        <v>5</v>
      </c>
      <c r="C13" s="33">
        <v>29.78</v>
      </c>
      <c r="D13" s="34">
        <v>47</v>
      </c>
      <c r="E13" s="4">
        <v>41.2</v>
      </c>
      <c r="F13" s="6">
        <v>37.200000000000003</v>
      </c>
      <c r="G13" s="5" t="s">
        <v>52</v>
      </c>
      <c r="H13" s="6">
        <v>1.5</v>
      </c>
      <c r="I13" s="6">
        <v>1</v>
      </c>
      <c r="J13" s="14"/>
      <c r="K13" s="4">
        <v>46.2</v>
      </c>
      <c r="L13" s="6">
        <v>31</v>
      </c>
      <c r="M13" s="5"/>
      <c r="N13" s="5">
        <v>0</v>
      </c>
      <c r="O13" s="11">
        <v>4</v>
      </c>
      <c r="P13" s="6" t="s">
        <v>77</v>
      </c>
      <c r="Q13" s="59">
        <v>1008.7035842983736</v>
      </c>
      <c r="R13" s="49">
        <f t="shared" si="1"/>
        <v>8.3333333333333339</v>
      </c>
      <c r="S13" s="50">
        <f t="shared" si="0"/>
        <v>5.1111111111111125</v>
      </c>
      <c r="T13" s="50">
        <f t="shared" si="0"/>
        <v>2.8888888888888906</v>
      </c>
      <c r="U13" s="51">
        <f t="shared" si="2"/>
        <v>0</v>
      </c>
      <c r="V13" s="50">
        <f t="shared" si="3"/>
        <v>7.8888888888888902</v>
      </c>
      <c r="W13" s="14">
        <f t="shared" si="3"/>
        <v>-0.55555555555555558</v>
      </c>
    </row>
    <row r="14" spans="1:23" x14ac:dyDescent="0.25">
      <c r="B14" s="4">
        <v>6</v>
      </c>
      <c r="C14" s="33">
        <v>29.384</v>
      </c>
      <c r="D14" s="5">
        <v>47</v>
      </c>
      <c r="E14" s="4">
        <v>42.1</v>
      </c>
      <c r="F14" s="6">
        <v>40</v>
      </c>
      <c r="G14" s="5" t="s">
        <v>33</v>
      </c>
      <c r="H14" s="6">
        <v>5</v>
      </c>
      <c r="I14" s="6">
        <v>10</v>
      </c>
      <c r="J14" s="14">
        <v>0.28999999999999998</v>
      </c>
      <c r="K14" s="4">
        <v>47.2</v>
      </c>
      <c r="L14" s="6">
        <v>30</v>
      </c>
      <c r="M14" s="5" t="s">
        <v>31</v>
      </c>
      <c r="N14" s="5">
        <v>1</v>
      </c>
      <c r="O14" s="11">
        <v>8</v>
      </c>
      <c r="P14" s="6" t="s">
        <v>78</v>
      </c>
      <c r="Q14" s="59">
        <v>995.29348528262346</v>
      </c>
      <c r="R14" s="49">
        <f t="shared" si="1"/>
        <v>8.3333333333333339</v>
      </c>
      <c r="S14" s="50">
        <f t="shared" si="0"/>
        <v>5.6111111111111116</v>
      </c>
      <c r="T14" s="50">
        <f t="shared" si="0"/>
        <v>4.4444444444444446</v>
      </c>
      <c r="U14" s="51">
        <f t="shared" si="2"/>
        <v>0.73660000000000003</v>
      </c>
      <c r="V14" s="50">
        <f t="shared" si="3"/>
        <v>8.4444444444444464</v>
      </c>
      <c r="W14" s="14">
        <f t="shared" si="3"/>
        <v>-1.1111111111111112</v>
      </c>
    </row>
    <row r="15" spans="1:23" x14ac:dyDescent="0.25">
      <c r="B15" s="4">
        <v>7</v>
      </c>
      <c r="C15" s="33">
        <v>29.224</v>
      </c>
      <c r="D15" s="5">
        <v>47</v>
      </c>
      <c r="E15" s="4">
        <v>41.5</v>
      </c>
      <c r="F15" s="6">
        <v>39</v>
      </c>
      <c r="G15" s="5" t="s">
        <v>38</v>
      </c>
      <c r="H15" s="6">
        <v>2</v>
      </c>
      <c r="I15" s="6">
        <v>6</v>
      </c>
      <c r="J15" s="14">
        <v>0.53</v>
      </c>
      <c r="K15" s="4">
        <v>46.9</v>
      </c>
      <c r="L15" s="6">
        <v>35</v>
      </c>
      <c r="M15" s="5" t="s">
        <v>31</v>
      </c>
      <c r="N15" s="5">
        <v>1</v>
      </c>
      <c r="O15" s="11">
        <v>7</v>
      </c>
      <c r="P15" s="6" t="s">
        <v>79</v>
      </c>
      <c r="Q15" s="59">
        <v>989.87526345807771</v>
      </c>
      <c r="R15" s="49">
        <f t="shared" si="1"/>
        <v>8.3333333333333339</v>
      </c>
      <c r="S15" s="50">
        <f t="shared" si="0"/>
        <v>5.2777777777777777</v>
      </c>
      <c r="T15" s="50">
        <f t="shared" si="0"/>
        <v>3.8888888888888888</v>
      </c>
      <c r="U15" s="51">
        <f t="shared" si="2"/>
        <v>1.3462000000000001</v>
      </c>
      <c r="V15" s="50">
        <f t="shared" si="3"/>
        <v>8.2777777777777768</v>
      </c>
      <c r="W15" s="14">
        <f t="shared" si="3"/>
        <v>1.6666666666666665</v>
      </c>
    </row>
    <row r="16" spans="1:23" x14ac:dyDescent="0.25">
      <c r="B16" s="4">
        <v>8</v>
      </c>
      <c r="C16" s="33">
        <v>29.436</v>
      </c>
      <c r="D16" s="5">
        <v>48</v>
      </c>
      <c r="E16" s="4">
        <v>43</v>
      </c>
      <c r="F16" s="6">
        <v>40</v>
      </c>
      <c r="G16" s="5" t="s">
        <v>40</v>
      </c>
      <c r="H16" s="6">
        <v>1.5</v>
      </c>
      <c r="I16" s="6">
        <v>7</v>
      </c>
      <c r="J16" s="14">
        <v>0.2</v>
      </c>
      <c r="K16" s="4">
        <v>44.6</v>
      </c>
      <c r="L16" s="6">
        <v>35</v>
      </c>
      <c r="M16" s="5" t="s">
        <v>52</v>
      </c>
      <c r="N16" s="5">
        <v>1.5</v>
      </c>
      <c r="O16" s="11">
        <v>8</v>
      </c>
      <c r="P16" s="6" t="s">
        <v>80</v>
      </c>
      <c r="Q16" s="59">
        <v>997.05440737560082</v>
      </c>
      <c r="R16" s="49">
        <f t="shared" si="1"/>
        <v>8.8888888888888893</v>
      </c>
      <c r="S16" s="50">
        <f t="shared" si="0"/>
        <v>6.1111111111111107</v>
      </c>
      <c r="T16" s="50">
        <f t="shared" si="0"/>
        <v>4.4444444444444446</v>
      </c>
      <c r="U16" s="51">
        <f t="shared" si="2"/>
        <v>0.50800000000000001</v>
      </c>
      <c r="V16" s="50">
        <f t="shared" si="3"/>
        <v>7.0000000000000009</v>
      </c>
      <c r="W16" s="14">
        <f t="shared" si="3"/>
        <v>1.6666666666666665</v>
      </c>
    </row>
    <row r="17" spans="2:23" x14ac:dyDescent="0.25">
      <c r="B17" s="4">
        <v>9</v>
      </c>
      <c r="C17" s="33">
        <v>29.916</v>
      </c>
      <c r="D17" s="5">
        <v>46</v>
      </c>
      <c r="E17" s="4">
        <v>41</v>
      </c>
      <c r="F17" s="6">
        <v>38</v>
      </c>
      <c r="G17" s="5" t="s">
        <v>40</v>
      </c>
      <c r="H17" s="6">
        <v>4</v>
      </c>
      <c r="I17" s="6">
        <v>9</v>
      </c>
      <c r="J17" s="14">
        <v>0.02</v>
      </c>
      <c r="K17" s="4">
        <v>46</v>
      </c>
      <c r="L17" s="6">
        <v>38</v>
      </c>
      <c r="M17" s="5" t="s">
        <v>52</v>
      </c>
      <c r="N17" s="5">
        <v>2</v>
      </c>
      <c r="O17" s="11">
        <v>6</v>
      </c>
      <c r="P17" s="6" t="s">
        <v>39</v>
      </c>
      <c r="Q17" s="59">
        <v>1013.3090728492375</v>
      </c>
      <c r="R17" s="49">
        <f t="shared" si="1"/>
        <v>7.7777777777777777</v>
      </c>
      <c r="S17" s="50">
        <f t="shared" si="0"/>
        <v>5</v>
      </c>
      <c r="T17" s="50">
        <f t="shared" si="0"/>
        <v>3.333333333333333</v>
      </c>
      <c r="U17" s="51">
        <f t="shared" si="2"/>
        <v>5.0799999999999998E-2</v>
      </c>
      <c r="V17" s="50">
        <f t="shared" si="3"/>
        <v>7.7777777777777777</v>
      </c>
      <c r="W17" s="14">
        <f t="shared" si="3"/>
        <v>3.333333333333333</v>
      </c>
    </row>
    <row r="18" spans="2:23" x14ac:dyDescent="0.25">
      <c r="B18" s="4">
        <v>10</v>
      </c>
      <c r="C18" s="33">
        <v>30.27</v>
      </c>
      <c r="D18" s="5">
        <v>48</v>
      </c>
      <c r="E18" s="4">
        <v>42</v>
      </c>
      <c r="F18" s="6">
        <v>39</v>
      </c>
      <c r="G18" s="5" t="s">
        <v>52</v>
      </c>
      <c r="H18" s="6">
        <v>2</v>
      </c>
      <c r="I18" s="6">
        <v>2</v>
      </c>
      <c r="J18" s="14">
        <v>0.03</v>
      </c>
      <c r="K18" s="4">
        <v>45</v>
      </c>
      <c r="L18" s="6">
        <v>38</v>
      </c>
      <c r="M18" s="5" t="s">
        <v>52</v>
      </c>
      <c r="N18" s="5">
        <v>2</v>
      </c>
      <c r="O18" s="11">
        <v>6</v>
      </c>
      <c r="P18" s="6" t="s">
        <v>48</v>
      </c>
      <c r="Q18" s="59">
        <v>1025.2968886360447</v>
      </c>
      <c r="R18" s="49">
        <f t="shared" si="1"/>
        <v>8.8888888888888893</v>
      </c>
      <c r="S18" s="50">
        <f t="shared" si="0"/>
        <v>5.5555555555555554</v>
      </c>
      <c r="T18" s="50">
        <f t="shared" si="0"/>
        <v>3.8888888888888888</v>
      </c>
      <c r="U18" s="51">
        <f t="shared" si="2"/>
        <v>7.6200000000000004E-2</v>
      </c>
      <c r="V18" s="50">
        <f t="shared" si="3"/>
        <v>7.2222222222222223</v>
      </c>
      <c r="W18" s="14">
        <f t="shared" si="3"/>
        <v>3.333333333333333</v>
      </c>
    </row>
    <row r="19" spans="2:23" x14ac:dyDescent="0.25">
      <c r="B19" s="4">
        <v>11</v>
      </c>
      <c r="C19" s="33">
        <v>30.4</v>
      </c>
      <c r="D19" s="5">
        <v>47</v>
      </c>
      <c r="E19" s="4">
        <v>41</v>
      </c>
      <c r="F19" s="6">
        <v>37.799999999999997</v>
      </c>
      <c r="G19" s="5" t="s">
        <v>52</v>
      </c>
      <c r="H19" s="6">
        <v>1.5</v>
      </c>
      <c r="I19" s="6">
        <v>10</v>
      </c>
      <c r="J19" s="14"/>
      <c r="K19" s="4">
        <v>45.9</v>
      </c>
      <c r="L19" s="6">
        <v>37.6</v>
      </c>
      <c r="M19" s="5"/>
      <c r="N19" s="5">
        <v>0</v>
      </c>
      <c r="O19" s="11">
        <v>6</v>
      </c>
      <c r="P19" s="6" t="s">
        <v>48</v>
      </c>
      <c r="Q19" s="59">
        <v>1029.699193868488</v>
      </c>
      <c r="R19" s="49">
        <f t="shared" si="1"/>
        <v>8.3333333333333339</v>
      </c>
      <c r="S19" s="50">
        <f t="shared" si="0"/>
        <v>5</v>
      </c>
      <c r="T19" s="50">
        <f t="shared" si="0"/>
        <v>3.2222222222222205</v>
      </c>
      <c r="U19" s="51">
        <f t="shared" si="2"/>
        <v>0</v>
      </c>
      <c r="V19" s="50">
        <f t="shared" si="3"/>
        <v>7.7222222222222214</v>
      </c>
      <c r="W19" s="14">
        <f t="shared" si="3"/>
        <v>3.1111111111111116</v>
      </c>
    </row>
    <row r="20" spans="2:23" x14ac:dyDescent="0.25">
      <c r="B20" s="4">
        <v>12</v>
      </c>
      <c r="C20" s="33">
        <v>30.18</v>
      </c>
      <c r="D20" s="5">
        <v>48</v>
      </c>
      <c r="E20" s="4">
        <v>46</v>
      </c>
      <c r="F20" s="6">
        <v>43</v>
      </c>
      <c r="G20" s="5" t="s">
        <v>31</v>
      </c>
      <c r="H20" s="6">
        <v>1.5</v>
      </c>
      <c r="I20" s="6">
        <v>10</v>
      </c>
      <c r="J20" s="14">
        <v>0.02</v>
      </c>
      <c r="K20" s="4">
        <v>47.8</v>
      </c>
      <c r="L20" s="6">
        <v>37</v>
      </c>
      <c r="M20" s="5" t="s">
        <v>31</v>
      </c>
      <c r="N20" s="5">
        <v>2</v>
      </c>
      <c r="O20" s="11">
        <v>8</v>
      </c>
      <c r="P20" s="6" t="s">
        <v>48</v>
      </c>
      <c r="Q20" s="59">
        <v>1022.2491388597376</v>
      </c>
      <c r="R20" s="49">
        <f t="shared" si="1"/>
        <v>8.8888888888888893</v>
      </c>
      <c r="S20" s="50">
        <f t="shared" si="0"/>
        <v>7.7777777777777777</v>
      </c>
      <c r="T20" s="50">
        <f t="shared" si="0"/>
        <v>6.1111111111111107</v>
      </c>
      <c r="U20" s="51">
        <f t="shared" si="2"/>
        <v>5.0799999999999998E-2</v>
      </c>
      <c r="V20" s="50">
        <f t="shared" si="3"/>
        <v>8.7777777777777768</v>
      </c>
      <c r="W20" s="14">
        <f t="shared" si="3"/>
        <v>2.7777777777777777</v>
      </c>
    </row>
    <row r="21" spans="2:23" x14ac:dyDescent="0.25">
      <c r="B21" s="4">
        <v>13</v>
      </c>
      <c r="C21" s="33">
        <v>29.617999999999999</v>
      </c>
      <c r="D21" s="5">
        <v>48</v>
      </c>
      <c r="E21" s="4">
        <v>44.5</v>
      </c>
      <c r="F21" s="6">
        <v>40.5</v>
      </c>
      <c r="G21" s="5" t="s">
        <v>40</v>
      </c>
      <c r="H21" s="6">
        <v>2</v>
      </c>
      <c r="I21" s="6">
        <v>1</v>
      </c>
      <c r="J21" s="14">
        <v>0.14000000000000001</v>
      </c>
      <c r="K21" s="4">
        <v>46.6</v>
      </c>
      <c r="L21" s="6">
        <v>39</v>
      </c>
      <c r="M21" s="5" t="s">
        <v>52</v>
      </c>
      <c r="N21" s="5">
        <v>2</v>
      </c>
      <c r="O21" s="11">
        <v>6</v>
      </c>
      <c r="P21" s="6" t="s">
        <v>79</v>
      </c>
      <c r="Q21" s="59">
        <v>1003.2176347010213</v>
      </c>
      <c r="R21" s="49">
        <f t="shared" si="1"/>
        <v>8.8888888888888893</v>
      </c>
      <c r="S21" s="50">
        <f t="shared" si="0"/>
        <v>6.9444444444444446</v>
      </c>
      <c r="T21" s="50">
        <f t="shared" si="0"/>
        <v>4.7222222222222223</v>
      </c>
      <c r="U21" s="51">
        <f t="shared" si="2"/>
        <v>0.35560000000000003</v>
      </c>
      <c r="V21" s="50">
        <f t="shared" si="3"/>
        <v>8.1111111111111125</v>
      </c>
      <c r="W21" s="14">
        <f t="shared" si="3"/>
        <v>3.8888888888888888</v>
      </c>
    </row>
    <row r="22" spans="2:23" x14ac:dyDescent="0.25">
      <c r="B22" s="4">
        <v>14</v>
      </c>
      <c r="C22" s="33">
        <v>29.608000000000001</v>
      </c>
      <c r="D22" s="5">
        <v>47</v>
      </c>
      <c r="E22" s="4">
        <v>39</v>
      </c>
      <c r="F22" s="6">
        <v>35.5</v>
      </c>
      <c r="G22" s="5" t="s">
        <v>36</v>
      </c>
      <c r="H22" s="6">
        <v>0.5</v>
      </c>
      <c r="I22" s="6">
        <v>4</v>
      </c>
      <c r="J22" s="14"/>
      <c r="K22" s="4">
        <v>44.3</v>
      </c>
      <c r="L22" s="6">
        <v>33</v>
      </c>
      <c r="M22" s="5" t="s">
        <v>33</v>
      </c>
      <c r="N22" s="5">
        <v>3</v>
      </c>
      <c r="O22" s="11">
        <v>6</v>
      </c>
      <c r="P22" s="6" t="s">
        <v>81</v>
      </c>
      <c r="Q22" s="59">
        <v>1002.8789958369871</v>
      </c>
      <c r="R22" s="49">
        <f t="shared" si="1"/>
        <v>8.3333333333333339</v>
      </c>
      <c r="S22" s="50">
        <f t="shared" si="0"/>
        <v>3.8888888888888888</v>
      </c>
      <c r="T22" s="50">
        <f t="shared" si="0"/>
        <v>1.9444444444444444</v>
      </c>
      <c r="U22" s="51">
        <f t="shared" si="2"/>
        <v>0</v>
      </c>
      <c r="V22" s="50">
        <f t="shared" si="3"/>
        <v>6.8333333333333313</v>
      </c>
      <c r="W22" s="14">
        <f t="shared" si="3"/>
        <v>0.55555555555555558</v>
      </c>
    </row>
    <row r="23" spans="2:23" x14ac:dyDescent="0.25">
      <c r="B23" s="4">
        <v>15</v>
      </c>
      <c r="C23" s="33">
        <v>29.224</v>
      </c>
      <c r="D23" s="5">
        <v>46</v>
      </c>
      <c r="E23" s="4">
        <v>41</v>
      </c>
      <c r="F23" s="6">
        <v>37.4</v>
      </c>
      <c r="G23" s="5" t="s">
        <v>36</v>
      </c>
      <c r="H23" s="6">
        <v>4</v>
      </c>
      <c r="I23" s="6">
        <v>10</v>
      </c>
      <c r="J23" s="14">
        <v>0.04</v>
      </c>
      <c r="K23" s="4">
        <v>45.2</v>
      </c>
      <c r="L23" s="6">
        <v>39</v>
      </c>
      <c r="M23" s="5" t="s">
        <v>33</v>
      </c>
      <c r="N23" s="5">
        <v>1.5</v>
      </c>
      <c r="O23" s="11">
        <v>7</v>
      </c>
      <c r="P23" s="6" t="s">
        <v>82</v>
      </c>
      <c r="Q23" s="59">
        <v>989.87526345807771</v>
      </c>
      <c r="R23" s="49">
        <f t="shared" si="1"/>
        <v>7.7777777777777777</v>
      </c>
      <c r="S23" s="50">
        <f t="shared" si="0"/>
        <v>5</v>
      </c>
      <c r="T23" s="50">
        <f t="shared" si="0"/>
        <v>2.9999999999999991</v>
      </c>
      <c r="U23" s="51">
        <f t="shared" si="2"/>
        <v>0.1016</v>
      </c>
      <c r="V23" s="50">
        <f t="shared" si="3"/>
        <v>7.3333333333333348</v>
      </c>
      <c r="W23" s="14">
        <f t="shared" si="3"/>
        <v>3.8888888888888888</v>
      </c>
    </row>
    <row r="24" spans="2:23" x14ac:dyDescent="0.25">
      <c r="B24" s="4">
        <v>16</v>
      </c>
      <c r="C24" s="33">
        <v>29.1</v>
      </c>
      <c r="D24" s="5">
        <v>48</v>
      </c>
      <c r="E24" s="4">
        <v>45</v>
      </c>
      <c r="F24" s="6">
        <v>42.8</v>
      </c>
      <c r="G24" s="5" t="s">
        <v>36</v>
      </c>
      <c r="H24" s="6">
        <v>3</v>
      </c>
      <c r="I24" s="6">
        <v>10</v>
      </c>
      <c r="J24" s="14">
        <v>0.13</v>
      </c>
      <c r="K24" s="4">
        <v>53.3</v>
      </c>
      <c r="L24" s="6">
        <v>42.2</v>
      </c>
      <c r="M24" s="5" t="s">
        <v>36</v>
      </c>
      <c r="N24" s="5">
        <v>1.5</v>
      </c>
      <c r="O24" s="11">
        <v>7</v>
      </c>
      <c r="P24" s="6" t="s">
        <v>76</v>
      </c>
      <c r="Q24" s="59">
        <v>985.67614154405487</v>
      </c>
      <c r="R24" s="49">
        <f t="shared" si="1"/>
        <v>8.8888888888888893</v>
      </c>
      <c r="S24" s="50">
        <f t="shared" si="0"/>
        <v>7.2222222222222223</v>
      </c>
      <c r="T24" s="50">
        <f t="shared" si="0"/>
        <v>5.9999999999999982</v>
      </c>
      <c r="U24" s="51">
        <f t="shared" si="2"/>
        <v>0.33019999999999999</v>
      </c>
      <c r="V24" s="50">
        <f t="shared" si="3"/>
        <v>11.833333333333332</v>
      </c>
      <c r="W24" s="14">
        <f t="shared" si="3"/>
        <v>5.6666666666666679</v>
      </c>
    </row>
    <row r="25" spans="2:23" x14ac:dyDescent="0.25">
      <c r="B25" s="4">
        <v>17</v>
      </c>
      <c r="C25" s="33">
        <v>29.108000000000001</v>
      </c>
      <c r="D25" s="5">
        <v>49</v>
      </c>
      <c r="E25" s="4">
        <v>46.5</v>
      </c>
      <c r="F25" s="6">
        <v>44</v>
      </c>
      <c r="G25" s="5" t="s">
        <v>36</v>
      </c>
      <c r="H25" s="6">
        <v>2</v>
      </c>
      <c r="I25" s="6">
        <v>3</v>
      </c>
      <c r="J25" s="14">
        <v>0.1</v>
      </c>
      <c r="K25" s="4">
        <v>52</v>
      </c>
      <c r="L25" s="6">
        <v>41.8</v>
      </c>
      <c r="M25" s="5" t="s">
        <v>36</v>
      </c>
      <c r="N25" s="5">
        <v>1.5</v>
      </c>
      <c r="O25" s="11">
        <v>9</v>
      </c>
      <c r="P25" s="6" t="s">
        <v>83</v>
      </c>
      <c r="Q25" s="59">
        <v>985.94705263528215</v>
      </c>
      <c r="R25" s="49">
        <f t="shared" si="1"/>
        <v>9.4444444444444446</v>
      </c>
      <c r="S25" s="50">
        <f t="shared" si="1"/>
        <v>8.0555555555555554</v>
      </c>
      <c r="T25" s="50">
        <f t="shared" si="1"/>
        <v>6.6666666666666661</v>
      </c>
      <c r="U25" s="51">
        <f t="shared" si="2"/>
        <v>0.254</v>
      </c>
      <c r="V25" s="50">
        <f t="shared" si="3"/>
        <v>11.111111111111111</v>
      </c>
      <c r="W25" s="14">
        <f t="shared" si="3"/>
        <v>5.4444444444444429</v>
      </c>
    </row>
    <row r="26" spans="2:23" x14ac:dyDescent="0.25">
      <c r="B26" s="4">
        <v>18</v>
      </c>
      <c r="C26" s="33">
        <v>29.25</v>
      </c>
      <c r="D26" s="5">
        <v>49</v>
      </c>
      <c r="E26" s="4">
        <v>44.5</v>
      </c>
      <c r="F26" s="6">
        <v>43</v>
      </c>
      <c r="G26" s="5" t="s">
        <v>33</v>
      </c>
      <c r="H26" s="6">
        <v>2</v>
      </c>
      <c r="I26" s="6">
        <v>8</v>
      </c>
      <c r="J26" s="14">
        <v>0.25</v>
      </c>
      <c r="K26" s="4">
        <v>53.7</v>
      </c>
      <c r="L26" s="6">
        <v>39.9</v>
      </c>
      <c r="M26" s="5" t="s">
        <v>36</v>
      </c>
      <c r="N26" s="5">
        <v>1</v>
      </c>
      <c r="O26" s="11">
        <v>7</v>
      </c>
      <c r="P26" s="6" t="s">
        <v>69</v>
      </c>
      <c r="Q26" s="59">
        <v>990.75572450456639</v>
      </c>
      <c r="R26" s="49">
        <f t="shared" si="1"/>
        <v>9.4444444444444446</v>
      </c>
      <c r="S26" s="50">
        <f t="shared" si="1"/>
        <v>6.9444444444444446</v>
      </c>
      <c r="T26" s="50">
        <f t="shared" si="1"/>
        <v>6.1111111111111107</v>
      </c>
      <c r="U26" s="51">
        <f t="shared" si="2"/>
        <v>0.63500000000000001</v>
      </c>
      <c r="V26" s="50">
        <f t="shared" si="3"/>
        <v>12.055555555555557</v>
      </c>
      <c r="W26" s="14">
        <f t="shared" si="3"/>
        <v>4.3888888888888884</v>
      </c>
    </row>
    <row r="27" spans="2:23" x14ac:dyDescent="0.25">
      <c r="B27" s="4">
        <v>19</v>
      </c>
      <c r="C27" s="33">
        <v>29.175999999999998</v>
      </c>
      <c r="D27" s="5">
        <v>50</v>
      </c>
      <c r="E27" s="4">
        <v>44</v>
      </c>
      <c r="F27" s="6">
        <v>42.3</v>
      </c>
      <c r="G27" s="5" t="s">
        <v>54</v>
      </c>
      <c r="H27" s="6">
        <v>1.5</v>
      </c>
      <c r="I27" s="6">
        <v>10</v>
      </c>
      <c r="J27" s="14">
        <v>0.01</v>
      </c>
      <c r="K27" s="4">
        <v>53.6</v>
      </c>
      <c r="L27" s="6">
        <v>41</v>
      </c>
      <c r="M27" s="5" t="s">
        <v>54</v>
      </c>
      <c r="N27" s="5">
        <v>0.5</v>
      </c>
      <c r="O27" s="11">
        <v>7</v>
      </c>
      <c r="P27" s="6" t="s">
        <v>37</v>
      </c>
      <c r="Q27" s="59">
        <v>988.24979691071405</v>
      </c>
      <c r="R27" s="49">
        <f t="shared" si="1"/>
        <v>10</v>
      </c>
      <c r="S27" s="50">
        <f t="shared" si="1"/>
        <v>6.6666666666666661</v>
      </c>
      <c r="T27" s="50">
        <f t="shared" si="1"/>
        <v>5.7222222222222205</v>
      </c>
      <c r="U27" s="51">
        <f t="shared" si="2"/>
        <v>2.5399999999999999E-2</v>
      </c>
      <c r="V27" s="50">
        <f t="shared" si="3"/>
        <v>12</v>
      </c>
      <c r="W27" s="14">
        <f t="shared" si="3"/>
        <v>5</v>
      </c>
    </row>
    <row r="28" spans="2:23" x14ac:dyDescent="0.25">
      <c r="B28" s="4">
        <v>20</v>
      </c>
      <c r="C28" s="33">
        <v>29.3</v>
      </c>
      <c r="D28" s="5">
        <v>51</v>
      </c>
      <c r="E28" s="4">
        <v>46</v>
      </c>
      <c r="F28" s="6">
        <v>44</v>
      </c>
      <c r="G28" s="5" t="s">
        <v>54</v>
      </c>
      <c r="H28" s="6">
        <v>1.5</v>
      </c>
      <c r="I28" s="6">
        <v>7</v>
      </c>
      <c r="J28" s="14"/>
      <c r="K28" s="4">
        <v>48.8</v>
      </c>
      <c r="L28" s="6">
        <v>41</v>
      </c>
      <c r="M28" s="5" t="s">
        <v>52</v>
      </c>
      <c r="N28" s="5">
        <v>2</v>
      </c>
      <c r="O28" s="11">
        <v>8</v>
      </c>
      <c r="P28" s="6" t="s">
        <v>48</v>
      </c>
      <c r="Q28" s="59">
        <v>992.44891882473678</v>
      </c>
      <c r="R28" s="49">
        <f t="shared" si="1"/>
        <v>10.555555555555555</v>
      </c>
      <c r="S28" s="50">
        <f t="shared" si="1"/>
        <v>7.7777777777777777</v>
      </c>
      <c r="T28" s="50">
        <f t="shared" si="1"/>
        <v>6.6666666666666661</v>
      </c>
      <c r="U28" s="51">
        <f t="shared" si="2"/>
        <v>0</v>
      </c>
      <c r="V28" s="50">
        <f t="shared" si="3"/>
        <v>9.3333333333333321</v>
      </c>
      <c r="W28" s="14">
        <f t="shared" si="3"/>
        <v>5</v>
      </c>
    </row>
    <row r="29" spans="2:23" x14ac:dyDescent="0.25">
      <c r="B29" s="4">
        <v>21</v>
      </c>
      <c r="C29" s="33">
        <v>29.45</v>
      </c>
      <c r="D29" s="5">
        <v>50</v>
      </c>
      <c r="E29" s="4">
        <v>43.5</v>
      </c>
      <c r="F29" s="6">
        <v>42</v>
      </c>
      <c r="G29" s="5" t="s">
        <v>52</v>
      </c>
      <c r="H29" s="6">
        <v>1.5</v>
      </c>
      <c r="I29" s="6">
        <v>10</v>
      </c>
      <c r="J29" s="14">
        <v>0.14000000000000001</v>
      </c>
      <c r="K29" s="4">
        <v>45.8</v>
      </c>
      <c r="L29" s="6">
        <v>39.200000000000003</v>
      </c>
      <c r="M29" s="5" t="s">
        <v>52</v>
      </c>
      <c r="N29" s="5">
        <v>2</v>
      </c>
      <c r="O29" s="11">
        <v>7</v>
      </c>
      <c r="P29" s="6" t="s">
        <v>48</v>
      </c>
      <c r="Q29" s="59">
        <v>997.5285017852483</v>
      </c>
      <c r="R29" s="49">
        <f t="shared" si="1"/>
        <v>10</v>
      </c>
      <c r="S29" s="50">
        <f t="shared" si="1"/>
        <v>6.3888888888888884</v>
      </c>
      <c r="T29" s="50">
        <f t="shared" si="1"/>
        <v>5.5555555555555554</v>
      </c>
      <c r="U29" s="51">
        <f t="shared" si="2"/>
        <v>0.35560000000000003</v>
      </c>
      <c r="V29" s="50">
        <f t="shared" si="3"/>
        <v>7.6666666666666652</v>
      </c>
      <c r="W29" s="14">
        <f t="shared" si="3"/>
        <v>4.0000000000000018</v>
      </c>
    </row>
    <row r="30" spans="2:23" x14ac:dyDescent="0.25">
      <c r="B30" s="4">
        <v>22</v>
      </c>
      <c r="C30" s="33">
        <v>29.856000000000002</v>
      </c>
      <c r="D30" s="5">
        <v>50</v>
      </c>
      <c r="E30" s="4">
        <v>43</v>
      </c>
      <c r="F30" s="6">
        <v>37.5</v>
      </c>
      <c r="G30" s="5" t="s">
        <v>44</v>
      </c>
      <c r="H30" s="6">
        <v>1.5</v>
      </c>
      <c r="I30" s="6">
        <v>1</v>
      </c>
      <c r="J30" s="14"/>
      <c r="K30" s="4">
        <v>48</v>
      </c>
      <c r="L30" s="6">
        <v>33</v>
      </c>
      <c r="M30" s="5"/>
      <c r="N30" s="5">
        <v>0</v>
      </c>
      <c r="O30" s="11">
        <v>5</v>
      </c>
      <c r="P30" s="6" t="s">
        <v>55</v>
      </c>
      <c r="Q30" s="59">
        <v>1011.2772396650329</v>
      </c>
      <c r="R30" s="49">
        <f t="shared" si="1"/>
        <v>10</v>
      </c>
      <c r="S30" s="50">
        <f t="shared" si="1"/>
        <v>6.1111111111111107</v>
      </c>
      <c r="T30" s="50">
        <f t="shared" si="1"/>
        <v>3.0555555555555554</v>
      </c>
      <c r="U30" s="51">
        <f t="shared" si="2"/>
        <v>0</v>
      </c>
      <c r="V30" s="50">
        <f t="shared" si="3"/>
        <v>8.8888888888888893</v>
      </c>
      <c r="W30" s="14">
        <f t="shared" si="3"/>
        <v>0.55555555555555558</v>
      </c>
    </row>
    <row r="31" spans="2:23" x14ac:dyDescent="0.25">
      <c r="B31" s="4">
        <v>23</v>
      </c>
      <c r="C31" s="33">
        <v>29.87</v>
      </c>
      <c r="D31" s="5">
        <v>49</v>
      </c>
      <c r="E31" s="4">
        <v>43.6</v>
      </c>
      <c r="F31" s="6">
        <v>40.4</v>
      </c>
      <c r="G31" s="5" t="s">
        <v>33</v>
      </c>
      <c r="H31" s="6">
        <v>3</v>
      </c>
      <c r="I31" s="6">
        <v>6</v>
      </c>
      <c r="J31" s="14"/>
      <c r="K31" s="4">
        <v>48.3</v>
      </c>
      <c r="L31" s="6">
        <v>31.8</v>
      </c>
      <c r="M31" s="5" t="s">
        <v>33</v>
      </c>
      <c r="N31" s="5">
        <v>5</v>
      </c>
      <c r="O31" s="11">
        <v>8</v>
      </c>
      <c r="P31" s="6" t="s">
        <v>84</v>
      </c>
      <c r="Q31" s="59">
        <v>1011.7513340746805</v>
      </c>
      <c r="R31" s="49">
        <f t="shared" si="1"/>
        <v>9.4444444444444446</v>
      </c>
      <c r="S31" s="50">
        <f t="shared" si="1"/>
        <v>6.4444444444444446</v>
      </c>
      <c r="T31" s="50">
        <f t="shared" si="1"/>
        <v>4.6666666666666661</v>
      </c>
      <c r="U31" s="51">
        <f t="shared" si="2"/>
        <v>0</v>
      </c>
      <c r="V31" s="50">
        <f t="shared" si="3"/>
        <v>9.0555555555555536</v>
      </c>
      <c r="W31" s="14">
        <f t="shared" si="3"/>
        <v>-0.11111111111111072</v>
      </c>
    </row>
    <row r="32" spans="2:23" x14ac:dyDescent="0.25">
      <c r="B32" s="4">
        <v>24</v>
      </c>
      <c r="C32" s="33">
        <v>29.292000000000002</v>
      </c>
      <c r="D32" s="5">
        <v>50</v>
      </c>
      <c r="E32" s="4">
        <v>49</v>
      </c>
      <c r="F32" s="6">
        <v>45</v>
      </c>
      <c r="G32" s="5" t="s">
        <v>38</v>
      </c>
      <c r="H32" s="6">
        <v>2</v>
      </c>
      <c r="I32" s="6">
        <v>9</v>
      </c>
      <c r="J32" s="14">
        <v>0.2</v>
      </c>
      <c r="K32" s="4">
        <v>52.8</v>
      </c>
      <c r="L32" s="6">
        <v>43</v>
      </c>
      <c r="M32" s="5" t="s">
        <v>31</v>
      </c>
      <c r="N32" s="5">
        <v>4</v>
      </c>
      <c r="O32" s="11">
        <v>8</v>
      </c>
      <c r="P32" s="6" t="s">
        <v>61</v>
      </c>
      <c r="Q32" s="59">
        <v>992.1780077335095</v>
      </c>
      <c r="R32" s="49">
        <f t="shared" si="1"/>
        <v>10</v>
      </c>
      <c r="S32" s="50">
        <f t="shared" si="1"/>
        <v>9.4444444444444446</v>
      </c>
      <c r="T32" s="50">
        <f t="shared" si="1"/>
        <v>7.2222222222222223</v>
      </c>
      <c r="U32" s="51">
        <f t="shared" si="2"/>
        <v>0.50800000000000001</v>
      </c>
      <c r="V32" s="50">
        <f t="shared" si="3"/>
        <v>11.555555555555554</v>
      </c>
      <c r="W32" s="14">
        <f t="shared" si="3"/>
        <v>6.1111111111111107</v>
      </c>
    </row>
    <row r="33" spans="2:23" x14ac:dyDescent="0.25">
      <c r="B33" s="4">
        <v>25</v>
      </c>
      <c r="C33" s="33">
        <v>29.904</v>
      </c>
      <c r="D33" s="5">
        <v>51</v>
      </c>
      <c r="E33" s="4">
        <v>51.5</v>
      </c>
      <c r="F33" s="6">
        <v>47</v>
      </c>
      <c r="G33" s="5" t="s">
        <v>31</v>
      </c>
      <c r="H33" s="6">
        <v>3</v>
      </c>
      <c r="I33" s="6">
        <v>8</v>
      </c>
      <c r="J33" s="14">
        <v>0.12</v>
      </c>
      <c r="K33" s="4">
        <v>54.6</v>
      </c>
      <c r="L33" s="6">
        <v>42.8</v>
      </c>
      <c r="M33" s="5" t="s">
        <v>33</v>
      </c>
      <c r="N33" s="5">
        <v>0.5</v>
      </c>
      <c r="O33" s="11">
        <v>8</v>
      </c>
      <c r="P33" s="6" t="s">
        <v>37</v>
      </c>
      <c r="Q33" s="59">
        <v>1012.9027062123964</v>
      </c>
      <c r="R33" s="49">
        <f t="shared" si="1"/>
        <v>10.555555555555555</v>
      </c>
      <c r="S33" s="50">
        <f t="shared" si="1"/>
        <v>10.833333333333334</v>
      </c>
      <c r="T33" s="50">
        <f t="shared" si="1"/>
        <v>8.3333333333333339</v>
      </c>
      <c r="U33" s="51">
        <f t="shared" si="2"/>
        <v>0.30480000000000002</v>
      </c>
      <c r="V33" s="50">
        <f t="shared" si="3"/>
        <v>12.555555555555555</v>
      </c>
      <c r="W33" s="14">
        <f t="shared" si="3"/>
        <v>5.9999999999999982</v>
      </c>
    </row>
    <row r="34" spans="2:23" x14ac:dyDescent="0.25">
      <c r="B34" s="4">
        <v>26</v>
      </c>
      <c r="C34" s="33">
        <v>30.26</v>
      </c>
      <c r="D34" s="5">
        <v>52</v>
      </c>
      <c r="E34" s="4">
        <v>47.5</v>
      </c>
      <c r="F34" s="6">
        <v>47</v>
      </c>
      <c r="G34" s="5" t="s">
        <v>33</v>
      </c>
      <c r="H34" s="6">
        <v>1</v>
      </c>
      <c r="I34" s="6">
        <v>10</v>
      </c>
      <c r="J34" s="14">
        <v>0.03</v>
      </c>
      <c r="K34" s="4">
        <v>55.2</v>
      </c>
      <c r="L34" s="6">
        <v>40.5</v>
      </c>
      <c r="M34" s="5" t="s">
        <v>38</v>
      </c>
      <c r="N34" s="5">
        <v>1</v>
      </c>
      <c r="O34" s="11">
        <v>8</v>
      </c>
      <c r="P34" s="6" t="s">
        <v>39</v>
      </c>
      <c r="Q34" s="59">
        <v>1024.9582497720105</v>
      </c>
      <c r="R34" s="49">
        <f t="shared" si="1"/>
        <v>11.111111111111111</v>
      </c>
      <c r="S34" s="50">
        <f t="shared" si="1"/>
        <v>8.6111111111111107</v>
      </c>
      <c r="T34" s="50">
        <f t="shared" si="1"/>
        <v>8.3333333333333339</v>
      </c>
      <c r="U34" s="51">
        <f t="shared" si="2"/>
        <v>7.6200000000000004E-2</v>
      </c>
      <c r="V34" s="50">
        <f t="shared" si="3"/>
        <v>12.888888888888889</v>
      </c>
      <c r="W34" s="14">
        <f t="shared" si="3"/>
        <v>4.7222222222222223</v>
      </c>
    </row>
    <row r="35" spans="2:23" x14ac:dyDescent="0.25">
      <c r="B35" s="4">
        <v>27</v>
      </c>
      <c r="C35" s="33">
        <v>30.24</v>
      </c>
      <c r="D35" s="5">
        <v>53</v>
      </c>
      <c r="E35" s="4">
        <v>52</v>
      </c>
      <c r="F35" s="6">
        <v>50.3</v>
      </c>
      <c r="G35" s="5" t="s">
        <v>38</v>
      </c>
      <c r="H35" s="6">
        <v>1</v>
      </c>
      <c r="I35" s="6">
        <v>9</v>
      </c>
      <c r="J35" s="14">
        <v>0.05</v>
      </c>
      <c r="K35" s="4">
        <v>57.6</v>
      </c>
      <c r="L35" s="6">
        <v>47</v>
      </c>
      <c r="M35" s="5" t="s">
        <v>38</v>
      </c>
      <c r="N35" s="5">
        <v>0.5</v>
      </c>
      <c r="O35" s="11">
        <v>9</v>
      </c>
      <c r="P35" s="6" t="s">
        <v>85</v>
      </c>
      <c r="Q35" s="59">
        <v>1024.2809720439423</v>
      </c>
      <c r="R35" s="49">
        <f t="shared" si="1"/>
        <v>11.666666666666666</v>
      </c>
      <c r="S35" s="50">
        <f t="shared" si="1"/>
        <v>11.111111111111111</v>
      </c>
      <c r="T35" s="50">
        <f t="shared" si="1"/>
        <v>10.166666666666664</v>
      </c>
      <c r="U35" s="51">
        <f t="shared" si="2"/>
        <v>0.127</v>
      </c>
      <c r="V35" s="50">
        <f t="shared" si="3"/>
        <v>14.222222222222223</v>
      </c>
      <c r="W35" s="14">
        <f t="shared" si="3"/>
        <v>8.3333333333333339</v>
      </c>
    </row>
    <row r="36" spans="2:23" x14ac:dyDescent="0.25">
      <c r="B36" s="4">
        <v>28</v>
      </c>
      <c r="C36" s="33">
        <v>30.318000000000001</v>
      </c>
      <c r="D36" s="5">
        <v>54</v>
      </c>
      <c r="E36" s="4">
        <v>50</v>
      </c>
      <c r="F36" s="6">
        <v>49.2</v>
      </c>
      <c r="G36" s="5" t="s">
        <v>38</v>
      </c>
      <c r="H36" s="6">
        <v>1.5</v>
      </c>
      <c r="I36" s="6">
        <v>10</v>
      </c>
      <c r="J36" s="14">
        <v>0.04</v>
      </c>
      <c r="K36" s="4">
        <v>55</v>
      </c>
      <c r="L36" s="6">
        <v>46</v>
      </c>
      <c r="M36" s="5" t="s">
        <v>38</v>
      </c>
      <c r="N36" s="5">
        <v>1</v>
      </c>
      <c r="O36" s="11">
        <v>10</v>
      </c>
      <c r="P36" s="6" t="s">
        <v>63</v>
      </c>
      <c r="Q36" s="59">
        <v>1026.9223551834084</v>
      </c>
      <c r="R36" s="49">
        <f t="shared" si="1"/>
        <v>12.222222222222221</v>
      </c>
      <c r="S36" s="50">
        <f t="shared" si="1"/>
        <v>10</v>
      </c>
      <c r="T36" s="50">
        <f t="shared" si="1"/>
        <v>9.5555555555555571</v>
      </c>
      <c r="U36" s="51">
        <f t="shared" si="2"/>
        <v>0.1016</v>
      </c>
      <c r="V36" s="50">
        <f t="shared" si="3"/>
        <v>12.777777777777777</v>
      </c>
      <c r="W36" s="14">
        <f t="shared" si="3"/>
        <v>7.7777777777777777</v>
      </c>
    </row>
    <row r="37" spans="2:23" x14ac:dyDescent="0.25">
      <c r="B37" s="4">
        <v>29</v>
      </c>
      <c r="C37" s="33">
        <v>30.271999999999998</v>
      </c>
      <c r="D37" s="5">
        <v>53</v>
      </c>
      <c r="E37" s="4">
        <v>51</v>
      </c>
      <c r="F37" s="6">
        <v>50.6</v>
      </c>
      <c r="G37" s="5" t="s">
        <v>31</v>
      </c>
      <c r="H37" s="6">
        <v>1.5</v>
      </c>
      <c r="I37" s="6">
        <v>10</v>
      </c>
      <c r="J37" s="14">
        <v>0.02</v>
      </c>
      <c r="K37" s="4">
        <v>54</v>
      </c>
      <c r="L37" s="6">
        <v>47</v>
      </c>
      <c r="M37" s="5" t="s">
        <v>38</v>
      </c>
      <c r="N37" s="5">
        <v>1</v>
      </c>
      <c r="O37" s="11">
        <v>10</v>
      </c>
      <c r="P37" s="6" t="s">
        <v>63</v>
      </c>
      <c r="Q37" s="59">
        <v>1025.3646164088514</v>
      </c>
      <c r="R37" s="49">
        <f t="shared" si="1"/>
        <v>11.666666666666666</v>
      </c>
      <c r="S37" s="50">
        <f t="shared" si="1"/>
        <v>10.555555555555555</v>
      </c>
      <c r="T37" s="50">
        <f t="shared" si="1"/>
        <v>10.333333333333334</v>
      </c>
      <c r="U37" s="51">
        <f t="shared" si="2"/>
        <v>5.0799999999999998E-2</v>
      </c>
      <c r="V37" s="50">
        <f t="shared" si="3"/>
        <v>12.222222222222221</v>
      </c>
      <c r="W37" s="14">
        <f t="shared" si="3"/>
        <v>8.3333333333333339</v>
      </c>
    </row>
    <row r="38" spans="2:23" x14ac:dyDescent="0.25">
      <c r="B38" s="4">
        <v>30</v>
      </c>
      <c r="C38" s="33">
        <v>30.35</v>
      </c>
      <c r="D38" s="5">
        <v>53</v>
      </c>
      <c r="E38" s="4">
        <v>49.5</v>
      </c>
      <c r="F38" s="6">
        <v>49</v>
      </c>
      <c r="G38" s="5" t="s">
        <v>38</v>
      </c>
      <c r="H38" s="6">
        <v>1.5</v>
      </c>
      <c r="I38" s="6">
        <v>10</v>
      </c>
      <c r="J38" s="14">
        <v>0.01</v>
      </c>
      <c r="K38" s="4">
        <v>53.8</v>
      </c>
      <c r="L38" s="6">
        <v>46.2</v>
      </c>
      <c r="M38" s="5" t="s">
        <v>38</v>
      </c>
      <c r="N38" s="5">
        <v>1</v>
      </c>
      <c r="O38" s="11">
        <v>8</v>
      </c>
      <c r="P38" s="6" t="s">
        <v>63</v>
      </c>
      <c r="Q38" s="59">
        <v>1028.0059995483175</v>
      </c>
      <c r="R38" s="49">
        <f t="shared" si="1"/>
        <v>11.666666666666666</v>
      </c>
      <c r="S38" s="50">
        <f t="shared" si="1"/>
        <v>9.7222222222222214</v>
      </c>
      <c r="T38" s="50">
        <f t="shared" si="1"/>
        <v>9.4444444444444446</v>
      </c>
      <c r="U38" s="51">
        <f t="shared" si="2"/>
        <v>2.5399999999999999E-2</v>
      </c>
      <c r="V38" s="50">
        <f t="shared" si="3"/>
        <v>12.111111111111109</v>
      </c>
      <c r="W38" s="14">
        <f t="shared" si="3"/>
        <v>7.8888888888888902</v>
      </c>
    </row>
    <row r="39" spans="2:23" x14ac:dyDescent="0.25">
      <c r="B39" s="4">
        <v>31</v>
      </c>
      <c r="C39" s="33">
        <v>30.052</v>
      </c>
      <c r="D39" s="5">
        <v>54</v>
      </c>
      <c r="E39" s="4">
        <v>50</v>
      </c>
      <c r="F39" s="6">
        <v>49</v>
      </c>
      <c r="G39" s="5" t="s">
        <v>44</v>
      </c>
      <c r="H39" s="6">
        <v>2</v>
      </c>
      <c r="I39" s="6">
        <v>6</v>
      </c>
      <c r="J39" s="14">
        <v>0.02</v>
      </c>
      <c r="K39" s="4">
        <v>55.9</v>
      </c>
      <c r="L39" s="6">
        <v>44.3</v>
      </c>
      <c r="M39" s="5" t="s">
        <v>31</v>
      </c>
      <c r="N39" s="5">
        <v>2</v>
      </c>
      <c r="O39" s="11">
        <v>9</v>
      </c>
      <c r="P39" s="6" t="s">
        <v>39</v>
      </c>
      <c r="Q39" s="59">
        <v>1017.9145614001012</v>
      </c>
      <c r="R39" s="49">
        <f t="shared" si="1"/>
        <v>12.222222222222221</v>
      </c>
      <c r="S39" s="50">
        <f t="shared" si="1"/>
        <v>10</v>
      </c>
      <c r="T39" s="50">
        <f t="shared" si="1"/>
        <v>9.4444444444444446</v>
      </c>
      <c r="U39" s="51">
        <f t="shared" si="2"/>
        <v>5.0799999999999998E-2</v>
      </c>
      <c r="V39" s="50">
        <f t="shared" si="3"/>
        <v>13.277777777777777</v>
      </c>
      <c r="W39" s="14">
        <f t="shared" si="3"/>
        <v>6.8333333333333313</v>
      </c>
    </row>
    <row r="40" spans="2:23" x14ac:dyDescent="0.25">
      <c r="B40" s="1" t="s">
        <v>15</v>
      </c>
      <c r="C40" s="12">
        <f t="shared" ref="C40:O40" si="4">SUM(C9:C39)</f>
        <v>921.05400000000009</v>
      </c>
      <c r="D40" s="36">
        <f t="shared" si="4"/>
        <v>1522</v>
      </c>
      <c r="E40" s="36">
        <f t="shared" ref="E40" si="5">SUM(E9:E39)</f>
        <v>1372.1</v>
      </c>
      <c r="F40" s="36">
        <f t="shared" si="4"/>
        <v>1295.1999999999998</v>
      </c>
      <c r="G40" s="36"/>
      <c r="H40" s="36">
        <f t="shared" si="4"/>
        <v>60</v>
      </c>
      <c r="I40" s="36">
        <f t="shared" si="4"/>
        <v>234</v>
      </c>
      <c r="J40" s="35">
        <f t="shared" si="4"/>
        <v>2.65</v>
      </c>
      <c r="K40" s="36">
        <f t="shared" si="4"/>
        <v>1524.3999999999996</v>
      </c>
      <c r="L40" s="36">
        <f t="shared" si="4"/>
        <v>1195.1999999999998</v>
      </c>
      <c r="M40" s="12"/>
      <c r="N40" s="36">
        <f t="shared" si="4"/>
        <v>45</v>
      </c>
      <c r="O40" s="37">
        <f t="shared" si="4"/>
        <v>227</v>
      </c>
      <c r="P40" s="3"/>
      <c r="Q40" s="36">
        <f>SUM(Q9:Q39)</f>
        <v>31197.816490755933</v>
      </c>
      <c r="R40" s="37"/>
      <c r="S40" s="47"/>
      <c r="T40" s="47"/>
      <c r="U40" s="48">
        <f t="shared" si="2"/>
        <v>6.7309999999999999</v>
      </c>
      <c r="V40" s="47"/>
      <c r="W40" s="13"/>
    </row>
    <row r="41" spans="2:23" x14ac:dyDescent="0.25">
      <c r="B41" s="7" t="s">
        <v>16</v>
      </c>
      <c r="C41" s="15">
        <f>C40/31</f>
        <v>29.711419354838714</v>
      </c>
      <c r="D41" s="38">
        <f t="shared" ref="D41:O41" si="6">D40/31</f>
        <v>49.096774193548384</v>
      </c>
      <c r="E41" s="38">
        <f t="shared" ref="E41" si="7">E40/31</f>
        <v>44.261290322580642</v>
      </c>
      <c r="F41" s="38">
        <f t="shared" si="6"/>
        <v>41.780645161290316</v>
      </c>
      <c r="G41" s="38"/>
      <c r="H41" s="38">
        <f t="shared" si="6"/>
        <v>1.935483870967742</v>
      </c>
      <c r="I41" s="38">
        <f t="shared" si="6"/>
        <v>7.5483870967741939</v>
      </c>
      <c r="J41" s="38">
        <f t="shared" si="6"/>
        <v>8.5483870967741932E-2</v>
      </c>
      <c r="K41" s="38">
        <f t="shared" si="6"/>
        <v>49.174193548387088</v>
      </c>
      <c r="L41" s="38">
        <f t="shared" si="6"/>
        <v>38.554838709677412</v>
      </c>
      <c r="M41" s="15"/>
      <c r="N41" s="38">
        <f t="shared" si="6"/>
        <v>1.4516129032258065</v>
      </c>
      <c r="O41" s="39">
        <f t="shared" si="6"/>
        <v>7.32258064516129</v>
      </c>
      <c r="P41" s="9"/>
      <c r="Q41" s="38">
        <f>AVERAGE(Q9:Q39)</f>
        <v>1006.3811771211591</v>
      </c>
      <c r="R41" s="39">
        <f t="shared" si="1"/>
        <v>9.498207885304657</v>
      </c>
      <c r="S41" s="52">
        <f t="shared" si="1"/>
        <v>6.8118279569892453</v>
      </c>
      <c r="T41" s="52">
        <f t="shared" si="1"/>
        <v>5.4336917562723981</v>
      </c>
      <c r="U41" s="53">
        <f t="shared" si="2"/>
        <v>0.21712903225806451</v>
      </c>
      <c r="V41" s="52">
        <f t="shared" si="3"/>
        <v>9.5412186379928254</v>
      </c>
      <c r="W41" s="54">
        <f t="shared" si="3"/>
        <v>3.6415770609318954</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v>5.5</v>
      </c>
      <c r="E45" s="5">
        <v>3.5</v>
      </c>
      <c r="F45" s="5">
        <v>4.5</v>
      </c>
      <c r="G45" s="5">
        <v>4</v>
      </c>
      <c r="H45" s="5">
        <v>5</v>
      </c>
      <c r="I45" s="5">
        <v>4.5</v>
      </c>
      <c r="J45" s="5">
        <v>0.5</v>
      </c>
      <c r="K45" s="6"/>
    </row>
    <row r="46" spans="2:23" ht="30" x14ac:dyDescent="0.25">
      <c r="B46" s="24" t="s">
        <v>28</v>
      </c>
      <c r="C46" s="7">
        <v>7.5</v>
      </c>
      <c r="D46" s="8">
        <v>19.5</v>
      </c>
      <c r="E46" s="8">
        <v>9.5</v>
      </c>
      <c r="F46" s="8">
        <v>15.5</v>
      </c>
      <c r="G46" s="8">
        <v>21</v>
      </c>
      <c r="H46" s="8">
        <v>12.5</v>
      </c>
      <c r="I46" s="8">
        <v>18</v>
      </c>
      <c r="J46" s="8">
        <v>1.5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abSelected="1" topLeftCell="G22"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ht="30" customHeight="1" x14ac:dyDescent="0.25">
      <c r="A8" s="20"/>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29.56</v>
      </c>
      <c r="D9" s="1">
        <v>53</v>
      </c>
      <c r="E9" s="1">
        <v>45.6</v>
      </c>
      <c r="F9" s="3">
        <v>43</v>
      </c>
      <c r="G9" s="2" t="s">
        <v>38</v>
      </c>
      <c r="H9" s="3">
        <v>2</v>
      </c>
      <c r="I9" s="3">
        <v>2</v>
      </c>
      <c r="J9" s="13">
        <v>0.02</v>
      </c>
      <c r="K9" s="1">
        <v>50.1</v>
      </c>
      <c r="L9" s="3">
        <v>40</v>
      </c>
      <c r="M9" s="2" t="s">
        <v>40</v>
      </c>
      <c r="N9" s="2">
        <v>0.5</v>
      </c>
      <c r="O9" s="10">
        <v>8</v>
      </c>
      <c r="P9" s="3" t="s">
        <v>39</v>
      </c>
      <c r="Q9" s="82">
        <v>1000.7455709935722</v>
      </c>
      <c r="R9" s="37">
        <f>CONVERT(D9,"F","C")</f>
        <v>11.666666666666666</v>
      </c>
      <c r="S9" s="47">
        <f t="shared" ref="S9:T24" si="0">CONVERT(E9,"F","C")</f>
        <v>7.5555555555555562</v>
      </c>
      <c r="T9" s="47">
        <f t="shared" si="0"/>
        <v>6.1111111111111107</v>
      </c>
      <c r="U9" s="48">
        <f>CONVERT(J9,"in","cm")</f>
        <v>5.0799999999999998E-2</v>
      </c>
      <c r="V9" s="47">
        <f>CONVERT(K9,"F","C")</f>
        <v>10.055555555555555</v>
      </c>
      <c r="W9" s="13">
        <f>CONVERT(L9,"F","C")</f>
        <v>4.4444444444444446</v>
      </c>
    </row>
    <row r="10" spans="1:23" x14ac:dyDescent="0.25">
      <c r="B10" s="4">
        <v>2</v>
      </c>
      <c r="C10" s="33">
        <v>29.484000000000002</v>
      </c>
      <c r="D10" s="5">
        <v>52</v>
      </c>
      <c r="E10" s="4">
        <v>46</v>
      </c>
      <c r="F10" s="6">
        <v>42.3</v>
      </c>
      <c r="G10" s="5" t="s">
        <v>31</v>
      </c>
      <c r="H10" s="6">
        <v>1.5</v>
      </c>
      <c r="I10" s="6">
        <v>9</v>
      </c>
      <c r="J10" s="14">
        <v>0.08</v>
      </c>
      <c r="K10" s="4">
        <v>52.3</v>
      </c>
      <c r="L10" s="6">
        <v>37</v>
      </c>
      <c r="M10" s="5" t="s">
        <v>38</v>
      </c>
      <c r="N10" s="5">
        <v>0.5</v>
      </c>
      <c r="O10" s="11">
        <v>7</v>
      </c>
      <c r="P10" s="6" t="s">
        <v>39</v>
      </c>
      <c r="Q10" s="59">
        <v>998.17191562691335</v>
      </c>
      <c r="R10" s="49">
        <f t="shared" ref="R10:T40" si="1">CONVERT(D10,"F","C")</f>
        <v>11.111111111111111</v>
      </c>
      <c r="S10" s="50">
        <f t="shared" si="0"/>
        <v>7.7777777777777777</v>
      </c>
      <c r="T10" s="50">
        <f t="shared" si="0"/>
        <v>5.7222222222222205</v>
      </c>
      <c r="U10" s="51">
        <f t="shared" ref="U10:U40" si="2">CONVERT(J10,"in","cm")</f>
        <v>0.20319999999999999</v>
      </c>
      <c r="V10" s="50">
        <f t="shared" ref="V10:W40" si="3">CONVERT(K10,"F","C")</f>
        <v>11.277777777777777</v>
      </c>
      <c r="W10" s="14">
        <f t="shared" si="3"/>
        <v>2.7777777777777777</v>
      </c>
    </row>
    <row r="11" spans="1:23" x14ac:dyDescent="0.25">
      <c r="B11" s="4">
        <v>3</v>
      </c>
      <c r="C11" s="33">
        <v>29.658000000000001</v>
      </c>
      <c r="D11" s="5">
        <v>53</v>
      </c>
      <c r="E11" s="4">
        <v>48</v>
      </c>
      <c r="F11" s="6">
        <v>44.5</v>
      </c>
      <c r="G11" s="5" t="s">
        <v>38</v>
      </c>
      <c r="H11" s="6">
        <v>1</v>
      </c>
      <c r="I11" s="6">
        <v>5</v>
      </c>
      <c r="J11" s="14"/>
      <c r="K11" s="4">
        <v>56.8</v>
      </c>
      <c r="L11" s="6">
        <v>31.8</v>
      </c>
      <c r="M11" s="5"/>
      <c r="N11" s="5">
        <v>0</v>
      </c>
      <c r="O11" s="11">
        <v>6</v>
      </c>
      <c r="P11" s="6" t="s">
        <v>86</v>
      </c>
      <c r="Q11" s="59">
        <v>1004.0642318611067</v>
      </c>
      <c r="R11" s="49">
        <f t="shared" si="1"/>
        <v>11.666666666666666</v>
      </c>
      <c r="S11" s="50">
        <f t="shared" si="0"/>
        <v>8.8888888888888893</v>
      </c>
      <c r="T11" s="50">
        <f t="shared" si="0"/>
        <v>6.9444444444444446</v>
      </c>
      <c r="U11" s="51">
        <f t="shared" si="2"/>
        <v>0</v>
      </c>
      <c r="V11" s="50">
        <f t="shared" si="3"/>
        <v>13.777777777777775</v>
      </c>
      <c r="W11" s="14">
        <f t="shared" si="3"/>
        <v>-0.11111111111111072</v>
      </c>
    </row>
    <row r="12" spans="1:23" x14ac:dyDescent="0.25">
      <c r="B12" s="4">
        <v>4</v>
      </c>
      <c r="C12" s="33">
        <v>29.7</v>
      </c>
      <c r="D12" s="34">
        <v>52</v>
      </c>
      <c r="E12" s="4">
        <v>48</v>
      </c>
      <c r="F12" s="6">
        <v>44</v>
      </c>
      <c r="G12" s="5" t="s">
        <v>38</v>
      </c>
      <c r="H12" s="6">
        <v>1</v>
      </c>
      <c r="I12" s="6">
        <v>1</v>
      </c>
      <c r="J12" s="14">
        <v>0.04</v>
      </c>
      <c r="K12" s="4">
        <v>52.8</v>
      </c>
      <c r="L12" s="6">
        <v>34.5</v>
      </c>
      <c r="M12" s="5" t="s">
        <v>33</v>
      </c>
      <c r="N12" s="5">
        <v>1</v>
      </c>
      <c r="O12" s="11">
        <v>7</v>
      </c>
      <c r="P12" s="6" t="s">
        <v>86</v>
      </c>
      <c r="Q12" s="59">
        <v>1005.4865150900498</v>
      </c>
      <c r="R12" s="49">
        <f t="shared" si="1"/>
        <v>11.111111111111111</v>
      </c>
      <c r="S12" s="50">
        <f t="shared" si="0"/>
        <v>8.8888888888888893</v>
      </c>
      <c r="T12" s="50">
        <f t="shared" si="0"/>
        <v>6.6666666666666661</v>
      </c>
      <c r="U12" s="51">
        <f t="shared" si="2"/>
        <v>0.1016</v>
      </c>
      <c r="V12" s="50">
        <f t="shared" si="3"/>
        <v>11.555555555555554</v>
      </c>
      <c r="W12" s="14">
        <f t="shared" si="3"/>
        <v>1.3888888888888888</v>
      </c>
    </row>
    <row r="13" spans="1:23" x14ac:dyDescent="0.25">
      <c r="B13" s="4">
        <v>5</v>
      </c>
      <c r="C13" s="33">
        <v>29.74</v>
      </c>
      <c r="D13" s="34">
        <v>51</v>
      </c>
      <c r="E13" s="4">
        <v>49</v>
      </c>
      <c r="F13" s="6">
        <v>45</v>
      </c>
      <c r="G13" s="5" t="s">
        <v>36</v>
      </c>
      <c r="H13" s="6">
        <v>2</v>
      </c>
      <c r="I13" s="6">
        <v>6</v>
      </c>
      <c r="J13" s="14">
        <v>0.03</v>
      </c>
      <c r="K13" s="4">
        <v>57.1</v>
      </c>
      <c r="L13" s="6">
        <v>40.799999999999997</v>
      </c>
      <c r="M13" s="5" t="s">
        <v>36</v>
      </c>
      <c r="N13" s="5">
        <v>1</v>
      </c>
      <c r="O13" s="11">
        <v>6</v>
      </c>
      <c r="P13" s="6" t="s">
        <v>86</v>
      </c>
      <c r="Q13" s="59">
        <v>1006.8410705461861</v>
      </c>
      <c r="R13" s="49">
        <f t="shared" si="1"/>
        <v>10.555555555555555</v>
      </c>
      <c r="S13" s="50">
        <f t="shared" si="0"/>
        <v>9.4444444444444446</v>
      </c>
      <c r="T13" s="50">
        <f t="shared" si="0"/>
        <v>7.2222222222222223</v>
      </c>
      <c r="U13" s="51">
        <f t="shared" si="2"/>
        <v>7.6200000000000004E-2</v>
      </c>
      <c r="V13" s="50">
        <f t="shared" si="3"/>
        <v>13.944444444444445</v>
      </c>
      <c r="W13" s="14">
        <f t="shared" si="3"/>
        <v>4.8888888888888875</v>
      </c>
    </row>
    <row r="14" spans="1:23" x14ac:dyDescent="0.25">
      <c r="B14" s="4">
        <v>6</v>
      </c>
      <c r="C14" s="33">
        <v>29.844000000000001</v>
      </c>
      <c r="D14" s="5">
        <v>52</v>
      </c>
      <c r="E14" s="4">
        <v>50</v>
      </c>
      <c r="F14" s="6">
        <v>46</v>
      </c>
      <c r="G14" s="5" t="s">
        <v>52</v>
      </c>
      <c r="H14" s="6">
        <v>3</v>
      </c>
      <c r="I14" s="6">
        <v>4</v>
      </c>
      <c r="J14" s="14"/>
      <c r="K14" s="4">
        <v>55.4</v>
      </c>
      <c r="L14" s="6">
        <v>45</v>
      </c>
      <c r="M14" s="5" t="s">
        <v>54</v>
      </c>
      <c r="N14" s="5">
        <v>3</v>
      </c>
      <c r="O14" s="11">
        <v>7</v>
      </c>
      <c r="P14" s="6" t="s">
        <v>87</v>
      </c>
      <c r="Q14" s="59">
        <v>1010.362914732141</v>
      </c>
      <c r="R14" s="49">
        <f t="shared" si="1"/>
        <v>11.111111111111111</v>
      </c>
      <c r="S14" s="50">
        <f t="shared" si="0"/>
        <v>10</v>
      </c>
      <c r="T14" s="50">
        <f t="shared" si="0"/>
        <v>7.7777777777777777</v>
      </c>
      <c r="U14" s="51">
        <f t="shared" si="2"/>
        <v>0</v>
      </c>
      <c r="V14" s="50">
        <f t="shared" si="3"/>
        <v>12.999999999999998</v>
      </c>
      <c r="W14" s="14">
        <f t="shared" si="3"/>
        <v>7.2222222222222223</v>
      </c>
    </row>
    <row r="15" spans="1:23" x14ac:dyDescent="0.25">
      <c r="B15" s="4">
        <v>7</v>
      </c>
      <c r="C15" s="33">
        <v>29.827999999999999</v>
      </c>
      <c r="D15" s="5">
        <v>52</v>
      </c>
      <c r="E15" s="4">
        <v>46.5</v>
      </c>
      <c r="F15" s="6">
        <v>45.2</v>
      </c>
      <c r="G15" s="5" t="s">
        <v>54</v>
      </c>
      <c r="H15" s="6">
        <v>1.5</v>
      </c>
      <c r="I15" s="6">
        <v>10</v>
      </c>
      <c r="J15" s="14">
        <v>0.18</v>
      </c>
      <c r="K15" s="4">
        <v>54.7</v>
      </c>
      <c r="L15" s="6">
        <v>44</v>
      </c>
      <c r="M15" s="5" t="s">
        <v>33</v>
      </c>
      <c r="N15" s="5">
        <v>0.5</v>
      </c>
      <c r="O15" s="11">
        <v>8</v>
      </c>
      <c r="P15" s="6" t="s">
        <v>88</v>
      </c>
      <c r="Q15" s="59">
        <v>1009.8210925496862</v>
      </c>
      <c r="R15" s="49">
        <f t="shared" si="1"/>
        <v>11.111111111111111</v>
      </c>
      <c r="S15" s="50">
        <f t="shared" si="0"/>
        <v>8.0555555555555554</v>
      </c>
      <c r="T15" s="50">
        <f t="shared" si="0"/>
        <v>7.3333333333333348</v>
      </c>
      <c r="U15" s="51">
        <f t="shared" si="2"/>
        <v>0.45719999999999994</v>
      </c>
      <c r="V15" s="50">
        <f t="shared" si="3"/>
        <v>12.611111111111112</v>
      </c>
      <c r="W15" s="14">
        <f t="shared" si="3"/>
        <v>6.6666666666666661</v>
      </c>
    </row>
    <row r="16" spans="1:23" x14ac:dyDescent="0.25">
      <c r="B16" s="4">
        <v>8</v>
      </c>
      <c r="C16" s="33">
        <v>30.042999999999999</v>
      </c>
      <c r="D16" s="5">
        <v>52</v>
      </c>
      <c r="E16" s="4">
        <v>50</v>
      </c>
      <c r="F16" s="6">
        <v>47.2</v>
      </c>
      <c r="G16" s="5" t="s">
        <v>33</v>
      </c>
      <c r="H16" s="6">
        <v>0.5</v>
      </c>
      <c r="I16" s="6">
        <v>1</v>
      </c>
      <c r="J16" s="14">
        <v>7.0000000000000007E-2</v>
      </c>
      <c r="K16" s="4">
        <v>57.3</v>
      </c>
      <c r="L16" s="6">
        <v>37</v>
      </c>
      <c r="M16" s="5" t="s">
        <v>40</v>
      </c>
      <c r="N16" s="5">
        <v>1</v>
      </c>
      <c r="O16" s="11">
        <v>7</v>
      </c>
      <c r="P16" s="6" t="s">
        <v>37</v>
      </c>
      <c r="Q16" s="59">
        <v>1017.1018281264193</v>
      </c>
      <c r="R16" s="49">
        <f t="shared" si="1"/>
        <v>11.111111111111111</v>
      </c>
      <c r="S16" s="50">
        <f t="shared" si="0"/>
        <v>10</v>
      </c>
      <c r="T16" s="50">
        <f t="shared" si="0"/>
        <v>8.4444444444444464</v>
      </c>
      <c r="U16" s="51">
        <f t="shared" si="2"/>
        <v>0.17780000000000001</v>
      </c>
      <c r="V16" s="50">
        <f t="shared" si="3"/>
        <v>14.055555555555554</v>
      </c>
      <c r="W16" s="14">
        <f t="shared" si="3"/>
        <v>2.7777777777777777</v>
      </c>
    </row>
    <row r="17" spans="2:23" x14ac:dyDescent="0.25">
      <c r="B17" s="4">
        <v>9</v>
      </c>
      <c r="C17" s="33">
        <v>29.94</v>
      </c>
      <c r="D17" s="5">
        <v>53</v>
      </c>
      <c r="E17" s="4">
        <v>47</v>
      </c>
      <c r="F17" s="6">
        <v>46</v>
      </c>
      <c r="G17" s="5" t="s">
        <v>52</v>
      </c>
      <c r="H17" s="6">
        <v>1.5</v>
      </c>
      <c r="I17" s="6">
        <v>10</v>
      </c>
      <c r="J17" s="14">
        <v>0.55000000000000004</v>
      </c>
      <c r="K17" s="4">
        <v>49.2</v>
      </c>
      <c r="L17" s="6">
        <v>43.5</v>
      </c>
      <c r="M17" s="5" t="s">
        <v>31</v>
      </c>
      <c r="N17" s="5">
        <v>0.5</v>
      </c>
      <c r="O17" s="11">
        <v>8</v>
      </c>
      <c r="P17" s="6" t="s">
        <v>89</v>
      </c>
      <c r="Q17" s="59">
        <v>1013.6138478268683</v>
      </c>
      <c r="R17" s="49">
        <f t="shared" si="1"/>
        <v>11.666666666666666</v>
      </c>
      <c r="S17" s="50">
        <f t="shared" si="0"/>
        <v>8.3333333333333339</v>
      </c>
      <c r="T17" s="50">
        <f t="shared" si="0"/>
        <v>7.7777777777777777</v>
      </c>
      <c r="U17" s="51">
        <f t="shared" si="2"/>
        <v>1.397</v>
      </c>
      <c r="V17" s="50">
        <f t="shared" si="3"/>
        <v>9.5555555555555571</v>
      </c>
      <c r="W17" s="14">
        <f t="shared" si="3"/>
        <v>6.3888888888888884</v>
      </c>
    </row>
    <row r="18" spans="2:23" x14ac:dyDescent="0.25">
      <c r="B18" s="4">
        <v>10</v>
      </c>
      <c r="C18" s="33">
        <v>29.923999999999999</v>
      </c>
      <c r="D18" s="5">
        <v>53</v>
      </c>
      <c r="E18" s="4">
        <v>47.6</v>
      </c>
      <c r="F18" s="6">
        <v>46</v>
      </c>
      <c r="G18" s="5" t="s">
        <v>38</v>
      </c>
      <c r="H18" s="6">
        <v>1</v>
      </c>
      <c r="I18" s="6">
        <v>10</v>
      </c>
      <c r="J18" s="14"/>
      <c r="K18" s="4">
        <v>54</v>
      </c>
      <c r="L18" s="6">
        <v>43.7</v>
      </c>
      <c r="M18" s="5" t="s">
        <v>36</v>
      </c>
      <c r="N18" s="5">
        <v>1</v>
      </c>
      <c r="O18" s="11">
        <v>7</v>
      </c>
      <c r="P18" s="6" t="s">
        <v>39</v>
      </c>
      <c r="Q18" s="59">
        <v>1013.0720256444138</v>
      </c>
      <c r="R18" s="49">
        <f t="shared" si="1"/>
        <v>11.666666666666666</v>
      </c>
      <c r="S18" s="50">
        <f t="shared" si="0"/>
        <v>8.6666666666666679</v>
      </c>
      <c r="T18" s="50">
        <f t="shared" si="0"/>
        <v>7.7777777777777777</v>
      </c>
      <c r="U18" s="51">
        <f t="shared" si="2"/>
        <v>0</v>
      </c>
      <c r="V18" s="50">
        <f t="shared" si="3"/>
        <v>12.222222222222221</v>
      </c>
      <c r="W18" s="14">
        <f t="shared" si="3"/>
        <v>6.5000000000000018</v>
      </c>
    </row>
    <row r="19" spans="2:23" x14ac:dyDescent="0.25">
      <c r="B19" s="4">
        <v>11</v>
      </c>
      <c r="C19" s="33">
        <v>29.58</v>
      </c>
      <c r="D19" s="5">
        <v>53</v>
      </c>
      <c r="E19" s="4">
        <v>50</v>
      </c>
      <c r="F19" s="6">
        <v>48</v>
      </c>
      <c r="G19" s="5" t="s">
        <v>36</v>
      </c>
      <c r="H19" s="6">
        <v>2</v>
      </c>
      <c r="I19" s="6">
        <v>10</v>
      </c>
      <c r="J19" s="14">
        <v>0.18</v>
      </c>
      <c r="K19" s="4">
        <v>55.6</v>
      </c>
      <c r="L19" s="6">
        <v>47</v>
      </c>
      <c r="M19" s="5" t="s">
        <v>31</v>
      </c>
      <c r="N19" s="5">
        <v>4</v>
      </c>
      <c r="O19" s="11">
        <v>8</v>
      </c>
      <c r="P19" s="6" t="s">
        <v>90</v>
      </c>
      <c r="Q19" s="59">
        <v>1001.4228487216407</v>
      </c>
      <c r="R19" s="49">
        <f t="shared" si="1"/>
        <v>11.666666666666666</v>
      </c>
      <c r="S19" s="50">
        <f t="shared" si="0"/>
        <v>10</v>
      </c>
      <c r="T19" s="50">
        <f t="shared" si="0"/>
        <v>8.8888888888888893</v>
      </c>
      <c r="U19" s="51">
        <f t="shared" si="2"/>
        <v>0.45719999999999994</v>
      </c>
      <c r="V19" s="50">
        <f t="shared" si="3"/>
        <v>13.111111111111111</v>
      </c>
      <c r="W19" s="14">
        <f t="shared" si="3"/>
        <v>8.3333333333333339</v>
      </c>
    </row>
    <row r="20" spans="2:23" x14ac:dyDescent="0.25">
      <c r="B20" s="4">
        <v>12</v>
      </c>
      <c r="C20" s="33">
        <v>29.85</v>
      </c>
      <c r="D20" s="5">
        <v>53</v>
      </c>
      <c r="E20" s="4">
        <v>50</v>
      </c>
      <c r="F20" s="6">
        <v>48.3</v>
      </c>
      <c r="G20" s="5" t="s">
        <v>38</v>
      </c>
      <c r="H20" s="6">
        <v>1.5</v>
      </c>
      <c r="I20" s="6">
        <v>10</v>
      </c>
      <c r="J20" s="14">
        <v>0.01</v>
      </c>
      <c r="K20" s="4">
        <v>53</v>
      </c>
      <c r="L20" s="6">
        <v>47.3</v>
      </c>
      <c r="M20" s="5" t="s">
        <v>33</v>
      </c>
      <c r="N20" s="5">
        <v>1.5</v>
      </c>
      <c r="O20" s="11">
        <v>9</v>
      </c>
      <c r="P20" s="6" t="s">
        <v>91</v>
      </c>
      <c r="Q20" s="59">
        <v>1010.5660980505613</v>
      </c>
      <c r="R20" s="49">
        <f t="shared" si="1"/>
        <v>11.666666666666666</v>
      </c>
      <c r="S20" s="50">
        <f t="shared" si="0"/>
        <v>10</v>
      </c>
      <c r="T20" s="50">
        <f t="shared" si="0"/>
        <v>9.0555555555555536</v>
      </c>
      <c r="U20" s="51">
        <f t="shared" si="2"/>
        <v>2.5399999999999999E-2</v>
      </c>
      <c r="V20" s="50">
        <f t="shared" si="3"/>
        <v>11.666666666666666</v>
      </c>
      <c r="W20" s="14">
        <f t="shared" si="3"/>
        <v>8.4999999999999982</v>
      </c>
    </row>
    <row r="21" spans="2:23" x14ac:dyDescent="0.25">
      <c r="B21" s="4">
        <v>13</v>
      </c>
      <c r="C21" s="33">
        <v>29.943999999999999</v>
      </c>
      <c r="D21" s="5">
        <v>54</v>
      </c>
      <c r="E21" s="4">
        <v>51.4</v>
      </c>
      <c r="F21" s="6">
        <v>51</v>
      </c>
      <c r="G21" s="5" t="s">
        <v>33</v>
      </c>
      <c r="H21" s="6">
        <v>1.5</v>
      </c>
      <c r="I21" s="6">
        <v>10</v>
      </c>
      <c r="J21" s="14">
        <v>0.44</v>
      </c>
      <c r="K21" s="4">
        <v>57</v>
      </c>
      <c r="L21" s="6">
        <v>44.6</v>
      </c>
      <c r="M21" s="5"/>
      <c r="N21" s="5">
        <v>0</v>
      </c>
      <c r="O21" s="11">
        <v>9</v>
      </c>
      <c r="P21" s="6" t="s">
        <v>92</v>
      </c>
      <c r="Q21" s="59">
        <v>1013.7493033724818</v>
      </c>
      <c r="R21" s="49">
        <f t="shared" si="1"/>
        <v>12.222222222222221</v>
      </c>
      <c r="S21" s="50">
        <f t="shared" si="0"/>
        <v>10.777777777777777</v>
      </c>
      <c r="T21" s="50">
        <f t="shared" si="0"/>
        <v>10.555555555555555</v>
      </c>
      <c r="U21" s="51">
        <f t="shared" si="2"/>
        <v>1.1175999999999999</v>
      </c>
      <c r="V21" s="50">
        <f t="shared" si="3"/>
        <v>13.888888888888889</v>
      </c>
      <c r="W21" s="14">
        <f t="shared" si="3"/>
        <v>7.0000000000000009</v>
      </c>
    </row>
    <row r="22" spans="2:23" x14ac:dyDescent="0.25">
      <c r="B22" s="4">
        <v>14</v>
      </c>
      <c r="C22" s="33">
        <v>30.091999999999999</v>
      </c>
      <c r="D22" s="5">
        <v>53</v>
      </c>
      <c r="E22" s="4">
        <v>53</v>
      </c>
      <c r="F22" s="6">
        <v>50</v>
      </c>
      <c r="G22" s="5" t="s">
        <v>38</v>
      </c>
      <c r="H22" s="6">
        <v>1.5</v>
      </c>
      <c r="I22" s="6">
        <v>0</v>
      </c>
      <c r="J22" s="14"/>
      <c r="K22" s="4">
        <v>58</v>
      </c>
      <c r="L22" s="6">
        <v>44</v>
      </c>
      <c r="M22" s="5" t="s">
        <v>31</v>
      </c>
      <c r="N22" s="5">
        <v>1</v>
      </c>
      <c r="O22" s="11">
        <v>7</v>
      </c>
      <c r="P22" s="6" t="s">
        <v>37</v>
      </c>
      <c r="Q22" s="59">
        <v>1018.7611585601863</v>
      </c>
      <c r="R22" s="49">
        <f t="shared" si="1"/>
        <v>11.666666666666666</v>
      </c>
      <c r="S22" s="50">
        <f t="shared" si="0"/>
        <v>11.666666666666666</v>
      </c>
      <c r="T22" s="50">
        <f t="shared" si="0"/>
        <v>10</v>
      </c>
      <c r="U22" s="51">
        <f t="shared" si="2"/>
        <v>0</v>
      </c>
      <c r="V22" s="50">
        <f t="shared" si="3"/>
        <v>14.444444444444445</v>
      </c>
      <c r="W22" s="14">
        <f t="shared" si="3"/>
        <v>6.6666666666666661</v>
      </c>
    </row>
    <row r="23" spans="2:23" x14ac:dyDescent="0.25">
      <c r="B23" s="4">
        <v>15</v>
      </c>
      <c r="C23" s="33">
        <v>30.4</v>
      </c>
      <c r="D23" s="5">
        <v>54</v>
      </c>
      <c r="E23" s="4">
        <v>52.5</v>
      </c>
      <c r="F23" s="6">
        <v>50.5</v>
      </c>
      <c r="G23" s="5" t="s">
        <v>38</v>
      </c>
      <c r="H23" s="6">
        <v>1.5</v>
      </c>
      <c r="I23" s="6">
        <v>5</v>
      </c>
      <c r="J23" s="14"/>
      <c r="K23" s="4">
        <v>58.5</v>
      </c>
      <c r="L23" s="6">
        <v>46</v>
      </c>
      <c r="M23" s="5" t="s">
        <v>33</v>
      </c>
      <c r="N23" s="5">
        <v>2</v>
      </c>
      <c r="O23" s="11">
        <v>8</v>
      </c>
      <c r="P23" s="6" t="s">
        <v>37</v>
      </c>
      <c r="Q23" s="59">
        <v>1029.1912355724367</v>
      </c>
      <c r="R23" s="49">
        <f t="shared" si="1"/>
        <v>12.222222222222221</v>
      </c>
      <c r="S23" s="50">
        <f t="shared" si="0"/>
        <v>11.388888888888889</v>
      </c>
      <c r="T23" s="50">
        <f t="shared" si="0"/>
        <v>10.277777777777777</v>
      </c>
      <c r="U23" s="51">
        <f t="shared" si="2"/>
        <v>0</v>
      </c>
      <c r="V23" s="50">
        <f t="shared" si="3"/>
        <v>14.722222222222221</v>
      </c>
      <c r="W23" s="14">
        <f t="shared" si="3"/>
        <v>7.7777777777777777</v>
      </c>
    </row>
    <row r="24" spans="2:23" x14ac:dyDescent="0.25">
      <c r="B24" s="4">
        <v>16</v>
      </c>
      <c r="C24" s="33">
        <v>30.14</v>
      </c>
      <c r="D24" s="5">
        <v>53</v>
      </c>
      <c r="E24" s="4">
        <v>52.5</v>
      </c>
      <c r="F24" s="6">
        <v>50.5</v>
      </c>
      <c r="G24" s="5" t="s">
        <v>33</v>
      </c>
      <c r="H24" s="6">
        <v>2</v>
      </c>
      <c r="I24" s="6">
        <v>1</v>
      </c>
      <c r="J24" s="14"/>
      <c r="K24" s="4">
        <v>64.5</v>
      </c>
      <c r="L24" s="6">
        <v>47.5</v>
      </c>
      <c r="M24" s="5" t="s">
        <v>31</v>
      </c>
      <c r="N24" s="5">
        <v>1.5</v>
      </c>
      <c r="O24" s="11">
        <v>9</v>
      </c>
      <c r="P24" s="6" t="s">
        <v>37</v>
      </c>
      <c r="Q24" s="59">
        <v>1020.3866251075501</v>
      </c>
      <c r="R24" s="49">
        <f t="shared" si="1"/>
        <v>11.666666666666666</v>
      </c>
      <c r="S24" s="50">
        <f t="shared" si="0"/>
        <v>11.388888888888889</v>
      </c>
      <c r="T24" s="50">
        <f t="shared" si="0"/>
        <v>10.277777777777777</v>
      </c>
      <c r="U24" s="51">
        <f t="shared" si="2"/>
        <v>0</v>
      </c>
      <c r="V24" s="50">
        <f t="shared" si="3"/>
        <v>18.055555555555554</v>
      </c>
      <c r="W24" s="14">
        <f t="shared" si="3"/>
        <v>8.6111111111111107</v>
      </c>
    </row>
    <row r="25" spans="2:23" x14ac:dyDescent="0.25">
      <c r="B25" s="4">
        <v>17</v>
      </c>
      <c r="C25" s="33">
        <v>30.143999999999998</v>
      </c>
      <c r="D25" s="5">
        <v>54</v>
      </c>
      <c r="E25" s="4">
        <v>53</v>
      </c>
      <c r="F25" s="6">
        <v>50</v>
      </c>
      <c r="G25" s="5" t="s">
        <v>38</v>
      </c>
      <c r="H25" s="6">
        <v>1</v>
      </c>
      <c r="I25" s="6">
        <v>6</v>
      </c>
      <c r="J25" s="14"/>
      <c r="K25" s="4">
        <v>58</v>
      </c>
      <c r="L25" s="6">
        <v>45</v>
      </c>
      <c r="M25" s="5"/>
      <c r="N25" s="5">
        <v>0</v>
      </c>
      <c r="O25" s="11">
        <v>8</v>
      </c>
      <c r="P25" s="6" t="s">
        <v>37</v>
      </c>
      <c r="Q25" s="59">
        <v>1020.5220806531638</v>
      </c>
      <c r="R25" s="49">
        <f t="shared" si="1"/>
        <v>12.222222222222221</v>
      </c>
      <c r="S25" s="50">
        <f t="shared" si="1"/>
        <v>11.666666666666666</v>
      </c>
      <c r="T25" s="50">
        <f t="shared" si="1"/>
        <v>10</v>
      </c>
      <c r="U25" s="51">
        <f t="shared" si="2"/>
        <v>0</v>
      </c>
      <c r="V25" s="50">
        <f t="shared" si="3"/>
        <v>14.444444444444445</v>
      </c>
      <c r="W25" s="14">
        <f t="shared" si="3"/>
        <v>7.2222222222222223</v>
      </c>
    </row>
    <row r="26" spans="2:23" x14ac:dyDescent="0.25">
      <c r="B26" s="4">
        <v>18</v>
      </c>
      <c r="C26" s="33">
        <v>30.077999999999999</v>
      </c>
      <c r="D26" s="5">
        <v>55</v>
      </c>
      <c r="E26" s="4">
        <v>51</v>
      </c>
      <c r="F26" s="6">
        <v>49</v>
      </c>
      <c r="G26" s="5" t="s">
        <v>33</v>
      </c>
      <c r="H26" s="6">
        <v>0.5</v>
      </c>
      <c r="I26" s="6">
        <v>2</v>
      </c>
      <c r="J26" s="14"/>
      <c r="K26" s="4">
        <v>58.3</v>
      </c>
      <c r="L26" s="6">
        <v>39</v>
      </c>
      <c r="M26" s="5"/>
      <c r="N26" s="5">
        <v>0</v>
      </c>
      <c r="O26" s="11">
        <v>6</v>
      </c>
      <c r="P26" s="6" t="s">
        <v>37</v>
      </c>
      <c r="Q26" s="59">
        <v>1018.2870641505388</v>
      </c>
      <c r="R26" s="49">
        <f t="shared" si="1"/>
        <v>12.777777777777777</v>
      </c>
      <c r="S26" s="50">
        <f t="shared" si="1"/>
        <v>10.555555555555555</v>
      </c>
      <c r="T26" s="50">
        <f t="shared" si="1"/>
        <v>9.4444444444444446</v>
      </c>
      <c r="U26" s="51">
        <f t="shared" si="2"/>
        <v>0</v>
      </c>
      <c r="V26" s="50">
        <f t="shared" si="3"/>
        <v>14.611111111111109</v>
      </c>
      <c r="W26" s="14">
        <f t="shared" si="3"/>
        <v>3.8888888888888888</v>
      </c>
    </row>
    <row r="27" spans="2:23" x14ac:dyDescent="0.25">
      <c r="B27" s="4">
        <v>19</v>
      </c>
      <c r="C27" s="33">
        <v>29.93</v>
      </c>
      <c r="D27" s="5">
        <v>54</v>
      </c>
      <c r="E27" s="4">
        <v>53.5</v>
      </c>
      <c r="F27" s="6">
        <v>51</v>
      </c>
      <c r="G27" s="5" t="s">
        <v>38</v>
      </c>
      <c r="H27" s="6">
        <v>1</v>
      </c>
      <c r="I27" s="6">
        <v>3</v>
      </c>
      <c r="J27" s="14"/>
      <c r="K27" s="4">
        <v>57.3</v>
      </c>
      <c r="L27" s="6">
        <v>43.1</v>
      </c>
      <c r="M27" s="5" t="s">
        <v>38</v>
      </c>
      <c r="N27" s="5">
        <v>1</v>
      </c>
      <c r="O27" s="11">
        <v>7</v>
      </c>
      <c r="P27" s="6" t="s">
        <v>37</v>
      </c>
      <c r="Q27" s="59">
        <v>1013.275208962834</v>
      </c>
      <c r="R27" s="49">
        <f t="shared" si="1"/>
        <v>12.222222222222221</v>
      </c>
      <c r="S27" s="50">
        <f t="shared" si="1"/>
        <v>11.944444444444445</v>
      </c>
      <c r="T27" s="50">
        <f t="shared" si="1"/>
        <v>10.555555555555555</v>
      </c>
      <c r="U27" s="51">
        <f t="shared" si="2"/>
        <v>0</v>
      </c>
      <c r="V27" s="50">
        <f t="shared" si="3"/>
        <v>14.055555555555554</v>
      </c>
      <c r="W27" s="14">
        <f t="shared" si="3"/>
        <v>6.166666666666667</v>
      </c>
    </row>
    <row r="28" spans="2:23" x14ac:dyDescent="0.25">
      <c r="B28" s="4">
        <v>20</v>
      </c>
      <c r="C28" s="33">
        <v>30.02</v>
      </c>
      <c r="D28" s="5">
        <v>54</v>
      </c>
      <c r="E28" s="4">
        <v>55.4</v>
      </c>
      <c r="F28" s="6">
        <v>51.6</v>
      </c>
      <c r="G28" s="5" t="s">
        <v>38</v>
      </c>
      <c r="H28" s="6">
        <v>1.5</v>
      </c>
      <c r="I28" s="6">
        <v>1</v>
      </c>
      <c r="J28" s="14"/>
      <c r="K28" s="4">
        <v>60</v>
      </c>
      <c r="L28" s="6">
        <v>46</v>
      </c>
      <c r="M28" s="5" t="s">
        <v>31</v>
      </c>
      <c r="N28" s="5">
        <v>1.5</v>
      </c>
      <c r="O28" s="11">
        <v>8</v>
      </c>
      <c r="P28" s="6" t="s">
        <v>37</v>
      </c>
      <c r="Q28" s="59">
        <v>1016.3229587391409</v>
      </c>
      <c r="R28" s="49">
        <f t="shared" si="1"/>
        <v>12.222222222222221</v>
      </c>
      <c r="S28" s="50">
        <f t="shared" si="1"/>
        <v>12.999999999999998</v>
      </c>
      <c r="T28" s="50">
        <f t="shared" si="1"/>
        <v>10.888888888888889</v>
      </c>
      <c r="U28" s="51">
        <f t="shared" si="2"/>
        <v>0</v>
      </c>
      <c r="V28" s="50">
        <f t="shared" si="3"/>
        <v>15.555555555555555</v>
      </c>
      <c r="W28" s="14">
        <f t="shared" si="3"/>
        <v>7.7777777777777777</v>
      </c>
    </row>
    <row r="29" spans="2:23" x14ac:dyDescent="0.25">
      <c r="B29" s="4">
        <v>21</v>
      </c>
      <c r="C29" s="33">
        <v>30.2</v>
      </c>
      <c r="D29" s="5">
        <v>55</v>
      </c>
      <c r="E29" s="4">
        <v>54</v>
      </c>
      <c r="F29" s="6">
        <v>51.6</v>
      </c>
      <c r="G29" s="5" t="s">
        <v>38</v>
      </c>
      <c r="H29" s="6">
        <v>1.5</v>
      </c>
      <c r="I29" s="6">
        <v>7</v>
      </c>
      <c r="J29" s="14"/>
      <c r="K29" s="4">
        <v>59.6</v>
      </c>
      <c r="L29" s="6">
        <v>47</v>
      </c>
      <c r="M29" s="5" t="s">
        <v>31</v>
      </c>
      <c r="N29" s="5">
        <v>0.5</v>
      </c>
      <c r="O29" s="11">
        <v>8</v>
      </c>
      <c r="P29" s="6" t="s">
        <v>93</v>
      </c>
      <c r="Q29" s="59">
        <v>1022.4184582917547</v>
      </c>
      <c r="R29" s="49">
        <f t="shared" si="1"/>
        <v>12.777777777777777</v>
      </c>
      <c r="S29" s="50">
        <f t="shared" si="1"/>
        <v>12.222222222222221</v>
      </c>
      <c r="T29" s="50">
        <f t="shared" si="1"/>
        <v>10.888888888888889</v>
      </c>
      <c r="U29" s="51">
        <f t="shared" si="2"/>
        <v>0</v>
      </c>
      <c r="V29" s="50">
        <f t="shared" si="3"/>
        <v>15.333333333333334</v>
      </c>
      <c r="W29" s="14">
        <f t="shared" si="3"/>
        <v>8.3333333333333339</v>
      </c>
    </row>
    <row r="30" spans="2:23" x14ac:dyDescent="0.25">
      <c r="B30" s="4">
        <v>22</v>
      </c>
      <c r="C30" s="33">
        <v>30.36</v>
      </c>
      <c r="D30" s="5">
        <v>55</v>
      </c>
      <c r="E30" s="4">
        <v>52</v>
      </c>
      <c r="F30" s="6">
        <v>51</v>
      </c>
      <c r="G30" s="5" t="s">
        <v>33</v>
      </c>
      <c r="H30" s="6">
        <v>0.5</v>
      </c>
      <c r="I30" s="6">
        <v>10</v>
      </c>
      <c r="J30" s="14"/>
      <c r="K30" s="4">
        <v>60.3</v>
      </c>
      <c r="L30" s="6">
        <v>42</v>
      </c>
      <c r="M30" s="5" t="s">
        <v>52</v>
      </c>
      <c r="N30" s="5">
        <v>2</v>
      </c>
      <c r="O30" s="11">
        <v>7</v>
      </c>
      <c r="P30" s="6" t="s">
        <v>94</v>
      </c>
      <c r="Q30" s="59">
        <v>1027.8366801163002</v>
      </c>
      <c r="R30" s="49">
        <f t="shared" si="1"/>
        <v>12.777777777777777</v>
      </c>
      <c r="S30" s="50">
        <f t="shared" si="1"/>
        <v>11.111111111111111</v>
      </c>
      <c r="T30" s="50">
        <f t="shared" si="1"/>
        <v>10.555555555555555</v>
      </c>
      <c r="U30" s="51">
        <f t="shared" si="2"/>
        <v>0</v>
      </c>
      <c r="V30" s="50">
        <f t="shared" si="3"/>
        <v>15.72222222222222</v>
      </c>
      <c r="W30" s="14">
        <f t="shared" si="3"/>
        <v>5.5555555555555554</v>
      </c>
    </row>
    <row r="31" spans="2:23" x14ac:dyDescent="0.25">
      <c r="B31" s="4">
        <v>23</v>
      </c>
      <c r="C31" s="33">
        <v>30.25</v>
      </c>
      <c r="D31" s="5">
        <v>54</v>
      </c>
      <c r="E31" s="4">
        <v>50</v>
      </c>
      <c r="F31" s="6">
        <v>43</v>
      </c>
      <c r="G31" s="5" t="s">
        <v>54</v>
      </c>
      <c r="H31" s="6">
        <v>3</v>
      </c>
      <c r="I31" s="6">
        <v>0</v>
      </c>
      <c r="J31" s="14"/>
      <c r="K31" s="4">
        <v>54.8</v>
      </c>
      <c r="L31" s="6">
        <v>43.8</v>
      </c>
      <c r="M31" s="5" t="s">
        <v>54</v>
      </c>
      <c r="N31" s="5">
        <v>2</v>
      </c>
      <c r="O31" s="11">
        <v>6</v>
      </c>
      <c r="P31" s="6" t="s">
        <v>55</v>
      </c>
      <c r="Q31" s="59">
        <v>1024.1116526119254</v>
      </c>
      <c r="R31" s="49">
        <f t="shared" si="1"/>
        <v>12.222222222222221</v>
      </c>
      <c r="S31" s="50">
        <f t="shared" si="1"/>
        <v>10</v>
      </c>
      <c r="T31" s="50">
        <f t="shared" si="1"/>
        <v>6.1111111111111107</v>
      </c>
      <c r="U31" s="51">
        <f t="shared" si="2"/>
        <v>0</v>
      </c>
      <c r="V31" s="50">
        <f t="shared" si="3"/>
        <v>12.666666666666664</v>
      </c>
      <c r="W31" s="14">
        <f t="shared" si="3"/>
        <v>6.5555555555555536</v>
      </c>
    </row>
    <row r="32" spans="2:23" x14ac:dyDescent="0.25">
      <c r="B32" s="4">
        <v>24</v>
      </c>
      <c r="C32" s="33">
        <v>30.068000000000001</v>
      </c>
      <c r="D32" s="5">
        <v>54</v>
      </c>
      <c r="E32" s="4">
        <v>52</v>
      </c>
      <c r="F32" s="6">
        <v>45.2</v>
      </c>
      <c r="G32" s="5" t="s">
        <v>54</v>
      </c>
      <c r="H32" s="6">
        <v>2</v>
      </c>
      <c r="I32" s="6">
        <v>0</v>
      </c>
      <c r="J32" s="14"/>
      <c r="K32" s="4">
        <v>62</v>
      </c>
      <c r="L32" s="6">
        <v>45.4</v>
      </c>
      <c r="M32" s="5" t="s">
        <v>54</v>
      </c>
      <c r="N32" s="5">
        <v>2</v>
      </c>
      <c r="O32" s="11">
        <v>5</v>
      </c>
      <c r="P32" s="6" t="s">
        <v>55</v>
      </c>
      <c r="Q32" s="59">
        <v>1017.9484252865046</v>
      </c>
      <c r="R32" s="49">
        <f t="shared" si="1"/>
        <v>12.222222222222221</v>
      </c>
      <c r="S32" s="50">
        <f t="shared" si="1"/>
        <v>11.111111111111111</v>
      </c>
      <c r="T32" s="50">
        <f t="shared" si="1"/>
        <v>7.3333333333333348</v>
      </c>
      <c r="U32" s="51">
        <f t="shared" si="2"/>
        <v>0</v>
      </c>
      <c r="V32" s="50">
        <f t="shared" si="3"/>
        <v>16.666666666666668</v>
      </c>
      <c r="W32" s="14">
        <f t="shared" si="3"/>
        <v>7.4444444444444438</v>
      </c>
    </row>
    <row r="33" spans="2:23" x14ac:dyDescent="0.25">
      <c r="B33" s="4">
        <v>25</v>
      </c>
      <c r="C33" s="33">
        <v>30.02</v>
      </c>
      <c r="D33" s="5">
        <v>57</v>
      </c>
      <c r="E33" s="4">
        <v>60</v>
      </c>
      <c r="F33" s="6">
        <v>57</v>
      </c>
      <c r="G33" s="5" t="s">
        <v>36</v>
      </c>
      <c r="H33" s="6">
        <v>1.5</v>
      </c>
      <c r="I33" s="6">
        <v>0</v>
      </c>
      <c r="J33" s="14"/>
      <c r="K33" s="4">
        <v>71</v>
      </c>
      <c r="L33" s="6">
        <v>49.8</v>
      </c>
      <c r="M33" s="5" t="s">
        <v>54</v>
      </c>
      <c r="N33" s="5">
        <v>1</v>
      </c>
      <c r="O33" s="11">
        <v>4</v>
      </c>
      <c r="P33" s="6" t="s">
        <v>55</v>
      </c>
      <c r="Q33" s="59">
        <v>1016.3229587391409</v>
      </c>
      <c r="R33" s="49">
        <f t="shared" si="1"/>
        <v>13.888888888888889</v>
      </c>
      <c r="S33" s="50">
        <f t="shared" si="1"/>
        <v>15.555555555555555</v>
      </c>
      <c r="T33" s="50">
        <f t="shared" si="1"/>
        <v>13.888888888888889</v>
      </c>
      <c r="U33" s="51">
        <f t="shared" si="2"/>
        <v>0</v>
      </c>
      <c r="V33" s="50">
        <f t="shared" si="3"/>
        <v>21.666666666666668</v>
      </c>
      <c r="W33" s="14">
        <f t="shared" si="3"/>
        <v>9.8888888888888875</v>
      </c>
    </row>
    <row r="34" spans="2:23" x14ac:dyDescent="0.25">
      <c r="B34" s="4">
        <v>26</v>
      </c>
      <c r="C34" s="33">
        <v>29.936</v>
      </c>
      <c r="D34" s="5">
        <v>59</v>
      </c>
      <c r="E34" s="4">
        <v>67</v>
      </c>
      <c r="F34" s="6">
        <v>58</v>
      </c>
      <c r="G34" s="5" t="s">
        <v>36</v>
      </c>
      <c r="H34" s="6">
        <v>1</v>
      </c>
      <c r="I34" s="6">
        <v>1</v>
      </c>
      <c r="J34" s="14">
        <v>0.05</v>
      </c>
      <c r="K34" s="4">
        <v>74.8</v>
      </c>
      <c r="L34" s="6">
        <v>55</v>
      </c>
      <c r="M34" s="5" t="s">
        <v>54</v>
      </c>
      <c r="N34" s="5">
        <v>1</v>
      </c>
      <c r="O34" s="11">
        <v>5</v>
      </c>
      <c r="P34" s="6" t="s">
        <v>95</v>
      </c>
      <c r="Q34" s="59">
        <v>1013.4783922812546</v>
      </c>
      <c r="R34" s="49">
        <f t="shared" si="1"/>
        <v>15</v>
      </c>
      <c r="S34" s="50">
        <f t="shared" si="1"/>
        <v>19.444444444444443</v>
      </c>
      <c r="T34" s="50">
        <f t="shared" si="1"/>
        <v>14.444444444444445</v>
      </c>
      <c r="U34" s="51">
        <f t="shared" si="2"/>
        <v>0.127</v>
      </c>
      <c r="V34" s="50">
        <f t="shared" si="3"/>
        <v>23.777777777777775</v>
      </c>
      <c r="W34" s="14">
        <f t="shared" si="3"/>
        <v>12.777777777777777</v>
      </c>
    </row>
    <row r="35" spans="2:23" x14ac:dyDescent="0.25">
      <c r="B35" s="4">
        <v>27</v>
      </c>
      <c r="C35" s="33">
        <v>29.81</v>
      </c>
      <c r="D35" s="5">
        <v>59</v>
      </c>
      <c r="E35" s="4">
        <v>65</v>
      </c>
      <c r="F35" s="6">
        <v>58</v>
      </c>
      <c r="G35" s="5" t="s">
        <v>36</v>
      </c>
      <c r="H35" s="6">
        <v>1</v>
      </c>
      <c r="I35" s="6">
        <v>6</v>
      </c>
      <c r="J35" s="14"/>
      <c r="K35" s="4">
        <v>73.3</v>
      </c>
      <c r="L35" s="6">
        <v>51</v>
      </c>
      <c r="M35" s="5" t="s">
        <v>33</v>
      </c>
      <c r="N35" s="5">
        <v>0.5</v>
      </c>
      <c r="O35" s="11">
        <v>4</v>
      </c>
      <c r="P35" s="6" t="s">
        <v>95</v>
      </c>
      <c r="Q35" s="59">
        <v>1009.2115425944247</v>
      </c>
      <c r="R35" s="49">
        <f t="shared" si="1"/>
        <v>15</v>
      </c>
      <c r="S35" s="50">
        <f t="shared" si="1"/>
        <v>18.333333333333332</v>
      </c>
      <c r="T35" s="50">
        <f t="shared" si="1"/>
        <v>14.444444444444445</v>
      </c>
      <c r="U35" s="51">
        <f t="shared" si="2"/>
        <v>0</v>
      </c>
      <c r="V35" s="50">
        <f t="shared" si="3"/>
        <v>22.944444444444443</v>
      </c>
      <c r="W35" s="14">
        <f t="shared" si="3"/>
        <v>10.555555555555555</v>
      </c>
    </row>
    <row r="36" spans="2:23" x14ac:dyDescent="0.25">
      <c r="B36" s="4">
        <v>28</v>
      </c>
      <c r="C36" s="33">
        <v>29.628</v>
      </c>
      <c r="D36" s="5">
        <v>60</v>
      </c>
      <c r="E36" s="4">
        <v>61</v>
      </c>
      <c r="F36" s="6">
        <v>59.4</v>
      </c>
      <c r="G36" s="5" t="s">
        <v>33</v>
      </c>
      <c r="H36" s="6">
        <v>1</v>
      </c>
      <c r="I36" s="6">
        <v>6</v>
      </c>
      <c r="J36" s="14">
        <v>0.04</v>
      </c>
      <c r="K36" s="4">
        <v>65.8</v>
      </c>
      <c r="L36" s="6">
        <v>51.1</v>
      </c>
      <c r="M36" s="5" t="s">
        <v>31</v>
      </c>
      <c r="N36" s="5">
        <v>1.5</v>
      </c>
      <c r="O36" s="11">
        <v>7</v>
      </c>
      <c r="P36" s="6" t="s">
        <v>39</v>
      </c>
      <c r="Q36" s="59">
        <v>1003.0483152690043</v>
      </c>
      <c r="R36" s="49">
        <f t="shared" si="1"/>
        <v>15.555555555555555</v>
      </c>
      <c r="S36" s="50">
        <f t="shared" si="1"/>
        <v>16.111111111111111</v>
      </c>
      <c r="T36" s="50">
        <f t="shared" si="1"/>
        <v>15.222222222222221</v>
      </c>
      <c r="U36" s="51">
        <f t="shared" si="2"/>
        <v>0.1016</v>
      </c>
      <c r="V36" s="50">
        <f t="shared" si="3"/>
        <v>18.777777777777775</v>
      </c>
      <c r="W36" s="14">
        <f t="shared" si="3"/>
        <v>10.611111111111112</v>
      </c>
    </row>
    <row r="37" spans="2:23" x14ac:dyDescent="0.25">
      <c r="B37" s="4">
        <v>29</v>
      </c>
      <c r="C37" s="33">
        <v>29.684000000000001</v>
      </c>
      <c r="D37" s="5">
        <v>59</v>
      </c>
      <c r="E37" s="4">
        <v>54.8</v>
      </c>
      <c r="F37" s="6">
        <v>53.7</v>
      </c>
      <c r="G37" s="5" t="s">
        <v>38</v>
      </c>
      <c r="H37" s="6">
        <v>0.5</v>
      </c>
      <c r="I37" s="6">
        <v>10</v>
      </c>
      <c r="J37" s="14">
        <v>0.03</v>
      </c>
      <c r="K37" s="4">
        <v>55</v>
      </c>
      <c r="L37" s="6">
        <v>46.8</v>
      </c>
      <c r="M37" s="5" t="s">
        <v>52</v>
      </c>
      <c r="N37" s="5">
        <v>2</v>
      </c>
      <c r="O37" s="11">
        <v>10</v>
      </c>
      <c r="P37" s="6" t="s">
        <v>63</v>
      </c>
      <c r="Q37" s="59">
        <v>1004.9446929075954</v>
      </c>
      <c r="R37" s="49">
        <f t="shared" si="1"/>
        <v>15</v>
      </c>
      <c r="S37" s="50">
        <f t="shared" si="1"/>
        <v>12.666666666666664</v>
      </c>
      <c r="T37" s="50">
        <f t="shared" si="1"/>
        <v>12.055555555555557</v>
      </c>
      <c r="U37" s="51">
        <f t="shared" si="2"/>
        <v>7.6200000000000004E-2</v>
      </c>
      <c r="V37" s="50">
        <f t="shared" si="3"/>
        <v>12.777777777777777</v>
      </c>
      <c r="W37" s="14">
        <f t="shared" si="3"/>
        <v>8.2222222222222197</v>
      </c>
    </row>
    <row r="38" spans="2:23" x14ac:dyDescent="0.25">
      <c r="B38" s="4">
        <v>30</v>
      </c>
      <c r="C38" s="33">
        <v>29.66</v>
      </c>
      <c r="D38" s="5">
        <v>56</v>
      </c>
      <c r="E38" s="4">
        <v>47.2</v>
      </c>
      <c r="F38" s="6">
        <v>43.6</v>
      </c>
      <c r="G38" s="5" t="s">
        <v>52</v>
      </c>
      <c r="H38" s="6">
        <v>3</v>
      </c>
      <c r="I38" s="6">
        <v>10</v>
      </c>
      <c r="J38" s="14"/>
      <c r="K38" s="4">
        <v>51.8</v>
      </c>
      <c r="L38" s="6">
        <v>45</v>
      </c>
      <c r="M38" s="5" t="s">
        <v>52</v>
      </c>
      <c r="N38" s="5">
        <v>2</v>
      </c>
      <c r="O38" s="11">
        <v>6</v>
      </c>
      <c r="P38" s="6" t="s">
        <v>96</v>
      </c>
      <c r="Q38" s="59">
        <v>1004.1319596339132</v>
      </c>
      <c r="R38" s="49">
        <f t="shared" si="1"/>
        <v>13.333333333333332</v>
      </c>
      <c r="S38" s="50">
        <f t="shared" si="1"/>
        <v>8.4444444444444464</v>
      </c>
      <c r="T38" s="50">
        <f t="shared" si="1"/>
        <v>6.4444444444444446</v>
      </c>
      <c r="U38" s="51">
        <f t="shared" si="2"/>
        <v>0</v>
      </c>
      <c r="V38" s="50">
        <f t="shared" si="3"/>
        <v>10.999999999999998</v>
      </c>
      <c r="W38" s="14">
        <f t="shared" si="3"/>
        <v>7.2222222222222223</v>
      </c>
    </row>
    <row r="39" spans="2:23" x14ac:dyDescent="0.25">
      <c r="B39" s="1" t="s">
        <v>15</v>
      </c>
      <c r="C39" s="12">
        <f t="shared" ref="C39:O39" si="4">SUM(C8:C38)</f>
        <v>897.51499999999987</v>
      </c>
      <c r="D39" s="36">
        <f t="shared" si="4"/>
        <v>1628</v>
      </c>
      <c r="E39" s="36">
        <f t="shared" ref="E39" si="5">SUM(E8:E38)</f>
        <v>1563</v>
      </c>
      <c r="F39" s="36">
        <f t="shared" si="4"/>
        <v>1469.6000000000001</v>
      </c>
      <c r="G39" s="36"/>
      <c r="H39" s="36">
        <f t="shared" si="4"/>
        <v>44</v>
      </c>
      <c r="I39" s="36">
        <f t="shared" si="4"/>
        <v>156</v>
      </c>
      <c r="J39" s="35">
        <f t="shared" si="4"/>
        <v>1.72</v>
      </c>
      <c r="K39" s="36">
        <f t="shared" si="4"/>
        <v>1748.2999999999997</v>
      </c>
      <c r="L39" s="36">
        <f t="shared" si="4"/>
        <v>1323.6999999999998</v>
      </c>
      <c r="M39" s="12"/>
      <c r="N39" s="36">
        <f t="shared" si="4"/>
        <v>36</v>
      </c>
      <c r="O39" s="37">
        <f t="shared" si="4"/>
        <v>212</v>
      </c>
      <c r="P39" s="3"/>
      <c r="Q39" s="37">
        <f>SUM(Q9:Q38)</f>
        <v>30385.218672619703</v>
      </c>
      <c r="R39" s="37"/>
      <c r="S39" s="47"/>
      <c r="T39" s="47"/>
      <c r="U39" s="48">
        <f t="shared" si="2"/>
        <v>4.3687999999999994</v>
      </c>
      <c r="V39" s="47"/>
      <c r="W39" s="13"/>
    </row>
    <row r="40" spans="2:23" x14ac:dyDescent="0.25">
      <c r="B40" s="7" t="s">
        <v>16</v>
      </c>
      <c r="C40" s="15">
        <f>C39/30</f>
        <v>29.917166666666663</v>
      </c>
      <c r="D40" s="38">
        <f>D39/30</f>
        <v>54.266666666666666</v>
      </c>
      <c r="E40" s="38">
        <f>E39/30</f>
        <v>52.1</v>
      </c>
      <c r="F40" s="38">
        <f>F39/30</f>
        <v>48.986666666666672</v>
      </c>
      <c r="G40" s="38"/>
      <c r="H40" s="38">
        <f>H39/30</f>
        <v>1.4666666666666666</v>
      </c>
      <c r="I40" s="38">
        <f>I39/30</f>
        <v>5.2</v>
      </c>
      <c r="J40" s="38">
        <f>J39/30</f>
        <v>5.7333333333333333E-2</v>
      </c>
      <c r="K40" s="38">
        <f>K39/30</f>
        <v>58.276666666666657</v>
      </c>
      <c r="L40" s="38">
        <f>L39/30</f>
        <v>44.123333333333328</v>
      </c>
      <c r="M40" s="15"/>
      <c r="N40" s="38">
        <f>N39/30</f>
        <v>1.2</v>
      </c>
      <c r="O40" s="39">
        <f>O39/30</f>
        <v>7.0666666666666664</v>
      </c>
      <c r="P40" s="9"/>
      <c r="Q40" s="38">
        <f>AVERAGE(Q9:Q38)</f>
        <v>1012.8406224206568</v>
      </c>
      <c r="R40" s="39">
        <f t="shared" si="1"/>
        <v>12.37037037037037</v>
      </c>
      <c r="S40" s="52">
        <f t="shared" si="1"/>
        <v>11.166666666666668</v>
      </c>
      <c r="T40" s="52">
        <f t="shared" si="1"/>
        <v>9.4370370370370402</v>
      </c>
      <c r="U40" s="53">
        <f t="shared" si="2"/>
        <v>0.14562666666666665</v>
      </c>
      <c r="V40" s="52">
        <f t="shared" si="3"/>
        <v>14.598148148148143</v>
      </c>
      <c r="W40" s="54">
        <f t="shared" si="3"/>
        <v>6.7351851851851823</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2.5</v>
      </c>
      <c r="E44" s="5">
        <v>4.5</v>
      </c>
      <c r="F44" s="5">
        <v>3.5</v>
      </c>
      <c r="G44" s="5">
        <v>5</v>
      </c>
      <c r="H44" s="5">
        <v>7.5</v>
      </c>
      <c r="I44" s="5">
        <v>4</v>
      </c>
      <c r="J44" s="5"/>
      <c r="K44" s="6"/>
    </row>
    <row r="45" spans="2:23" ht="30" x14ac:dyDescent="0.25">
      <c r="B45" s="24" t="s">
        <v>28</v>
      </c>
      <c r="C45" s="7">
        <v>1.5</v>
      </c>
      <c r="D45" s="8">
        <v>10.5</v>
      </c>
      <c r="E45" s="8">
        <v>18.5</v>
      </c>
      <c r="F45" s="8">
        <v>9.5</v>
      </c>
      <c r="G45" s="8">
        <v>10.5</v>
      </c>
      <c r="H45" s="8">
        <v>17.5</v>
      </c>
      <c r="I45" s="8">
        <v>12</v>
      </c>
      <c r="J45" s="8"/>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abSelected="1"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s="20" customFormat="1" ht="90" x14ac:dyDescent="0.25">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29.443999999999999</v>
      </c>
      <c r="D9" s="1">
        <v>56</v>
      </c>
      <c r="E9" s="1">
        <v>46</v>
      </c>
      <c r="F9" s="3">
        <v>44.7</v>
      </c>
      <c r="G9" s="2" t="s">
        <v>52</v>
      </c>
      <c r="H9" s="3">
        <v>2</v>
      </c>
      <c r="I9" s="3">
        <v>10</v>
      </c>
      <c r="J9" s="13">
        <v>0.02</v>
      </c>
      <c r="K9" s="1">
        <v>47.6</v>
      </c>
      <c r="L9" s="3">
        <v>44</v>
      </c>
      <c r="M9" s="2" t="s">
        <v>52</v>
      </c>
      <c r="N9" s="2">
        <v>0.5</v>
      </c>
      <c r="O9" s="10">
        <v>7</v>
      </c>
      <c r="P9" s="3" t="s">
        <v>48</v>
      </c>
      <c r="Q9" s="82">
        <v>996.6141768523562</v>
      </c>
      <c r="R9" s="37">
        <f>CONVERT(D9,"F","C")</f>
        <v>13.333333333333332</v>
      </c>
      <c r="S9" s="47">
        <f t="shared" ref="S9:T24" si="0">CONVERT(E9,"F","C")</f>
        <v>7.7777777777777777</v>
      </c>
      <c r="T9" s="47">
        <f t="shared" si="0"/>
        <v>7.0555555555555571</v>
      </c>
      <c r="U9" s="48">
        <f>CONVERT(J9,"in","cm")</f>
        <v>5.0799999999999998E-2</v>
      </c>
      <c r="V9" s="47">
        <f>CONVERT(K9,"F","C")</f>
        <v>8.6666666666666679</v>
      </c>
      <c r="W9" s="13">
        <f>CONVERT(L9,"F","C")</f>
        <v>6.6666666666666661</v>
      </c>
    </row>
    <row r="10" spans="1:23" x14ac:dyDescent="0.25">
      <c r="B10" s="4">
        <v>2</v>
      </c>
      <c r="C10" s="33">
        <v>29.626000000000001</v>
      </c>
      <c r="D10" s="5">
        <v>54</v>
      </c>
      <c r="E10" s="4">
        <v>48</v>
      </c>
      <c r="F10" s="6">
        <v>43</v>
      </c>
      <c r="G10" s="5" t="s">
        <v>44</v>
      </c>
      <c r="H10" s="6">
        <v>1</v>
      </c>
      <c r="I10" s="6">
        <v>6</v>
      </c>
      <c r="J10" s="14">
        <v>0.06</v>
      </c>
      <c r="K10" s="4">
        <v>54.8</v>
      </c>
      <c r="L10" s="6">
        <v>40</v>
      </c>
      <c r="M10" s="5" t="s">
        <v>33</v>
      </c>
      <c r="N10" s="5">
        <v>2</v>
      </c>
      <c r="O10" s="11">
        <v>7</v>
      </c>
      <c r="P10" s="6" t="s">
        <v>39</v>
      </c>
      <c r="Q10" s="59">
        <v>1002.7774041777769</v>
      </c>
      <c r="R10" s="49">
        <f t="shared" ref="R10:T41" si="1">CONVERT(D10,"F","C")</f>
        <v>12.222222222222221</v>
      </c>
      <c r="S10" s="50">
        <f t="shared" si="0"/>
        <v>8.8888888888888893</v>
      </c>
      <c r="T10" s="50">
        <f t="shared" si="0"/>
        <v>6.1111111111111107</v>
      </c>
      <c r="U10" s="51">
        <f t="shared" ref="U10:U41" si="2">CONVERT(J10,"in","cm")</f>
        <v>0.15240000000000001</v>
      </c>
      <c r="V10" s="50">
        <f t="shared" ref="V10:W41" si="3">CONVERT(K10,"F","C")</f>
        <v>12.666666666666664</v>
      </c>
      <c r="W10" s="14">
        <f t="shared" si="3"/>
        <v>4.4444444444444446</v>
      </c>
    </row>
    <row r="11" spans="1:23" x14ac:dyDescent="0.25">
      <c r="B11" s="4">
        <v>3</v>
      </c>
      <c r="C11" s="33">
        <v>29.673999999999999</v>
      </c>
      <c r="D11" s="5">
        <v>54</v>
      </c>
      <c r="E11" s="4">
        <v>50.8</v>
      </c>
      <c r="F11" s="6">
        <v>46</v>
      </c>
      <c r="G11" s="5" t="s">
        <v>38</v>
      </c>
      <c r="H11" s="6">
        <v>1.5</v>
      </c>
      <c r="I11" s="6">
        <v>7</v>
      </c>
      <c r="J11" s="14">
        <v>0.01</v>
      </c>
      <c r="K11" s="4">
        <v>53.2</v>
      </c>
      <c r="L11" s="6">
        <v>43</v>
      </c>
      <c r="M11" s="5"/>
      <c r="N11" s="5">
        <v>0</v>
      </c>
      <c r="O11" s="11">
        <v>6</v>
      </c>
      <c r="P11" s="6" t="s">
        <v>39</v>
      </c>
      <c r="Q11" s="59">
        <v>1004.4028707251406</v>
      </c>
      <c r="R11" s="49">
        <f t="shared" si="1"/>
        <v>12.222222222222221</v>
      </c>
      <c r="S11" s="50">
        <f t="shared" si="0"/>
        <v>10.444444444444443</v>
      </c>
      <c r="T11" s="50">
        <f t="shared" si="0"/>
        <v>7.7777777777777777</v>
      </c>
      <c r="U11" s="51">
        <f t="shared" si="2"/>
        <v>2.5399999999999999E-2</v>
      </c>
      <c r="V11" s="50">
        <f t="shared" si="3"/>
        <v>11.777777777777779</v>
      </c>
      <c r="W11" s="14">
        <f t="shared" si="3"/>
        <v>6.1111111111111107</v>
      </c>
    </row>
    <row r="12" spans="1:23" x14ac:dyDescent="0.25">
      <c r="B12" s="4">
        <v>4</v>
      </c>
      <c r="C12" s="33">
        <v>29.882000000000001</v>
      </c>
      <c r="D12" s="34">
        <v>53</v>
      </c>
      <c r="E12" s="4">
        <v>48.2</v>
      </c>
      <c r="F12" s="6">
        <v>45</v>
      </c>
      <c r="G12" s="5" t="s">
        <v>44</v>
      </c>
      <c r="H12" s="6">
        <v>0.5</v>
      </c>
      <c r="I12" s="6">
        <v>4</v>
      </c>
      <c r="J12" s="14">
        <v>0.06</v>
      </c>
      <c r="K12" s="4">
        <v>53.2</v>
      </c>
      <c r="L12" s="6">
        <v>36</v>
      </c>
      <c r="M12" s="5" t="s">
        <v>31</v>
      </c>
      <c r="N12" s="5">
        <v>0.5</v>
      </c>
      <c r="O12" s="11">
        <v>6</v>
      </c>
      <c r="P12" s="6" t="s">
        <v>39</v>
      </c>
      <c r="Q12" s="59">
        <v>1011.44655909705</v>
      </c>
      <c r="R12" s="49">
        <f t="shared" si="1"/>
        <v>11.666666666666666</v>
      </c>
      <c r="S12" s="50">
        <f t="shared" si="0"/>
        <v>9.0000000000000018</v>
      </c>
      <c r="T12" s="50">
        <f t="shared" si="0"/>
        <v>7.2222222222222223</v>
      </c>
      <c r="U12" s="51">
        <f t="shared" si="2"/>
        <v>0.15240000000000001</v>
      </c>
      <c r="V12" s="50">
        <f t="shared" si="3"/>
        <v>11.777777777777779</v>
      </c>
      <c r="W12" s="14">
        <f t="shared" si="3"/>
        <v>2.2222222222222223</v>
      </c>
    </row>
    <row r="13" spans="1:23" x14ac:dyDescent="0.25">
      <c r="B13" s="4">
        <v>5</v>
      </c>
      <c r="C13" s="33">
        <v>30.2</v>
      </c>
      <c r="D13" s="34">
        <v>53</v>
      </c>
      <c r="E13" s="4">
        <v>54.4</v>
      </c>
      <c r="F13" s="6">
        <v>50</v>
      </c>
      <c r="G13" s="5" t="s">
        <v>38</v>
      </c>
      <c r="H13" s="6">
        <v>1.5</v>
      </c>
      <c r="I13" s="6">
        <v>0</v>
      </c>
      <c r="J13" s="14"/>
      <c r="K13" s="4">
        <v>59.2</v>
      </c>
      <c r="L13" s="6">
        <v>40.6</v>
      </c>
      <c r="M13" s="5"/>
      <c r="N13" s="5">
        <v>0</v>
      </c>
      <c r="O13" s="11">
        <v>5</v>
      </c>
      <c r="P13" s="6" t="s">
        <v>37</v>
      </c>
      <c r="Q13" s="59">
        <v>1022.2152749733343</v>
      </c>
      <c r="R13" s="49">
        <f t="shared" si="1"/>
        <v>11.666666666666666</v>
      </c>
      <c r="S13" s="50">
        <f t="shared" si="0"/>
        <v>12.444444444444443</v>
      </c>
      <c r="T13" s="50">
        <f t="shared" si="0"/>
        <v>10</v>
      </c>
      <c r="U13" s="51">
        <f t="shared" si="2"/>
        <v>0</v>
      </c>
      <c r="V13" s="50">
        <f t="shared" si="3"/>
        <v>15.111111111111112</v>
      </c>
      <c r="W13" s="14">
        <f t="shared" si="3"/>
        <v>4.7777777777777786</v>
      </c>
    </row>
    <row r="14" spans="1:23" x14ac:dyDescent="0.25">
      <c r="B14" s="4">
        <v>6</v>
      </c>
      <c r="C14" s="33">
        <v>30.29</v>
      </c>
      <c r="D14" s="5">
        <v>54</v>
      </c>
      <c r="E14" s="4">
        <v>56.5</v>
      </c>
      <c r="F14" s="6">
        <v>51</v>
      </c>
      <c r="G14" s="5" t="s">
        <v>38</v>
      </c>
      <c r="H14" s="6">
        <v>0.5</v>
      </c>
      <c r="I14" s="6">
        <v>1</v>
      </c>
      <c r="J14" s="14"/>
      <c r="K14" s="4">
        <v>60</v>
      </c>
      <c r="L14" s="6">
        <v>39</v>
      </c>
      <c r="M14" s="5" t="s">
        <v>52</v>
      </c>
      <c r="N14" s="5">
        <v>1</v>
      </c>
      <c r="O14" s="11">
        <v>7</v>
      </c>
      <c r="P14" s="6" t="s">
        <v>55</v>
      </c>
      <c r="Q14" s="59">
        <v>1025.2630247496411</v>
      </c>
      <c r="R14" s="49">
        <f t="shared" si="1"/>
        <v>12.222222222222221</v>
      </c>
      <c r="S14" s="50">
        <f t="shared" si="0"/>
        <v>13.611111111111111</v>
      </c>
      <c r="T14" s="50">
        <f t="shared" si="0"/>
        <v>10.555555555555555</v>
      </c>
      <c r="U14" s="51">
        <f t="shared" si="2"/>
        <v>0</v>
      </c>
      <c r="V14" s="50">
        <f t="shared" si="3"/>
        <v>15.555555555555555</v>
      </c>
      <c r="W14" s="14">
        <f t="shared" si="3"/>
        <v>3.8888888888888888</v>
      </c>
    </row>
    <row r="15" spans="1:23" x14ac:dyDescent="0.25">
      <c r="B15" s="4">
        <v>7</v>
      </c>
      <c r="C15" s="33">
        <v>30.306000000000001</v>
      </c>
      <c r="D15" s="5">
        <v>54</v>
      </c>
      <c r="E15" s="4">
        <v>59</v>
      </c>
      <c r="F15" s="6">
        <v>49</v>
      </c>
      <c r="G15" s="5" t="s">
        <v>54</v>
      </c>
      <c r="H15" s="6">
        <v>1</v>
      </c>
      <c r="I15" s="6">
        <v>1</v>
      </c>
      <c r="J15" s="14"/>
      <c r="K15" s="4">
        <v>63.7</v>
      </c>
      <c r="L15" s="6">
        <v>42</v>
      </c>
      <c r="M15" s="5" t="s">
        <v>52</v>
      </c>
      <c r="N15" s="5">
        <v>1</v>
      </c>
      <c r="O15" s="11">
        <v>6</v>
      </c>
      <c r="P15" s="6" t="s">
        <v>55</v>
      </c>
      <c r="Q15" s="59">
        <v>1025.8048469320959</v>
      </c>
      <c r="R15" s="49">
        <f t="shared" si="1"/>
        <v>12.222222222222221</v>
      </c>
      <c r="S15" s="50">
        <f t="shared" si="0"/>
        <v>15</v>
      </c>
      <c r="T15" s="50">
        <f t="shared" si="0"/>
        <v>9.4444444444444446</v>
      </c>
      <c r="U15" s="51">
        <f t="shared" si="2"/>
        <v>0</v>
      </c>
      <c r="V15" s="50">
        <f t="shared" si="3"/>
        <v>17.611111111111111</v>
      </c>
      <c r="W15" s="14">
        <f t="shared" si="3"/>
        <v>5.5555555555555554</v>
      </c>
    </row>
    <row r="16" spans="1:23" x14ac:dyDescent="0.25">
      <c r="B16" s="4">
        <v>8</v>
      </c>
      <c r="C16" s="33">
        <v>30.173999999999999</v>
      </c>
      <c r="D16" s="5">
        <v>55</v>
      </c>
      <c r="E16" s="4">
        <v>55</v>
      </c>
      <c r="F16" s="6">
        <v>51</v>
      </c>
      <c r="G16" s="5" t="s">
        <v>33</v>
      </c>
      <c r="H16" s="6">
        <v>1</v>
      </c>
      <c r="I16" s="6">
        <v>2</v>
      </c>
      <c r="J16" s="14">
        <v>0.15</v>
      </c>
      <c r="K16" s="4">
        <v>61.8</v>
      </c>
      <c r="L16" s="6">
        <v>38</v>
      </c>
      <c r="M16" s="5"/>
      <c r="N16" s="5">
        <v>0</v>
      </c>
      <c r="O16" s="11">
        <v>6</v>
      </c>
      <c r="P16" s="6" t="s">
        <v>37</v>
      </c>
      <c r="Q16" s="59">
        <v>1021.3348139268456</v>
      </c>
      <c r="R16" s="49">
        <f t="shared" si="1"/>
        <v>12.777777777777777</v>
      </c>
      <c r="S16" s="50">
        <f t="shared" si="0"/>
        <v>12.777777777777777</v>
      </c>
      <c r="T16" s="50">
        <f t="shared" si="0"/>
        <v>10.555555555555555</v>
      </c>
      <c r="U16" s="51">
        <f t="shared" si="2"/>
        <v>0.38100000000000001</v>
      </c>
      <c r="V16" s="50">
        <f t="shared" si="3"/>
        <v>16.555555555555554</v>
      </c>
      <c r="W16" s="14">
        <f t="shared" si="3"/>
        <v>3.333333333333333</v>
      </c>
    </row>
    <row r="17" spans="2:23" x14ac:dyDescent="0.25">
      <c r="B17" s="4">
        <v>9</v>
      </c>
      <c r="C17" s="33">
        <v>29.952000000000002</v>
      </c>
      <c r="D17" s="5">
        <v>56</v>
      </c>
      <c r="E17" s="4">
        <v>53</v>
      </c>
      <c r="F17" s="6">
        <v>52</v>
      </c>
      <c r="G17" s="5" t="s">
        <v>38</v>
      </c>
      <c r="H17" s="6">
        <v>1.5</v>
      </c>
      <c r="I17" s="6">
        <v>10</v>
      </c>
      <c r="J17" s="14">
        <v>0.01</v>
      </c>
      <c r="K17" s="4">
        <v>59.8</v>
      </c>
      <c r="L17" s="6">
        <v>43.6</v>
      </c>
      <c r="M17" s="5" t="s">
        <v>31</v>
      </c>
      <c r="N17" s="5">
        <v>1.5</v>
      </c>
      <c r="O17" s="11">
        <v>8</v>
      </c>
      <c r="P17" s="6" t="s">
        <v>39</v>
      </c>
      <c r="Q17" s="59">
        <v>1013.8170311452886</v>
      </c>
      <c r="R17" s="49">
        <f t="shared" si="1"/>
        <v>13.333333333333332</v>
      </c>
      <c r="S17" s="50">
        <f t="shared" si="0"/>
        <v>11.666666666666666</v>
      </c>
      <c r="T17" s="50">
        <f t="shared" si="0"/>
        <v>11.111111111111111</v>
      </c>
      <c r="U17" s="51">
        <f t="shared" si="2"/>
        <v>2.5399999999999999E-2</v>
      </c>
      <c r="V17" s="50">
        <f t="shared" si="3"/>
        <v>15.444444444444443</v>
      </c>
      <c r="W17" s="14">
        <f t="shared" si="3"/>
        <v>6.4444444444444446</v>
      </c>
    </row>
    <row r="18" spans="2:23" x14ac:dyDescent="0.25">
      <c r="B18" s="4">
        <v>10</v>
      </c>
      <c r="C18" s="33">
        <v>30.146000000000001</v>
      </c>
      <c r="D18" s="5">
        <v>56</v>
      </c>
      <c r="E18" s="4">
        <v>55</v>
      </c>
      <c r="F18" s="6">
        <v>51.8</v>
      </c>
      <c r="G18" s="5" t="s">
        <v>31</v>
      </c>
      <c r="H18" s="6">
        <v>1.5</v>
      </c>
      <c r="I18" s="6">
        <v>5</v>
      </c>
      <c r="J18" s="14">
        <v>7.0000000000000007E-2</v>
      </c>
      <c r="K18" s="4">
        <v>59.3</v>
      </c>
      <c r="L18" s="6">
        <v>48.5</v>
      </c>
      <c r="M18" s="5" t="s">
        <v>31</v>
      </c>
      <c r="N18" s="5">
        <v>1</v>
      </c>
      <c r="O18" s="11">
        <v>7</v>
      </c>
      <c r="P18" s="6" t="s">
        <v>48</v>
      </c>
      <c r="Q18" s="59">
        <v>1020.3866251075503</v>
      </c>
      <c r="R18" s="49">
        <f t="shared" si="1"/>
        <v>13.333333333333332</v>
      </c>
      <c r="S18" s="50">
        <f t="shared" si="0"/>
        <v>12.777777777777777</v>
      </c>
      <c r="T18" s="50">
        <f t="shared" si="0"/>
        <v>10.999999999999998</v>
      </c>
      <c r="U18" s="51">
        <f t="shared" si="2"/>
        <v>0.17780000000000001</v>
      </c>
      <c r="V18" s="50">
        <f t="shared" si="3"/>
        <v>15.166666666666664</v>
      </c>
      <c r="W18" s="14">
        <f t="shared" si="3"/>
        <v>9.1666666666666661</v>
      </c>
    </row>
    <row r="19" spans="2:23" x14ac:dyDescent="0.25">
      <c r="B19" s="4">
        <v>11</v>
      </c>
      <c r="C19" s="33">
        <v>29.902000000000001</v>
      </c>
      <c r="D19" s="5">
        <v>56</v>
      </c>
      <c r="E19" s="4">
        <v>54.4</v>
      </c>
      <c r="F19" s="6">
        <v>54</v>
      </c>
      <c r="G19" s="5" t="s">
        <v>38</v>
      </c>
      <c r="H19" s="6">
        <v>3</v>
      </c>
      <c r="I19" s="6">
        <v>10</v>
      </c>
      <c r="J19" s="14">
        <v>0.15</v>
      </c>
      <c r="K19" s="4">
        <v>60.3</v>
      </c>
      <c r="L19" s="6">
        <v>48.6</v>
      </c>
      <c r="M19" s="5" t="s">
        <v>31</v>
      </c>
      <c r="N19" s="5">
        <v>2</v>
      </c>
      <c r="O19" s="11">
        <v>9</v>
      </c>
      <c r="P19" s="6" t="s">
        <v>39</v>
      </c>
      <c r="Q19" s="59">
        <v>1012.1238368251181</v>
      </c>
      <c r="R19" s="49">
        <f t="shared" si="1"/>
        <v>13.333333333333332</v>
      </c>
      <c r="S19" s="50">
        <f t="shared" si="0"/>
        <v>12.444444444444443</v>
      </c>
      <c r="T19" s="50">
        <f t="shared" si="0"/>
        <v>12.222222222222221</v>
      </c>
      <c r="U19" s="51">
        <f t="shared" si="2"/>
        <v>0.38100000000000001</v>
      </c>
      <c r="V19" s="50">
        <f t="shared" si="3"/>
        <v>15.72222222222222</v>
      </c>
      <c r="W19" s="14">
        <f t="shared" si="3"/>
        <v>9.2222222222222232</v>
      </c>
    </row>
    <row r="20" spans="2:23" x14ac:dyDescent="0.25">
      <c r="B20" s="4">
        <v>12</v>
      </c>
      <c r="C20" s="33">
        <v>29.79</v>
      </c>
      <c r="D20" s="5">
        <v>56</v>
      </c>
      <c r="E20" s="4">
        <v>53</v>
      </c>
      <c r="F20" s="6">
        <v>51</v>
      </c>
      <c r="G20" s="5" t="s">
        <v>31</v>
      </c>
      <c r="H20" s="6">
        <v>3</v>
      </c>
      <c r="I20" s="6">
        <v>9</v>
      </c>
      <c r="J20" s="14">
        <v>7.0000000000000007E-2</v>
      </c>
      <c r="K20" s="4">
        <v>58</v>
      </c>
      <c r="L20" s="6">
        <v>44</v>
      </c>
      <c r="M20" s="5" t="s">
        <v>44</v>
      </c>
      <c r="N20" s="5">
        <v>2</v>
      </c>
      <c r="O20" s="11">
        <v>8</v>
      </c>
      <c r="P20" s="6" t="s">
        <v>39</v>
      </c>
      <c r="Q20" s="59">
        <v>1008.3310815479364</v>
      </c>
      <c r="R20" s="49">
        <f t="shared" si="1"/>
        <v>13.333333333333332</v>
      </c>
      <c r="S20" s="50">
        <f t="shared" si="0"/>
        <v>11.666666666666666</v>
      </c>
      <c r="T20" s="50">
        <f t="shared" si="0"/>
        <v>10.555555555555555</v>
      </c>
      <c r="U20" s="51">
        <f t="shared" si="2"/>
        <v>0.17780000000000001</v>
      </c>
      <c r="V20" s="50">
        <f t="shared" si="3"/>
        <v>14.444444444444445</v>
      </c>
      <c r="W20" s="14">
        <f t="shared" si="3"/>
        <v>6.6666666666666661</v>
      </c>
    </row>
    <row r="21" spans="2:23" x14ac:dyDescent="0.25">
      <c r="B21" s="4">
        <v>13</v>
      </c>
      <c r="C21" s="33">
        <v>30.09</v>
      </c>
      <c r="D21" s="5">
        <v>56</v>
      </c>
      <c r="E21" s="4">
        <v>52</v>
      </c>
      <c r="F21" s="6">
        <v>47.2</v>
      </c>
      <c r="G21" s="5" t="s">
        <v>44</v>
      </c>
      <c r="H21" s="6">
        <v>2</v>
      </c>
      <c r="I21" s="6">
        <v>3</v>
      </c>
      <c r="J21" s="14">
        <v>0.1</v>
      </c>
      <c r="K21" s="4">
        <v>57</v>
      </c>
      <c r="L21" s="6">
        <v>46</v>
      </c>
      <c r="M21" s="5" t="s">
        <v>31</v>
      </c>
      <c r="N21" s="5">
        <v>1</v>
      </c>
      <c r="O21" s="11">
        <v>7</v>
      </c>
      <c r="P21" s="6" t="s">
        <v>39</v>
      </c>
      <c r="Q21" s="59">
        <v>1018.4902474689594</v>
      </c>
      <c r="R21" s="49">
        <f t="shared" si="1"/>
        <v>13.333333333333332</v>
      </c>
      <c r="S21" s="50">
        <f t="shared" si="0"/>
        <v>11.111111111111111</v>
      </c>
      <c r="T21" s="50">
        <f t="shared" si="0"/>
        <v>8.4444444444444464</v>
      </c>
      <c r="U21" s="51">
        <f t="shared" si="2"/>
        <v>0.254</v>
      </c>
      <c r="V21" s="50">
        <f t="shared" si="3"/>
        <v>13.888888888888889</v>
      </c>
      <c r="W21" s="14">
        <f t="shared" si="3"/>
        <v>7.7777777777777777</v>
      </c>
    </row>
    <row r="22" spans="2:23" x14ac:dyDescent="0.25">
      <c r="B22" s="4">
        <v>14</v>
      </c>
      <c r="C22" s="33">
        <v>30.212</v>
      </c>
      <c r="D22" s="5">
        <v>56</v>
      </c>
      <c r="E22" s="4">
        <v>47.5</v>
      </c>
      <c r="F22" s="6">
        <v>45</v>
      </c>
      <c r="G22" s="5"/>
      <c r="H22" s="6">
        <v>0</v>
      </c>
      <c r="I22" s="6">
        <v>10</v>
      </c>
      <c r="J22" s="14">
        <v>0.13</v>
      </c>
      <c r="K22" s="4">
        <v>50.7</v>
      </c>
      <c r="L22" s="6">
        <v>45.4</v>
      </c>
      <c r="M22" s="5"/>
      <c r="N22" s="5">
        <v>0</v>
      </c>
      <c r="O22" s="11">
        <v>8</v>
      </c>
      <c r="P22" s="6" t="s">
        <v>97</v>
      </c>
      <c r="Q22" s="59">
        <v>1022.6216416101751</v>
      </c>
      <c r="R22" s="49">
        <f t="shared" si="1"/>
        <v>13.333333333333332</v>
      </c>
      <c r="S22" s="50">
        <f t="shared" si="0"/>
        <v>8.6111111111111107</v>
      </c>
      <c r="T22" s="50">
        <f t="shared" si="0"/>
        <v>7.2222222222222223</v>
      </c>
      <c r="U22" s="51">
        <f t="shared" si="2"/>
        <v>0.33019999999999999</v>
      </c>
      <c r="V22" s="50">
        <f t="shared" si="3"/>
        <v>10.388888888888891</v>
      </c>
      <c r="W22" s="14">
        <f t="shared" si="3"/>
        <v>7.4444444444444438</v>
      </c>
    </row>
    <row r="23" spans="2:23" x14ac:dyDescent="0.25">
      <c r="B23" s="4">
        <v>15</v>
      </c>
      <c r="C23" s="33">
        <v>30.332000000000001</v>
      </c>
      <c r="D23" s="5">
        <v>54</v>
      </c>
      <c r="E23" s="4">
        <v>52.3</v>
      </c>
      <c r="F23" s="6">
        <v>47.4</v>
      </c>
      <c r="G23" s="5" t="s">
        <v>36</v>
      </c>
      <c r="H23" s="6">
        <v>1</v>
      </c>
      <c r="I23" s="6">
        <v>6</v>
      </c>
      <c r="J23" s="14"/>
      <c r="K23" s="4">
        <v>56.3</v>
      </c>
      <c r="L23" s="6">
        <v>42</v>
      </c>
      <c r="M23" s="5" t="s">
        <v>36</v>
      </c>
      <c r="N23" s="5">
        <v>0.5</v>
      </c>
      <c r="O23" s="11">
        <v>6</v>
      </c>
      <c r="P23" s="6" t="s">
        <v>37</v>
      </c>
      <c r="Q23" s="59">
        <v>1026.6853079785844</v>
      </c>
      <c r="R23" s="49">
        <f t="shared" si="1"/>
        <v>12.222222222222221</v>
      </c>
      <c r="S23" s="50">
        <f t="shared" si="0"/>
        <v>11.277777777777777</v>
      </c>
      <c r="T23" s="50">
        <f t="shared" si="0"/>
        <v>8.5555555555555554</v>
      </c>
      <c r="U23" s="51">
        <f t="shared" si="2"/>
        <v>0</v>
      </c>
      <c r="V23" s="50">
        <f t="shared" si="3"/>
        <v>13.499999999999998</v>
      </c>
      <c r="W23" s="14">
        <f t="shared" si="3"/>
        <v>5.5555555555555554</v>
      </c>
    </row>
    <row r="24" spans="2:23" x14ac:dyDescent="0.25">
      <c r="B24" s="4">
        <v>16</v>
      </c>
      <c r="C24" s="33">
        <v>30.38</v>
      </c>
      <c r="D24" s="5">
        <v>54</v>
      </c>
      <c r="E24" s="4">
        <v>54</v>
      </c>
      <c r="F24" s="6">
        <v>48</v>
      </c>
      <c r="G24" s="5" t="s">
        <v>36</v>
      </c>
      <c r="H24" s="6">
        <v>1.5</v>
      </c>
      <c r="I24" s="6">
        <v>2</v>
      </c>
      <c r="J24" s="14"/>
      <c r="K24" s="4">
        <v>60</v>
      </c>
      <c r="L24" s="6">
        <v>42.6</v>
      </c>
      <c r="M24" s="5" t="s">
        <v>52</v>
      </c>
      <c r="N24" s="5">
        <v>15</v>
      </c>
      <c r="O24" s="11">
        <v>6</v>
      </c>
      <c r="P24" s="6" t="s">
        <v>37</v>
      </c>
      <c r="Q24" s="59">
        <v>1028.3107745259481</v>
      </c>
      <c r="R24" s="49">
        <f t="shared" si="1"/>
        <v>12.222222222222221</v>
      </c>
      <c r="S24" s="50">
        <f t="shared" si="0"/>
        <v>12.222222222222221</v>
      </c>
      <c r="T24" s="50">
        <f t="shared" si="0"/>
        <v>8.8888888888888893</v>
      </c>
      <c r="U24" s="51">
        <f t="shared" si="2"/>
        <v>0</v>
      </c>
      <c r="V24" s="50">
        <f t="shared" si="3"/>
        <v>15.555555555555555</v>
      </c>
      <c r="W24" s="14">
        <f t="shared" si="3"/>
        <v>5.8888888888888893</v>
      </c>
    </row>
    <row r="25" spans="2:23" x14ac:dyDescent="0.25">
      <c r="B25" s="4">
        <v>17</v>
      </c>
      <c r="C25" s="33">
        <v>30.3</v>
      </c>
      <c r="D25" s="5">
        <v>55</v>
      </c>
      <c r="E25" s="4">
        <v>57.8</v>
      </c>
      <c r="F25" s="6">
        <v>52</v>
      </c>
      <c r="G25" s="5" t="s">
        <v>33</v>
      </c>
      <c r="H25" s="6">
        <v>1.5</v>
      </c>
      <c r="I25" s="6">
        <v>1</v>
      </c>
      <c r="J25" s="14"/>
      <c r="K25" s="4">
        <v>65</v>
      </c>
      <c r="L25" s="6">
        <v>41</v>
      </c>
      <c r="M25" s="5" t="s">
        <v>52</v>
      </c>
      <c r="N25" s="5">
        <v>1</v>
      </c>
      <c r="O25" s="11">
        <v>6</v>
      </c>
      <c r="P25" s="6" t="s">
        <v>37</v>
      </c>
      <c r="Q25" s="59">
        <v>1025.6016636136753</v>
      </c>
      <c r="R25" s="49">
        <f t="shared" si="1"/>
        <v>12.777777777777777</v>
      </c>
      <c r="S25" s="50">
        <f t="shared" si="1"/>
        <v>14.333333333333332</v>
      </c>
      <c r="T25" s="50">
        <f t="shared" si="1"/>
        <v>11.111111111111111</v>
      </c>
      <c r="U25" s="51">
        <f t="shared" si="2"/>
        <v>0</v>
      </c>
      <c r="V25" s="50">
        <f t="shared" si="3"/>
        <v>18.333333333333332</v>
      </c>
      <c r="W25" s="14">
        <f t="shared" si="3"/>
        <v>5</v>
      </c>
    </row>
    <row r="26" spans="2:23" x14ac:dyDescent="0.25">
      <c r="B26" s="4">
        <v>18</v>
      </c>
      <c r="C26" s="33">
        <v>30.18</v>
      </c>
      <c r="D26" s="5">
        <v>56</v>
      </c>
      <c r="E26" s="4">
        <v>61</v>
      </c>
      <c r="F26" s="6">
        <v>53</v>
      </c>
      <c r="G26" s="5" t="s">
        <v>36</v>
      </c>
      <c r="H26" s="6">
        <v>1.5</v>
      </c>
      <c r="I26" s="6">
        <v>0</v>
      </c>
      <c r="J26" s="14"/>
      <c r="K26" s="4">
        <v>68.3</v>
      </c>
      <c r="L26" s="6">
        <v>41.7</v>
      </c>
      <c r="M26" s="5" t="s">
        <v>52</v>
      </c>
      <c r="N26" s="5">
        <v>2</v>
      </c>
      <c r="O26" s="11">
        <v>6</v>
      </c>
      <c r="P26" s="6" t="s">
        <v>37</v>
      </c>
      <c r="Q26" s="59">
        <v>1021.5379972452661</v>
      </c>
      <c r="R26" s="49">
        <f t="shared" si="1"/>
        <v>13.333333333333332</v>
      </c>
      <c r="S26" s="50">
        <f t="shared" si="1"/>
        <v>16.111111111111111</v>
      </c>
      <c r="T26" s="50">
        <f t="shared" si="1"/>
        <v>11.666666666666666</v>
      </c>
      <c r="U26" s="51">
        <f t="shared" si="2"/>
        <v>0</v>
      </c>
      <c r="V26" s="50">
        <f t="shared" si="3"/>
        <v>20.166666666666664</v>
      </c>
      <c r="W26" s="14">
        <f t="shared" si="3"/>
        <v>5.3888888888888902</v>
      </c>
    </row>
    <row r="27" spans="2:23" x14ac:dyDescent="0.25">
      <c r="B27" s="4">
        <v>19</v>
      </c>
      <c r="C27" s="33">
        <v>30.132000000000001</v>
      </c>
      <c r="D27" s="5">
        <v>57</v>
      </c>
      <c r="E27" s="4">
        <v>64</v>
      </c>
      <c r="F27" s="6">
        <v>54</v>
      </c>
      <c r="G27" s="5" t="s">
        <v>36</v>
      </c>
      <c r="H27" s="6">
        <v>2</v>
      </c>
      <c r="I27" s="6">
        <v>2</v>
      </c>
      <c r="J27" s="14"/>
      <c r="K27" s="4">
        <v>72.8</v>
      </c>
      <c r="L27" s="6">
        <v>51</v>
      </c>
      <c r="M27" s="5" t="s">
        <v>54</v>
      </c>
      <c r="N27" s="5">
        <v>1.5</v>
      </c>
      <c r="O27" s="11">
        <v>5</v>
      </c>
      <c r="P27" s="6" t="s">
        <v>37</v>
      </c>
      <c r="Q27" s="59">
        <v>1019.9125306979025</v>
      </c>
      <c r="R27" s="49">
        <f t="shared" si="1"/>
        <v>13.888888888888889</v>
      </c>
      <c r="S27" s="50">
        <f t="shared" si="1"/>
        <v>17.777777777777779</v>
      </c>
      <c r="T27" s="50">
        <f t="shared" si="1"/>
        <v>12.222222222222221</v>
      </c>
      <c r="U27" s="51">
        <f t="shared" si="2"/>
        <v>0</v>
      </c>
      <c r="V27" s="50">
        <f t="shared" si="3"/>
        <v>22.666666666666664</v>
      </c>
      <c r="W27" s="14">
        <f t="shared" si="3"/>
        <v>10.555555555555555</v>
      </c>
    </row>
    <row r="28" spans="2:23" x14ac:dyDescent="0.25">
      <c r="B28" s="4">
        <v>20</v>
      </c>
      <c r="C28" s="33">
        <v>30.16</v>
      </c>
      <c r="D28" s="5">
        <v>58</v>
      </c>
      <c r="E28" s="4">
        <v>64.599999999999994</v>
      </c>
      <c r="F28" s="6">
        <v>58</v>
      </c>
      <c r="G28" s="5" t="s">
        <v>54</v>
      </c>
      <c r="H28" s="6">
        <v>2</v>
      </c>
      <c r="I28" s="6">
        <v>0</v>
      </c>
      <c r="J28" s="14"/>
      <c r="K28" s="4">
        <v>71.7</v>
      </c>
      <c r="L28" s="6">
        <v>51.7</v>
      </c>
      <c r="M28" s="5" t="s">
        <v>54</v>
      </c>
      <c r="N28" s="5">
        <v>2</v>
      </c>
      <c r="O28" s="11">
        <v>5</v>
      </c>
      <c r="P28" s="6" t="s">
        <v>37</v>
      </c>
      <c r="Q28" s="59">
        <v>1020.860719517198</v>
      </c>
      <c r="R28" s="49">
        <f t="shared" si="1"/>
        <v>14.444444444444445</v>
      </c>
      <c r="S28" s="50">
        <f t="shared" si="1"/>
        <v>18.111111111111107</v>
      </c>
      <c r="T28" s="50">
        <f t="shared" si="1"/>
        <v>14.444444444444445</v>
      </c>
      <c r="U28" s="51">
        <f t="shared" si="2"/>
        <v>0</v>
      </c>
      <c r="V28" s="50">
        <f t="shared" si="3"/>
        <v>22.055555555555557</v>
      </c>
      <c r="W28" s="14">
        <f t="shared" si="3"/>
        <v>10.944444444444446</v>
      </c>
    </row>
    <row r="29" spans="2:23" x14ac:dyDescent="0.25">
      <c r="B29" s="4">
        <v>21</v>
      </c>
      <c r="C29" s="33">
        <v>30.244</v>
      </c>
      <c r="D29" s="5">
        <v>59</v>
      </c>
      <c r="E29" s="4">
        <v>61.6</v>
      </c>
      <c r="F29" s="6">
        <v>52</v>
      </c>
      <c r="G29" s="5" t="s">
        <v>54</v>
      </c>
      <c r="H29" s="6">
        <v>2</v>
      </c>
      <c r="I29" s="6">
        <v>0</v>
      </c>
      <c r="J29" s="14"/>
      <c r="K29" s="4">
        <v>66.7</v>
      </c>
      <c r="L29" s="6">
        <v>50.6</v>
      </c>
      <c r="M29" s="5" t="s">
        <v>54</v>
      </c>
      <c r="N29" s="5">
        <v>3</v>
      </c>
      <c r="O29" s="11">
        <v>5</v>
      </c>
      <c r="P29" s="6" t="s">
        <v>37</v>
      </c>
      <c r="Q29" s="59">
        <v>1023.7052859750843</v>
      </c>
      <c r="R29" s="49">
        <f t="shared" si="1"/>
        <v>15</v>
      </c>
      <c r="S29" s="50">
        <f t="shared" si="1"/>
        <v>16.444444444444446</v>
      </c>
      <c r="T29" s="50">
        <f t="shared" si="1"/>
        <v>11.111111111111111</v>
      </c>
      <c r="U29" s="51">
        <f t="shared" si="2"/>
        <v>0</v>
      </c>
      <c r="V29" s="50">
        <f t="shared" si="3"/>
        <v>19.277777777777779</v>
      </c>
      <c r="W29" s="14">
        <f t="shared" si="3"/>
        <v>10.333333333333334</v>
      </c>
    </row>
    <row r="30" spans="2:23" x14ac:dyDescent="0.25">
      <c r="B30" s="4">
        <v>22</v>
      </c>
      <c r="C30" s="33">
        <v>30.123999999999999</v>
      </c>
      <c r="D30" s="5">
        <v>58</v>
      </c>
      <c r="E30" s="4">
        <v>56</v>
      </c>
      <c r="F30" s="6">
        <v>48</v>
      </c>
      <c r="G30" s="5" t="s">
        <v>54</v>
      </c>
      <c r="H30" s="6">
        <v>4</v>
      </c>
      <c r="I30" s="6">
        <v>0</v>
      </c>
      <c r="J30" s="14"/>
      <c r="K30" s="4">
        <v>62</v>
      </c>
      <c r="L30" s="6">
        <v>48</v>
      </c>
      <c r="M30" s="5" t="s">
        <v>54</v>
      </c>
      <c r="N30" s="5">
        <v>3</v>
      </c>
      <c r="O30" s="11">
        <v>5</v>
      </c>
      <c r="P30" s="6" t="s">
        <v>37</v>
      </c>
      <c r="Q30" s="59">
        <v>1019.6416196066751</v>
      </c>
      <c r="R30" s="49">
        <f t="shared" si="1"/>
        <v>14.444444444444445</v>
      </c>
      <c r="S30" s="50">
        <f t="shared" si="1"/>
        <v>13.333333333333332</v>
      </c>
      <c r="T30" s="50">
        <f t="shared" si="1"/>
        <v>8.8888888888888893</v>
      </c>
      <c r="U30" s="51">
        <f t="shared" si="2"/>
        <v>0</v>
      </c>
      <c r="V30" s="50">
        <f t="shared" si="3"/>
        <v>16.666666666666668</v>
      </c>
      <c r="W30" s="14">
        <f t="shared" si="3"/>
        <v>8.8888888888888893</v>
      </c>
    </row>
    <row r="31" spans="2:23" x14ac:dyDescent="0.25">
      <c r="B31" s="4">
        <v>23</v>
      </c>
      <c r="C31" s="33">
        <v>30.065999999999999</v>
      </c>
      <c r="D31" s="5">
        <v>58</v>
      </c>
      <c r="E31" s="4">
        <v>58</v>
      </c>
      <c r="F31" s="6">
        <v>47</v>
      </c>
      <c r="G31" s="5" t="s">
        <v>54</v>
      </c>
      <c r="H31" s="6">
        <v>3</v>
      </c>
      <c r="I31" s="6">
        <v>0</v>
      </c>
      <c r="J31" s="14"/>
      <c r="K31" s="4">
        <v>63</v>
      </c>
      <c r="L31" s="6">
        <v>49</v>
      </c>
      <c r="M31" s="5" t="s">
        <v>54</v>
      </c>
      <c r="N31" s="5">
        <v>2</v>
      </c>
      <c r="O31" s="11">
        <v>4</v>
      </c>
      <c r="P31" s="6" t="s">
        <v>37</v>
      </c>
      <c r="Q31" s="59">
        <v>1017.6775141952772</v>
      </c>
      <c r="R31" s="49">
        <f t="shared" si="1"/>
        <v>14.444444444444445</v>
      </c>
      <c r="S31" s="50">
        <f t="shared" si="1"/>
        <v>14.444444444444445</v>
      </c>
      <c r="T31" s="50">
        <f t="shared" si="1"/>
        <v>8.3333333333333339</v>
      </c>
      <c r="U31" s="51">
        <f t="shared" si="2"/>
        <v>0</v>
      </c>
      <c r="V31" s="50">
        <f t="shared" si="3"/>
        <v>17.222222222222221</v>
      </c>
      <c r="W31" s="14">
        <f t="shared" si="3"/>
        <v>9.4444444444444446</v>
      </c>
    </row>
    <row r="32" spans="2:23" x14ac:dyDescent="0.25">
      <c r="B32" s="4">
        <v>24</v>
      </c>
      <c r="C32" s="33">
        <v>29.82</v>
      </c>
      <c r="D32" s="5">
        <v>58</v>
      </c>
      <c r="E32" s="4">
        <v>59</v>
      </c>
      <c r="F32" s="6">
        <v>51</v>
      </c>
      <c r="G32" s="5" t="s">
        <v>54</v>
      </c>
      <c r="H32" s="6">
        <v>2</v>
      </c>
      <c r="I32" s="6">
        <v>0</v>
      </c>
      <c r="J32" s="14"/>
      <c r="K32" s="4">
        <v>60.8</v>
      </c>
      <c r="L32" s="6">
        <v>47</v>
      </c>
      <c r="M32" s="5" t="s">
        <v>54</v>
      </c>
      <c r="N32" s="5">
        <v>3</v>
      </c>
      <c r="O32" s="11">
        <v>5</v>
      </c>
      <c r="P32" s="6" t="s">
        <v>37</v>
      </c>
      <c r="Q32" s="59">
        <v>1009.3469981400386</v>
      </c>
      <c r="R32" s="49">
        <f t="shared" si="1"/>
        <v>14.444444444444445</v>
      </c>
      <c r="S32" s="50">
        <f t="shared" si="1"/>
        <v>15</v>
      </c>
      <c r="T32" s="50">
        <f t="shared" si="1"/>
        <v>10.555555555555555</v>
      </c>
      <c r="U32" s="51">
        <f t="shared" si="2"/>
        <v>0</v>
      </c>
      <c r="V32" s="50">
        <f t="shared" si="3"/>
        <v>15.999999999999998</v>
      </c>
      <c r="W32" s="14">
        <f t="shared" si="3"/>
        <v>8.3333333333333339</v>
      </c>
    </row>
    <row r="33" spans="2:23" x14ac:dyDescent="0.25">
      <c r="B33" s="4">
        <v>25</v>
      </c>
      <c r="C33" s="33">
        <v>29.655999999999999</v>
      </c>
      <c r="D33" s="5">
        <v>57</v>
      </c>
      <c r="E33" s="4">
        <v>53</v>
      </c>
      <c r="F33" s="6">
        <v>46</v>
      </c>
      <c r="G33" s="5" t="s">
        <v>54</v>
      </c>
      <c r="H33" s="6">
        <v>3</v>
      </c>
      <c r="I33" s="6">
        <v>7</v>
      </c>
      <c r="J33" s="14">
        <v>0.16</v>
      </c>
      <c r="K33" s="4">
        <v>56.4</v>
      </c>
      <c r="L33" s="6">
        <v>46</v>
      </c>
      <c r="M33" s="5" t="s">
        <v>52</v>
      </c>
      <c r="N33" s="5">
        <v>1</v>
      </c>
      <c r="O33" s="11">
        <v>5</v>
      </c>
      <c r="P33" s="6" t="s">
        <v>48</v>
      </c>
      <c r="Q33" s="59">
        <v>1003.7933207698793</v>
      </c>
      <c r="R33" s="49">
        <f t="shared" si="1"/>
        <v>13.888888888888889</v>
      </c>
      <c r="S33" s="50">
        <f t="shared" si="1"/>
        <v>11.666666666666666</v>
      </c>
      <c r="T33" s="50">
        <f t="shared" si="1"/>
        <v>7.7777777777777777</v>
      </c>
      <c r="U33" s="51">
        <f t="shared" si="2"/>
        <v>0.40639999999999998</v>
      </c>
      <c r="V33" s="50">
        <f t="shared" si="3"/>
        <v>13.555555555555554</v>
      </c>
      <c r="W33" s="14">
        <f t="shared" si="3"/>
        <v>7.7777777777777777</v>
      </c>
    </row>
    <row r="34" spans="2:23" x14ac:dyDescent="0.25">
      <c r="B34" s="4">
        <v>26</v>
      </c>
      <c r="C34" s="33">
        <v>29.62</v>
      </c>
      <c r="D34" s="5">
        <v>57</v>
      </c>
      <c r="E34" s="4">
        <v>54</v>
      </c>
      <c r="F34" s="6">
        <v>52</v>
      </c>
      <c r="G34" s="5" t="s">
        <v>33</v>
      </c>
      <c r="H34" s="6">
        <v>0.5</v>
      </c>
      <c r="I34" s="6">
        <v>10</v>
      </c>
      <c r="J34" s="14"/>
      <c r="K34" s="4">
        <v>58</v>
      </c>
      <c r="L34" s="6">
        <v>48</v>
      </c>
      <c r="M34" s="5" t="s">
        <v>31</v>
      </c>
      <c r="N34" s="5">
        <v>1</v>
      </c>
      <c r="O34" s="11">
        <v>8</v>
      </c>
      <c r="P34" s="6" t="s">
        <v>98</v>
      </c>
      <c r="Q34" s="59">
        <v>1002.5742208593566</v>
      </c>
      <c r="R34" s="49">
        <f t="shared" si="1"/>
        <v>13.888888888888889</v>
      </c>
      <c r="S34" s="50">
        <f t="shared" si="1"/>
        <v>12.222222222222221</v>
      </c>
      <c r="T34" s="50">
        <f t="shared" si="1"/>
        <v>11.111111111111111</v>
      </c>
      <c r="U34" s="51">
        <f t="shared" si="2"/>
        <v>0</v>
      </c>
      <c r="V34" s="50">
        <f t="shared" si="3"/>
        <v>14.444444444444445</v>
      </c>
      <c r="W34" s="14">
        <f t="shared" si="3"/>
        <v>8.8888888888888893</v>
      </c>
    </row>
    <row r="35" spans="2:23" x14ac:dyDescent="0.25">
      <c r="B35" s="4">
        <v>27</v>
      </c>
      <c r="C35" s="33">
        <v>29.776</v>
      </c>
      <c r="D35" s="5">
        <v>57</v>
      </c>
      <c r="E35" s="4">
        <v>57</v>
      </c>
      <c r="F35" s="6">
        <v>53</v>
      </c>
      <c r="G35" s="5" t="s">
        <v>31</v>
      </c>
      <c r="H35" s="6">
        <v>1.5</v>
      </c>
      <c r="I35" s="6">
        <v>9</v>
      </c>
      <c r="J35" s="14"/>
      <c r="K35" s="4">
        <v>62.5</v>
      </c>
      <c r="L35" s="6">
        <v>47</v>
      </c>
      <c r="M35" s="5"/>
      <c r="N35" s="5">
        <v>0</v>
      </c>
      <c r="O35" s="11">
        <v>6</v>
      </c>
      <c r="P35" s="6" t="s">
        <v>99</v>
      </c>
      <c r="Q35" s="59">
        <v>1007.8569871382886</v>
      </c>
      <c r="R35" s="49">
        <f t="shared" si="1"/>
        <v>13.888888888888889</v>
      </c>
      <c r="S35" s="50">
        <f t="shared" si="1"/>
        <v>13.888888888888889</v>
      </c>
      <c r="T35" s="50">
        <f t="shared" si="1"/>
        <v>11.666666666666666</v>
      </c>
      <c r="U35" s="51">
        <f t="shared" si="2"/>
        <v>0</v>
      </c>
      <c r="V35" s="50">
        <f t="shared" si="3"/>
        <v>16.944444444444443</v>
      </c>
      <c r="W35" s="14">
        <f t="shared" si="3"/>
        <v>8.3333333333333339</v>
      </c>
    </row>
    <row r="36" spans="2:23" x14ac:dyDescent="0.25">
      <c r="B36" s="4">
        <v>28</v>
      </c>
      <c r="C36" s="33">
        <v>29.9</v>
      </c>
      <c r="D36" s="5">
        <v>57</v>
      </c>
      <c r="E36" s="4">
        <v>58</v>
      </c>
      <c r="F36" s="6">
        <v>55</v>
      </c>
      <c r="G36" s="5" t="s">
        <v>38</v>
      </c>
      <c r="H36" s="6">
        <v>0.5</v>
      </c>
      <c r="I36" s="6">
        <v>0</v>
      </c>
      <c r="J36" s="14">
        <v>0.06</v>
      </c>
      <c r="K36" s="4">
        <v>67.400000000000006</v>
      </c>
      <c r="L36" s="6">
        <v>39</v>
      </c>
      <c r="M36" s="5" t="s">
        <v>52</v>
      </c>
      <c r="N36" s="5">
        <v>1</v>
      </c>
      <c r="O36" s="11">
        <v>7</v>
      </c>
      <c r="P36" s="6" t="s">
        <v>39</v>
      </c>
      <c r="Q36" s="59">
        <v>1012.0561090523113</v>
      </c>
      <c r="R36" s="49">
        <f t="shared" si="1"/>
        <v>13.888888888888889</v>
      </c>
      <c r="S36" s="50">
        <f t="shared" si="1"/>
        <v>14.444444444444445</v>
      </c>
      <c r="T36" s="50">
        <f t="shared" si="1"/>
        <v>12.777777777777777</v>
      </c>
      <c r="U36" s="51">
        <f t="shared" si="2"/>
        <v>0.15240000000000001</v>
      </c>
      <c r="V36" s="50">
        <f t="shared" si="3"/>
        <v>19.666666666666668</v>
      </c>
      <c r="W36" s="14">
        <f t="shared" si="3"/>
        <v>3.8888888888888888</v>
      </c>
    </row>
    <row r="37" spans="2:23" x14ac:dyDescent="0.25">
      <c r="B37" s="4">
        <v>29</v>
      </c>
      <c r="C37" s="33">
        <v>29.85</v>
      </c>
      <c r="D37" s="5">
        <v>58</v>
      </c>
      <c r="E37" s="4">
        <v>56</v>
      </c>
      <c r="F37" s="6">
        <v>53</v>
      </c>
      <c r="G37" s="5" t="s">
        <v>40</v>
      </c>
      <c r="H37" s="6">
        <v>1.5</v>
      </c>
      <c r="I37" s="6">
        <v>9</v>
      </c>
      <c r="J37" s="14"/>
      <c r="K37" s="4">
        <v>63</v>
      </c>
      <c r="L37" s="6">
        <v>50</v>
      </c>
      <c r="M37" s="5" t="s">
        <v>31</v>
      </c>
      <c r="N37" s="5">
        <v>1</v>
      </c>
      <c r="O37" s="11">
        <v>6</v>
      </c>
      <c r="P37" s="6" t="s">
        <v>39</v>
      </c>
      <c r="Q37" s="59">
        <v>1010.3629147321409</v>
      </c>
      <c r="R37" s="49">
        <f t="shared" si="1"/>
        <v>14.444444444444445</v>
      </c>
      <c r="S37" s="50">
        <f t="shared" si="1"/>
        <v>13.333333333333332</v>
      </c>
      <c r="T37" s="50">
        <f t="shared" si="1"/>
        <v>11.666666666666666</v>
      </c>
      <c r="U37" s="51">
        <f t="shared" si="2"/>
        <v>0</v>
      </c>
      <c r="V37" s="50">
        <f t="shared" si="3"/>
        <v>17.222222222222221</v>
      </c>
      <c r="W37" s="14">
        <f t="shared" si="3"/>
        <v>10</v>
      </c>
    </row>
    <row r="38" spans="2:23" x14ac:dyDescent="0.25">
      <c r="B38" s="4">
        <v>30</v>
      </c>
      <c r="C38" s="33">
        <v>29.96</v>
      </c>
      <c r="D38" s="5">
        <v>58</v>
      </c>
      <c r="E38" s="4">
        <v>57</v>
      </c>
      <c r="F38" s="6">
        <v>52</v>
      </c>
      <c r="G38" s="5" t="s">
        <v>38</v>
      </c>
      <c r="H38" s="6">
        <v>1</v>
      </c>
      <c r="I38" s="6">
        <v>2</v>
      </c>
      <c r="J38" s="14">
        <v>0.16</v>
      </c>
      <c r="K38" s="4">
        <v>62</v>
      </c>
      <c r="L38" s="6">
        <v>48</v>
      </c>
      <c r="M38" s="5" t="s">
        <v>33</v>
      </c>
      <c r="N38" s="5">
        <v>2</v>
      </c>
      <c r="O38" s="11">
        <v>7</v>
      </c>
      <c r="P38" s="6" t="s">
        <v>39</v>
      </c>
      <c r="Q38" s="59">
        <v>1014.0879422365158</v>
      </c>
      <c r="R38" s="49">
        <f t="shared" si="1"/>
        <v>14.444444444444445</v>
      </c>
      <c r="S38" s="50">
        <f t="shared" si="1"/>
        <v>13.888888888888889</v>
      </c>
      <c r="T38" s="50">
        <f t="shared" si="1"/>
        <v>11.111111111111111</v>
      </c>
      <c r="U38" s="51">
        <f t="shared" si="2"/>
        <v>0.40639999999999998</v>
      </c>
      <c r="V38" s="50">
        <f t="shared" si="3"/>
        <v>16.666666666666668</v>
      </c>
      <c r="W38" s="14">
        <f t="shared" si="3"/>
        <v>8.8888888888888893</v>
      </c>
    </row>
    <row r="39" spans="2:23" x14ac:dyDescent="0.25">
      <c r="B39" s="4">
        <v>31</v>
      </c>
      <c r="C39" s="33">
        <v>29.66</v>
      </c>
      <c r="D39" s="5">
        <v>58</v>
      </c>
      <c r="E39" s="4">
        <v>56.6</v>
      </c>
      <c r="F39" s="6">
        <v>54</v>
      </c>
      <c r="G39" s="5" t="s">
        <v>33</v>
      </c>
      <c r="H39" s="6">
        <v>2</v>
      </c>
      <c r="I39" s="6">
        <v>9</v>
      </c>
      <c r="J39" s="14">
        <v>0.01</v>
      </c>
      <c r="K39" s="4">
        <v>61.6</v>
      </c>
      <c r="L39" s="6">
        <v>51</v>
      </c>
      <c r="M39" s="5" t="s">
        <v>36</v>
      </c>
      <c r="N39" s="5">
        <v>1</v>
      </c>
      <c r="O39" s="11">
        <v>8</v>
      </c>
      <c r="P39" s="6" t="s">
        <v>39</v>
      </c>
      <c r="Q39" s="59">
        <v>1003.9287763154928</v>
      </c>
      <c r="R39" s="49">
        <f t="shared" si="1"/>
        <v>14.444444444444445</v>
      </c>
      <c r="S39" s="50">
        <f t="shared" si="1"/>
        <v>13.666666666666668</v>
      </c>
      <c r="T39" s="50">
        <f t="shared" si="1"/>
        <v>12.222222222222221</v>
      </c>
      <c r="U39" s="51">
        <f t="shared" si="2"/>
        <v>2.5399999999999999E-2</v>
      </c>
      <c r="V39" s="50">
        <f t="shared" si="3"/>
        <v>16.444444444444446</v>
      </c>
      <c r="W39" s="14">
        <f t="shared" si="3"/>
        <v>10.555555555555555</v>
      </c>
    </row>
    <row r="40" spans="2:23" x14ac:dyDescent="0.25">
      <c r="B40" s="1" t="s">
        <v>15</v>
      </c>
      <c r="C40" s="12">
        <f t="shared" ref="C40:O40" si="4">SUM(C9:C39)</f>
        <v>929.84799999999996</v>
      </c>
      <c r="D40" s="36">
        <f t="shared" si="4"/>
        <v>1738</v>
      </c>
      <c r="E40" s="36">
        <f t="shared" ref="E40" si="5">SUM(E9:E39)</f>
        <v>1712.6999999999996</v>
      </c>
      <c r="F40" s="36">
        <f t="shared" si="4"/>
        <v>1556.1</v>
      </c>
      <c r="G40" s="36"/>
      <c r="H40" s="36">
        <f t="shared" si="4"/>
        <v>50.5</v>
      </c>
      <c r="I40" s="36">
        <f t="shared" si="4"/>
        <v>135</v>
      </c>
      <c r="J40" s="35">
        <f t="shared" si="4"/>
        <v>1.22</v>
      </c>
      <c r="K40" s="36">
        <f t="shared" si="4"/>
        <v>1876.1</v>
      </c>
      <c r="L40" s="36">
        <f t="shared" si="4"/>
        <v>1392.3000000000002</v>
      </c>
      <c r="M40" s="12"/>
      <c r="N40" s="36">
        <f t="shared" si="4"/>
        <v>52.5</v>
      </c>
      <c r="O40" s="37">
        <f t="shared" si="4"/>
        <v>197</v>
      </c>
      <c r="P40" s="3"/>
      <c r="Q40" s="36">
        <f>SUM(Q9:Q39)</f>
        <v>31473.570117738902</v>
      </c>
      <c r="R40" s="37"/>
      <c r="S40" s="47"/>
      <c r="T40" s="47"/>
      <c r="U40" s="48">
        <f t="shared" si="2"/>
        <v>3.0988000000000002</v>
      </c>
      <c r="V40" s="47"/>
      <c r="W40" s="13"/>
    </row>
    <row r="41" spans="2:23" x14ac:dyDescent="0.25">
      <c r="B41" s="7" t="s">
        <v>16</v>
      </c>
      <c r="C41" s="15">
        <f>C40/31</f>
        <v>29.995096774193549</v>
      </c>
      <c r="D41" s="38">
        <f t="shared" ref="D41:O41" si="6">D40/31</f>
        <v>56.064516129032256</v>
      </c>
      <c r="E41" s="38">
        <f t="shared" ref="E41" si="7">E40/31</f>
        <v>55.248387096774181</v>
      </c>
      <c r="F41" s="38">
        <f t="shared" si="6"/>
        <v>50.196774193548386</v>
      </c>
      <c r="G41" s="38"/>
      <c r="H41" s="38">
        <f t="shared" si="6"/>
        <v>1.6290322580645162</v>
      </c>
      <c r="I41" s="38">
        <f t="shared" si="6"/>
        <v>4.354838709677419</v>
      </c>
      <c r="J41" s="38">
        <f t="shared" si="6"/>
        <v>3.9354838709677417E-2</v>
      </c>
      <c r="K41" s="38">
        <f t="shared" si="6"/>
        <v>60.519354838709674</v>
      </c>
      <c r="L41" s="38">
        <f t="shared" si="6"/>
        <v>44.91290322580646</v>
      </c>
      <c r="M41" s="15"/>
      <c r="N41" s="38">
        <f t="shared" si="6"/>
        <v>1.6935483870967742</v>
      </c>
      <c r="O41" s="39">
        <f t="shared" si="6"/>
        <v>6.354838709677419</v>
      </c>
      <c r="P41" s="9"/>
      <c r="Q41" s="38">
        <f>AVERAGE(Q9:Q39)</f>
        <v>1015.2764554109323</v>
      </c>
      <c r="R41" s="39">
        <f t="shared" si="1"/>
        <v>13.369175627240143</v>
      </c>
      <c r="S41" s="52">
        <f t="shared" si="1"/>
        <v>12.915770609318988</v>
      </c>
      <c r="T41" s="52">
        <f t="shared" si="1"/>
        <v>10.109318996415769</v>
      </c>
      <c r="U41" s="53">
        <f t="shared" si="2"/>
        <v>9.9961290322580637E-2</v>
      </c>
      <c r="V41" s="52">
        <f t="shared" si="3"/>
        <v>15.844086021505374</v>
      </c>
      <c r="W41" s="54">
        <f t="shared" si="3"/>
        <v>7.1738351254480328</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4.5</v>
      </c>
      <c r="E45" s="5">
        <v>6.5</v>
      </c>
      <c r="F45" s="5">
        <v>3</v>
      </c>
      <c r="G45" s="5">
        <v>3</v>
      </c>
      <c r="H45" s="5">
        <v>3.5</v>
      </c>
      <c r="I45" s="5">
        <v>5</v>
      </c>
      <c r="J45" s="5">
        <v>2</v>
      </c>
      <c r="K45" s="6"/>
    </row>
    <row r="46" spans="2:23" ht="30" x14ac:dyDescent="0.25">
      <c r="B46" s="24" t="s">
        <v>28</v>
      </c>
      <c r="C46" s="7">
        <v>1.5</v>
      </c>
      <c r="D46" s="8">
        <v>11</v>
      </c>
      <c r="E46" s="8">
        <v>31.5</v>
      </c>
      <c r="F46" s="8">
        <v>7.5</v>
      </c>
      <c r="G46" s="8">
        <v>9</v>
      </c>
      <c r="H46" s="8">
        <v>9.5</v>
      </c>
      <c r="I46" s="8">
        <v>13.5</v>
      </c>
      <c r="J46" s="8">
        <v>5.5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abSelected="1" topLeftCell="F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ht="30" customHeight="1" x14ac:dyDescent="0.25">
      <c r="A8" s="20"/>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29.606000000000002</v>
      </c>
      <c r="D9" s="1">
        <v>59</v>
      </c>
      <c r="E9" s="1">
        <v>57</v>
      </c>
      <c r="F9" s="3">
        <v>52</v>
      </c>
      <c r="G9" s="2" t="s">
        <v>36</v>
      </c>
      <c r="H9" s="3">
        <v>1.5</v>
      </c>
      <c r="I9" s="3">
        <v>10</v>
      </c>
      <c r="J9" s="13"/>
      <c r="K9" s="1">
        <v>64</v>
      </c>
      <c r="L9" s="3">
        <v>51</v>
      </c>
      <c r="M9" s="2" t="s">
        <v>33</v>
      </c>
      <c r="N9" s="2">
        <v>2</v>
      </c>
      <c r="O9" s="10">
        <v>7</v>
      </c>
      <c r="P9" s="3" t="s">
        <v>39</v>
      </c>
      <c r="Q9" s="82">
        <v>1001.5244403808508</v>
      </c>
      <c r="R9" s="37">
        <f>CONVERT(D9,"F","C")</f>
        <v>15</v>
      </c>
      <c r="S9" s="47">
        <f t="shared" ref="S9:T24" si="0">CONVERT(E9,"F","C")</f>
        <v>13.888888888888889</v>
      </c>
      <c r="T9" s="47">
        <f t="shared" si="0"/>
        <v>11.111111111111111</v>
      </c>
      <c r="U9" s="48">
        <f>CONVERT(J9,"in","cm")</f>
        <v>0</v>
      </c>
      <c r="V9" s="47">
        <f>CONVERT(K9,"F","C")</f>
        <v>17.777777777777779</v>
      </c>
      <c r="W9" s="13">
        <f>CONVERT(L9,"F","C")</f>
        <v>10.555555555555555</v>
      </c>
    </row>
    <row r="10" spans="1:23" x14ac:dyDescent="0.25">
      <c r="B10" s="4">
        <v>2</v>
      </c>
      <c r="C10" s="33">
        <v>29.82</v>
      </c>
      <c r="D10" s="5">
        <v>59</v>
      </c>
      <c r="E10" s="4">
        <v>62</v>
      </c>
      <c r="F10" s="6">
        <v>56</v>
      </c>
      <c r="G10" s="5" t="s">
        <v>36</v>
      </c>
      <c r="H10" s="6">
        <v>2</v>
      </c>
      <c r="I10" s="6">
        <v>2</v>
      </c>
      <c r="J10" s="14"/>
      <c r="K10" s="4">
        <v>71.8</v>
      </c>
      <c r="L10" s="6">
        <v>53</v>
      </c>
      <c r="M10" s="5" t="s">
        <v>52</v>
      </c>
      <c r="N10" s="5">
        <v>2</v>
      </c>
      <c r="O10" s="11">
        <v>7</v>
      </c>
      <c r="P10" s="6" t="s">
        <v>39</v>
      </c>
      <c r="Q10" s="59">
        <v>1008.7713120711807</v>
      </c>
      <c r="R10" s="49">
        <f t="shared" ref="R10:T40" si="1">CONVERT(D10,"F","C")</f>
        <v>15</v>
      </c>
      <c r="S10" s="50">
        <f t="shared" si="0"/>
        <v>16.666666666666668</v>
      </c>
      <c r="T10" s="50">
        <f t="shared" si="0"/>
        <v>13.333333333333332</v>
      </c>
      <c r="U10" s="51">
        <f t="shared" ref="U10:U40" si="2">CONVERT(J10,"in","cm")</f>
        <v>0</v>
      </c>
      <c r="V10" s="50">
        <f t="shared" ref="V10:W40" si="3">CONVERT(K10,"F","C")</f>
        <v>22.111111111111111</v>
      </c>
      <c r="W10" s="14">
        <f t="shared" si="3"/>
        <v>11.666666666666666</v>
      </c>
    </row>
    <row r="11" spans="1:23" x14ac:dyDescent="0.25">
      <c r="B11" s="4">
        <v>3</v>
      </c>
      <c r="C11" s="33">
        <v>29.712</v>
      </c>
      <c r="D11" s="5">
        <v>60</v>
      </c>
      <c r="E11" s="4">
        <v>67</v>
      </c>
      <c r="F11" s="6">
        <v>61</v>
      </c>
      <c r="G11" s="5" t="s">
        <v>36</v>
      </c>
      <c r="H11" s="6">
        <v>2</v>
      </c>
      <c r="I11" s="6">
        <v>9</v>
      </c>
      <c r="J11" s="14"/>
      <c r="K11" s="4">
        <v>69.7</v>
      </c>
      <c r="L11" s="6">
        <v>57.8</v>
      </c>
      <c r="M11" s="5" t="s">
        <v>33</v>
      </c>
      <c r="N11" s="5">
        <v>2</v>
      </c>
      <c r="O11" s="11">
        <v>6</v>
      </c>
      <c r="P11" s="6" t="s">
        <v>48</v>
      </c>
      <c r="Q11" s="59">
        <v>1005.1140123396123</v>
      </c>
      <c r="R11" s="49">
        <f t="shared" si="1"/>
        <v>15.555555555555555</v>
      </c>
      <c r="S11" s="50">
        <f t="shared" si="0"/>
        <v>19.444444444444443</v>
      </c>
      <c r="T11" s="50">
        <f t="shared" si="0"/>
        <v>16.111111111111111</v>
      </c>
      <c r="U11" s="51">
        <f t="shared" si="2"/>
        <v>0</v>
      </c>
      <c r="V11" s="50">
        <f t="shared" si="3"/>
        <v>20.944444444444446</v>
      </c>
      <c r="W11" s="14">
        <f t="shared" si="3"/>
        <v>14.333333333333332</v>
      </c>
    </row>
    <row r="12" spans="1:23" x14ac:dyDescent="0.25">
      <c r="B12" s="4">
        <v>4</v>
      </c>
      <c r="C12" s="33">
        <v>29.93</v>
      </c>
      <c r="D12" s="34">
        <v>59</v>
      </c>
      <c r="E12" s="4">
        <v>59</v>
      </c>
      <c r="F12" s="6">
        <v>56</v>
      </c>
      <c r="G12" s="5" t="s">
        <v>33</v>
      </c>
      <c r="H12" s="6">
        <v>2</v>
      </c>
      <c r="I12" s="6">
        <v>2</v>
      </c>
      <c r="J12" s="14">
        <v>0.4</v>
      </c>
      <c r="K12" s="4">
        <v>64.599999999999994</v>
      </c>
      <c r="L12" s="6">
        <v>52.7</v>
      </c>
      <c r="M12" s="5" t="s">
        <v>33</v>
      </c>
      <c r="N12" s="5">
        <v>0.5</v>
      </c>
      <c r="O12" s="11">
        <v>9</v>
      </c>
      <c r="P12" s="6" t="s">
        <v>39</v>
      </c>
      <c r="Q12" s="59">
        <v>1012.4963395755556</v>
      </c>
      <c r="R12" s="49">
        <f t="shared" si="1"/>
        <v>15</v>
      </c>
      <c r="S12" s="50">
        <f t="shared" si="0"/>
        <v>15</v>
      </c>
      <c r="T12" s="50">
        <f t="shared" si="0"/>
        <v>13.333333333333332</v>
      </c>
      <c r="U12" s="51">
        <f t="shared" si="2"/>
        <v>1.016</v>
      </c>
      <c r="V12" s="50">
        <f t="shared" si="3"/>
        <v>18.111111111111107</v>
      </c>
      <c r="W12" s="14">
        <f t="shared" si="3"/>
        <v>11.500000000000002</v>
      </c>
    </row>
    <row r="13" spans="1:23" x14ac:dyDescent="0.25">
      <c r="B13" s="4">
        <v>5</v>
      </c>
      <c r="C13" s="33">
        <v>29.86</v>
      </c>
      <c r="D13" s="34">
        <v>59</v>
      </c>
      <c r="E13" s="4">
        <v>54.6</v>
      </c>
      <c r="F13" s="6">
        <v>54</v>
      </c>
      <c r="G13" s="5" t="s">
        <v>33</v>
      </c>
      <c r="H13" s="6">
        <v>3</v>
      </c>
      <c r="I13" s="6">
        <v>10</v>
      </c>
      <c r="J13" s="14">
        <v>0.46</v>
      </c>
      <c r="K13" s="4">
        <v>56.2</v>
      </c>
      <c r="L13" s="6">
        <v>52</v>
      </c>
      <c r="M13" s="5" t="s">
        <v>38</v>
      </c>
      <c r="N13" s="5">
        <v>2</v>
      </c>
      <c r="O13" s="11">
        <v>10</v>
      </c>
      <c r="P13" s="6" t="s">
        <v>100</v>
      </c>
      <c r="Q13" s="59">
        <v>1010.1258675273168</v>
      </c>
      <c r="R13" s="49">
        <f t="shared" si="1"/>
        <v>15</v>
      </c>
      <c r="S13" s="50">
        <f t="shared" si="0"/>
        <v>12.555555555555555</v>
      </c>
      <c r="T13" s="50">
        <f t="shared" si="0"/>
        <v>12.222222222222221</v>
      </c>
      <c r="U13" s="51">
        <f t="shared" si="2"/>
        <v>1.1684000000000001</v>
      </c>
      <c r="V13" s="50">
        <f t="shared" si="3"/>
        <v>13.444444444444446</v>
      </c>
      <c r="W13" s="14">
        <f t="shared" si="3"/>
        <v>11.111111111111111</v>
      </c>
    </row>
    <row r="14" spans="1:23" x14ac:dyDescent="0.25">
      <c r="B14" s="4">
        <v>6</v>
      </c>
      <c r="C14" s="33">
        <v>30.134</v>
      </c>
      <c r="D14" s="5">
        <v>59</v>
      </c>
      <c r="E14" s="4">
        <v>59</v>
      </c>
      <c r="F14" s="6">
        <v>57</v>
      </c>
      <c r="G14" s="5" t="s">
        <v>38</v>
      </c>
      <c r="H14" s="6">
        <v>2</v>
      </c>
      <c r="I14" s="6">
        <v>6</v>
      </c>
      <c r="J14" s="14">
        <v>0.01</v>
      </c>
      <c r="K14" s="4">
        <v>62</v>
      </c>
      <c r="L14" s="6">
        <v>52</v>
      </c>
      <c r="M14" s="5" t="s">
        <v>38</v>
      </c>
      <c r="N14" s="5">
        <v>2</v>
      </c>
      <c r="O14" s="11">
        <v>9</v>
      </c>
      <c r="P14" s="6" t="s">
        <v>101</v>
      </c>
      <c r="Q14" s="59">
        <v>1019.4045724018515</v>
      </c>
      <c r="R14" s="49">
        <f t="shared" si="1"/>
        <v>15</v>
      </c>
      <c r="S14" s="50">
        <f t="shared" si="0"/>
        <v>15</v>
      </c>
      <c r="T14" s="50">
        <f t="shared" si="0"/>
        <v>13.888888888888889</v>
      </c>
      <c r="U14" s="51">
        <f t="shared" si="2"/>
        <v>2.5399999999999999E-2</v>
      </c>
      <c r="V14" s="50">
        <f t="shared" si="3"/>
        <v>16.666666666666668</v>
      </c>
      <c r="W14" s="14">
        <f t="shared" si="3"/>
        <v>11.111111111111111</v>
      </c>
    </row>
    <row r="15" spans="1:23" x14ac:dyDescent="0.25">
      <c r="B15" s="4">
        <v>7</v>
      </c>
      <c r="C15" s="33">
        <v>30.212</v>
      </c>
      <c r="D15" s="5">
        <v>60</v>
      </c>
      <c r="E15" s="4">
        <v>61</v>
      </c>
      <c r="F15" s="6">
        <v>59</v>
      </c>
      <c r="G15" s="5" t="s">
        <v>33</v>
      </c>
      <c r="H15" s="6">
        <v>1</v>
      </c>
      <c r="I15" s="6">
        <v>7</v>
      </c>
      <c r="J15" s="14"/>
      <c r="K15" s="4">
        <v>70</v>
      </c>
      <c r="L15" s="6">
        <v>55.3</v>
      </c>
      <c r="M15" s="5"/>
      <c r="N15" s="5">
        <v>0</v>
      </c>
      <c r="O15" s="11">
        <v>7</v>
      </c>
      <c r="P15" s="6" t="s">
        <v>39</v>
      </c>
      <c r="Q15" s="59">
        <v>1022.0459555413171</v>
      </c>
      <c r="R15" s="49">
        <f t="shared" si="1"/>
        <v>15.555555555555555</v>
      </c>
      <c r="S15" s="50">
        <f t="shared" si="0"/>
        <v>16.111111111111111</v>
      </c>
      <c r="T15" s="50">
        <f t="shared" si="0"/>
        <v>15</v>
      </c>
      <c r="U15" s="51">
        <f t="shared" si="2"/>
        <v>0</v>
      </c>
      <c r="V15" s="50">
        <f t="shared" si="3"/>
        <v>21.111111111111111</v>
      </c>
      <c r="W15" s="14">
        <f t="shared" si="3"/>
        <v>12.944444444444443</v>
      </c>
    </row>
    <row r="16" spans="1:23" x14ac:dyDescent="0.25">
      <c r="B16" s="4">
        <v>8</v>
      </c>
      <c r="C16" s="33">
        <v>30.3</v>
      </c>
      <c r="D16" s="5">
        <v>61</v>
      </c>
      <c r="E16" s="4">
        <v>66</v>
      </c>
      <c r="F16" s="6">
        <v>63</v>
      </c>
      <c r="G16" s="5" t="s">
        <v>38</v>
      </c>
      <c r="H16" s="6">
        <v>1</v>
      </c>
      <c r="I16" s="6">
        <v>5</v>
      </c>
      <c r="J16" s="14"/>
      <c r="K16" s="4">
        <v>69</v>
      </c>
      <c r="L16" s="6">
        <v>48</v>
      </c>
      <c r="M16" s="5" t="s">
        <v>52</v>
      </c>
      <c r="N16" s="5">
        <v>1.5</v>
      </c>
      <c r="O16" s="11">
        <v>5</v>
      </c>
      <c r="P16" s="6" t="s">
        <v>39</v>
      </c>
      <c r="Q16" s="59">
        <v>1025.0259775448174</v>
      </c>
      <c r="R16" s="49">
        <f t="shared" si="1"/>
        <v>16.111111111111111</v>
      </c>
      <c r="S16" s="50">
        <f t="shared" si="0"/>
        <v>18.888888888888889</v>
      </c>
      <c r="T16" s="50">
        <f t="shared" si="0"/>
        <v>17.222222222222221</v>
      </c>
      <c r="U16" s="51">
        <f t="shared" si="2"/>
        <v>0</v>
      </c>
      <c r="V16" s="50">
        <f t="shared" si="3"/>
        <v>20.555555555555554</v>
      </c>
      <c r="W16" s="14">
        <f t="shared" si="3"/>
        <v>8.8888888888888893</v>
      </c>
    </row>
    <row r="17" spans="2:23" x14ac:dyDescent="0.25">
      <c r="B17" s="4">
        <v>9</v>
      </c>
      <c r="C17" s="33">
        <v>30.254000000000001</v>
      </c>
      <c r="D17" s="5">
        <v>62</v>
      </c>
      <c r="E17" s="4">
        <v>73</v>
      </c>
      <c r="F17" s="6">
        <v>66</v>
      </c>
      <c r="G17" s="5" t="s">
        <v>36</v>
      </c>
      <c r="H17" s="6">
        <v>1.5</v>
      </c>
      <c r="I17" s="6">
        <v>1</v>
      </c>
      <c r="J17" s="14"/>
      <c r="K17" s="4">
        <v>79.3</v>
      </c>
      <c r="L17" s="6">
        <v>54.6</v>
      </c>
      <c r="M17" s="5" t="s">
        <v>36</v>
      </c>
      <c r="N17" s="5">
        <v>1</v>
      </c>
      <c r="O17" s="11">
        <v>5</v>
      </c>
      <c r="P17" s="6" t="s">
        <v>102</v>
      </c>
      <c r="Q17" s="59">
        <v>1023.4682387702605</v>
      </c>
      <c r="R17" s="49">
        <f t="shared" si="1"/>
        <v>16.666666666666668</v>
      </c>
      <c r="S17" s="50">
        <f t="shared" si="0"/>
        <v>22.777777777777779</v>
      </c>
      <c r="T17" s="50">
        <f t="shared" si="0"/>
        <v>18.888888888888889</v>
      </c>
      <c r="U17" s="51">
        <f t="shared" si="2"/>
        <v>0</v>
      </c>
      <c r="V17" s="50">
        <f t="shared" si="3"/>
        <v>26.277777777777775</v>
      </c>
      <c r="W17" s="14">
        <f t="shared" si="3"/>
        <v>12.555555555555555</v>
      </c>
    </row>
    <row r="18" spans="2:23" x14ac:dyDescent="0.25">
      <c r="B18" s="4">
        <v>10</v>
      </c>
      <c r="C18" s="33">
        <v>30.207999999999998</v>
      </c>
      <c r="D18" s="5">
        <v>63</v>
      </c>
      <c r="E18" s="4">
        <v>62</v>
      </c>
      <c r="F18" s="6">
        <v>60</v>
      </c>
      <c r="G18" s="5" t="s">
        <v>38</v>
      </c>
      <c r="H18" s="6">
        <v>1</v>
      </c>
      <c r="I18" s="6">
        <v>7</v>
      </c>
      <c r="J18" s="14"/>
      <c r="K18" s="4">
        <v>70</v>
      </c>
      <c r="L18" s="6">
        <v>54</v>
      </c>
      <c r="M18" s="5" t="s">
        <v>31</v>
      </c>
      <c r="N18" s="5">
        <v>1</v>
      </c>
      <c r="O18" s="11">
        <v>7</v>
      </c>
      <c r="P18" s="6" t="s">
        <v>39</v>
      </c>
      <c r="Q18" s="59">
        <v>1021.9104999957036</v>
      </c>
      <c r="R18" s="49">
        <f t="shared" si="1"/>
        <v>17.222222222222221</v>
      </c>
      <c r="S18" s="50">
        <f t="shared" si="0"/>
        <v>16.666666666666668</v>
      </c>
      <c r="T18" s="50">
        <f t="shared" si="0"/>
        <v>15.555555555555555</v>
      </c>
      <c r="U18" s="51">
        <f t="shared" si="2"/>
        <v>0</v>
      </c>
      <c r="V18" s="50">
        <f t="shared" si="3"/>
        <v>21.111111111111111</v>
      </c>
      <c r="W18" s="14">
        <f t="shared" si="3"/>
        <v>12.222222222222221</v>
      </c>
    </row>
    <row r="19" spans="2:23" x14ac:dyDescent="0.25">
      <c r="B19" s="4">
        <v>11</v>
      </c>
      <c r="C19" s="33">
        <v>30.245999999999999</v>
      </c>
      <c r="D19" s="5">
        <v>62</v>
      </c>
      <c r="E19" s="4">
        <v>60.3</v>
      </c>
      <c r="F19" s="6">
        <v>57</v>
      </c>
      <c r="G19" s="5" t="s">
        <v>38</v>
      </c>
      <c r="H19" s="6">
        <v>1.5</v>
      </c>
      <c r="I19" s="6">
        <v>4</v>
      </c>
      <c r="J19" s="14"/>
      <c r="K19" s="4">
        <v>65.3</v>
      </c>
      <c r="L19" s="6">
        <v>51.1</v>
      </c>
      <c r="M19" s="5" t="s">
        <v>38</v>
      </c>
      <c r="N19" s="5">
        <v>0.5</v>
      </c>
      <c r="O19" s="11">
        <v>7</v>
      </c>
      <c r="P19" s="6" t="s">
        <v>39</v>
      </c>
      <c r="Q19" s="59">
        <v>1023.1973276790332</v>
      </c>
      <c r="R19" s="49">
        <f t="shared" si="1"/>
        <v>16.666666666666668</v>
      </c>
      <c r="S19" s="50">
        <f t="shared" si="0"/>
        <v>15.72222222222222</v>
      </c>
      <c r="T19" s="50">
        <f t="shared" si="0"/>
        <v>13.888888888888889</v>
      </c>
      <c r="U19" s="51">
        <f t="shared" si="2"/>
        <v>0</v>
      </c>
      <c r="V19" s="50">
        <f t="shared" si="3"/>
        <v>18.499999999999996</v>
      </c>
      <c r="W19" s="14">
        <f t="shared" si="3"/>
        <v>10.611111111111112</v>
      </c>
    </row>
    <row r="20" spans="2:23" x14ac:dyDescent="0.25">
      <c r="B20" s="4">
        <v>12</v>
      </c>
      <c r="C20" s="33">
        <v>29.8</v>
      </c>
      <c r="D20" s="5">
        <v>62</v>
      </c>
      <c r="E20" s="4">
        <v>60</v>
      </c>
      <c r="F20" s="6">
        <v>59</v>
      </c>
      <c r="G20" s="5" t="s">
        <v>33</v>
      </c>
      <c r="H20" s="6">
        <v>2</v>
      </c>
      <c r="I20" s="6">
        <v>10</v>
      </c>
      <c r="J20" s="14">
        <v>0.01</v>
      </c>
      <c r="K20" s="4">
        <v>62.5</v>
      </c>
      <c r="L20" s="6">
        <v>53</v>
      </c>
      <c r="M20" s="5" t="s">
        <v>31</v>
      </c>
      <c r="N20" s="5">
        <v>2</v>
      </c>
      <c r="O20" s="11">
        <v>9</v>
      </c>
      <c r="P20" s="6" t="s">
        <v>48</v>
      </c>
      <c r="Q20" s="59">
        <v>1008.0940343431124</v>
      </c>
      <c r="R20" s="49">
        <f t="shared" si="1"/>
        <v>16.666666666666668</v>
      </c>
      <c r="S20" s="50">
        <f t="shared" si="0"/>
        <v>15.555555555555555</v>
      </c>
      <c r="T20" s="50">
        <f t="shared" si="0"/>
        <v>15</v>
      </c>
      <c r="U20" s="51">
        <f t="shared" si="2"/>
        <v>2.5399999999999999E-2</v>
      </c>
      <c r="V20" s="50">
        <f t="shared" si="3"/>
        <v>16.944444444444443</v>
      </c>
      <c r="W20" s="14">
        <f t="shared" si="3"/>
        <v>11.666666666666666</v>
      </c>
    </row>
    <row r="21" spans="2:23" x14ac:dyDescent="0.25">
      <c r="B21" s="4">
        <v>13</v>
      </c>
      <c r="C21" s="33">
        <v>29.86</v>
      </c>
      <c r="D21" s="5">
        <v>61</v>
      </c>
      <c r="E21" s="4">
        <v>60</v>
      </c>
      <c r="F21" s="6">
        <v>58</v>
      </c>
      <c r="G21" s="5" t="s">
        <v>38</v>
      </c>
      <c r="H21" s="6">
        <v>1.5</v>
      </c>
      <c r="I21" s="6">
        <v>8</v>
      </c>
      <c r="J21" s="14"/>
      <c r="K21" s="4">
        <v>65.2</v>
      </c>
      <c r="L21" s="6">
        <v>52.4</v>
      </c>
      <c r="M21" s="5" t="s">
        <v>31</v>
      </c>
      <c r="N21" s="5">
        <v>1</v>
      </c>
      <c r="O21" s="11">
        <v>8</v>
      </c>
      <c r="P21" s="6" t="s">
        <v>37</v>
      </c>
      <c r="Q21" s="59">
        <v>1010.1258675273168</v>
      </c>
      <c r="R21" s="49">
        <f t="shared" si="1"/>
        <v>16.111111111111111</v>
      </c>
      <c r="S21" s="50">
        <f t="shared" si="0"/>
        <v>15.555555555555555</v>
      </c>
      <c r="T21" s="50">
        <f t="shared" si="0"/>
        <v>14.444444444444445</v>
      </c>
      <c r="U21" s="51">
        <f t="shared" si="2"/>
        <v>0</v>
      </c>
      <c r="V21" s="50">
        <f t="shared" si="3"/>
        <v>18.444444444444446</v>
      </c>
      <c r="W21" s="14">
        <f t="shared" si="3"/>
        <v>11.333333333333332</v>
      </c>
    </row>
    <row r="22" spans="2:23" x14ac:dyDescent="0.25">
      <c r="B22" s="4">
        <v>14</v>
      </c>
      <c r="C22" s="33">
        <v>30.1</v>
      </c>
      <c r="D22" s="5">
        <v>61</v>
      </c>
      <c r="E22" s="4">
        <v>61</v>
      </c>
      <c r="F22" s="6">
        <v>58</v>
      </c>
      <c r="G22" s="5" t="s">
        <v>31</v>
      </c>
      <c r="H22" s="6">
        <v>1.5</v>
      </c>
      <c r="I22" s="6">
        <v>2</v>
      </c>
      <c r="J22" s="14">
        <v>0.08</v>
      </c>
      <c r="K22" s="4">
        <v>65.400000000000006</v>
      </c>
      <c r="L22" s="6">
        <v>46</v>
      </c>
      <c r="M22" s="5" t="s">
        <v>31</v>
      </c>
      <c r="N22" s="5">
        <v>1.5</v>
      </c>
      <c r="O22" s="11">
        <v>7</v>
      </c>
      <c r="P22" s="6" t="s">
        <v>37</v>
      </c>
      <c r="Q22" s="59">
        <v>1018.2532002641356</v>
      </c>
      <c r="R22" s="49">
        <f t="shared" si="1"/>
        <v>16.111111111111111</v>
      </c>
      <c r="S22" s="50">
        <f t="shared" si="0"/>
        <v>16.111111111111111</v>
      </c>
      <c r="T22" s="50">
        <f t="shared" si="0"/>
        <v>14.444444444444445</v>
      </c>
      <c r="U22" s="51">
        <f t="shared" si="2"/>
        <v>0.20319999999999999</v>
      </c>
      <c r="V22" s="50">
        <f t="shared" si="3"/>
        <v>18.555555555555557</v>
      </c>
      <c r="W22" s="14">
        <f t="shared" si="3"/>
        <v>7.7777777777777777</v>
      </c>
    </row>
    <row r="23" spans="2:23" x14ac:dyDescent="0.25">
      <c r="B23" s="4">
        <v>15</v>
      </c>
      <c r="C23" s="33">
        <v>30.14</v>
      </c>
      <c r="D23" s="5">
        <v>61</v>
      </c>
      <c r="E23" s="4">
        <v>57</v>
      </c>
      <c r="F23" s="6">
        <v>57</v>
      </c>
      <c r="G23" s="5" t="s">
        <v>38</v>
      </c>
      <c r="H23" s="6">
        <v>1.5</v>
      </c>
      <c r="I23" s="6">
        <v>10</v>
      </c>
      <c r="J23" s="14">
        <v>0.09</v>
      </c>
      <c r="K23" s="4">
        <v>61.7</v>
      </c>
      <c r="L23" s="6">
        <v>51</v>
      </c>
      <c r="M23" s="5" t="s">
        <v>31</v>
      </c>
      <c r="N23" s="5">
        <v>2</v>
      </c>
      <c r="O23" s="11">
        <v>8</v>
      </c>
      <c r="P23" s="6" t="s">
        <v>63</v>
      </c>
      <c r="Q23" s="59">
        <v>1019.6077557202717</v>
      </c>
      <c r="R23" s="49">
        <f t="shared" si="1"/>
        <v>16.111111111111111</v>
      </c>
      <c r="S23" s="50">
        <f t="shared" si="0"/>
        <v>13.888888888888889</v>
      </c>
      <c r="T23" s="50">
        <f t="shared" si="0"/>
        <v>13.888888888888889</v>
      </c>
      <c r="U23" s="51">
        <f t="shared" si="2"/>
        <v>0.22859999999999997</v>
      </c>
      <c r="V23" s="50">
        <f t="shared" si="3"/>
        <v>16.5</v>
      </c>
      <c r="W23" s="14">
        <f t="shared" si="3"/>
        <v>10.555555555555555</v>
      </c>
    </row>
    <row r="24" spans="2:23" x14ac:dyDescent="0.25">
      <c r="B24" s="4">
        <v>16</v>
      </c>
      <c r="C24" s="33">
        <v>29.972000000000001</v>
      </c>
      <c r="D24" s="5">
        <v>60</v>
      </c>
      <c r="E24" s="4">
        <v>59</v>
      </c>
      <c r="F24" s="6">
        <v>57</v>
      </c>
      <c r="G24" s="5" t="s">
        <v>31</v>
      </c>
      <c r="H24" s="6">
        <v>2</v>
      </c>
      <c r="I24" s="6">
        <v>5</v>
      </c>
      <c r="J24" s="14">
        <v>7.0000000000000007E-2</v>
      </c>
      <c r="K24" s="4">
        <v>62.5</v>
      </c>
      <c r="L24" s="6">
        <v>53</v>
      </c>
      <c r="M24" s="5" t="s">
        <v>31</v>
      </c>
      <c r="N24" s="5">
        <v>3</v>
      </c>
      <c r="O24" s="11">
        <v>8</v>
      </c>
      <c r="P24" s="6" t="s">
        <v>39</v>
      </c>
      <c r="Q24" s="59">
        <v>1013.9186228044989</v>
      </c>
      <c r="R24" s="49">
        <f t="shared" si="1"/>
        <v>15.555555555555555</v>
      </c>
      <c r="S24" s="50">
        <f t="shared" si="0"/>
        <v>15</v>
      </c>
      <c r="T24" s="50">
        <f t="shared" si="0"/>
        <v>13.888888888888889</v>
      </c>
      <c r="U24" s="51">
        <f t="shared" si="2"/>
        <v>0.17780000000000001</v>
      </c>
      <c r="V24" s="50">
        <f t="shared" si="3"/>
        <v>16.944444444444443</v>
      </c>
      <c r="W24" s="14">
        <f t="shared" si="3"/>
        <v>11.666666666666666</v>
      </c>
    </row>
    <row r="25" spans="2:23" x14ac:dyDescent="0.25">
      <c r="B25" s="4">
        <v>17</v>
      </c>
      <c r="C25" s="33">
        <v>29.88</v>
      </c>
      <c r="D25" s="5">
        <v>59</v>
      </c>
      <c r="E25" s="4">
        <v>56</v>
      </c>
      <c r="F25" s="6">
        <v>52</v>
      </c>
      <c r="G25" s="5" t="s">
        <v>44</v>
      </c>
      <c r="H25" s="6">
        <v>3</v>
      </c>
      <c r="I25" s="6">
        <v>3</v>
      </c>
      <c r="J25" s="14"/>
      <c r="K25" s="4">
        <v>60.6</v>
      </c>
      <c r="L25" s="6">
        <v>46</v>
      </c>
      <c r="M25" s="5" t="s">
        <v>31</v>
      </c>
      <c r="N25" s="5">
        <v>2</v>
      </c>
      <c r="O25" s="11">
        <v>7</v>
      </c>
      <c r="P25" s="6" t="s">
        <v>39</v>
      </c>
      <c r="Q25" s="59">
        <v>1010.8031452553853</v>
      </c>
      <c r="R25" s="49">
        <f t="shared" si="1"/>
        <v>15</v>
      </c>
      <c r="S25" s="50">
        <f t="shared" si="1"/>
        <v>13.333333333333332</v>
      </c>
      <c r="T25" s="50">
        <f t="shared" si="1"/>
        <v>11.111111111111111</v>
      </c>
      <c r="U25" s="51">
        <f t="shared" si="2"/>
        <v>0</v>
      </c>
      <c r="V25" s="50">
        <f t="shared" si="3"/>
        <v>15.888888888888889</v>
      </c>
      <c r="W25" s="14">
        <f t="shared" si="3"/>
        <v>7.7777777777777777</v>
      </c>
    </row>
    <row r="26" spans="2:23" x14ac:dyDescent="0.25">
      <c r="B26" s="4">
        <v>18</v>
      </c>
      <c r="C26" s="33">
        <v>29.82</v>
      </c>
      <c r="D26" s="5">
        <v>60</v>
      </c>
      <c r="E26" s="4">
        <v>55</v>
      </c>
      <c r="F26" s="6">
        <v>53</v>
      </c>
      <c r="G26" s="5" t="s">
        <v>38</v>
      </c>
      <c r="H26" s="6">
        <v>4</v>
      </c>
      <c r="I26" s="6">
        <v>10</v>
      </c>
      <c r="J26" s="14">
        <v>0.4</v>
      </c>
      <c r="K26" s="4">
        <v>59.4</v>
      </c>
      <c r="L26" s="6">
        <v>51</v>
      </c>
      <c r="M26" s="5" t="s">
        <v>38</v>
      </c>
      <c r="N26" s="5">
        <v>2</v>
      </c>
      <c r="O26" s="11">
        <v>9</v>
      </c>
      <c r="P26" s="6" t="s">
        <v>97</v>
      </c>
      <c r="Q26" s="59">
        <v>1008.7713120711807</v>
      </c>
      <c r="R26" s="49">
        <f t="shared" si="1"/>
        <v>15.555555555555555</v>
      </c>
      <c r="S26" s="50">
        <f t="shared" si="1"/>
        <v>12.777777777777777</v>
      </c>
      <c r="T26" s="50">
        <f t="shared" si="1"/>
        <v>11.666666666666666</v>
      </c>
      <c r="U26" s="51">
        <f t="shared" si="2"/>
        <v>1.016</v>
      </c>
      <c r="V26" s="50">
        <f t="shared" si="3"/>
        <v>15.222222222222221</v>
      </c>
      <c r="W26" s="14">
        <f t="shared" si="3"/>
        <v>10.555555555555555</v>
      </c>
    </row>
    <row r="27" spans="2:23" x14ac:dyDescent="0.25">
      <c r="B27" s="4">
        <v>19</v>
      </c>
      <c r="C27" s="33">
        <v>29.846</v>
      </c>
      <c r="D27" s="5">
        <v>60</v>
      </c>
      <c r="E27" s="4">
        <v>61.8</v>
      </c>
      <c r="F27" s="6">
        <v>60</v>
      </c>
      <c r="G27" s="5" t="s">
        <v>38</v>
      </c>
      <c r="H27" s="6">
        <v>2</v>
      </c>
      <c r="I27" s="6">
        <v>7</v>
      </c>
      <c r="J27" s="14"/>
      <c r="K27" s="4">
        <v>64.7</v>
      </c>
      <c r="L27" s="6">
        <v>54.5</v>
      </c>
      <c r="M27" s="5" t="s">
        <v>31</v>
      </c>
      <c r="N27" s="5">
        <v>1</v>
      </c>
      <c r="O27" s="11">
        <v>9</v>
      </c>
      <c r="P27" s="6" t="s">
        <v>39</v>
      </c>
      <c r="Q27" s="59">
        <v>1009.6517731176693</v>
      </c>
      <c r="R27" s="49">
        <f t="shared" si="1"/>
        <v>15.555555555555555</v>
      </c>
      <c r="S27" s="50">
        <f t="shared" si="1"/>
        <v>16.555555555555554</v>
      </c>
      <c r="T27" s="50">
        <f t="shared" si="1"/>
        <v>15.555555555555555</v>
      </c>
      <c r="U27" s="51">
        <f t="shared" si="2"/>
        <v>0</v>
      </c>
      <c r="V27" s="50">
        <f t="shared" si="3"/>
        <v>18.166666666666668</v>
      </c>
      <c r="W27" s="14">
        <f t="shared" si="3"/>
        <v>12.5</v>
      </c>
    </row>
    <row r="28" spans="2:23" x14ac:dyDescent="0.25">
      <c r="B28" s="4">
        <v>20</v>
      </c>
      <c r="C28" s="33">
        <v>30.106000000000002</v>
      </c>
      <c r="D28" s="5">
        <v>60</v>
      </c>
      <c r="E28" s="4">
        <v>59.7</v>
      </c>
      <c r="F28" s="6">
        <v>59</v>
      </c>
      <c r="G28" s="5" t="s">
        <v>33</v>
      </c>
      <c r="H28" s="6">
        <v>1.5</v>
      </c>
      <c r="I28" s="6">
        <v>10</v>
      </c>
      <c r="J28" s="14">
        <v>0.01</v>
      </c>
      <c r="K28" s="4">
        <v>65</v>
      </c>
      <c r="L28" s="6">
        <v>54.3</v>
      </c>
      <c r="M28" s="5"/>
      <c r="N28" s="5">
        <v>0</v>
      </c>
      <c r="O28" s="11">
        <v>7</v>
      </c>
      <c r="P28" s="6" t="s">
        <v>48</v>
      </c>
      <c r="Q28" s="59">
        <v>1018.4563835825556</v>
      </c>
      <c r="R28" s="49">
        <f t="shared" si="1"/>
        <v>15.555555555555555</v>
      </c>
      <c r="S28" s="50">
        <f t="shared" si="1"/>
        <v>15.388888888888889</v>
      </c>
      <c r="T28" s="50">
        <f t="shared" si="1"/>
        <v>15</v>
      </c>
      <c r="U28" s="51">
        <f t="shared" si="2"/>
        <v>2.5399999999999999E-2</v>
      </c>
      <c r="V28" s="50">
        <f t="shared" si="3"/>
        <v>18.333333333333332</v>
      </c>
      <c r="W28" s="14">
        <f t="shared" si="3"/>
        <v>12.388888888888888</v>
      </c>
    </row>
    <row r="29" spans="2:23" x14ac:dyDescent="0.25">
      <c r="B29" s="4">
        <v>21</v>
      </c>
      <c r="C29" s="33">
        <v>29.975999999999999</v>
      </c>
      <c r="D29" s="5">
        <v>62</v>
      </c>
      <c r="E29" s="4">
        <v>65</v>
      </c>
      <c r="F29" s="6">
        <v>63</v>
      </c>
      <c r="G29" s="5" t="s">
        <v>33</v>
      </c>
      <c r="H29" s="6">
        <v>1</v>
      </c>
      <c r="I29" s="6">
        <v>4</v>
      </c>
      <c r="J29" s="14">
        <v>0.47</v>
      </c>
      <c r="K29" s="4">
        <v>73.2</v>
      </c>
      <c r="L29" s="6">
        <v>54.2</v>
      </c>
      <c r="M29" s="5" t="s">
        <v>40</v>
      </c>
      <c r="N29" s="5">
        <v>1</v>
      </c>
      <c r="O29" s="11">
        <v>6</v>
      </c>
      <c r="P29" s="6" t="s">
        <v>103</v>
      </c>
      <c r="Q29" s="59">
        <v>1014.0540783501124</v>
      </c>
      <c r="R29" s="49">
        <f t="shared" si="1"/>
        <v>16.666666666666668</v>
      </c>
      <c r="S29" s="50">
        <f t="shared" si="1"/>
        <v>18.333333333333332</v>
      </c>
      <c r="T29" s="50">
        <f t="shared" si="1"/>
        <v>17.222222222222221</v>
      </c>
      <c r="U29" s="51">
        <f t="shared" si="2"/>
        <v>1.1938</v>
      </c>
      <c r="V29" s="50">
        <f t="shared" si="3"/>
        <v>22.888888888888889</v>
      </c>
      <c r="W29" s="14">
        <f t="shared" si="3"/>
        <v>12.333333333333334</v>
      </c>
    </row>
    <row r="30" spans="2:23" x14ac:dyDescent="0.25">
      <c r="B30" s="4">
        <v>22</v>
      </c>
      <c r="C30" s="33">
        <v>30.02</v>
      </c>
      <c r="D30" s="5">
        <v>62</v>
      </c>
      <c r="E30" s="4">
        <v>59.8</v>
      </c>
      <c r="F30" s="6">
        <v>59</v>
      </c>
      <c r="G30" s="5" t="s">
        <v>44</v>
      </c>
      <c r="H30" s="6">
        <v>1</v>
      </c>
      <c r="I30" s="6">
        <v>10</v>
      </c>
      <c r="J30" s="14"/>
      <c r="K30" s="4">
        <v>65.599999999999994</v>
      </c>
      <c r="L30" s="6">
        <v>51</v>
      </c>
      <c r="M30" s="5"/>
      <c r="N30" s="5">
        <v>0</v>
      </c>
      <c r="O30" s="11">
        <v>6</v>
      </c>
      <c r="P30" s="6" t="s">
        <v>104</v>
      </c>
      <c r="Q30" s="59">
        <v>1015.5440893518625</v>
      </c>
      <c r="R30" s="49">
        <f t="shared" si="1"/>
        <v>16.666666666666668</v>
      </c>
      <c r="S30" s="50">
        <f t="shared" si="1"/>
        <v>15.444444444444443</v>
      </c>
      <c r="T30" s="50">
        <f t="shared" si="1"/>
        <v>15</v>
      </c>
      <c r="U30" s="51">
        <f t="shared" si="2"/>
        <v>0</v>
      </c>
      <c r="V30" s="50">
        <f t="shared" si="3"/>
        <v>18.666666666666664</v>
      </c>
      <c r="W30" s="14">
        <f t="shared" si="3"/>
        <v>10.555555555555555</v>
      </c>
    </row>
    <row r="31" spans="2:23" x14ac:dyDescent="0.25">
      <c r="B31" s="4">
        <v>23</v>
      </c>
      <c r="C31" s="33">
        <v>30.17</v>
      </c>
      <c r="D31" s="5">
        <v>61</v>
      </c>
      <c r="E31" s="4">
        <v>66</v>
      </c>
      <c r="F31" s="6">
        <v>61</v>
      </c>
      <c r="G31" s="5" t="s">
        <v>36</v>
      </c>
      <c r="H31" s="6">
        <v>1.5</v>
      </c>
      <c r="I31" s="6">
        <v>0</v>
      </c>
      <c r="J31" s="14"/>
      <c r="K31" s="4">
        <v>73.2</v>
      </c>
      <c r="L31" s="6">
        <v>47</v>
      </c>
      <c r="M31" s="5" t="s">
        <v>54</v>
      </c>
      <c r="N31" s="5">
        <v>2</v>
      </c>
      <c r="O31" s="11">
        <v>5</v>
      </c>
      <c r="P31" s="6" t="s">
        <v>37</v>
      </c>
      <c r="Q31" s="59">
        <v>1020.623672312374</v>
      </c>
      <c r="R31" s="49">
        <f t="shared" si="1"/>
        <v>16.111111111111111</v>
      </c>
      <c r="S31" s="50">
        <f t="shared" si="1"/>
        <v>18.888888888888889</v>
      </c>
      <c r="T31" s="50">
        <f t="shared" si="1"/>
        <v>16.111111111111111</v>
      </c>
      <c r="U31" s="51">
        <f t="shared" si="2"/>
        <v>0</v>
      </c>
      <c r="V31" s="50">
        <f t="shared" si="3"/>
        <v>22.888888888888889</v>
      </c>
      <c r="W31" s="14">
        <f t="shared" si="3"/>
        <v>8.3333333333333339</v>
      </c>
    </row>
    <row r="32" spans="2:23" x14ac:dyDescent="0.25">
      <c r="B32" s="4">
        <v>24</v>
      </c>
      <c r="C32" s="33">
        <v>30.16</v>
      </c>
      <c r="D32" s="5">
        <v>63</v>
      </c>
      <c r="E32" s="4">
        <v>72.599999999999994</v>
      </c>
      <c r="F32" s="6">
        <v>65</v>
      </c>
      <c r="G32" s="5" t="s">
        <v>54</v>
      </c>
      <c r="H32" s="6">
        <v>1</v>
      </c>
      <c r="I32" s="6">
        <v>3</v>
      </c>
      <c r="J32" s="14"/>
      <c r="K32" s="4">
        <v>76</v>
      </c>
      <c r="L32" s="6">
        <v>49</v>
      </c>
      <c r="M32" s="5" t="s">
        <v>52</v>
      </c>
      <c r="N32" s="5">
        <v>2</v>
      </c>
      <c r="O32" s="11">
        <v>5</v>
      </c>
      <c r="P32" s="6" t="s">
        <v>37</v>
      </c>
      <c r="Q32" s="59">
        <v>1020.2850334483401</v>
      </c>
      <c r="R32" s="49">
        <f t="shared" si="1"/>
        <v>17.222222222222221</v>
      </c>
      <c r="S32" s="50">
        <f t="shared" si="1"/>
        <v>22.555555555555554</v>
      </c>
      <c r="T32" s="50">
        <f t="shared" si="1"/>
        <v>18.333333333333332</v>
      </c>
      <c r="U32" s="51">
        <f t="shared" si="2"/>
        <v>0</v>
      </c>
      <c r="V32" s="50">
        <f t="shared" si="3"/>
        <v>24.444444444444443</v>
      </c>
      <c r="W32" s="14">
        <f t="shared" si="3"/>
        <v>9.4444444444444446</v>
      </c>
    </row>
    <row r="33" spans="2:23" x14ac:dyDescent="0.25">
      <c r="B33" s="4">
        <v>25</v>
      </c>
      <c r="C33" s="33">
        <v>30.1</v>
      </c>
      <c r="D33" s="5">
        <v>64</v>
      </c>
      <c r="E33" s="4">
        <v>62.5</v>
      </c>
      <c r="F33" s="6">
        <v>60</v>
      </c>
      <c r="G33" s="5" t="s">
        <v>52</v>
      </c>
      <c r="H33" s="6">
        <v>3</v>
      </c>
      <c r="I33" s="6">
        <v>7</v>
      </c>
      <c r="J33" s="14"/>
      <c r="K33" s="4">
        <v>70.5</v>
      </c>
      <c r="L33" s="6">
        <v>47.3</v>
      </c>
      <c r="M33" s="5" t="s">
        <v>52</v>
      </c>
      <c r="N33" s="5">
        <v>2</v>
      </c>
      <c r="O33" s="11">
        <v>6</v>
      </c>
      <c r="P33" s="6" t="s">
        <v>37</v>
      </c>
      <c r="Q33" s="59">
        <v>1018.2532002641356</v>
      </c>
      <c r="R33" s="49">
        <f t="shared" si="1"/>
        <v>17.777777777777779</v>
      </c>
      <c r="S33" s="50">
        <f t="shared" si="1"/>
        <v>16.944444444444443</v>
      </c>
      <c r="T33" s="50">
        <f t="shared" si="1"/>
        <v>15.555555555555555</v>
      </c>
      <c r="U33" s="51">
        <f t="shared" si="2"/>
        <v>0</v>
      </c>
      <c r="V33" s="50">
        <f t="shared" si="3"/>
        <v>21.388888888888889</v>
      </c>
      <c r="W33" s="14">
        <f t="shared" si="3"/>
        <v>8.4999999999999982</v>
      </c>
    </row>
    <row r="34" spans="2:23" x14ac:dyDescent="0.25">
      <c r="B34" s="4">
        <v>26</v>
      </c>
      <c r="C34" s="33">
        <v>30.02</v>
      </c>
      <c r="D34" s="5">
        <v>64</v>
      </c>
      <c r="E34" s="4">
        <v>73</v>
      </c>
      <c r="F34" s="6">
        <v>67</v>
      </c>
      <c r="G34" s="5" t="s">
        <v>52</v>
      </c>
      <c r="H34" s="6">
        <v>2</v>
      </c>
      <c r="I34" s="6">
        <v>0</v>
      </c>
      <c r="J34" s="14"/>
      <c r="K34" s="4">
        <v>78.3</v>
      </c>
      <c r="L34" s="6">
        <v>61</v>
      </c>
      <c r="M34" s="5" t="s">
        <v>52</v>
      </c>
      <c r="N34" s="5">
        <v>1.5</v>
      </c>
      <c r="O34" s="11">
        <v>6</v>
      </c>
      <c r="P34" s="6" t="s">
        <v>37</v>
      </c>
      <c r="Q34" s="59">
        <v>1015.5440893518625</v>
      </c>
      <c r="R34" s="49">
        <f t="shared" si="1"/>
        <v>17.777777777777779</v>
      </c>
      <c r="S34" s="50">
        <f t="shared" si="1"/>
        <v>22.777777777777779</v>
      </c>
      <c r="T34" s="50">
        <f t="shared" si="1"/>
        <v>19.444444444444443</v>
      </c>
      <c r="U34" s="51">
        <f t="shared" si="2"/>
        <v>0</v>
      </c>
      <c r="V34" s="50">
        <f t="shared" si="3"/>
        <v>25.722222222222221</v>
      </c>
      <c r="W34" s="14">
        <f t="shared" si="3"/>
        <v>16.111111111111111</v>
      </c>
    </row>
    <row r="35" spans="2:23" x14ac:dyDescent="0.25">
      <c r="B35" s="4">
        <v>27</v>
      </c>
      <c r="C35" s="33">
        <v>29.963999999999999</v>
      </c>
      <c r="D35" s="5">
        <v>66</v>
      </c>
      <c r="E35" s="4">
        <v>70</v>
      </c>
      <c r="F35" s="6">
        <v>65</v>
      </c>
      <c r="G35" s="5" t="s">
        <v>33</v>
      </c>
      <c r="H35" s="6">
        <v>1</v>
      </c>
      <c r="I35" s="6">
        <v>0</v>
      </c>
      <c r="J35" s="14"/>
      <c r="K35" s="4">
        <v>78.8</v>
      </c>
      <c r="L35" s="6">
        <v>68</v>
      </c>
      <c r="M35" s="5" t="s">
        <v>52</v>
      </c>
      <c r="N35" s="5">
        <v>1</v>
      </c>
      <c r="O35" s="11">
        <v>7</v>
      </c>
      <c r="P35" s="6" t="s">
        <v>37</v>
      </c>
      <c r="Q35" s="59">
        <v>1013.6477117132715</v>
      </c>
      <c r="R35" s="49">
        <f t="shared" si="1"/>
        <v>18.888888888888889</v>
      </c>
      <c r="S35" s="50">
        <f t="shared" si="1"/>
        <v>21.111111111111111</v>
      </c>
      <c r="T35" s="50">
        <f t="shared" si="1"/>
        <v>18.333333333333332</v>
      </c>
      <c r="U35" s="51">
        <f t="shared" si="2"/>
        <v>0</v>
      </c>
      <c r="V35" s="50">
        <f t="shared" si="3"/>
        <v>25.999999999999996</v>
      </c>
      <c r="W35" s="14">
        <f t="shared" si="3"/>
        <v>20</v>
      </c>
    </row>
    <row r="36" spans="2:23" x14ac:dyDescent="0.25">
      <c r="B36" s="4">
        <v>28</v>
      </c>
      <c r="C36" s="33">
        <v>30.03</v>
      </c>
      <c r="D36" s="5">
        <v>67</v>
      </c>
      <c r="E36" s="4">
        <v>76</v>
      </c>
      <c r="F36" s="6">
        <v>66</v>
      </c>
      <c r="G36" s="5" t="s">
        <v>52</v>
      </c>
      <c r="H36" s="6">
        <v>1</v>
      </c>
      <c r="I36" s="6">
        <v>0</v>
      </c>
      <c r="J36" s="14"/>
      <c r="K36" s="4">
        <v>81.7</v>
      </c>
      <c r="L36" s="6">
        <v>56.8</v>
      </c>
      <c r="M36" s="5" t="s">
        <v>52</v>
      </c>
      <c r="N36" s="5">
        <v>1</v>
      </c>
      <c r="O36" s="11">
        <v>6</v>
      </c>
      <c r="P36" s="6" t="s">
        <v>37</v>
      </c>
      <c r="Q36" s="59">
        <v>1015.8827282158968</v>
      </c>
      <c r="R36" s="49">
        <f t="shared" si="1"/>
        <v>19.444444444444443</v>
      </c>
      <c r="S36" s="50">
        <f t="shared" si="1"/>
        <v>24.444444444444443</v>
      </c>
      <c r="T36" s="50">
        <f t="shared" si="1"/>
        <v>18.888888888888889</v>
      </c>
      <c r="U36" s="51">
        <f t="shared" si="2"/>
        <v>0</v>
      </c>
      <c r="V36" s="50">
        <f t="shared" si="3"/>
        <v>27.611111111111111</v>
      </c>
      <c r="W36" s="14">
        <f t="shared" si="3"/>
        <v>13.777777777777775</v>
      </c>
    </row>
    <row r="37" spans="2:23" x14ac:dyDescent="0.25">
      <c r="B37" s="4">
        <v>29</v>
      </c>
      <c r="C37" s="33">
        <v>30.04</v>
      </c>
      <c r="D37" s="5">
        <v>67</v>
      </c>
      <c r="E37" s="4">
        <v>74.400000000000006</v>
      </c>
      <c r="F37" s="6">
        <v>65.7</v>
      </c>
      <c r="G37" s="5" t="s">
        <v>54</v>
      </c>
      <c r="H37" s="6">
        <v>1</v>
      </c>
      <c r="I37" s="6">
        <v>0</v>
      </c>
      <c r="J37" s="14"/>
      <c r="K37" s="4">
        <v>78.7</v>
      </c>
      <c r="L37" s="6">
        <v>59</v>
      </c>
      <c r="M37" s="5" t="s">
        <v>52</v>
      </c>
      <c r="N37" s="5">
        <v>1</v>
      </c>
      <c r="O37" s="11">
        <v>5</v>
      </c>
      <c r="P37" s="6" t="s">
        <v>37</v>
      </c>
      <c r="Q37" s="59">
        <v>1016.2213670799307</v>
      </c>
      <c r="R37" s="49">
        <f t="shared" si="1"/>
        <v>19.444444444444443</v>
      </c>
      <c r="S37" s="50">
        <f t="shared" si="1"/>
        <v>23.555555555555557</v>
      </c>
      <c r="T37" s="50">
        <f t="shared" si="1"/>
        <v>18.722222222222225</v>
      </c>
      <c r="U37" s="51">
        <f t="shared" si="2"/>
        <v>0</v>
      </c>
      <c r="V37" s="50">
        <f t="shared" si="3"/>
        <v>25.944444444444446</v>
      </c>
      <c r="W37" s="14">
        <f t="shared" si="3"/>
        <v>15</v>
      </c>
    </row>
    <row r="38" spans="2:23" x14ac:dyDescent="0.25">
      <c r="B38" s="4">
        <v>30</v>
      </c>
      <c r="C38" s="33">
        <v>30.033999999999999</v>
      </c>
      <c r="D38" s="5">
        <v>66</v>
      </c>
      <c r="E38" s="4">
        <v>66</v>
      </c>
      <c r="F38" s="6">
        <v>63</v>
      </c>
      <c r="G38" s="5" t="s">
        <v>33</v>
      </c>
      <c r="H38" s="6">
        <v>1</v>
      </c>
      <c r="I38" s="6">
        <v>0</v>
      </c>
      <c r="J38" s="14">
        <v>0.05</v>
      </c>
      <c r="K38" s="4">
        <v>74.099999999999994</v>
      </c>
      <c r="L38" s="6">
        <v>55.4</v>
      </c>
      <c r="M38" s="5" t="s">
        <v>31</v>
      </c>
      <c r="N38" s="5">
        <v>2</v>
      </c>
      <c r="O38" s="11">
        <v>8</v>
      </c>
      <c r="P38" s="6" t="s">
        <v>105</v>
      </c>
      <c r="Q38" s="59">
        <v>1016.0181837615103</v>
      </c>
      <c r="R38" s="49">
        <f t="shared" si="1"/>
        <v>18.888888888888889</v>
      </c>
      <c r="S38" s="50">
        <f t="shared" si="1"/>
        <v>18.888888888888889</v>
      </c>
      <c r="T38" s="50">
        <f t="shared" si="1"/>
        <v>17.222222222222221</v>
      </c>
      <c r="U38" s="51">
        <f t="shared" si="2"/>
        <v>0.127</v>
      </c>
      <c r="V38" s="50">
        <f t="shared" si="3"/>
        <v>23.388888888888886</v>
      </c>
      <c r="W38" s="14">
        <f t="shared" si="3"/>
        <v>12.999999999999998</v>
      </c>
    </row>
    <row r="39" spans="2:23" x14ac:dyDescent="0.25">
      <c r="B39" s="1" t="s">
        <v>15</v>
      </c>
      <c r="C39" s="12">
        <f t="shared" ref="C39:O39" si="4">SUM(C8:C38)</f>
        <v>900.31999999999982</v>
      </c>
      <c r="D39" s="36">
        <f t="shared" si="4"/>
        <v>1849</v>
      </c>
      <c r="E39" s="36">
        <f t="shared" ref="E39:F39" si="5">SUM(E8:E38)</f>
        <v>1895.7</v>
      </c>
      <c r="F39" s="36">
        <f t="shared" si="5"/>
        <v>1788.7</v>
      </c>
      <c r="G39" s="36"/>
      <c r="H39" s="36">
        <f t="shared" si="4"/>
        <v>51</v>
      </c>
      <c r="I39" s="36">
        <f t="shared" si="4"/>
        <v>152</v>
      </c>
      <c r="J39" s="35">
        <f t="shared" si="4"/>
        <v>2.0499999999999998</v>
      </c>
      <c r="K39" s="36">
        <f t="shared" si="4"/>
        <v>2059</v>
      </c>
      <c r="L39" s="36">
        <f t="shared" si="4"/>
        <v>1591.4</v>
      </c>
      <c r="M39" s="12"/>
      <c r="N39" s="36">
        <f t="shared" si="4"/>
        <v>42.5</v>
      </c>
      <c r="O39" s="37">
        <f t="shared" si="4"/>
        <v>211</v>
      </c>
      <c r="P39" s="3"/>
      <c r="Q39" s="37">
        <f>SUM(Q9:Q38)</f>
        <v>30456.840792362917</v>
      </c>
      <c r="R39" s="37"/>
      <c r="S39" s="47"/>
      <c r="T39" s="47"/>
      <c r="U39" s="48">
        <f t="shared" si="2"/>
        <v>5.206999999999999</v>
      </c>
      <c r="V39" s="47"/>
      <c r="W39" s="13"/>
    </row>
    <row r="40" spans="2:23" x14ac:dyDescent="0.25">
      <c r="B40" s="7" t="s">
        <v>16</v>
      </c>
      <c r="C40" s="15">
        <f>C39/30</f>
        <v>30.010666666666662</v>
      </c>
      <c r="D40" s="38">
        <f>D39/30</f>
        <v>61.633333333333333</v>
      </c>
      <c r="E40" s="38">
        <f>E39/30</f>
        <v>63.190000000000005</v>
      </c>
      <c r="F40" s="38">
        <f>F39/30</f>
        <v>59.623333333333335</v>
      </c>
      <c r="G40" s="38"/>
      <c r="H40" s="38">
        <f>H39/30</f>
        <v>1.7</v>
      </c>
      <c r="I40" s="38">
        <f>I39/30</f>
        <v>5.0666666666666664</v>
      </c>
      <c r="J40" s="38">
        <f>J39/30</f>
        <v>6.8333333333333329E-2</v>
      </c>
      <c r="K40" s="38">
        <f>K39/30</f>
        <v>68.63333333333334</v>
      </c>
      <c r="L40" s="38">
        <f>L39/30</f>
        <v>53.046666666666667</v>
      </c>
      <c r="M40" s="15"/>
      <c r="N40" s="38">
        <f>N39/30</f>
        <v>1.4166666666666667</v>
      </c>
      <c r="O40" s="39">
        <f>O39/30</f>
        <v>7.0333333333333332</v>
      </c>
      <c r="P40" s="9"/>
      <c r="Q40" s="38">
        <f>AVERAGE(Q9:Q38)</f>
        <v>1015.2280264120972</v>
      </c>
      <c r="R40" s="39">
        <f t="shared" si="1"/>
        <v>16.462962962962962</v>
      </c>
      <c r="S40" s="52">
        <f t="shared" si="1"/>
        <v>17.327777777777779</v>
      </c>
      <c r="T40" s="52">
        <f t="shared" si="1"/>
        <v>15.346296296296297</v>
      </c>
      <c r="U40" s="53">
        <f t="shared" si="2"/>
        <v>0.17356666666666665</v>
      </c>
      <c r="V40" s="52">
        <f t="shared" si="3"/>
        <v>20.351851851851855</v>
      </c>
      <c r="W40" s="54">
        <f t="shared" si="3"/>
        <v>11.692592592592593</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1.5</v>
      </c>
      <c r="D44" s="5">
        <v>5.5</v>
      </c>
      <c r="E44" s="5">
        <v>1.5</v>
      </c>
      <c r="F44" s="5">
        <v>3</v>
      </c>
      <c r="G44" s="5">
        <v>5.5</v>
      </c>
      <c r="H44" s="5">
        <v>6</v>
      </c>
      <c r="I44" s="5">
        <v>5.5</v>
      </c>
      <c r="J44" s="5"/>
      <c r="K44" s="6"/>
    </row>
    <row r="45" spans="2:23" ht="30" x14ac:dyDescent="0.25">
      <c r="B45" s="24" t="s">
        <v>28</v>
      </c>
      <c r="C45" s="7">
        <v>5</v>
      </c>
      <c r="D45" s="8">
        <v>18</v>
      </c>
      <c r="E45" s="8">
        <v>4</v>
      </c>
      <c r="F45" s="8">
        <v>9.5</v>
      </c>
      <c r="G45" s="8">
        <v>17</v>
      </c>
      <c r="H45" s="8">
        <v>21</v>
      </c>
      <c r="I45" s="8">
        <v>18</v>
      </c>
      <c r="J45" s="8"/>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abSelected="1"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s="20" customFormat="1" ht="90" x14ac:dyDescent="0.25">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29.774000000000001</v>
      </c>
      <c r="D9" s="1">
        <v>66</v>
      </c>
      <c r="E9" s="1">
        <v>60</v>
      </c>
      <c r="F9" s="3">
        <v>59</v>
      </c>
      <c r="G9" s="2" t="s">
        <v>31</v>
      </c>
      <c r="H9" s="3">
        <v>3</v>
      </c>
      <c r="I9" s="3">
        <v>10</v>
      </c>
      <c r="J9" s="13">
        <v>0.27</v>
      </c>
      <c r="K9" s="1">
        <v>65.2</v>
      </c>
      <c r="L9" s="3">
        <v>56.5</v>
      </c>
      <c r="M9" s="2" t="s">
        <v>31</v>
      </c>
      <c r="N9" s="2">
        <v>3</v>
      </c>
      <c r="O9" s="10">
        <v>8</v>
      </c>
      <c r="P9" s="3" t="s">
        <v>48</v>
      </c>
      <c r="Q9" s="82">
        <v>1006.9087983189931</v>
      </c>
      <c r="R9" s="37">
        <f>CONVERT(D9,"F","C")</f>
        <v>18.888888888888889</v>
      </c>
      <c r="S9" s="47">
        <f t="shared" ref="S9:T24" si="0">CONVERT(E9,"F","C")</f>
        <v>15.555555555555555</v>
      </c>
      <c r="T9" s="47">
        <f t="shared" si="0"/>
        <v>15</v>
      </c>
      <c r="U9" s="48">
        <f>CONVERT(J9,"in","cm")</f>
        <v>0.68580000000000008</v>
      </c>
      <c r="V9" s="47">
        <f>CONVERT(K9,"F","C")</f>
        <v>18.444444444444446</v>
      </c>
      <c r="W9" s="13">
        <f>CONVERT(L9,"F","C")</f>
        <v>13.611111111111111</v>
      </c>
    </row>
    <row r="10" spans="1:23" x14ac:dyDescent="0.25">
      <c r="B10" s="4">
        <v>2</v>
      </c>
      <c r="C10" s="33">
        <v>29.59</v>
      </c>
      <c r="D10" s="5">
        <v>64</v>
      </c>
      <c r="E10" s="4">
        <v>60.3</v>
      </c>
      <c r="F10" s="6">
        <v>58</v>
      </c>
      <c r="G10" s="5" t="s">
        <v>38</v>
      </c>
      <c r="H10" s="6">
        <v>2</v>
      </c>
      <c r="I10" s="6">
        <v>9</v>
      </c>
      <c r="J10" s="14">
        <v>0.26</v>
      </c>
      <c r="K10" s="4">
        <v>64</v>
      </c>
      <c r="L10" s="6">
        <v>53.4</v>
      </c>
      <c r="M10" s="5" t="s">
        <v>31</v>
      </c>
      <c r="N10" s="5">
        <v>2</v>
      </c>
      <c r="O10" s="11">
        <v>8</v>
      </c>
      <c r="P10" s="6" t="s">
        <v>59</v>
      </c>
      <c r="Q10" s="59">
        <v>1000.6778432207657</v>
      </c>
      <c r="R10" s="49">
        <f t="shared" ref="R10:T41" si="1">CONVERT(D10,"F","C")</f>
        <v>17.777777777777779</v>
      </c>
      <c r="S10" s="50">
        <f t="shared" si="0"/>
        <v>15.72222222222222</v>
      </c>
      <c r="T10" s="50">
        <f t="shared" si="0"/>
        <v>14.444444444444445</v>
      </c>
      <c r="U10" s="51">
        <f t="shared" ref="U10:U41" si="2">CONVERT(J10,"in","cm")</f>
        <v>0.66039999999999999</v>
      </c>
      <c r="V10" s="50">
        <f t="shared" ref="V10:W41" si="3">CONVERT(K10,"F","C")</f>
        <v>17.777777777777779</v>
      </c>
      <c r="W10" s="14">
        <f t="shared" si="3"/>
        <v>11.888888888888888</v>
      </c>
    </row>
    <row r="11" spans="1:23" x14ac:dyDescent="0.25">
      <c r="B11" s="4">
        <v>3</v>
      </c>
      <c r="C11" s="33">
        <v>29.67</v>
      </c>
      <c r="D11" s="5">
        <v>63</v>
      </c>
      <c r="E11" s="4">
        <v>61</v>
      </c>
      <c r="F11" s="6">
        <v>56</v>
      </c>
      <c r="G11" s="5" t="s">
        <v>31</v>
      </c>
      <c r="H11" s="6">
        <v>3</v>
      </c>
      <c r="I11" s="6">
        <v>4</v>
      </c>
      <c r="J11" s="14">
        <v>0.41</v>
      </c>
      <c r="K11" s="4">
        <v>64</v>
      </c>
      <c r="L11" s="6">
        <v>51.5</v>
      </c>
      <c r="M11" s="5" t="s">
        <v>38</v>
      </c>
      <c r="N11" s="5">
        <v>2</v>
      </c>
      <c r="O11" s="11">
        <v>8</v>
      </c>
      <c r="P11" s="6" t="s">
        <v>59</v>
      </c>
      <c r="Q11" s="59">
        <v>1003.3869541330384</v>
      </c>
      <c r="R11" s="49">
        <f t="shared" si="1"/>
        <v>17.222222222222221</v>
      </c>
      <c r="S11" s="50">
        <f t="shared" si="0"/>
        <v>16.111111111111111</v>
      </c>
      <c r="T11" s="50">
        <f t="shared" si="0"/>
        <v>13.333333333333332</v>
      </c>
      <c r="U11" s="51">
        <f t="shared" si="2"/>
        <v>1.0413999999999999</v>
      </c>
      <c r="V11" s="50">
        <f t="shared" si="3"/>
        <v>17.777777777777779</v>
      </c>
      <c r="W11" s="14">
        <f t="shared" si="3"/>
        <v>10.833333333333334</v>
      </c>
    </row>
    <row r="12" spans="1:23" x14ac:dyDescent="0.25">
      <c r="B12" s="4">
        <v>4</v>
      </c>
      <c r="C12" s="33">
        <v>29.69</v>
      </c>
      <c r="D12" s="34">
        <v>62</v>
      </c>
      <c r="E12" s="4">
        <v>61</v>
      </c>
      <c r="F12" s="6">
        <v>57</v>
      </c>
      <c r="G12" s="5" t="s">
        <v>31</v>
      </c>
      <c r="H12" s="6">
        <v>3</v>
      </c>
      <c r="I12" s="6">
        <v>5</v>
      </c>
      <c r="J12" s="14">
        <v>0.08</v>
      </c>
      <c r="K12" s="4">
        <v>64.7</v>
      </c>
      <c r="L12" s="6">
        <v>54.7</v>
      </c>
      <c r="M12" s="5" t="s">
        <v>38</v>
      </c>
      <c r="N12" s="5">
        <v>3</v>
      </c>
      <c r="O12" s="11">
        <v>7</v>
      </c>
      <c r="P12" s="6" t="s">
        <v>39</v>
      </c>
      <c r="Q12" s="59">
        <v>1004.0642318611065</v>
      </c>
      <c r="R12" s="49">
        <f t="shared" si="1"/>
        <v>16.666666666666668</v>
      </c>
      <c r="S12" s="50">
        <f t="shared" si="0"/>
        <v>16.111111111111111</v>
      </c>
      <c r="T12" s="50">
        <f t="shared" si="0"/>
        <v>13.888888888888889</v>
      </c>
      <c r="U12" s="51">
        <f t="shared" si="2"/>
        <v>0.20319999999999999</v>
      </c>
      <c r="V12" s="50">
        <f t="shared" si="3"/>
        <v>18.166666666666668</v>
      </c>
      <c r="W12" s="14">
        <f t="shared" si="3"/>
        <v>12.611111111111112</v>
      </c>
    </row>
    <row r="13" spans="1:23" x14ac:dyDescent="0.25">
      <c r="B13" s="4">
        <v>5</v>
      </c>
      <c r="C13" s="33">
        <v>29.681999999999999</v>
      </c>
      <c r="D13" s="34">
        <v>62</v>
      </c>
      <c r="E13" s="4">
        <v>60</v>
      </c>
      <c r="F13" s="6">
        <v>57</v>
      </c>
      <c r="G13" s="5" t="s">
        <v>38</v>
      </c>
      <c r="H13" s="6">
        <v>3</v>
      </c>
      <c r="I13" s="6">
        <v>7</v>
      </c>
      <c r="J13" s="14">
        <v>0.28999999999999998</v>
      </c>
      <c r="K13" s="4">
        <v>64.400000000000006</v>
      </c>
      <c r="L13" s="6">
        <v>53.5</v>
      </c>
      <c r="M13" s="5" t="s">
        <v>38</v>
      </c>
      <c r="N13" s="5">
        <v>1.5</v>
      </c>
      <c r="O13" s="11">
        <v>7</v>
      </c>
      <c r="P13" s="6" t="s">
        <v>59</v>
      </c>
      <c r="Q13" s="59">
        <v>1003.7933207698793</v>
      </c>
      <c r="R13" s="49">
        <f t="shared" si="1"/>
        <v>16.666666666666668</v>
      </c>
      <c r="S13" s="50">
        <f t="shared" si="0"/>
        <v>15.555555555555555</v>
      </c>
      <c r="T13" s="50">
        <f t="shared" si="0"/>
        <v>13.888888888888889</v>
      </c>
      <c r="U13" s="51">
        <f t="shared" si="2"/>
        <v>0.73660000000000003</v>
      </c>
      <c r="V13" s="50">
        <f t="shared" si="3"/>
        <v>18.000000000000004</v>
      </c>
      <c r="W13" s="14">
        <f t="shared" si="3"/>
        <v>11.944444444444445</v>
      </c>
    </row>
    <row r="14" spans="1:23" x14ac:dyDescent="0.25">
      <c r="B14" s="4">
        <v>6</v>
      </c>
      <c r="C14" s="33">
        <v>29.725999999999999</v>
      </c>
      <c r="D14" s="5">
        <v>63</v>
      </c>
      <c r="E14" s="4">
        <v>61.8</v>
      </c>
      <c r="F14" s="6">
        <v>59</v>
      </c>
      <c r="G14" s="5" t="s">
        <v>31</v>
      </c>
      <c r="H14" s="6">
        <v>2</v>
      </c>
      <c r="I14" s="6">
        <v>4</v>
      </c>
      <c r="J14" s="14"/>
      <c r="K14" s="4">
        <v>64.5</v>
      </c>
      <c r="L14" s="6">
        <v>53</v>
      </c>
      <c r="M14" s="5" t="s">
        <v>38</v>
      </c>
      <c r="N14" s="5">
        <v>0.5</v>
      </c>
      <c r="O14" s="11">
        <v>7</v>
      </c>
      <c r="P14" s="6" t="s">
        <v>39</v>
      </c>
      <c r="Q14" s="59">
        <v>1005.2833317716294</v>
      </c>
      <c r="R14" s="49">
        <f t="shared" si="1"/>
        <v>17.222222222222221</v>
      </c>
      <c r="S14" s="50">
        <f t="shared" si="0"/>
        <v>16.555555555555554</v>
      </c>
      <c r="T14" s="50">
        <f t="shared" si="0"/>
        <v>15</v>
      </c>
      <c r="U14" s="51">
        <f t="shared" si="2"/>
        <v>0</v>
      </c>
      <c r="V14" s="50">
        <f t="shared" si="3"/>
        <v>18.055555555555554</v>
      </c>
      <c r="W14" s="14">
        <f t="shared" si="3"/>
        <v>11.666666666666666</v>
      </c>
    </row>
    <row r="15" spans="1:23" x14ac:dyDescent="0.25">
      <c r="B15" s="4">
        <v>7</v>
      </c>
      <c r="C15" s="33">
        <v>30.08</v>
      </c>
      <c r="D15" s="5">
        <v>62</v>
      </c>
      <c r="E15" s="4">
        <v>62</v>
      </c>
      <c r="F15" s="6">
        <v>59</v>
      </c>
      <c r="G15" s="5" t="s">
        <v>31</v>
      </c>
      <c r="H15" s="6">
        <v>2</v>
      </c>
      <c r="I15" s="6">
        <v>6</v>
      </c>
      <c r="J15" s="14"/>
      <c r="K15" s="4">
        <v>66.8</v>
      </c>
      <c r="L15" s="6">
        <v>52</v>
      </c>
      <c r="M15" s="5" t="s">
        <v>38</v>
      </c>
      <c r="N15" s="5">
        <v>0.5</v>
      </c>
      <c r="O15" s="11">
        <v>6</v>
      </c>
      <c r="P15" s="6" t="s">
        <v>39</v>
      </c>
      <c r="Q15" s="59">
        <v>1017.2711475584364</v>
      </c>
      <c r="R15" s="49">
        <f t="shared" si="1"/>
        <v>16.666666666666668</v>
      </c>
      <c r="S15" s="50">
        <f t="shared" si="0"/>
        <v>16.666666666666668</v>
      </c>
      <c r="T15" s="50">
        <f t="shared" si="0"/>
        <v>15</v>
      </c>
      <c r="U15" s="51">
        <f t="shared" si="2"/>
        <v>0</v>
      </c>
      <c r="V15" s="50">
        <f t="shared" si="3"/>
        <v>19.333333333333332</v>
      </c>
      <c r="W15" s="14">
        <f t="shared" si="3"/>
        <v>11.111111111111111</v>
      </c>
    </row>
    <row r="16" spans="1:23" x14ac:dyDescent="0.25">
      <c r="B16" s="4">
        <v>8</v>
      </c>
      <c r="C16" s="33">
        <v>30.341999999999999</v>
      </c>
      <c r="D16" s="5">
        <v>62</v>
      </c>
      <c r="E16" s="4">
        <v>62</v>
      </c>
      <c r="F16" s="6">
        <v>58.4</v>
      </c>
      <c r="G16" s="5" t="s">
        <v>31</v>
      </c>
      <c r="H16" s="6">
        <v>2</v>
      </c>
      <c r="I16" s="6">
        <v>10</v>
      </c>
      <c r="J16" s="14">
        <v>0.08</v>
      </c>
      <c r="K16" s="4">
        <v>64.5</v>
      </c>
      <c r="L16" s="6">
        <v>53.7</v>
      </c>
      <c r="M16" s="5" t="s">
        <v>38</v>
      </c>
      <c r="N16" s="5">
        <v>1</v>
      </c>
      <c r="O16" s="11">
        <v>6</v>
      </c>
      <c r="P16" s="6" t="s">
        <v>48</v>
      </c>
      <c r="Q16" s="59">
        <v>1026.1434857961299</v>
      </c>
      <c r="R16" s="49">
        <f t="shared" si="1"/>
        <v>16.666666666666668</v>
      </c>
      <c r="S16" s="50">
        <f t="shared" si="0"/>
        <v>16.666666666666668</v>
      </c>
      <c r="T16" s="50">
        <f t="shared" si="0"/>
        <v>14.666666666666666</v>
      </c>
      <c r="U16" s="51">
        <f t="shared" si="2"/>
        <v>0.20319999999999999</v>
      </c>
      <c r="V16" s="50">
        <f t="shared" si="3"/>
        <v>18.055555555555554</v>
      </c>
      <c r="W16" s="14">
        <f t="shared" si="3"/>
        <v>12.055555555555557</v>
      </c>
    </row>
    <row r="17" spans="2:23" x14ac:dyDescent="0.25">
      <c r="B17" s="4">
        <v>9</v>
      </c>
      <c r="C17" s="33">
        <v>30.391999999999999</v>
      </c>
      <c r="D17" s="5">
        <v>62</v>
      </c>
      <c r="E17" s="4">
        <v>60</v>
      </c>
      <c r="F17" s="6">
        <v>59.8</v>
      </c>
      <c r="G17" s="5" t="s">
        <v>31</v>
      </c>
      <c r="H17" s="6">
        <v>1.5</v>
      </c>
      <c r="I17" s="6">
        <v>10</v>
      </c>
      <c r="J17" s="14"/>
      <c r="K17" s="4">
        <v>63</v>
      </c>
      <c r="L17" s="6">
        <v>57</v>
      </c>
      <c r="M17" s="5" t="s">
        <v>31</v>
      </c>
      <c r="N17" s="5">
        <v>1</v>
      </c>
      <c r="O17" s="11">
        <v>7</v>
      </c>
      <c r="P17" s="6" t="s">
        <v>106</v>
      </c>
      <c r="Q17" s="59">
        <v>1027.8366801163002</v>
      </c>
      <c r="R17" s="49">
        <f t="shared" si="1"/>
        <v>16.666666666666668</v>
      </c>
      <c r="S17" s="50">
        <f t="shared" si="0"/>
        <v>15.555555555555555</v>
      </c>
      <c r="T17" s="50">
        <f t="shared" si="0"/>
        <v>15.444444444444443</v>
      </c>
      <c r="U17" s="51">
        <f t="shared" si="2"/>
        <v>0</v>
      </c>
      <c r="V17" s="50">
        <f t="shared" si="3"/>
        <v>17.222222222222221</v>
      </c>
      <c r="W17" s="14">
        <f t="shared" si="3"/>
        <v>13.888888888888889</v>
      </c>
    </row>
    <row r="18" spans="2:23" x14ac:dyDescent="0.25">
      <c r="B18" s="4">
        <v>10</v>
      </c>
      <c r="C18" s="33">
        <v>30.43</v>
      </c>
      <c r="D18" s="5">
        <v>63</v>
      </c>
      <c r="E18" s="4">
        <v>60.9</v>
      </c>
      <c r="F18" s="6">
        <v>60</v>
      </c>
      <c r="G18" s="5" t="s">
        <v>38</v>
      </c>
      <c r="H18" s="6">
        <v>1</v>
      </c>
      <c r="I18" s="6">
        <v>10</v>
      </c>
      <c r="J18" s="14"/>
      <c r="K18" s="4">
        <v>76</v>
      </c>
      <c r="L18" s="6">
        <v>56.4</v>
      </c>
      <c r="M18" s="5" t="s">
        <v>52</v>
      </c>
      <c r="N18" s="5">
        <v>1</v>
      </c>
      <c r="O18" s="11">
        <v>5</v>
      </c>
      <c r="P18" s="6" t="s">
        <v>37</v>
      </c>
      <c r="Q18" s="59">
        <v>1029.1235077996298</v>
      </c>
      <c r="R18" s="49">
        <f t="shared" si="1"/>
        <v>17.222222222222221</v>
      </c>
      <c r="S18" s="50">
        <f t="shared" si="0"/>
        <v>16.055555555555554</v>
      </c>
      <c r="T18" s="50">
        <f t="shared" si="0"/>
        <v>15.555555555555555</v>
      </c>
      <c r="U18" s="51">
        <f t="shared" si="2"/>
        <v>0</v>
      </c>
      <c r="V18" s="50">
        <f t="shared" si="3"/>
        <v>24.444444444444443</v>
      </c>
      <c r="W18" s="14">
        <f t="shared" si="3"/>
        <v>13.555555555555554</v>
      </c>
    </row>
    <row r="19" spans="2:23" x14ac:dyDescent="0.25">
      <c r="B19" s="4">
        <v>11</v>
      </c>
      <c r="C19" s="33">
        <v>30.32</v>
      </c>
      <c r="D19" s="5">
        <v>64</v>
      </c>
      <c r="E19" s="4">
        <v>72</v>
      </c>
      <c r="F19" s="6">
        <v>65.7</v>
      </c>
      <c r="G19" s="5" t="s">
        <v>54</v>
      </c>
      <c r="H19" s="6">
        <v>1.5</v>
      </c>
      <c r="I19" s="6">
        <v>9</v>
      </c>
      <c r="J19" s="14"/>
      <c r="K19" s="4">
        <v>80</v>
      </c>
      <c r="L19" s="6">
        <v>61</v>
      </c>
      <c r="M19" s="5" t="s">
        <v>52</v>
      </c>
      <c r="N19" s="5">
        <v>2</v>
      </c>
      <c r="O19" s="11">
        <v>4</v>
      </c>
      <c r="P19" s="6" t="s">
        <v>37</v>
      </c>
      <c r="Q19" s="59">
        <v>1025.3984802952548</v>
      </c>
      <c r="R19" s="49">
        <f t="shared" si="1"/>
        <v>17.777777777777779</v>
      </c>
      <c r="S19" s="50">
        <f t="shared" si="0"/>
        <v>22.222222222222221</v>
      </c>
      <c r="T19" s="50">
        <f t="shared" si="0"/>
        <v>18.722222222222225</v>
      </c>
      <c r="U19" s="51">
        <f t="shared" si="2"/>
        <v>0</v>
      </c>
      <c r="V19" s="50">
        <f t="shared" si="3"/>
        <v>26.666666666666664</v>
      </c>
      <c r="W19" s="14">
        <f t="shared" si="3"/>
        <v>16.111111111111111</v>
      </c>
    </row>
    <row r="20" spans="2:23" x14ac:dyDescent="0.25">
      <c r="B20" s="4">
        <v>12</v>
      </c>
      <c r="C20" s="33">
        <v>30.2</v>
      </c>
      <c r="D20" s="5">
        <v>66</v>
      </c>
      <c r="E20" s="4">
        <v>76</v>
      </c>
      <c r="F20" s="6">
        <v>68.8</v>
      </c>
      <c r="G20" s="5" t="s">
        <v>36</v>
      </c>
      <c r="H20" s="6">
        <v>1.5</v>
      </c>
      <c r="I20" s="6">
        <v>7</v>
      </c>
      <c r="J20" s="14"/>
      <c r="K20" s="4">
        <v>86</v>
      </c>
      <c r="L20" s="6">
        <v>59.8</v>
      </c>
      <c r="M20" s="5" t="s">
        <v>31</v>
      </c>
      <c r="N20" s="5">
        <v>1</v>
      </c>
      <c r="O20" s="11">
        <v>5</v>
      </c>
      <c r="P20" s="6" t="s">
        <v>95</v>
      </c>
      <c r="Q20" s="59">
        <v>1021.3348139268456</v>
      </c>
      <c r="R20" s="49">
        <f t="shared" si="1"/>
        <v>18.888888888888889</v>
      </c>
      <c r="S20" s="50">
        <f t="shared" si="0"/>
        <v>24.444444444444443</v>
      </c>
      <c r="T20" s="50">
        <f t="shared" si="0"/>
        <v>20.444444444444443</v>
      </c>
      <c r="U20" s="51">
        <f t="shared" si="2"/>
        <v>0</v>
      </c>
      <c r="V20" s="50">
        <f t="shared" si="3"/>
        <v>30</v>
      </c>
      <c r="W20" s="14">
        <f t="shared" si="3"/>
        <v>15.444444444444443</v>
      </c>
    </row>
    <row r="21" spans="2:23" x14ac:dyDescent="0.25">
      <c r="B21" s="4">
        <v>13</v>
      </c>
      <c r="C21" s="33">
        <v>30.25</v>
      </c>
      <c r="D21" s="5">
        <v>66</v>
      </c>
      <c r="E21" s="4">
        <v>62</v>
      </c>
      <c r="F21" s="6">
        <v>59</v>
      </c>
      <c r="G21" s="5" t="s">
        <v>31</v>
      </c>
      <c r="H21" s="6">
        <v>1</v>
      </c>
      <c r="I21" s="6">
        <v>10</v>
      </c>
      <c r="J21" s="14"/>
      <c r="K21" s="4">
        <v>66</v>
      </c>
      <c r="L21" s="6">
        <v>58</v>
      </c>
      <c r="M21" s="5" t="s">
        <v>31</v>
      </c>
      <c r="N21" s="5">
        <v>0.5</v>
      </c>
      <c r="O21" s="11">
        <v>6</v>
      </c>
      <c r="P21" s="6" t="s">
        <v>91</v>
      </c>
      <c r="Q21" s="59">
        <v>1023.0280082470164</v>
      </c>
      <c r="R21" s="49">
        <f t="shared" si="1"/>
        <v>18.888888888888889</v>
      </c>
      <c r="S21" s="50">
        <f t="shared" si="0"/>
        <v>16.666666666666668</v>
      </c>
      <c r="T21" s="50">
        <f t="shared" si="0"/>
        <v>15</v>
      </c>
      <c r="U21" s="51">
        <f t="shared" si="2"/>
        <v>0</v>
      </c>
      <c r="V21" s="50">
        <f t="shared" si="3"/>
        <v>18.888888888888889</v>
      </c>
      <c r="W21" s="14">
        <f t="shared" si="3"/>
        <v>14.444444444444445</v>
      </c>
    </row>
    <row r="22" spans="2:23" x14ac:dyDescent="0.25">
      <c r="B22" s="4">
        <v>14</v>
      </c>
      <c r="C22" s="33">
        <v>30.23</v>
      </c>
      <c r="D22" s="5">
        <v>65</v>
      </c>
      <c r="E22" s="4">
        <v>64</v>
      </c>
      <c r="F22" s="6">
        <v>61.3</v>
      </c>
      <c r="G22" s="5" t="s">
        <v>33</v>
      </c>
      <c r="H22" s="6">
        <v>1</v>
      </c>
      <c r="I22" s="6">
        <v>2</v>
      </c>
      <c r="J22" s="14"/>
      <c r="K22" s="4">
        <v>72.8</v>
      </c>
      <c r="L22" s="6">
        <v>56.6</v>
      </c>
      <c r="M22" s="5"/>
      <c r="N22" s="5">
        <v>0</v>
      </c>
      <c r="O22" s="11">
        <v>5</v>
      </c>
      <c r="P22" s="6" t="s">
        <v>37</v>
      </c>
      <c r="Q22" s="59">
        <v>1022.3507305189479</v>
      </c>
      <c r="R22" s="49">
        <f t="shared" si="1"/>
        <v>18.333333333333332</v>
      </c>
      <c r="S22" s="50">
        <f t="shared" si="0"/>
        <v>17.777777777777779</v>
      </c>
      <c r="T22" s="50">
        <f t="shared" si="0"/>
        <v>16.277777777777775</v>
      </c>
      <c r="U22" s="51">
        <f t="shared" si="2"/>
        <v>0</v>
      </c>
      <c r="V22" s="50">
        <f t="shared" si="3"/>
        <v>22.666666666666664</v>
      </c>
      <c r="W22" s="14">
        <f t="shared" si="3"/>
        <v>13.666666666666668</v>
      </c>
    </row>
    <row r="23" spans="2:23" x14ac:dyDescent="0.25">
      <c r="B23" s="4">
        <v>15</v>
      </c>
      <c r="C23" s="33">
        <v>30.2</v>
      </c>
      <c r="D23" s="5">
        <v>66</v>
      </c>
      <c r="E23" s="4">
        <v>68.5</v>
      </c>
      <c r="F23" s="6">
        <v>64.5</v>
      </c>
      <c r="G23" s="5" t="s">
        <v>33</v>
      </c>
      <c r="H23" s="6">
        <v>0.5</v>
      </c>
      <c r="I23" s="6">
        <v>0</v>
      </c>
      <c r="J23" s="14">
        <v>0.09</v>
      </c>
      <c r="K23" s="4">
        <v>79.8</v>
      </c>
      <c r="L23" s="6">
        <v>57.4</v>
      </c>
      <c r="M23" s="5" t="s">
        <v>52</v>
      </c>
      <c r="N23" s="5">
        <v>1.5</v>
      </c>
      <c r="O23" s="11">
        <v>5</v>
      </c>
      <c r="P23" s="6" t="s">
        <v>107</v>
      </c>
      <c r="Q23" s="59">
        <v>1021.3348139268456</v>
      </c>
      <c r="R23" s="49">
        <f t="shared" si="1"/>
        <v>18.888888888888889</v>
      </c>
      <c r="S23" s="50">
        <f t="shared" si="0"/>
        <v>20.277777777777779</v>
      </c>
      <c r="T23" s="50">
        <f t="shared" si="0"/>
        <v>18.055555555555554</v>
      </c>
      <c r="U23" s="51">
        <f t="shared" si="2"/>
        <v>0.22859999999999997</v>
      </c>
      <c r="V23" s="50">
        <f t="shared" si="3"/>
        <v>26.555555555555554</v>
      </c>
      <c r="W23" s="14">
        <f t="shared" si="3"/>
        <v>14.111111111111111</v>
      </c>
    </row>
    <row r="24" spans="2:23" x14ac:dyDescent="0.25">
      <c r="B24" s="4">
        <v>16</v>
      </c>
      <c r="C24" s="33">
        <v>30.058</v>
      </c>
      <c r="D24" s="5">
        <v>67</v>
      </c>
      <c r="E24" s="4">
        <v>72</v>
      </c>
      <c r="F24" s="6">
        <v>68.3</v>
      </c>
      <c r="G24" s="5" t="s">
        <v>36</v>
      </c>
      <c r="H24" s="6">
        <v>1</v>
      </c>
      <c r="I24" s="6">
        <v>7</v>
      </c>
      <c r="J24" s="14"/>
      <c r="K24" s="4">
        <v>77.5</v>
      </c>
      <c r="L24" s="6">
        <v>62</v>
      </c>
      <c r="M24" s="5" t="s">
        <v>52</v>
      </c>
      <c r="N24" s="5">
        <v>0.5</v>
      </c>
      <c r="O24" s="11">
        <v>7</v>
      </c>
      <c r="P24" s="6" t="s">
        <v>37</v>
      </c>
      <c r="Q24" s="59">
        <v>1016.5261420575614</v>
      </c>
      <c r="R24" s="49">
        <f t="shared" si="1"/>
        <v>19.444444444444443</v>
      </c>
      <c r="S24" s="50">
        <f t="shared" si="0"/>
        <v>22.222222222222221</v>
      </c>
      <c r="T24" s="50">
        <f t="shared" si="0"/>
        <v>20.166666666666664</v>
      </c>
      <c r="U24" s="51">
        <f t="shared" si="2"/>
        <v>0</v>
      </c>
      <c r="V24" s="50">
        <f t="shared" si="3"/>
        <v>25.277777777777779</v>
      </c>
      <c r="W24" s="14">
        <f t="shared" si="3"/>
        <v>16.666666666666668</v>
      </c>
    </row>
    <row r="25" spans="2:23" x14ac:dyDescent="0.25">
      <c r="B25" s="4">
        <v>17</v>
      </c>
      <c r="C25" s="33">
        <v>30.02</v>
      </c>
      <c r="D25" s="5">
        <v>67</v>
      </c>
      <c r="E25" s="4">
        <v>64.7</v>
      </c>
      <c r="F25" s="6">
        <v>63.6</v>
      </c>
      <c r="G25" s="5" t="s">
        <v>36</v>
      </c>
      <c r="H25" s="6">
        <v>0.5</v>
      </c>
      <c r="I25" s="6">
        <v>10</v>
      </c>
      <c r="J25" s="14"/>
      <c r="K25" s="4">
        <v>75.5</v>
      </c>
      <c r="L25" s="6">
        <v>60</v>
      </c>
      <c r="M25" s="5" t="s">
        <v>52</v>
      </c>
      <c r="N25" s="5">
        <v>3</v>
      </c>
      <c r="O25" s="11">
        <v>7</v>
      </c>
      <c r="P25" s="6" t="s">
        <v>37</v>
      </c>
      <c r="Q25" s="59">
        <v>1015.2393143742318</v>
      </c>
      <c r="R25" s="49">
        <f t="shared" si="1"/>
        <v>19.444444444444443</v>
      </c>
      <c r="S25" s="50">
        <f t="shared" si="1"/>
        <v>18.166666666666668</v>
      </c>
      <c r="T25" s="50">
        <f t="shared" si="1"/>
        <v>17.555555555555557</v>
      </c>
      <c r="U25" s="51">
        <f t="shared" si="2"/>
        <v>0</v>
      </c>
      <c r="V25" s="50">
        <f t="shared" si="3"/>
        <v>24.166666666666664</v>
      </c>
      <c r="W25" s="14">
        <f t="shared" si="3"/>
        <v>15.555555555555555</v>
      </c>
    </row>
    <row r="26" spans="2:23" x14ac:dyDescent="0.25">
      <c r="B26" s="4">
        <v>18</v>
      </c>
      <c r="C26" s="33">
        <v>29.978000000000002</v>
      </c>
      <c r="D26" s="5">
        <v>67</v>
      </c>
      <c r="E26" s="4">
        <v>65.5</v>
      </c>
      <c r="F26" s="6">
        <v>61</v>
      </c>
      <c r="G26" s="5" t="s">
        <v>52</v>
      </c>
      <c r="H26" s="6">
        <v>3</v>
      </c>
      <c r="I26" s="6">
        <v>4</v>
      </c>
      <c r="J26" s="14"/>
      <c r="K26" s="4">
        <v>70.400000000000006</v>
      </c>
      <c r="L26" s="6">
        <v>58.7</v>
      </c>
      <c r="M26" s="5" t="s">
        <v>52</v>
      </c>
      <c r="N26" s="5">
        <v>1.5</v>
      </c>
      <c r="O26" s="11">
        <v>5</v>
      </c>
      <c r="P26" s="6" t="s">
        <v>39</v>
      </c>
      <c r="Q26" s="59">
        <v>1013.8170311452886</v>
      </c>
      <c r="R26" s="49">
        <f t="shared" si="1"/>
        <v>19.444444444444443</v>
      </c>
      <c r="S26" s="50">
        <f t="shared" si="1"/>
        <v>18.611111111111111</v>
      </c>
      <c r="T26" s="50">
        <f t="shared" si="1"/>
        <v>16.111111111111111</v>
      </c>
      <c r="U26" s="51">
        <f t="shared" si="2"/>
        <v>0</v>
      </c>
      <c r="V26" s="50">
        <f t="shared" si="3"/>
        <v>21.333333333333336</v>
      </c>
      <c r="W26" s="14">
        <f t="shared" si="3"/>
        <v>14.833333333333334</v>
      </c>
    </row>
    <row r="27" spans="2:23" x14ac:dyDescent="0.25">
      <c r="B27" s="4">
        <v>19</v>
      </c>
      <c r="C27" s="33">
        <v>29.994</v>
      </c>
      <c r="D27" s="5">
        <v>66</v>
      </c>
      <c r="E27" s="4">
        <v>65</v>
      </c>
      <c r="F27" s="6">
        <v>60</v>
      </c>
      <c r="G27" s="5" t="s">
        <v>52</v>
      </c>
      <c r="H27" s="6">
        <v>2</v>
      </c>
      <c r="I27" s="6">
        <v>2</v>
      </c>
      <c r="J27" s="14"/>
      <c r="K27" s="4">
        <v>71.7</v>
      </c>
      <c r="L27" s="6">
        <v>57</v>
      </c>
      <c r="M27" s="5" t="s">
        <v>31</v>
      </c>
      <c r="N27" s="5">
        <v>1.5</v>
      </c>
      <c r="O27" s="11">
        <v>6</v>
      </c>
      <c r="P27" s="6" t="s">
        <v>39</v>
      </c>
      <c r="Q27" s="59">
        <v>1014.3588533277432</v>
      </c>
      <c r="R27" s="49">
        <f t="shared" si="1"/>
        <v>18.888888888888889</v>
      </c>
      <c r="S27" s="50">
        <f t="shared" si="1"/>
        <v>18.333333333333332</v>
      </c>
      <c r="T27" s="50">
        <f t="shared" si="1"/>
        <v>15.555555555555555</v>
      </c>
      <c r="U27" s="51">
        <f t="shared" si="2"/>
        <v>0</v>
      </c>
      <c r="V27" s="50">
        <f t="shared" si="3"/>
        <v>22.055555555555557</v>
      </c>
      <c r="W27" s="14">
        <f t="shared" si="3"/>
        <v>13.888888888888889</v>
      </c>
    </row>
    <row r="28" spans="2:23" x14ac:dyDescent="0.25">
      <c r="B28" s="4">
        <v>20</v>
      </c>
      <c r="C28" s="33">
        <v>30.13</v>
      </c>
      <c r="D28" s="5">
        <v>66</v>
      </c>
      <c r="E28" s="4">
        <v>65</v>
      </c>
      <c r="F28" s="6">
        <v>61.4</v>
      </c>
      <c r="G28" s="5" t="s">
        <v>38</v>
      </c>
      <c r="H28" s="6">
        <v>1</v>
      </c>
      <c r="I28" s="6">
        <v>4</v>
      </c>
      <c r="J28" s="14"/>
      <c r="K28" s="4">
        <v>73</v>
      </c>
      <c r="L28" s="6">
        <v>56.6</v>
      </c>
      <c r="M28" s="5" t="s">
        <v>44</v>
      </c>
      <c r="N28" s="5">
        <v>1</v>
      </c>
      <c r="O28" s="11">
        <v>7</v>
      </c>
      <c r="P28" s="6" t="s">
        <v>39</v>
      </c>
      <c r="Q28" s="59">
        <v>1018.9643418786069</v>
      </c>
      <c r="R28" s="49">
        <f t="shared" si="1"/>
        <v>18.888888888888889</v>
      </c>
      <c r="S28" s="50">
        <f t="shared" si="1"/>
        <v>18.333333333333332</v>
      </c>
      <c r="T28" s="50">
        <f t="shared" si="1"/>
        <v>16.333333333333332</v>
      </c>
      <c r="U28" s="51">
        <f t="shared" si="2"/>
        <v>0</v>
      </c>
      <c r="V28" s="50">
        <f t="shared" si="3"/>
        <v>22.777777777777779</v>
      </c>
      <c r="W28" s="14">
        <f t="shared" si="3"/>
        <v>13.666666666666668</v>
      </c>
    </row>
    <row r="29" spans="2:23" x14ac:dyDescent="0.25">
      <c r="B29" s="4">
        <v>21</v>
      </c>
      <c r="C29" s="33">
        <v>30.206</v>
      </c>
      <c r="D29" s="5">
        <v>66</v>
      </c>
      <c r="E29" s="4">
        <v>64</v>
      </c>
      <c r="F29" s="6">
        <v>61</v>
      </c>
      <c r="G29" s="5" t="s">
        <v>38</v>
      </c>
      <c r="H29" s="6">
        <v>1</v>
      </c>
      <c r="I29" s="6">
        <v>10</v>
      </c>
      <c r="J29" s="14"/>
      <c r="K29" s="4">
        <v>72.2</v>
      </c>
      <c r="L29" s="6">
        <v>56.5</v>
      </c>
      <c r="M29" s="5" t="s">
        <v>52</v>
      </c>
      <c r="N29" s="5">
        <v>0.5</v>
      </c>
      <c r="O29" s="11">
        <v>7</v>
      </c>
      <c r="P29" s="6" t="s">
        <v>39</v>
      </c>
      <c r="Q29" s="59">
        <v>1021.5379972452662</v>
      </c>
      <c r="R29" s="49">
        <f t="shared" si="1"/>
        <v>18.888888888888889</v>
      </c>
      <c r="S29" s="50">
        <f t="shared" si="1"/>
        <v>17.777777777777779</v>
      </c>
      <c r="T29" s="50">
        <f t="shared" si="1"/>
        <v>16.111111111111111</v>
      </c>
      <c r="U29" s="51">
        <f t="shared" si="2"/>
        <v>0</v>
      </c>
      <c r="V29" s="50">
        <f t="shared" si="3"/>
        <v>22.333333333333336</v>
      </c>
      <c r="W29" s="14">
        <f t="shared" si="3"/>
        <v>13.611111111111111</v>
      </c>
    </row>
    <row r="30" spans="2:23" x14ac:dyDescent="0.25">
      <c r="B30" s="4">
        <v>22</v>
      </c>
      <c r="C30" s="33">
        <v>30.15</v>
      </c>
      <c r="D30" s="5">
        <v>66</v>
      </c>
      <c r="E30" s="4">
        <v>69.7</v>
      </c>
      <c r="F30" s="6">
        <v>64</v>
      </c>
      <c r="G30" s="5" t="s">
        <v>52</v>
      </c>
      <c r="H30" s="6">
        <v>1.5</v>
      </c>
      <c r="I30" s="6">
        <v>0</v>
      </c>
      <c r="J30" s="14"/>
      <c r="K30" s="4">
        <v>72</v>
      </c>
      <c r="L30" s="6">
        <v>51.7</v>
      </c>
      <c r="M30" s="5" t="s">
        <v>52</v>
      </c>
      <c r="N30" s="5">
        <v>2</v>
      </c>
      <c r="O30" s="11">
        <v>6</v>
      </c>
      <c r="P30" s="6" t="s">
        <v>39</v>
      </c>
      <c r="Q30" s="59">
        <v>1019.6416196066751</v>
      </c>
      <c r="R30" s="49">
        <f t="shared" si="1"/>
        <v>18.888888888888889</v>
      </c>
      <c r="S30" s="50">
        <f t="shared" si="1"/>
        <v>20.944444444444446</v>
      </c>
      <c r="T30" s="50">
        <f t="shared" si="1"/>
        <v>17.777777777777779</v>
      </c>
      <c r="U30" s="51">
        <f t="shared" si="2"/>
        <v>0</v>
      </c>
      <c r="V30" s="50">
        <f t="shared" si="3"/>
        <v>22.222222222222221</v>
      </c>
      <c r="W30" s="14">
        <f t="shared" si="3"/>
        <v>10.944444444444446</v>
      </c>
    </row>
    <row r="31" spans="2:23" x14ac:dyDescent="0.25">
      <c r="B31" s="4">
        <v>23</v>
      </c>
      <c r="C31" s="33">
        <v>30.03</v>
      </c>
      <c r="D31" s="5">
        <v>65</v>
      </c>
      <c r="E31" s="4">
        <v>65.3</v>
      </c>
      <c r="F31" s="6">
        <v>59</v>
      </c>
      <c r="G31" s="5" t="s">
        <v>52</v>
      </c>
      <c r="H31" s="6">
        <v>3</v>
      </c>
      <c r="I31" s="6">
        <v>0</v>
      </c>
      <c r="J31" s="14"/>
      <c r="K31" s="4">
        <v>69.3</v>
      </c>
      <c r="L31" s="6">
        <v>56.4</v>
      </c>
      <c r="M31" s="5" t="s">
        <v>52</v>
      </c>
      <c r="N31" s="5">
        <v>2</v>
      </c>
      <c r="O31" s="11">
        <v>6</v>
      </c>
      <c r="P31" s="6" t="s">
        <v>39</v>
      </c>
      <c r="Q31" s="59">
        <v>1015.5779532382661</v>
      </c>
      <c r="R31" s="49">
        <f t="shared" si="1"/>
        <v>18.333333333333332</v>
      </c>
      <c r="S31" s="50">
        <f t="shared" si="1"/>
        <v>18.499999999999996</v>
      </c>
      <c r="T31" s="50">
        <f t="shared" si="1"/>
        <v>15</v>
      </c>
      <c r="U31" s="51">
        <f t="shared" si="2"/>
        <v>0</v>
      </c>
      <c r="V31" s="50">
        <f t="shared" si="3"/>
        <v>20.722222222222221</v>
      </c>
      <c r="W31" s="14">
        <f t="shared" si="3"/>
        <v>13.555555555555554</v>
      </c>
    </row>
    <row r="32" spans="2:23" x14ac:dyDescent="0.25">
      <c r="B32" s="4">
        <v>24</v>
      </c>
      <c r="C32" s="33">
        <v>30.044</v>
      </c>
      <c r="D32" s="5">
        <v>65</v>
      </c>
      <c r="E32" s="4">
        <v>65.3</v>
      </c>
      <c r="F32" s="6">
        <v>59</v>
      </c>
      <c r="G32" s="5" t="s">
        <v>52</v>
      </c>
      <c r="H32" s="6">
        <v>3</v>
      </c>
      <c r="I32" s="6">
        <v>7</v>
      </c>
      <c r="J32" s="14"/>
      <c r="K32" s="4">
        <v>68.599999999999994</v>
      </c>
      <c r="L32" s="6">
        <v>56.8</v>
      </c>
      <c r="M32" s="5"/>
      <c r="N32" s="5">
        <v>0</v>
      </c>
      <c r="O32" s="11">
        <v>5</v>
      </c>
      <c r="P32" s="6" t="s">
        <v>39</v>
      </c>
      <c r="Q32" s="59">
        <v>1016.0520476479139</v>
      </c>
      <c r="R32" s="49">
        <f t="shared" si="1"/>
        <v>18.333333333333332</v>
      </c>
      <c r="S32" s="50">
        <f t="shared" si="1"/>
        <v>18.499999999999996</v>
      </c>
      <c r="T32" s="50">
        <f t="shared" si="1"/>
        <v>15</v>
      </c>
      <c r="U32" s="51">
        <f t="shared" si="2"/>
        <v>0</v>
      </c>
      <c r="V32" s="50">
        <f t="shared" si="3"/>
        <v>20.333333333333329</v>
      </c>
      <c r="W32" s="14">
        <f t="shared" si="3"/>
        <v>13.777777777777775</v>
      </c>
    </row>
    <row r="33" spans="2:23" x14ac:dyDescent="0.25">
      <c r="B33" s="4">
        <v>25</v>
      </c>
      <c r="C33" s="33">
        <v>30.26</v>
      </c>
      <c r="D33" s="5">
        <v>65</v>
      </c>
      <c r="E33" s="4">
        <v>61</v>
      </c>
      <c r="F33" s="6">
        <v>54.7</v>
      </c>
      <c r="G33" s="5" t="s">
        <v>52</v>
      </c>
      <c r="H33" s="6">
        <v>2</v>
      </c>
      <c r="I33" s="6">
        <v>9</v>
      </c>
      <c r="J33" s="14"/>
      <c r="K33" s="4">
        <v>68</v>
      </c>
      <c r="L33" s="6">
        <v>53.5</v>
      </c>
      <c r="M33" s="5" t="s">
        <v>52</v>
      </c>
      <c r="N33" s="5">
        <v>1</v>
      </c>
      <c r="O33" s="11">
        <v>5</v>
      </c>
      <c r="P33" s="6" t="s">
        <v>39</v>
      </c>
      <c r="Q33" s="59">
        <v>1023.3666471110502</v>
      </c>
      <c r="R33" s="49">
        <f t="shared" si="1"/>
        <v>18.333333333333332</v>
      </c>
      <c r="S33" s="50">
        <f t="shared" si="1"/>
        <v>16.111111111111111</v>
      </c>
      <c r="T33" s="50">
        <f t="shared" si="1"/>
        <v>12.611111111111112</v>
      </c>
      <c r="U33" s="51">
        <f t="shared" si="2"/>
        <v>0</v>
      </c>
      <c r="V33" s="50">
        <f t="shared" si="3"/>
        <v>20</v>
      </c>
      <c r="W33" s="14">
        <f t="shared" si="3"/>
        <v>11.944444444444445</v>
      </c>
    </row>
    <row r="34" spans="2:23" x14ac:dyDescent="0.25">
      <c r="B34" s="4">
        <v>26</v>
      </c>
      <c r="C34" s="33">
        <v>30.257999999999999</v>
      </c>
      <c r="D34" s="5">
        <v>64</v>
      </c>
      <c r="E34" s="4">
        <v>64</v>
      </c>
      <c r="F34" s="6">
        <v>58.8</v>
      </c>
      <c r="G34" s="5" t="s">
        <v>33</v>
      </c>
      <c r="H34" s="6">
        <v>1</v>
      </c>
      <c r="I34" s="6">
        <v>7</v>
      </c>
      <c r="J34" s="14"/>
      <c r="K34" s="4">
        <v>72.5</v>
      </c>
      <c r="L34" s="6">
        <v>44.5</v>
      </c>
      <c r="M34" s="5"/>
      <c r="N34" s="5">
        <v>0</v>
      </c>
      <c r="O34" s="11">
        <v>6</v>
      </c>
      <c r="P34" s="6" t="s">
        <v>39</v>
      </c>
      <c r="Q34" s="59">
        <v>1023.2989193382433</v>
      </c>
      <c r="R34" s="49">
        <f t="shared" si="1"/>
        <v>17.777777777777779</v>
      </c>
      <c r="S34" s="50">
        <f t="shared" si="1"/>
        <v>17.777777777777779</v>
      </c>
      <c r="T34" s="50">
        <f t="shared" si="1"/>
        <v>14.888888888888888</v>
      </c>
      <c r="U34" s="51">
        <f t="shared" si="2"/>
        <v>0</v>
      </c>
      <c r="V34" s="50">
        <f t="shared" si="3"/>
        <v>22.5</v>
      </c>
      <c r="W34" s="14">
        <f t="shared" si="3"/>
        <v>6.9444444444444446</v>
      </c>
    </row>
    <row r="35" spans="2:23" x14ac:dyDescent="0.25">
      <c r="B35" s="4">
        <v>27</v>
      </c>
      <c r="C35" s="33">
        <v>29.96</v>
      </c>
      <c r="D35" s="5">
        <v>65</v>
      </c>
      <c r="E35" s="4">
        <v>64.8</v>
      </c>
      <c r="F35" s="6">
        <v>61</v>
      </c>
      <c r="G35" s="5" t="s">
        <v>38</v>
      </c>
      <c r="H35" s="6">
        <v>1.5</v>
      </c>
      <c r="I35" s="6">
        <v>9</v>
      </c>
      <c r="J35" s="14">
        <v>0.24</v>
      </c>
      <c r="K35" s="4">
        <v>68</v>
      </c>
      <c r="L35" s="6">
        <v>52</v>
      </c>
      <c r="M35" s="5" t="s">
        <v>38</v>
      </c>
      <c r="N35" s="5">
        <v>1</v>
      </c>
      <c r="O35" s="11">
        <v>7</v>
      </c>
      <c r="P35" s="6" t="s">
        <v>48</v>
      </c>
      <c r="Q35" s="59">
        <v>1013.2074811900271</v>
      </c>
      <c r="R35" s="49">
        <f t="shared" si="1"/>
        <v>18.333333333333332</v>
      </c>
      <c r="S35" s="50">
        <f t="shared" si="1"/>
        <v>18.222222222222221</v>
      </c>
      <c r="T35" s="50">
        <f t="shared" si="1"/>
        <v>16.111111111111111</v>
      </c>
      <c r="U35" s="51">
        <f t="shared" si="2"/>
        <v>0.60960000000000003</v>
      </c>
      <c r="V35" s="50">
        <f t="shared" si="3"/>
        <v>20</v>
      </c>
      <c r="W35" s="14">
        <f t="shared" si="3"/>
        <v>11.111111111111111</v>
      </c>
    </row>
    <row r="36" spans="2:23" x14ac:dyDescent="0.25">
      <c r="B36" s="4">
        <v>28</v>
      </c>
      <c r="C36" s="33">
        <v>29.754000000000001</v>
      </c>
      <c r="D36" s="5">
        <v>64</v>
      </c>
      <c r="E36" s="4">
        <v>62.1</v>
      </c>
      <c r="F36" s="6">
        <v>61</v>
      </c>
      <c r="G36" s="5" t="s">
        <v>38</v>
      </c>
      <c r="H36" s="6">
        <v>2</v>
      </c>
      <c r="I36" s="6">
        <v>10</v>
      </c>
      <c r="J36" s="14">
        <v>0.02</v>
      </c>
      <c r="K36" s="4">
        <v>66.2</v>
      </c>
      <c r="L36" s="6">
        <v>57.8</v>
      </c>
      <c r="M36" s="5" t="s">
        <v>31</v>
      </c>
      <c r="N36" s="5">
        <v>1.5</v>
      </c>
      <c r="O36" s="11">
        <v>7</v>
      </c>
      <c r="P36" s="6" t="s">
        <v>48</v>
      </c>
      <c r="Q36" s="59">
        <v>1006.2315205909249</v>
      </c>
      <c r="R36" s="49">
        <f t="shared" si="1"/>
        <v>17.777777777777779</v>
      </c>
      <c r="S36" s="50">
        <f t="shared" si="1"/>
        <v>16.722222222222221</v>
      </c>
      <c r="T36" s="50">
        <f t="shared" si="1"/>
        <v>16.111111111111111</v>
      </c>
      <c r="U36" s="51">
        <f t="shared" si="2"/>
        <v>5.0799999999999998E-2</v>
      </c>
      <c r="V36" s="50">
        <f t="shared" si="3"/>
        <v>19</v>
      </c>
      <c r="W36" s="14">
        <f t="shared" si="3"/>
        <v>14.333333333333332</v>
      </c>
    </row>
    <row r="37" spans="2:23" x14ac:dyDescent="0.25">
      <c r="B37" s="4">
        <v>29</v>
      </c>
      <c r="C37" s="33">
        <v>29.783999999999999</v>
      </c>
      <c r="D37" s="5">
        <v>65</v>
      </c>
      <c r="E37" s="4">
        <v>64.099999999999994</v>
      </c>
      <c r="F37" s="6">
        <v>61</v>
      </c>
      <c r="G37" s="5" t="s">
        <v>31</v>
      </c>
      <c r="H37" s="6">
        <v>2</v>
      </c>
      <c r="I37" s="6">
        <v>7</v>
      </c>
      <c r="J37" s="14"/>
      <c r="K37" s="4">
        <v>69</v>
      </c>
      <c r="L37" s="6">
        <v>57.7</v>
      </c>
      <c r="M37" s="5" t="s">
        <v>31</v>
      </c>
      <c r="N37" s="5">
        <v>2</v>
      </c>
      <c r="O37" s="11">
        <v>7</v>
      </c>
      <c r="P37" s="6" t="s">
        <v>39</v>
      </c>
      <c r="Q37" s="59">
        <v>1007.247437183027</v>
      </c>
      <c r="R37" s="49">
        <f t="shared" si="1"/>
        <v>18.333333333333332</v>
      </c>
      <c r="S37" s="50">
        <f t="shared" si="1"/>
        <v>17.833333333333329</v>
      </c>
      <c r="T37" s="50">
        <f t="shared" si="1"/>
        <v>16.111111111111111</v>
      </c>
      <c r="U37" s="51">
        <f t="shared" si="2"/>
        <v>0</v>
      </c>
      <c r="V37" s="50">
        <f t="shared" si="3"/>
        <v>20.555555555555554</v>
      </c>
      <c r="W37" s="14">
        <f t="shared" si="3"/>
        <v>14.277777777777779</v>
      </c>
    </row>
    <row r="38" spans="2:23" x14ac:dyDescent="0.25">
      <c r="B38" s="4">
        <v>30</v>
      </c>
      <c r="C38" s="33">
        <v>29.99</v>
      </c>
      <c r="D38" s="5">
        <v>65</v>
      </c>
      <c r="E38" s="4">
        <v>63.2</v>
      </c>
      <c r="F38" s="6">
        <v>59</v>
      </c>
      <c r="G38" s="5" t="s">
        <v>31</v>
      </c>
      <c r="H38" s="6">
        <v>2</v>
      </c>
      <c r="I38" s="6">
        <v>8</v>
      </c>
      <c r="J38" s="14">
        <v>0.03</v>
      </c>
      <c r="K38" s="4">
        <v>70</v>
      </c>
      <c r="L38" s="6">
        <v>56.7</v>
      </c>
      <c r="M38" s="5" t="s">
        <v>44</v>
      </c>
      <c r="N38" s="5">
        <v>2</v>
      </c>
      <c r="O38" s="11">
        <v>6</v>
      </c>
      <c r="P38" s="6" t="s">
        <v>39</v>
      </c>
      <c r="Q38" s="59">
        <v>1014.2233977821295</v>
      </c>
      <c r="R38" s="49">
        <f t="shared" si="1"/>
        <v>18.333333333333332</v>
      </c>
      <c r="S38" s="50">
        <f t="shared" si="1"/>
        <v>17.333333333333336</v>
      </c>
      <c r="T38" s="50">
        <f t="shared" si="1"/>
        <v>15</v>
      </c>
      <c r="U38" s="51">
        <f t="shared" si="2"/>
        <v>7.6200000000000004E-2</v>
      </c>
      <c r="V38" s="50">
        <f t="shared" si="3"/>
        <v>21.111111111111111</v>
      </c>
      <c r="W38" s="14">
        <f t="shared" si="3"/>
        <v>13.722222222222223</v>
      </c>
    </row>
    <row r="39" spans="2:23" x14ac:dyDescent="0.25">
      <c r="B39" s="4">
        <v>31</v>
      </c>
      <c r="C39" s="33">
        <v>29.908000000000001</v>
      </c>
      <c r="D39" s="5">
        <v>64</v>
      </c>
      <c r="E39" s="4">
        <v>63</v>
      </c>
      <c r="F39" s="6">
        <v>58.8</v>
      </c>
      <c r="G39" s="5" t="s">
        <v>44</v>
      </c>
      <c r="H39" s="6">
        <v>2</v>
      </c>
      <c r="I39" s="6">
        <v>6</v>
      </c>
      <c r="J39" s="14"/>
      <c r="K39" s="4">
        <v>66.7</v>
      </c>
      <c r="L39" s="6">
        <v>52.6</v>
      </c>
      <c r="M39" s="5" t="s">
        <v>44</v>
      </c>
      <c r="N39" s="5">
        <v>2</v>
      </c>
      <c r="O39" s="11">
        <v>6</v>
      </c>
      <c r="P39" s="6" t="s">
        <v>39</v>
      </c>
      <c r="Q39" s="59">
        <v>1011.4465590970501</v>
      </c>
      <c r="R39" s="49">
        <f t="shared" si="1"/>
        <v>17.777777777777779</v>
      </c>
      <c r="S39" s="50">
        <f t="shared" si="1"/>
        <v>17.222222222222221</v>
      </c>
      <c r="T39" s="50">
        <f t="shared" si="1"/>
        <v>14.888888888888888</v>
      </c>
      <c r="U39" s="51">
        <f t="shared" si="2"/>
        <v>0</v>
      </c>
      <c r="V39" s="50">
        <f t="shared" si="3"/>
        <v>19.277777777777779</v>
      </c>
      <c r="W39" s="14">
        <f t="shared" si="3"/>
        <v>11.444444444444445</v>
      </c>
    </row>
    <row r="40" spans="2:23" x14ac:dyDescent="0.25">
      <c r="B40" s="1" t="s">
        <v>15</v>
      </c>
      <c r="C40" s="12">
        <f t="shared" ref="C40:O40" si="4">SUM(C9:C39)</f>
        <v>931.1</v>
      </c>
      <c r="D40" s="36">
        <f t="shared" si="4"/>
        <v>2003</v>
      </c>
      <c r="E40" s="36">
        <f t="shared" ref="E40" si="5">SUM(E9:E39)</f>
        <v>1990.1999999999998</v>
      </c>
      <c r="F40" s="36">
        <f t="shared" si="4"/>
        <v>1874.1</v>
      </c>
      <c r="G40" s="36"/>
      <c r="H40" s="36">
        <f t="shared" si="4"/>
        <v>56.5</v>
      </c>
      <c r="I40" s="36">
        <f t="shared" si="4"/>
        <v>203</v>
      </c>
      <c r="J40" s="35">
        <f t="shared" si="4"/>
        <v>1.7700000000000002</v>
      </c>
      <c r="K40" s="36">
        <f t="shared" si="4"/>
        <v>2172.2999999999997</v>
      </c>
      <c r="L40" s="36">
        <f t="shared" si="4"/>
        <v>1725</v>
      </c>
      <c r="M40" s="12"/>
      <c r="N40" s="36">
        <f t="shared" si="4"/>
        <v>42</v>
      </c>
      <c r="O40" s="37">
        <f t="shared" si="4"/>
        <v>194</v>
      </c>
      <c r="P40" s="3"/>
      <c r="Q40" s="36">
        <f>SUM(Q9:Q39)</f>
        <v>31488.673411074826</v>
      </c>
      <c r="R40" s="37"/>
      <c r="S40" s="47"/>
      <c r="T40" s="47"/>
      <c r="U40" s="48">
        <f t="shared" si="2"/>
        <v>4.4958000000000009</v>
      </c>
      <c r="V40" s="47"/>
      <c r="W40" s="13"/>
    </row>
    <row r="41" spans="2:23" x14ac:dyDescent="0.25">
      <c r="B41" s="7" t="s">
        <v>16</v>
      </c>
      <c r="C41" s="15">
        <f>C40/31</f>
        <v>30.035483870967742</v>
      </c>
      <c r="D41" s="38">
        <f t="shared" ref="D41:O41" si="6">D40/31</f>
        <v>64.612903225806448</v>
      </c>
      <c r="E41" s="38">
        <f t="shared" ref="E41" si="7">E40/31</f>
        <v>64.199999999999989</v>
      </c>
      <c r="F41" s="38">
        <f t="shared" si="6"/>
        <v>60.454838709677418</v>
      </c>
      <c r="G41" s="38"/>
      <c r="H41" s="38">
        <f t="shared" si="6"/>
        <v>1.8225806451612903</v>
      </c>
      <c r="I41" s="38">
        <f t="shared" si="6"/>
        <v>6.5483870967741939</v>
      </c>
      <c r="J41" s="38">
        <f t="shared" si="6"/>
        <v>5.7096774193548396E-2</v>
      </c>
      <c r="K41" s="38">
        <f t="shared" si="6"/>
        <v>70.074193548387086</v>
      </c>
      <c r="L41" s="38">
        <f t="shared" si="6"/>
        <v>55.645161290322584</v>
      </c>
      <c r="M41" s="15"/>
      <c r="N41" s="38">
        <f t="shared" si="6"/>
        <v>1.3548387096774193</v>
      </c>
      <c r="O41" s="39">
        <f t="shared" si="6"/>
        <v>6.258064516129032</v>
      </c>
      <c r="P41" s="9"/>
      <c r="Q41" s="38">
        <f>AVERAGE(Q9:Q39)</f>
        <v>1015.7636584217686</v>
      </c>
      <c r="R41" s="39">
        <f t="shared" si="1"/>
        <v>18.118279569892472</v>
      </c>
      <c r="S41" s="52">
        <f t="shared" si="1"/>
        <v>17.888888888888882</v>
      </c>
      <c r="T41" s="52">
        <f t="shared" si="1"/>
        <v>15.808243727598565</v>
      </c>
      <c r="U41" s="53">
        <f t="shared" si="2"/>
        <v>0.14502580645161292</v>
      </c>
      <c r="V41" s="52">
        <f t="shared" si="3"/>
        <v>21.152329749103938</v>
      </c>
      <c r="W41" s="54">
        <f t="shared" si="3"/>
        <v>13.136200716845879</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8</v>
      </c>
      <c r="E45" s="5">
        <v>0.5</v>
      </c>
      <c r="F45" s="5">
        <v>11.5</v>
      </c>
      <c r="G45" s="5">
        <v>1.5</v>
      </c>
      <c r="H45" s="5">
        <v>7</v>
      </c>
      <c r="I45" s="5">
        <v>9</v>
      </c>
      <c r="J45" s="5">
        <v>2</v>
      </c>
      <c r="K45" s="6"/>
    </row>
    <row r="46" spans="2:23" ht="30" x14ac:dyDescent="0.25">
      <c r="B46" s="24" t="s">
        <v>28</v>
      </c>
      <c r="C46" s="7"/>
      <c r="D46" s="8">
        <v>29.5</v>
      </c>
      <c r="E46" s="8">
        <v>1.5</v>
      </c>
      <c r="F46" s="8">
        <v>8</v>
      </c>
      <c r="G46" s="8">
        <v>2.5</v>
      </c>
      <c r="H46" s="8">
        <v>20.5</v>
      </c>
      <c r="I46" s="8">
        <v>34</v>
      </c>
      <c r="J46" s="8">
        <v>7</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19 K21: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s="20" customFormat="1" ht="90" x14ac:dyDescent="0.25">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30.04</v>
      </c>
      <c r="D9" s="1">
        <v>64</v>
      </c>
      <c r="E9" s="1">
        <v>63</v>
      </c>
      <c r="F9" s="3">
        <v>59</v>
      </c>
      <c r="G9" s="2" t="s">
        <v>31</v>
      </c>
      <c r="H9" s="3">
        <v>1.5</v>
      </c>
      <c r="I9" s="3">
        <v>10</v>
      </c>
      <c r="J9" s="13">
        <v>0.42</v>
      </c>
      <c r="K9" s="1">
        <v>71</v>
      </c>
      <c r="L9" s="3">
        <v>52.5</v>
      </c>
      <c r="M9" s="2" t="s">
        <v>33</v>
      </c>
      <c r="N9" s="2">
        <v>4</v>
      </c>
      <c r="O9" s="10">
        <v>6</v>
      </c>
      <c r="P9" s="3" t="s">
        <v>108</v>
      </c>
      <c r="Q9" s="82">
        <v>1016.0520476479136</v>
      </c>
      <c r="R9" s="37">
        <f>CONVERT(D9,"F","C")</f>
        <v>17.777777777777779</v>
      </c>
      <c r="S9" s="47">
        <f t="shared" ref="S9:T24" si="0">CONVERT(E9,"F","C")</f>
        <v>17.222222222222221</v>
      </c>
      <c r="T9" s="47">
        <f t="shared" si="0"/>
        <v>15</v>
      </c>
      <c r="U9" s="48">
        <f>CONVERT(J9,"in","cm")</f>
        <v>1.0668</v>
      </c>
      <c r="V9" s="47">
        <f>CONVERT(K9,"F","C")</f>
        <v>21.666666666666668</v>
      </c>
      <c r="W9" s="13">
        <f>CONVERT(L9,"F","C")</f>
        <v>11.388888888888889</v>
      </c>
    </row>
    <row r="10" spans="1:23" x14ac:dyDescent="0.25">
      <c r="B10" s="4">
        <v>2</v>
      </c>
      <c r="C10" s="33">
        <v>29.7</v>
      </c>
      <c r="D10" s="5">
        <v>64</v>
      </c>
      <c r="E10" s="4">
        <v>62</v>
      </c>
      <c r="F10" s="6">
        <v>61.8</v>
      </c>
      <c r="G10" s="5" t="s">
        <v>31</v>
      </c>
      <c r="H10" s="6">
        <v>2</v>
      </c>
      <c r="I10" s="6">
        <v>10</v>
      </c>
      <c r="J10" s="14"/>
      <c r="K10" s="4">
        <v>65</v>
      </c>
      <c r="L10" s="6">
        <v>57.5</v>
      </c>
      <c r="M10" s="5" t="s">
        <v>31</v>
      </c>
      <c r="N10" s="5">
        <v>2</v>
      </c>
      <c r="O10" s="11">
        <v>8</v>
      </c>
      <c r="P10" s="6" t="s">
        <v>48</v>
      </c>
      <c r="Q10" s="59">
        <v>1004.5383262707543</v>
      </c>
      <c r="R10" s="49">
        <f t="shared" ref="R10:T41" si="1">CONVERT(D10,"F","C")</f>
        <v>17.777777777777779</v>
      </c>
      <c r="S10" s="50">
        <f t="shared" si="0"/>
        <v>16.666666666666668</v>
      </c>
      <c r="T10" s="50">
        <f t="shared" si="0"/>
        <v>16.555555555555554</v>
      </c>
      <c r="U10" s="51">
        <f t="shared" ref="U10:U41" si="2">CONVERT(J10,"in","cm")</f>
        <v>0</v>
      </c>
      <c r="V10" s="50">
        <f t="shared" ref="V10:W41" si="3">CONVERT(K10,"F","C")</f>
        <v>18.333333333333332</v>
      </c>
      <c r="W10" s="14">
        <f t="shared" si="3"/>
        <v>14.166666666666666</v>
      </c>
    </row>
    <row r="11" spans="1:23" x14ac:dyDescent="0.25">
      <c r="B11" s="4">
        <v>3</v>
      </c>
      <c r="C11" s="33">
        <v>30.047999999999998</v>
      </c>
      <c r="D11" s="5">
        <v>64</v>
      </c>
      <c r="E11" s="4">
        <v>62.4</v>
      </c>
      <c r="F11" s="6">
        <v>59.8</v>
      </c>
      <c r="G11" s="5" t="s">
        <v>31</v>
      </c>
      <c r="H11" s="6">
        <v>2</v>
      </c>
      <c r="I11" s="6">
        <v>8</v>
      </c>
      <c r="J11" s="14">
        <v>0.1</v>
      </c>
      <c r="K11" s="4">
        <v>65.400000000000006</v>
      </c>
      <c r="L11" s="6">
        <v>58</v>
      </c>
      <c r="M11" s="5" t="s">
        <v>31</v>
      </c>
      <c r="N11" s="5">
        <v>2</v>
      </c>
      <c r="O11" s="11">
        <v>8</v>
      </c>
      <c r="P11" s="6" t="s">
        <v>48</v>
      </c>
      <c r="Q11" s="59">
        <v>1016.3229587391407</v>
      </c>
      <c r="R11" s="49">
        <f t="shared" si="1"/>
        <v>17.777777777777779</v>
      </c>
      <c r="S11" s="50">
        <f t="shared" si="0"/>
        <v>16.888888888888889</v>
      </c>
      <c r="T11" s="50">
        <f t="shared" si="0"/>
        <v>15.444444444444443</v>
      </c>
      <c r="U11" s="51">
        <f t="shared" si="2"/>
        <v>0.254</v>
      </c>
      <c r="V11" s="50">
        <f t="shared" si="3"/>
        <v>18.555555555555557</v>
      </c>
      <c r="W11" s="14">
        <f t="shared" si="3"/>
        <v>14.444444444444445</v>
      </c>
    </row>
    <row r="12" spans="1:23" x14ac:dyDescent="0.25">
      <c r="B12" s="4">
        <v>4</v>
      </c>
      <c r="C12" s="33">
        <v>30.01</v>
      </c>
      <c r="D12" s="34">
        <v>63</v>
      </c>
      <c r="E12" s="4">
        <v>63</v>
      </c>
      <c r="F12" s="6">
        <v>57.7</v>
      </c>
      <c r="G12" s="5" t="s">
        <v>31</v>
      </c>
      <c r="H12" s="6">
        <v>3</v>
      </c>
      <c r="I12" s="6">
        <v>2</v>
      </c>
      <c r="J12" s="14">
        <v>7.0000000000000007E-2</v>
      </c>
      <c r="K12" s="4">
        <v>66.7</v>
      </c>
      <c r="L12" s="6">
        <v>56.6</v>
      </c>
      <c r="M12" s="5" t="s">
        <v>31</v>
      </c>
      <c r="N12" s="5">
        <v>2</v>
      </c>
      <c r="O12" s="11">
        <v>7</v>
      </c>
      <c r="P12" s="6" t="s">
        <v>39</v>
      </c>
      <c r="Q12" s="59">
        <v>1015.0361310558114</v>
      </c>
      <c r="R12" s="49">
        <f t="shared" si="1"/>
        <v>17.222222222222221</v>
      </c>
      <c r="S12" s="50">
        <f t="shared" si="0"/>
        <v>17.222222222222221</v>
      </c>
      <c r="T12" s="50">
        <f t="shared" si="0"/>
        <v>14.277777777777779</v>
      </c>
      <c r="U12" s="51">
        <f t="shared" si="2"/>
        <v>0.17780000000000001</v>
      </c>
      <c r="V12" s="50">
        <f t="shared" si="3"/>
        <v>19.277777777777779</v>
      </c>
      <c r="W12" s="14">
        <f t="shared" si="3"/>
        <v>13.666666666666668</v>
      </c>
    </row>
    <row r="13" spans="1:23" x14ac:dyDescent="0.25">
      <c r="B13" s="4">
        <v>5</v>
      </c>
      <c r="C13" s="33">
        <v>29.95</v>
      </c>
      <c r="D13" s="34">
        <v>63</v>
      </c>
      <c r="E13" s="4">
        <v>62</v>
      </c>
      <c r="F13" s="6">
        <v>56.5</v>
      </c>
      <c r="G13" s="5" t="s">
        <v>31</v>
      </c>
      <c r="H13" s="6">
        <v>3</v>
      </c>
      <c r="I13" s="6">
        <v>7</v>
      </c>
      <c r="J13" s="14"/>
      <c r="K13" s="4">
        <v>66</v>
      </c>
      <c r="L13" s="6">
        <v>53</v>
      </c>
      <c r="M13" s="5" t="s">
        <v>44</v>
      </c>
      <c r="N13" s="5">
        <v>1</v>
      </c>
      <c r="O13" s="11">
        <v>5</v>
      </c>
      <c r="P13" s="6" t="s">
        <v>39</v>
      </c>
      <c r="Q13" s="59">
        <v>1013.0042978716067</v>
      </c>
      <c r="R13" s="49">
        <f t="shared" si="1"/>
        <v>17.222222222222221</v>
      </c>
      <c r="S13" s="50">
        <f t="shared" si="0"/>
        <v>16.666666666666668</v>
      </c>
      <c r="T13" s="50">
        <f t="shared" si="0"/>
        <v>13.611111111111111</v>
      </c>
      <c r="U13" s="51">
        <f t="shared" si="2"/>
        <v>0</v>
      </c>
      <c r="V13" s="50">
        <f t="shared" si="3"/>
        <v>18.888888888888889</v>
      </c>
      <c r="W13" s="14">
        <f t="shared" si="3"/>
        <v>11.666666666666666</v>
      </c>
    </row>
    <row r="14" spans="1:23" x14ac:dyDescent="0.25">
      <c r="B14" s="4">
        <v>6</v>
      </c>
      <c r="C14" s="33">
        <v>29.954000000000001</v>
      </c>
      <c r="D14" s="5">
        <v>63</v>
      </c>
      <c r="E14" s="4">
        <v>61.4</v>
      </c>
      <c r="F14" s="6">
        <v>57</v>
      </c>
      <c r="G14" s="5" t="s">
        <v>38</v>
      </c>
      <c r="H14" s="6">
        <v>2</v>
      </c>
      <c r="I14" s="6">
        <v>9</v>
      </c>
      <c r="J14" s="14">
        <v>0.33</v>
      </c>
      <c r="K14" s="4">
        <v>68.900000000000006</v>
      </c>
      <c r="L14" s="6">
        <v>55.4</v>
      </c>
      <c r="M14" s="5" t="s">
        <v>38</v>
      </c>
      <c r="N14" s="5">
        <v>3</v>
      </c>
      <c r="O14" s="11">
        <v>5</v>
      </c>
      <c r="P14" s="6" t="s">
        <v>109</v>
      </c>
      <c r="Q14" s="59">
        <v>1013.1397534172205</v>
      </c>
      <c r="R14" s="49">
        <f t="shared" si="1"/>
        <v>17.222222222222221</v>
      </c>
      <c r="S14" s="50">
        <f t="shared" si="0"/>
        <v>16.333333333333332</v>
      </c>
      <c r="T14" s="50">
        <f t="shared" si="0"/>
        <v>13.888888888888889</v>
      </c>
      <c r="U14" s="51">
        <f t="shared" si="2"/>
        <v>0.83820000000000006</v>
      </c>
      <c r="V14" s="50">
        <f t="shared" si="3"/>
        <v>20.500000000000004</v>
      </c>
      <c r="W14" s="14">
        <f t="shared" si="3"/>
        <v>12.999999999999998</v>
      </c>
    </row>
    <row r="15" spans="1:23" x14ac:dyDescent="0.25">
      <c r="B15" s="4">
        <v>7</v>
      </c>
      <c r="C15" s="33">
        <v>29.628</v>
      </c>
      <c r="D15" s="5">
        <v>63</v>
      </c>
      <c r="E15" s="4">
        <v>60</v>
      </c>
      <c r="F15" s="6">
        <v>58.5</v>
      </c>
      <c r="G15" s="5" t="s">
        <v>38</v>
      </c>
      <c r="H15" s="6">
        <v>2</v>
      </c>
      <c r="I15" s="6">
        <v>10</v>
      </c>
      <c r="J15" s="14">
        <v>0.03</v>
      </c>
      <c r="K15" s="4">
        <v>66</v>
      </c>
      <c r="L15" s="6">
        <v>57</v>
      </c>
      <c r="M15" s="5" t="s">
        <v>31</v>
      </c>
      <c r="N15" s="5">
        <v>2</v>
      </c>
      <c r="O15" s="11">
        <v>8</v>
      </c>
      <c r="P15" s="6" t="s">
        <v>39</v>
      </c>
      <c r="Q15" s="59">
        <v>1002.1001264497088</v>
      </c>
      <c r="R15" s="49">
        <f t="shared" si="1"/>
        <v>17.222222222222221</v>
      </c>
      <c r="S15" s="50">
        <f t="shared" si="0"/>
        <v>15.555555555555555</v>
      </c>
      <c r="T15" s="50">
        <f t="shared" si="0"/>
        <v>14.722222222222221</v>
      </c>
      <c r="U15" s="51">
        <f t="shared" si="2"/>
        <v>7.6200000000000004E-2</v>
      </c>
      <c r="V15" s="50">
        <f t="shared" si="3"/>
        <v>18.888888888888889</v>
      </c>
      <c r="W15" s="14">
        <f t="shared" si="3"/>
        <v>13.888888888888889</v>
      </c>
    </row>
    <row r="16" spans="1:23" x14ac:dyDescent="0.25">
      <c r="B16" s="4">
        <v>8</v>
      </c>
      <c r="C16" s="33">
        <v>29.9</v>
      </c>
      <c r="D16" s="5">
        <v>63</v>
      </c>
      <c r="E16" s="4">
        <v>61</v>
      </c>
      <c r="F16" s="6">
        <v>57.4</v>
      </c>
      <c r="G16" s="5" t="s">
        <v>38</v>
      </c>
      <c r="H16" s="6">
        <v>2</v>
      </c>
      <c r="I16" s="6">
        <v>10</v>
      </c>
      <c r="J16" s="14">
        <v>0.27</v>
      </c>
      <c r="K16" s="4">
        <v>68.7</v>
      </c>
      <c r="L16" s="6">
        <v>56.2</v>
      </c>
      <c r="M16" s="5" t="s">
        <v>38</v>
      </c>
      <c r="N16" s="5">
        <v>3</v>
      </c>
      <c r="O16" s="11">
        <v>6</v>
      </c>
      <c r="P16" s="6" t="s">
        <v>39</v>
      </c>
      <c r="Q16" s="59">
        <v>1011.3111035514362</v>
      </c>
      <c r="R16" s="49">
        <f t="shared" si="1"/>
        <v>17.222222222222221</v>
      </c>
      <c r="S16" s="50">
        <f t="shared" si="0"/>
        <v>16.111111111111111</v>
      </c>
      <c r="T16" s="50">
        <f t="shared" si="0"/>
        <v>14.111111111111111</v>
      </c>
      <c r="U16" s="51">
        <f t="shared" si="2"/>
        <v>0.68580000000000008</v>
      </c>
      <c r="V16" s="50">
        <f t="shared" si="3"/>
        <v>20.388888888888889</v>
      </c>
      <c r="W16" s="14">
        <f t="shared" si="3"/>
        <v>13.444444444444446</v>
      </c>
    </row>
    <row r="17" spans="2:23" x14ac:dyDescent="0.25">
      <c r="B17" s="4">
        <v>9</v>
      </c>
      <c r="C17" s="33">
        <v>29.73</v>
      </c>
      <c r="D17" s="5">
        <v>63</v>
      </c>
      <c r="E17" s="4">
        <v>62</v>
      </c>
      <c r="F17" s="6">
        <v>59</v>
      </c>
      <c r="G17" s="5" t="s">
        <v>31</v>
      </c>
      <c r="H17" s="6">
        <v>1.5</v>
      </c>
      <c r="I17" s="6">
        <v>7</v>
      </c>
      <c r="J17" s="14">
        <v>0.03</v>
      </c>
      <c r="K17" s="4">
        <v>65.2</v>
      </c>
      <c r="L17" s="6">
        <v>56.3</v>
      </c>
      <c r="M17" s="5" t="s">
        <v>31</v>
      </c>
      <c r="N17" s="5">
        <v>1</v>
      </c>
      <c r="O17" s="11">
        <v>7</v>
      </c>
      <c r="P17" s="6" t="s">
        <v>39</v>
      </c>
      <c r="Q17" s="59">
        <v>1005.5542428628567</v>
      </c>
      <c r="R17" s="49">
        <f t="shared" si="1"/>
        <v>17.222222222222221</v>
      </c>
      <c r="S17" s="50">
        <f t="shared" si="0"/>
        <v>16.666666666666668</v>
      </c>
      <c r="T17" s="50">
        <f t="shared" si="0"/>
        <v>15</v>
      </c>
      <c r="U17" s="51">
        <f t="shared" si="2"/>
        <v>7.6200000000000004E-2</v>
      </c>
      <c r="V17" s="50">
        <f t="shared" si="3"/>
        <v>18.444444444444446</v>
      </c>
      <c r="W17" s="14">
        <f t="shared" si="3"/>
        <v>13.499999999999998</v>
      </c>
    </row>
    <row r="18" spans="2:23" x14ac:dyDescent="0.25">
      <c r="B18" s="4">
        <v>10</v>
      </c>
      <c r="C18" s="33">
        <v>29.81</v>
      </c>
      <c r="D18" s="5">
        <v>62</v>
      </c>
      <c r="E18" s="4">
        <v>57.5</v>
      </c>
      <c r="F18" s="6">
        <v>56</v>
      </c>
      <c r="G18" s="5" t="s">
        <v>31</v>
      </c>
      <c r="H18" s="6">
        <v>1</v>
      </c>
      <c r="I18" s="6">
        <v>10</v>
      </c>
      <c r="J18" s="14">
        <v>7.0000000000000007E-2</v>
      </c>
      <c r="K18" s="4">
        <v>64</v>
      </c>
      <c r="L18" s="6">
        <v>54</v>
      </c>
      <c r="M18" s="5" t="s">
        <v>31</v>
      </c>
      <c r="N18" s="5">
        <v>2</v>
      </c>
      <c r="O18" s="11">
        <v>6</v>
      </c>
      <c r="P18" s="6" t="s">
        <v>39</v>
      </c>
      <c r="Q18" s="59">
        <v>1008.2633537751292</v>
      </c>
      <c r="R18" s="49">
        <f t="shared" si="1"/>
        <v>16.666666666666668</v>
      </c>
      <c r="S18" s="50">
        <f t="shared" si="0"/>
        <v>14.166666666666666</v>
      </c>
      <c r="T18" s="50">
        <f t="shared" si="0"/>
        <v>13.333333333333332</v>
      </c>
      <c r="U18" s="51">
        <f t="shared" si="2"/>
        <v>0.17780000000000001</v>
      </c>
      <c r="V18" s="50">
        <f t="shared" si="3"/>
        <v>17.777777777777779</v>
      </c>
      <c r="W18" s="14">
        <f t="shared" si="3"/>
        <v>12.222222222222221</v>
      </c>
    </row>
    <row r="19" spans="2:23" x14ac:dyDescent="0.25">
      <c r="B19" s="4">
        <v>11</v>
      </c>
      <c r="C19" s="33">
        <v>30.22</v>
      </c>
      <c r="D19" s="5">
        <v>62</v>
      </c>
      <c r="E19" s="4">
        <v>63</v>
      </c>
      <c r="F19" s="6">
        <v>59</v>
      </c>
      <c r="G19" s="5" t="s">
        <v>44</v>
      </c>
      <c r="H19" s="6">
        <v>1</v>
      </c>
      <c r="I19" s="6">
        <v>3</v>
      </c>
      <c r="J19" s="14">
        <v>1.17</v>
      </c>
      <c r="K19" s="4">
        <v>67.5</v>
      </c>
      <c r="L19" s="6">
        <v>54.6</v>
      </c>
      <c r="M19" s="5" t="s">
        <v>38</v>
      </c>
      <c r="N19" s="5">
        <v>0.5</v>
      </c>
      <c r="O19" s="11">
        <v>6</v>
      </c>
      <c r="P19" s="6" t="s">
        <v>110</v>
      </c>
      <c r="Q19" s="59">
        <v>1022.1475472005274</v>
      </c>
      <c r="R19" s="49">
        <f t="shared" si="1"/>
        <v>16.666666666666668</v>
      </c>
      <c r="S19" s="50">
        <f t="shared" si="0"/>
        <v>17.222222222222221</v>
      </c>
      <c r="T19" s="50">
        <f t="shared" si="0"/>
        <v>15</v>
      </c>
      <c r="U19" s="51">
        <f t="shared" si="2"/>
        <v>2.9718</v>
      </c>
      <c r="V19" s="50">
        <f t="shared" si="3"/>
        <v>19.722222222222221</v>
      </c>
      <c r="W19" s="14">
        <f t="shared" si="3"/>
        <v>12.555555555555555</v>
      </c>
    </row>
    <row r="20" spans="2:23" x14ac:dyDescent="0.25">
      <c r="B20" s="4">
        <v>12</v>
      </c>
      <c r="C20" s="33">
        <v>29.864000000000001</v>
      </c>
      <c r="D20" s="5">
        <v>63</v>
      </c>
      <c r="E20" s="4">
        <v>61.7</v>
      </c>
      <c r="F20" s="6">
        <v>61.3</v>
      </c>
      <c r="G20" s="5" t="s">
        <v>31</v>
      </c>
      <c r="H20" s="6">
        <v>2</v>
      </c>
      <c r="I20" s="6">
        <v>10</v>
      </c>
      <c r="J20" s="14">
        <v>0.03</v>
      </c>
      <c r="K20" s="4">
        <v>64.8</v>
      </c>
      <c r="L20" s="6">
        <v>55</v>
      </c>
      <c r="M20" s="5" t="s">
        <v>31</v>
      </c>
      <c r="N20" s="5">
        <v>1</v>
      </c>
      <c r="O20" s="11">
        <v>8</v>
      </c>
      <c r="P20" s="6" t="s">
        <v>63</v>
      </c>
      <c r="Q20" s="59">
        <v>1010.0920036409136</v>
      </c>
      <c r="R20" s="49">
        <f t="shared" si="1"/>
        <v>17.222222222222221</v>
      </c>
      <c r="S20" s="50">
        <f t="shared" si="0"/>
        <v>16.5</v>
      </c>
      <c r="T20" s="50">
        <f t="shared" si="0"/>
        <v>16.277777777777775</v>
      </c>
      <c r="U20" s="51">
        <f t="shared" si="2"/>
        <v>7.6200000000000004E-2</v>
      </c>
      <c r="V20" s="50">
        <f t="shared" si="3"/>
        <v>18.222222222222221</v>
      </c>
      <c r="W20" s="14">
        <f t="shared" si="3"/>
        <v>12.777777777777777</v>
      </c>
    </row>
    <row r="21" spans="2:23" x14ac:dyDescent="0.25">
      <c r="B21" s="4">
        <v>13</v>
      </c>
      <c r="C21" s="33">
        <v>29.99</v>
      </c>
      <c r="D21" s="5">
        <v>63</v>
      </c>
      <c r="E21" s="4">
        <v>62.5</v>
      </c>
      <c r="F21" s="6">
        <v>59</v>
      </c>
      <c r="G21" s="5" t="s">
        <v>44</v>
      </c>
      <c r="H21" s="6">
        <v>2</v>
      </c>
      <c r="I21" s="6">
        <v>3</v>
      </c>
      <c r="J21" s="14">
        <v>0.25</v>
      </c>
      <c r="K21" s="4">
        <v>68</v>
      </c>
      <c r="L21" s="6">
        <v>57</v>
      </c>
      <c r="M21" s="5" t="s">
        <v>31</v>
      </c>
      <c r="N21" s="5">
        <v>0.5</v>
      </c>
      <c r="O21" s="11">
        <v>6</v>
      </c>
      <c r="P21" s="6" t="s">
        <v>39</v>
      </c>
      <c r="Q21" s="59">
        <v>1014.3588533277431</v>
      </c>
      <c r="R21" s="49">
        <f t="shared" si="1"/>
        <v>17.222222222222221</v>
      </c>
      <c r="S21" s="50">
        <f t="shared" si="0"/>
        <v>16.944444444444443</v>
      </c>
      <c r="T21" s="50">
        <f t="shared" si="0"/>
        <v>15</v>
      </c>
      <c r="U21" s="51">
        <f t="shared" si="2"/>
        <v>0.63500000000000001</v>
      </c>
      <c r="V21" s="50">
        <f t="shared" si="3"/>
        <v>20</v>
      </c>
      <c r="W21" s="14">
        <f t="shared" si="3"/>
        <v>13.888888888888889</v>
      </c>
    </row>
    <row r="22" spans="2:23" x14ac:dyDescent="0.25">
      <c r="B22" s="4">
        <v>14</v>
      </c>
      <c r="C22" s="33">
        <v>29.934000000000001</v>
      </c>
      <c r="D22" s="5">
        <v>63</v>
      </c>
      <c r="E22" s="4">
        <v>61.7</v>
      </c>
      <c r="F22" s="6">
        <v>61</v>
      </c>
      <c r="G22" s="5" t="s">
        <v>44</v>
      </c>
      <c r="H22" s="6">
        <v>2</v>
      </c>
      <c r="I22" s="6">
        <v>10</v>
      </c>
      <c r="J22" s="14"/>
      <c r="K22" s="4">
        <v>65.099999999999994</v>
      </c>
      <c r="L22" s="6">
        <v>56.2</v>
      </c>
      <c r="M22" s="5" t="s">
        <v>44</v>
      </c>
      <c r="N22" s="5">
        <v>1</v>
      </c>
      <c r="O22" s="11">
        <v>7</v>
      </c>
      <c r="P22" s="6" t="s">
        <v>39</v>
      </c>
      <c r="Q22" s="59">
        <v>1012.4624756891521</v>
      </c>
      <c r="R22" s="49">
        <f t="shared" si="1"/>
        <v>17.222222222222221</v>
      </c>
      <c r="S22" s="50">
        <f t="shared" si="0"/>
        <v>16.5</v>
      </c>
      <c r="T22" s="50">
        <f t="shared" si="0"/>
        <v>16.111111111111111</v>
      </c>
      <c r="U22" s="51">
        <f t="shared" si="2"/>
        <v>0</v>
      </c>
      <c r="V22" s="50">
        <f t="shared" si="3"/>
        <v>18.388888888888886</v>
      </c>
      <c r="W22" s="14">
        <f t="shared" si="3"/>
        <v>13.444444444444446</v>
      </c>
    </row>
    <row r="23" spans="2:23" x14ac:dyDescent="0.25">
      <c r="B23" s="4">
        <v>15</v>
      </c>
      <c r="C23" s="33">
        <v>30.102</v>
      </c>
      <c r="D23" s="5">
        <v>63</v>
      </c>
      <c r="E23" s="4">
        <v>61.5</v>
      </c>
      <c r="F23" s="6">
        <v>56.4</v>
      </c>
      <c r="G23" s="5" t="s">
        <v>31</v>
      </c>
      <c r="H23" s="6">
        <v>1</v>
      </c>
      <c r="I23" s="6">
        <v>10</v>
      </c>
      <c r="J23" s="14"/>
      <c r="K23" s="4">
        <v>66.900000000000006</v>
      </c>
      <c r="L23" s="6">
        <v>54</v>
      </c>
      <c r="M23" s="5" t="s">
        <v>31</v>
      </c>
      <c r="N23" s="5">
        <v>1</v>
      </c>
      <c r="O23" s="11">
        <v>7</v>
      </c>
      <c r="P23" s="6" t="s">
        <v>48</v>
      </c>
      <c r="Q23" s="59">
        <v>1018.1516086049252</v>
      </c>
      <c r="R23" s="49">
        <f t="shared" si="1"/>
        <v>17.222222222222221</v>
      </c>
      <c r="S23" s="50">
        <f t="shared" si="0"/>
        <v>16.388888888888889</v>
      </c>
      <c r="T23" s="50">
        <f t="shared" si="0"/>
        <v>13.555555555555554</v>
      </c>
      <c r="U23" s="51">
        <f t="shared" si="2"/>
        <v>0</v>
      </c>
      <c r="V23" s="50">
        <f t="shared" si="3"/>
        <v>19.388888888888893</v>
      </c>
      <c r="W23" s="14">
        <f t="shared" si="3"/>
        <v>12.222222222222221</v>
      </c>
    </row>
    <row r="24" spans="2:23" x14ac:dyDescent="0.25">
      <c r="B24" s="4">
        <v>16</v>
      </c>
      <c r="C24" s="33">
        <v>29.988</v>
      </c>
      <c r="D24" s="5">
        <v>62</v>
      </c>
      <c r="E24" s="4">
        <v>61</v>
      </c>
      <c r="F24" s="6">
        <v>59</v>
      </c>
      <c r="G24" s="5" t="s">
        <v>38</v>
      </c>
      <c r="H24" s="6">
        <v>1.5</v>
      </c>
      <c r="I24" s="6">
        <v>9</v>
      </c>
      <c r="J24" s="14">
        <v>0.12</v>
      </c>
      <c r="K24" s="4">
        <v>63.8</v>
      </c>
      <c r="L24" s="6">
        <v>56</v>
      </c>
      <c r="M24" s="5" t="s">
        <v>31</v>
      </c>
      <c r="N24" s="5">
        <v>2</v>
      </c>
      <c r="O24" s="11">
        <v>8</v>
      </c>
      <c r="P24" s="6" t="s">
        <v>97</v>
      </c>
      <c r="Q24" s="59">
        <v>1014.2911255549363</v>
      </c>
      <c r="R24" s="49">
        <f t="shared" si="1"/>
        <v>16.666666666666668</v>
      </c>
      <c r="S24" s="50">
        <f t="shared" si="0"/>
        <v>16.111111111111111</v>
      </c>
      <c r="T24" s="50">
        <f t="shared" si="0"/>
        <v>15</v>
      </c>
      <c r="U24" s="51">
        <f t="shared" si="2"/>
        <v>0.30480000000000002</v>
      </c>
      <c r="V24" s="50">
        <f t="shared" si="3"/>
        <v>17.666666666666664</v>
      </c>
      <c r="W24" s="14">
        <f t="shared" si="3"/>
        <v>13.333333333333332</v>
      </c>
    </row>
    <row r="25" spans="2:23" x14ac:dyDescent="0.25">
      <c r="B25" s="4">
        <v>17</v>
      </c>
      <c r="C25" s="33">
        <v>29.972000000000001</v>
      </c>
      <c r="D25" s="5">
        <v>61</v>
      </c>
      <c r="E25" s="4">
        <v>60</v>
      </c>
      <c r="F25" s="6">
        <v>54</v>
      </c>
      <c r="G25" s="5" t="s">
        <v>44</v>
      </c>
      <c r="H25" s="6">
        <v>2</v>
      </c>
      <c r="I25" s="6">
        <v>2</v>
      </c>
      <c r="J25" s="14"/>
      <c r="K25" s="4">
        <v>64.400000000000006</v>
      </c>
      <c r="L25" s="6">
        <v>54.2</v>
      </c>
      <c r="M25" s="5" t="s">
        <v>31</v>
      </c>
      <c r="N25" s="5">
        <v>1.5</v>
      </c>
      <c r="O25" s="11">
        <v>5</v>
      </c>
      <c r="P25" s="6" t="s">
        <v>39</v>
      </c>
      <c r="Q25" s="59">
        <v>1013.7493033724818</v>
      </c>
      <c r="R25" s="49">
        <f t="shared" si="1"/>
        <v>16.111111111111111</v>
      </c>
      <c r="S25" s="50">
        <f t="shared" si="1"/>
        <v>15.555555555555555</v>
      </c>
      <c r="T25" s="50">
        <f t="shared" si="1"/>
        <v>12.222222222222221</v>
      </c>
      <c r="U25" s="51">
        <f t="shared" si="2"/>
        <v>0</v>
      </c>
      <c r="V25" s="50">
        <f t="shared" si="3"/>
        <v>18.000000000000004</v>
      </c>
      <c r="W25" s="14">
        <f t="shared" si="3"/>
        <v>12.333333333333334</v>
      </c>
    </row>
    <row r="26" spans="2:23" x14ac:dyDescent="0.25">
      <c r="B26" s="4">
        <v>18</v>
      </c>
      <c r="C26" s="33">
        <v>30.068000000000001</v>
      </c>
      <c r="D26" s="5">
        <v>61</v>
      </c>
      <c r="E26" s="4">
        <v>62</v>
      </c>
      <c r="F26" s="6">
        <v>56</v>
      </c>
      <c r="G26" s="5" t="s">
        <v>33</v>
      </c>
      <c r="H26" s="6">
        <v>0.5</v>
      </c>
      <c r="I26" s="6">
        <v>1</v>
      </c>
      <c r="J26" s="14"/>
      <c r="K26" s="4">
        <v>67</v>
      </c>
      <c r="L26" s="6">
        <v>46</v>
      </c>
      <c r="M26" s="5" t="s">
        <v>52</v>
      </c>
      <c r="N26" s="5">
        <v>1.5</v>
      </c>
      <c r="O26" s="11">
        <v>6</v>
      </c>
      <c r="P26" s="6" t="s">
        <v>37</v>
      </c>
      <c r="Q26" s="59">
        <v>1017.0002364672091</v>
      </c>
      <c r="R26" s="49">
        <f t="shared" si="1"/>
        <v>16.111111111111111</v>
      </c>
      <c r="S26" s="50">
        <f t="shared" si="1"/>
        <v>16.666666666666668</v>
      </c>
      <c r="T26" s="50">
        <f t="shared" si="1"/>
        <v>13.333333333333332</v>
      </c>
      <c r="U26" s="51">
        <f t="shared" si="2"/>
        <v>0</v>
      </c>
      <c r="V26" s="50">
        <f t="shared" si="3"/>
        <v>19.444444444444443</v>
      </c>
      <c r="W26" s="14">
        <f t="shared" si="3"/>
        <v>7.7777777777777777</v>
      </c>
    </row>
    <row r="27" spans="2:23" x14ac:dyDescent="0.25">
      <c r="B27" s="4">
        <v>19</v>
      </c>
      <c r="C27" s="33">
        <v>29.821999999999999</v>
      </c>
      <c r="D27" s="5">
        <v>62</v>
      </c>
      <c r="E27" s="4">
        <v>60</v>
      </c>
      <c r="F27" s="6">
        <v>59.7</v>
      </c>
      <c r="G27" s="5" t="s">
        <v>54</v>
      </c>
      <c r="H27" s="6">
        <v>1</v>
      </c>
      <c r="I27" s="6">
        <v>7</v>
      </c>
      <c r="J27" s="14">
        <v>0.08</v>
      </c>
      <c r="K27" s="4">
        <v>70.400000000000006</v>
      </c>
      <c r="L27" s="6">
        <v>55.1</v>
      </c>
      <c r="M27" s="5"/>
      <c r="N27" s="5">
        <v>0</v>
      </c>
      <c r="O27" s="11">
        <v>6</v>
      </c>
      <c r="P27" s="6" t="s">
        <v>39</v>
      </c>
      <c r="Q27" s="59">
        <v>1008.6697204119703</v>
      </c>
      <c r="R27" s="49">
        <f t="shared" si="1"/>
        <v>16.666666666666668</v>
      </c>
      <c r="S27" s="50">
        <f t="shared" si="1"/>
        <v>15.555555555555555</v>
      </c>
      <c r="T27" s="50">
        <f t="shared" si="1"/>
        <v>15.388888888888889</v>
      </c>
      <c r="U27" s="51">
        <f t="shared" si="2"/>
        <v>0.20319999999999999</v>
      </c>
      <c r="V27" s="50">
        <f t="shared" si="3"/>
        <v>21.333333333333336</v>
      </c>
      <c r="W27" s="14">
        <f t="shared" si="3"/>
        <v>12.833333333333334</v>
      </c>
    </row>
    <row r="28" spans="2:23" x14ac:dyDescent="0.25">
      <c r="B28" s="4">
        <v>20</v>
      </c>
      <c r="C28" s="33">
        <v>29.757999999999999</v>
      </c>
      <c r="D28" s="5">
        <v>64</v>
      </c>
      <c r="E28" s="4">
        <v>63.4</v>
      </c>
      <c r="F28" s="6">
        <v>62.8</v>
      </c>
      <c r="G28" s="5" t="s">
        <v>33</v>
      </c>
      <c r="H28" s="6">
        <v>1.5</v>
      </c>
      <c r="I28" s="6">
        <v>10</v>
      </c>
      <c r="J28" s="14">
        <v>0.13</v>
      </c>
      <c r="K28" s="4">
        <v>70</v>
      </c>
      <c r="L28" s="6">
        <v>59.5</v>
      </c>
      <c r="M28" s="5"/>
      <c r="N28" s="5">
        <v>0</v>
      </c>
      <c r="O28" s="11">
        <v>7</v>
      </c>
      <c r="P28" s="6" t="s">
        <v>48</v>
      </c>
      <c r="Q28" s="59">
        <v>1006.502431682152</v>
      </c>
      <c r="R28" s="49">
        <f t="shared" si="1"/>
        <v>17.777777777777779</v>
      </c>
      <c r="S28" s="50">
        <f t="shared" si="1"/>
        <v>17.444444444444443</v>
      </c>
      <c r="T28" s="50">
        <f t="shared" si="1"/>
        <v>17.111111111111111</v>
      </c>
      <c r="U28" s="51">
        <f t="shared" si="2"/>
        <v>0.33019999999999999</v>
      </c>
      <c r="V28" s="50">
        <f t="shared" si="3"/>
        <v>21.111111111111111</v>
      </c>
      <c r="W28" s="14">
        <f t="shared" si="3"/>
        <v>15.277777777777777</v>
      </c>
    </row>
    <row r="29" spans="2:23" x14ac:dyDescent="0.25">
      <c r="B29" s="4">
        <v>21</v>
      </c>
      <c r="C29" s="33">
        <v>29.911999999999999</v>
      </c>
      <c r="D29" s="5">
        <v>64</v>
      </c>
      <c r="E29" s="4">
        <v>65</v>
      </c>
      <c r="F29" s="6">
        <v>63</v>
      </c>
      <c r="G29" s="5" t="s">
        <v>31</v>
      </c>
      <c r="H29" s="6">
        <v>1</v>
      </c>
      <c r="I29" s="6">
        <v>10</v>
      </c>
      <c r="J29" s="14"/>
      <c r="K29" s="4">
        <v>69</v>
      </c>
      <c r="L29" s="6">
        <v>59</v>
      </c>
      <c r="M29" s="5"/>
      <c r="N29" s="5">
        <v>0</v>
      </c>
      <c r="O29" s="11">
        <v>8</v>
      </c>
      <c r="P29" s="6" t="s">
        <v>39</v>
      </c>
      <c r="Q29" s="59">
        <v>1011.7174701882772</v>
      </c>
      <c r="R29" s="49">
        <f t="shared" si="1"/>
        <v>17.777777777777779</v>
      </c>
      <c r="S29" s="50">
        <f t="shared" si="1"/>
        <v>18.333333333333332</v>
      </c>
      <c r="T29" s="50">
        <f t="shared" si="1"/>
        <v>17.222222222222221</v>
      </c>
      <c r="U29" s="51">
        <f t="shared" si="2"/>
        <v>0</v>
      </c>
      <c r="V29" s="50">
        <f t="shared" si="3"/>
        <v>20.555555555555554</v>
      </c>
      <c r="W29" s="14">
        <f t="shared" si="3"/>
        <v>15</v>
      </c>
    </row>
    <row r="30" spans="2:23" x14ac:dyDescent="0.25">
      <c r="B30" s="4">
        <v>22</v>
      </c>
      <c r="C30" s="33">
        <v>30.05</v>
      </c>
      <c r="D30" s="5">
        <v>64</v>
      </c>
      <c r="E30" s="4">
        <v>65.8</v>
      </c>
      <c r="F30" s="6">
        <v>62</v>
      </c>
      <c r="G30" s="5" t="s">
        <v>38</v>
      </c>
      <c r="H30" s="6">
        <v>1</v>
      </c>
      <c r="I30" s="6">
        <v>2</v>
      </c>
      <c r="J30" s="14"/>
      <c r="K30" s="4">
        <v>68</v>
      </c>
      <c r="L30" s="6">
        <v>56</v>
      </c>
      <c r="M30" s="5" t="s">
        <v>54</v>
      </c>
      <c r="N30" s="5">
        <v>1</v>
      </c>
      <c r="O30" s="11">
        <v>6</v>
      </c>
      <c r="P30" s="6" t="s">
        <v>39</v>
      </c>
      <c r="Q30" s="59">
        <v>1016.3906865119477</v>
      </c>
      <c r="R30" s="49">
        <f t="shared" si="1"/>
        <v>17.777777777777779</v>
      </c>
      <c r="S30" s="50">
        <f t="shared" si="1"/>
        <v>18.777777777777775</v>
      </c>
      <c r="T30" s="50">
        <f t="shared" si="1"/>
        <v>16.666666666666668</v>
      </c>
      <c r="U30" s="51">
        <f t="shared" si="2"/>
        <v>0</v>
      </c>
      <c r="V30" s="50">
        <f t="shared" si="3"/>
        <v>20</v>
      </c>
      <c r="W30" s="14">
        <f t="shared" si="3"/>
        <v>13.333333333333332</v>
      </c>
    </row>
    <row r="31" spans="2:23" x14ac:dyDescent="0.25">
      <c r="B31" s="4">
        <v>23</v>
      </c>
      <c r="C31" s="33">
        <v>30.047999999999998</v>
      </c>
      <c r="D31" s="5">
        <v>66</v>
      </c>
      <c r="E31" s="4">
        <v>70</v>
      </c>
      <c r="F31" s="6">
        <v>63</v>
      </c>
      <c r="G31" s="5" t="s">
        <v>36</v>
      </c>
      <c r="H31" s="6">
        <v>1.5</v>
      </c>
      <c r="I31" s="6">
        <v>8</v>
      </c>
      <c r="J31" s="14">
        <v>0.04</v>
      </c>
      <c r="K31" s="4">
        <v>77.3</v>
      </c>
      <c r="L31" s="6">
        <v>59.2</v>
      </c>
      <c r="M31" s="5" t="s">
        <v>54</v>
      </c>
      <c r="N31" s="5">
        <v>0.5</v>
      </c>
      <c r="O31" s="11">
        <v>5</v>
      </c>
      <c r="P31" s="6" t="s">
        <v>39</v>
      </c>
      <c r="Q31" s="59">
        <v>1016.3229587391407</v>
      </c>
      <c r="R31" s="49">
        <f t="shared" si="1"/>
        <v>18.888888888888889</v>
      </c>
      <c r="S31" s="50">
        <f t="shared" si="1"/>
        <v>21.111111111111111</v>
      </c>
      <c r="T31" s="50">
        <f t="shared" si="1"/>
        <v>17.222222222222221</v>
      </c>
      <c r="U31" s="51">
        <f t="shared" si="2"/>
        <v>0.1016</v>
      </c>
      <c r="V31" s="50">
        <f t="shared" si="3"/>
        <v>25.166666666666664</v>
      </c>
      <c r="W31" s="14">
        <f t="shared" si="3"/>
        <v>15.111111111111112</v>
      </c>
    </row>
    <row r="32" spans="2:23" x14ac:dyDescent="0.25">
      <c r="B32" s="4">
        <v>24</v>
      </c>
      <c r="C32" s="33">
        <v>30.082000000000001</v>
      </c>
      <c r="D32" s="5">
        <v>66</v>
      </c>
      <c r="E32" s="4">
        <v>63.5</v>
      </c>
      <c r="F32" s="6">
        <v>63</v>
      </c>
      <c r="G32" s="5" t="s">
        <v>38</v>
      </c>
      <c r="H32" s="6">
        <v>0.5</v>
      </c>
      <c r="I32" s="6">
        <v>10</v>
      </c>
      <c r="J32" s="14"/>
      <c r="K32" s="4">
        <v>70.7</v>
      </c>
      <c r="L32" s="6">
        <v>54.8</v>
      </c>
      <c r="M32" s="5"/>
      <c r="N32" s="5">
        <v>0</v>
      </c>
      <c r="O32" s="11">
        <v>5</v>
      </c>
      <c r="P32" s="6" t="s">
        <v>111</v>
      </c>
      <c r="Q32" s="59">
        <v>1017.4743308768569</v>
      </c>
      <c r="R32" s="49">
        <f t="shared" si="1"/>
        <v>18.888888888888889</v>
      </c>
      <c r="S32" s="50">
        <f t="shared" si="1"/>
        <v>17.5</v>
      </c>
      <c r="T32" s="50">
        <f t="shared" si="1"/>
        <v>17.222222222222221</v>
      </c>
      <c r="U32" s="51">
        <f t="shared" si="2"/>
        <v>0</v>
      </c>
      <c r="V32" s="50">
        <f t="shared" si="3"/>
        <v>21.5</v>
      </c>
      <c r="W32" s="14">
        <f t="shared" si="3"/>
        <v>12.666666666666664</v>
      </c>
    </row>
    <row r="33" spans="2:23" x14ac:dyDescent="0.25">
      <c r="B33" s="4">
        <v>25</v>
      </c>
      <c r="C33" s="33">
        <v>30.15</v>
      </c>
      <c r="D33" s="5">
        <v>65</v>
      </c>
      <c r="E33" s="4">
        <v>64.5</v>
      </c>
      <c r="F33" s="6">
        <v>61.2</v>
      </c>
      <c r="G33" s="5" t="s">
        <v>33</v>
      </c>
      <c r="H33" s="6">
        <v>1</v>
      </c>
      <c r="I33" s="6">
        <v>2</v>
      </c>
      <c r="J33" s="14"/>
      <c r="K33" s="4">
        <v>72</v>
      </c>
      <c r="L33" s="6">
        <v>51</v>
      </c>
      <c r="M33" s="5"/>
      <c r="N33" s="5">
        <v>0</v>
      </c>
      <c r="O33" s="11">
        <v>3</v>
      </c>
      <c r="P33" s="6" t="s">
        <v>39</v>
      </c>
      <c r="Q33" s="59">
        <v>1019.7770751522887</v>
      </c>
      <c r="R33" s="49">
        <f t="shared" si="1"/>
        <v>18.333333333333332</v>
      </c>
      <c r="S33" s="50">
        <f t="shared" si="1"/>
        <v>18.055555555555554</v>
      </c>
      <c r="T33" s="50">
        <f t="shared" si="1"/>
        <v>16.222222222222225</v>
      </c>
      <c r="U33" s="51">
        <f t="shared" si="2"/>
        <v>0</v>
      </c>
      <c r="V33" s="50">
        <f t="shared" si="3"/>
        <v>22.222222222222221</v>
      </c>
      <c r="W33" s="14">
        <f t="shared" si="3"/>
        <v>10.555555555555555</v>
      </c>
    </row>
    <row r="34" spans="2:23" x14ac:dyDescent="0.25">
      <c r="B34" s="4">
        <v>26</v>
      </c>
      <c r="C34" s="33">
        <v>30.1</v>
      </c>
      <c r="D34" s="5">
        <v>65</v>
      </c>
      <c r="E34" s="4">
        <v>66.2</v>
      </c>
      <c r="F34" s="6">
        <v>62</v>
      </c>
      <c r="G34" s="5" t="s">
        <v>33</v>
      </c>
      <c r="H34" s="6">
        <v>1.5</v>
      </c>
      <c r="I34" s="6">
        <v>8</v>
      </c>
      <c r="J34" s="14"/>
      <c r="K34" s="4">
        <v>73.5</v>
      </c>
      <c r="L34" s="6">
        <v>53</v>
      </c>
      <c r="M34" s="5"/>
      <c r="N34" s="5">
        <v>0</v>
      </c>
      <c r="O34" s="11">
        <v>3</v>
      </c>
      <c r="P34" s="6" t="s">
        <v>39</v>
      </c>
      <c r="Q34" s="59">
        <v>1018.0838808321184</v>
      </c>
      <c r="R34" s="49">
        <f t="shared" si="1"/>
        <v>18.333333333333332</v>
      </c>
      <c r="S34" s="50">
        <f t="shared" si="1"/>
        <v>19</v>
      </c>
      <c r="T34" s="50">
        <f t="shared" si="1"/>
        <v>16.666666666666668</v>
      </c>
      <c r="U34" s="51">
        <f t="shared" si="2"/>
        <v>0</v>
      </c>
      <c r="V34" s="50">
        <f t="shared" si="3"/>
        <v>23.055555555555554</v>
      </c>
      <c r="W34" s="14">
        <f t="shared" si="3"/>
        <v>11.666666666666666</v>
      </c>
    </row>
    <row r="35" spans="2:23" x14ac:dyDescent="0.25">
      <c r="B35" s="4">
        <v>27</v>
      </c>
      <c r="C35" s="33">
        <v>30.02</v>
      </c>
      <c r="D35" s="5">
        <v>67</v>
      </c>
      <c r="E35" s="4">
        <v>68</v>
      </c>
      <c r="F35" s="6">
        <v>64</v>
      </c>
      <c r="G35" s="5" t="s">
        <v>31</v>
      </c>
      <c r="H35" s="6">
        <v>2</v>
      </c>
      <c r="I35" s="6">
        <v>1</v>
      </c>
      <c r="J35" s="14"/>
      <c r="K35" s="4">
        <v>72</v>
      </c>
      <c r="L35" s="6">
        <v>59.5</v>
      </c>
      <c r="M35" s="5" t="s">
        <v>33</v>
      </c>
      <c r="N35" s="5">
        <v>1</v>
      </c>
      <c r="O35" s="11">
        <v>5</v>
      </c>
      <c r="P35" s="6" t="s">
        <v>39</v>
      </c>
      <c r="Q35" s="59">
        <v>1015.3747699198453</v>
      </c>
      <c r="R35" s="49">
        <f t="shared" si="1"/>
        <v>19.444444444444443</v>
      </c>
      <c r="S35" s="50">
        <f t="shared" si="1"/>
        <v>20</v>
      </c>
      <c r="T35" s="50">
        <f t="shared" si="1"/>
        <v>17.777777777777779</v>
      </c>
      <c r="U35" s="51">
        <f t="shared" si="2"/>
        <v>0</v>
      </c>
      <c r="V35" s="50">
        <f t="shared" si="3"/>
        <v>22.222222222222221</v>
      </c>
      <c r="W35" s="14">
        <f t="shared" si="3"/>
        <v>15.277777777777777</v>
      </c>
    </row>
    <row r="36" spans="2:23" x14ac:dyDescent="0.25">
      <c r="B36" s="4">
        <v>28</v>
      </c>
      <c r="C36" s="33">
        <v>29.61</v>
      </c>
      <c r="D36" s="5">
        <v>64</v>
      </c>
      <c r="E36" s="4">
        <v>61</v>
      </c>
      <c r="F36" s="6">
        <v>58.3</v>
      </c>
      <c r="G36" s="5" t="s">
        <v>33</v>
      </c>
      <c r="H36" s="6">
        <v>4</v>
      </c>
      <c r="I36" s="6">
        <v>9</v>
      </c>
      <c r="J36" s="14">
        <v>0.44</v>
      </c>
      <c r="K36" s="4">
        <v>68.5</v>
      </c>
      <c r="L36" s="6">
        <v>56</v>
      </c>
      <c r="M36" s="5" t="s">
        <v>31</v>
      </c>
      <c r="N36" s="5">
        <v>4</v>
      </c>
      <c r="O36" s="11">
        <v>8</v>
      </c>
      <c r="P36" s="6" t="s">
        <v>59</v>
      </c>
      <c r="Q36" s="59">
        <v>1001.4905764944474</v>
      </c>
      <c r="R36" s="49">
        <f t="shared" si="1"/>
        <v>17.777777777777779</v>
      </c>
      <c r="S36" s="50">
        <f t="shared" si="1"/>
        <v>16.111111111111111</v>
      </c>
      <c r="T36" s="50">
        <f t="shared" si="1"/>
        <v>14.611111111111109</v>
      </c>
      <c r="U36" s="51">
        <f t="shared" si="2"/>
        <v>1.1175999999999999</v>
      </c>
      <c r="V36" s="50">
        <f t="shared" si="3"/>
        <v>20.277777777777779</v>
      </c>
      <c r="W36" s="14">
        <f t="shared" si="3"/>
        <v>13.333333333333332</v>
      </c>
    </row>
    <row r="37" spans="2:23" x14ac:dyDescent="0.25">
      <c r="B37" s="4">
        <v>29</v>
      </c>
      <c r="C37" s="33">
        <v>29.658000000000001</v>
      </c>
      <c r="D37" s="5">
        <v>64</v>
      </c>
      <c r="E37" s="4">
        <v>59</v>
      </c>
      <c r="F37" s="6">
        <v>56.5</v>
      </c>
      <c r="G37" s="5" t="s">
        <v>31</v>
      </c>
      <c r="H37" s="6">
        <v>3</v>
      </c>
      <c r="I37" s="6">
        <v>10</v>
      </c>
      <c r="J37" s="14">
        <v>0.02</v>
      </c>
      <c r="K37" s="4">
        <v>64</v>
      </c>
      <c r="L37" s="6">
        <v>55</v>
      </c>
      <c r="M37" s="5" t="s">
        <v>31</v>
      </c>
      <c r="N37" s="5">
        <v>2</v>
      </c>
      <c r="O37" s="11">
        <v>8</v>
      </c>
      <c r="P37" s="6" t="s">
        <v>59</v>
      </c>
      <c r="Q37" s="59">
        <v>1003.1160430418112</v>
      </c>
      <c r="R37" s="49">
        <f t="shared" si="1"/>
        <v>17.777777777777779</v>
      </c>
      <c r="S37" s="50">
        <f t="shared" si="1"/>
        <v>15</v>
      </c>
      <c r="T37" s="50">
        <f t="shared" si="1"/>
        <v>13.611111111111111</v>
      </c>
      <c r="U37" s="51">
        <f t="shared" si="2"/>
        <v>5.0799999999999998E-2</v>
      </c>
      <c r="V37" s="50">
        <f t="shared" si="3"/>
        <v>17.777777777777779</v>
      </c>
      <c r="W37" s="14">
        <f t="shared" si="3"/>
        <v>12.777777777777777</v>
      </c>
    </row>
    <row r="38" spans="2:23" x14ac:dyDescent="0.25">
      <c r="B38" s="4">
        <v>30</v>
      </c>
      <c r="C38" s="33">
        <v>29.88</v>
      </c>
      <c r="D38" s="5">
        <v>64</v>
      </c>
      <c r="E38" s="4">
        <v>63.4</v>
      </c>
      <c r="F38" s="6">
        <v>59</v>
      </c>
      <c r="G38" s="5" t="s">
        <v>31</v>
      </c>
      <c r="H38" s="6">
        <v>2</v>
      </c>
      <c r="I38" s="6">
        <v>5</v>
      </c>
      <c r="J38" s="14">
        <v>0.08</v>
      </c>
      <c r="K38" s="4">
        <v>66.8</v>
      </c>
      <c r="L38" s="6">
        <v>56</v>
      </c>
      <c r="M38" s="5"/>
      <c r="N38" s="5">
        <v>0</v>
      </c>
      <c r="O38" s="11">
        <v>5</v>
      </c>
      <c r="P38" s="6" t="s">
        <v>39</v>
      </c>
      <c r="Q38" s="59">
        <v>1010.6338258233682</v>
      </c>
      <c r="R38" s="49">
        <f t="shared" si="1"/>
        <v>17.777777777777779</v>
      </c>
      <c r="S38" s="50">
        <f t="shared" si="1"/>
        <v>17.444444444444443</v>
      </c>
      <c r="T38" s="50">
        <f t="shared" si="1"/>
        <v>15</v>
      </c>
      <c r="U38" s="51">
        <f t="shared" si="2"/>
        <v>0.20319999999999999</v>
      </c>
      <c r="V38" s="50">
        <f t="shared" si="3"/>
        <v>19.333333333333332</v>
      </c>
      <c r="W38" s="14">
        <f t="shared" si="3"/>
        <v>13.333333333333332</v>
      </c>
    </row>
    <row r="39" spans="2:23" x14ac:dyDescent="0.25">
      <c r="B39" s="4">
        <v>31</v>
      </c>
      <c r="C39" s="33">
        <v>29.904</v>
      </c>
      <c r="D39" s="5">
        <v>64</v>
      </c>
      <c r="E39" s="4">
        <v>61.7</v>
      </c>
      <c r="F39" s="6">
        <v>58.4</v>
      </c>
      <c r="G39" s="5" t="s">
        <v>54</v>
      </c>
      <c r="H39" s="6">
        <v>1</v>
      </c>
      <c r="I39" s="6">
        <v>7</v>
      </c>
      <c r="J39" s="14"/>
      <c r="K39" s="4">
        <v>67.400000000000006</v>
      </c>
      <c r="L39" s="6">
        <v>55.4</v>
      </c>
      <c r="M39" s="5"/>
      <c r="N39" s="5">
        <v>0</v>
      </c>
      <c r="O39" s="11">
        <v>5</v>
      </c>
      <c r="P39" s="6" t="s">
        <v>39</v>
      </c>
      <c r="Q39" s="59">
        <v>1011.4465590970498</v>
      </c>
      <c r="R39" s="49">
        <f t="shared" si="1"/>
        <v>17.777777777777779</v>
      </c>
      <c r="S39" s="50">
        <f t="shared" si="1"/>
        <v>16.5</v>
      </c>
      <c r="T39" s="50">
        <f t="shared" si="1"/>
        <v>14.666666666666666</v>
      </c>
      <c r="U39" s="51">
        <f t="shared" si="2"/>
        <v>0</v>
      </c>
      <c r="V39" s="50">
        <f t="shared" si="3"/>
        <v>19.666666666666668</v>
      </c>
      <c r="W39" s="14">
        <f t="shared" si="3"/>
        <v>12.999999999999998</v>
      </c>
    </row>
    <row r="40" spans="2:23" x14ac:dyDescent="0.25">
      <c r="B40" s="1" t="s">
        <v>15</v>
      </c>
      <c r="C40" s="12">
        <f t="shared" ref="C40:O40" si="4">SUM(C9:C39)</f>
        <v>927.90200000000004</v>
      </c>
      <c r="D40" s="36">
        <f t="shared" si="4"/>
        <v>1969</v>
      </c>
      <c r="E40" s="36">
        <f t="shared" ref="E40" si="5">SUM(E9:E39)</f>
        <v>1939.2000000000003</v>
      </c>
      <c r="F40" s="36">
        <f t="shared" si="4"/>
        <v>1841.3000000000002</v>
      </c>
      <c r="G40" s="36"/>
      <c r="H40" s="36">
        <f t="shared" si="4"/>
        <v>53</v>
      </c>
      <c r="I40" s="36">
        <f t="shared" si="4"/>
        <v>220</v>
      </c>
      <c r="J40" s="35">
        <f t="shared" si="4"/>
        <v>3.68</v>
      </c>
      <c r="K40" s="36">
        <f t="shared" si="4"/>
        <v>2104</v>
      </c>
      <c r="L40" s="36">
        <f t="shared" si="4"/>
        <v>1719.0000000000002</v>
      </c>
      <c r="M40" s="12"/>
      <c r="N40" s="36">
        <f t="shared" si="4"/>
        <v>39.5</v>
      </c>
      <c r="O40" s="37">
        <f t="shared" si="4"/>
        <v>193</v>
      </c>
      <c r="P40" s="3"/>
      <c r="Q40" s="36">
        <f>SUM(Q9:Q39)</f>
        <v>31384.575824270738</v>
      </c>
      <c r="R40" s="37"/>
      <c r="S40" s="47"/>
      <c r="T40" s="47"/>
      <c r="U40" s="48">
        <f t="shared" si="2"/>
        <v>9.3472000000000008</v>
      </c>
      <c r="V40" s="47"/>
      <c r="W40" s="13"/>
    </row>
    <row r="41" spans="2:23" x14ac:dyDescent="0.25">
      <c r="B41" s="7" t="s">
        <v>16</v>
      </c>
      <c r="C41" s="15">
        <f>C40/31</f>
        <v>29.932322580645163</v>
      </c>
      <c r="D41" s="38">
        <f t="shared" ref="D41:O41" si="6">D40/31</f>
        <v>63.516129032258064</v>
      </c>
      <c r="E41" s="38">
        <f t="shared" ref="E41" si="7">E40/31</f>
        <v>62.554838709677426</v>
      </c>
      <c r="F41" s="38">
        <f t="shared" si="6"/>
        <v>59.396774193548396</v>
      </c>
      <c r="G41" s="38"/>
      <c r="H41" s="38">
        <f t="shared" si="6"/>
        <v>1.7096774193548387</v>
      </c>
      <c r="I41" s="38">
        <f t="shared" si="6"/>
        <v>7.096774193548387</v>
      </c>
      <c r="J41" s="38">
        <f t="shared" si="6"/>
        <v>0.11870967741935484</v>
      </c>
      <c r="K41" s="38">
        <f t="shared" si="6"/>
        <v>67.870967741935488</v>
      </c>
      <c r="L41" s="38">
        <f t="shared" si="6"/>
        <v>55.451612903225815</v>
      </c>
      <c r="M41" s="15"/>
      <c r="N41" s="38">
        <f t="shared" si="6"/>
        <v>1.2741935483870968</v>
      </c>
      <c r="O41" s="39">
        <f t="shared" si="6"/>
        <v>6.225806451612903</v>
      </c>
      <c r="P41" s="9"/>
      <c r="Q41" s="38">
        <f>AVERAGE(Q9:Q39)</f>
        <v>1012.4056717506689</v>
      </c>
      <c r="R41" s="39">
        <f t="shared" si="1"/>
        <v>17.508960573476703</v>
      </c>
      <c r="S41" s="52">
        <f t="shared" si="1"/>
        <v>16.974910394265237</v>
      </c>
      <c r="T41" s="52">
        <f t="shared" si="1"/>
        <v>15.220430107526886</v>
      </c>
      <c r="U41" s="53">
        <f t="shared" si="2"/>
        <v>0.3015225806451613</v>
      </c>
      <c r="V41" s="52">
        <f t="shared" si="3"/>
        <v>19.928315412186382</v>
      </c>
      <c r="W41" s="54">
        <f t="shared" si="3"/>
        <v>13.028673835125453</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0.5</v>
      </c>
      <c r="E45" s="5">
        <v>2</v>
      </c>
      <c r="F45" s="5">
        <v>0.5</v>
      </c>
      <c r="G45" s="5">
        <v>3.5</v>
      </c>
      <c r="H45" s="5">
        <v>4.5</v>
      </c>
      <c r="I45" s="5">
        <v>13.5</v>
      </c>
      <c r="J45" s="5">
        <v>3</v>
      </c>
      <c r="K45" s="6"/>
    </row>
    <row r="46" spans="2:23" ht="30" x14ac:dyDescent="0.25">
      <c r="B46" s="24" t="s">
        <v>28</v>
      </c>
      <c r="C46" s="7"/>
      <c r="D46" s="8">
        <v>1.5</v>
      </c>
      <c r="E46" s="8">
        <v>3.5</v>
      </c>
      <c r="F46" s="8">
        <v>1.5</v>
      </c>
      <c r="G46" s="8">
        <v>13.5</v>
      </c>
      <c r="H46" s="8">
        <v>15</v>
      </c>
      <c r="I46" s="8">
        <v>49.5</v>
      </c>
      <c r="J46" s="8">
        <v>9.5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abSelected="1"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156</v>
      </c>
    </row>
    <row r="2" spans="1:23" x14ac:dyDescent="0.25">
      <c r="C2" s="94" t="s">
        <v>157</v>
      </c>
    </row>
    <row r="3" spans="1:23" x14ac:dyDescent="0.25">
      <c r="C3" s="94" t="s">
        <v>158</v>
      </c>
    </row>
    <row r="4" spans="1:23" x14ac:dyDescent="0.25">
      <c r="C4" s="94" t="s">
        <v>159</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142</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4"/>
      <c r="S7" s="45" t="s">
        <v>0</v>
      </c>
      <c r="T7" s="46"/>
      <c r="U7" s="87"/>
      <c r="V7" s="88" t="s">
        <v>2</v>
      </c>
      <c r="W7" s="90"/>
    </row>
    <row r="8" spans="1:23" ht="30" customHeight="1" x14ac:dyDescent="0.25">
      <c r="A8" s="20"/>
      <c r="B8" s="85"/>
      <c r="C8" s="22" t="s">
        <v>143</v>
      </c>
      <c r="D8" s="32" t="s">
        <v>4</v>
      </c>
      <c r="E8" s="29" t="s">
        <v>5</v>
      </c>
      <c r="F8" s="30" t="s">
        <v>6</v>
      </c>
      <c r="G8" s="29" t="s">
        <v>7</v>
      </c>
      <c r="H8" s="30" t="s">
        <v>8</v>
      </c>
      <c r="I8" s="30" t="s">
        <v>9</v>
      </c>
      <c r="J8" s="87"/>
      <c r="K8" s="28" t="s">
        <v>11</v>
      </c>
      <c r="L8" s="30" t="s">
        <v>12</v>
      </c>
      <c r="M8" s="29" t="s">
        <v>7</v>
      </c>
      <c r="N8" s="29" t="s">
        <v>8</v>
      </c>
      <c r="O8" s="31" t="s">
        <v>13</v>
      </c>
      <c r="P8" s="84"/>
      <c r="Q8" s="22" t="s">
        <v>144</v>
      </c>
      <c r="R8" s="43" t="s">
        <v>4</v>
      </c>
      <c r="S8" s="41" t="s">
        <v>5</v>
      </c>
      <c r="T8" s="42" t="s">
        <v>6</v>
      </c>
      <c r="U8" s="87"/>
      <c r="V8" s="40" t="s">
        <v>11</v>
      </c>
      <c r="W8" s="42" t="s">
        <v>12</v>
      </c>
    </row>
    <row r="9" spans="1:23" x14ac:dyDescent="0.25">
      <c r="B9" s="1">
        <v>1</v>
      </c>
      <c r="C9" s="27">
        <v>30.047999999999998</v>
      </c>
      <c r="D9" s="1">
        <v>64</v>
      </c>
      <c r="E9" s="1">
        <v>65</v>
      </c>
      <c r="F9" s="3">
        <v>61.4</v>
      </c>
      <c r="G9" s="2" t="s">
        <v>38</v>
      </c>
      <c r="H9" s="3">
        <v>1.5</v>
      </c>
      <c r="I9" s="3">
        <v>4</v>
      </c>
      <c r="J9" s="13"/>
      <c r="K9" s="1">
        <v>66.8</v>
      </c>
      <c r="L9" s="3">
        <v>49.3</v>
      </c>
      <c r="M9" s="2"/>
      <c r="N9" s="2">
        <v>0</v>
      </c>
      <c r="O9" s="10">
        <v>6</v>
      </c>
      <c r="P9" s="3" t="s">
        <v>39</v>
      </c>
      <c r="Q9" s="82">
        <v>1016.5261420575613</v>
      </c>
      <c r="R9" s="37">
        <f>CONVERT(D9,"F","C")</f>
        <v>17.777777777777779</v>
      </c>
      <c r="S9" s="47">
        <f t="shared" ref="S9:T24" si="0">CONVERT(E9,"F","C")</f>
        <v>18.333333333333332</v>
      </c>
      <c r="T9" s="47">
        <f t="shared" si="0"/>
        <v>16.333333333333332</v>
      </c>
      <c r="U9" s="48">
        <f>CONVERT(J9,"in","cm")</f>
        <v>0</v>
      </c>
      <c r="V9" s="47">
        <f>CONVERT(K9,"F","C")</f>
        <v>19.333333333333332</v>
      </c>
      <c r="W9" s="13">
        <f>CONVERT(L9,"F","C")</f>
        <v>9.6111111111111089</v>
      </c>
    </row>
    <row r="10" spans="1:23" x14ac:dyDescent="0.25">
      <c r="B10" s="4">
        <v>2</v>
      </c>
      <c r="C10" s="33">
        <v>29.73</v>
      </c>
      <c r="D10" s="5">
        <v>64</v>
      </c>
      <c r="E10" s="4">
        <v>60.7</v>
      </c>
      <c r="F10" s="6">
        <v>59.7</v>
      </c>
      <c r="G10" s="5" t="s">
        <v>38</v>
      </c>
      <c r="H10" s="6">
        <v>2</v>
      </c>
      <c r="I10" s="6">
        <v>10</v>
      </c>
      <c r="J10" s="14">
        <v>0.37</v>
      </c>
      <c r="K10" s="4">
        <v>64.2</v>
      </c>
      <c r="L10" s="6">
        <v>55.7</v>
      </c>
      <c r="M10" s="5" t="s">
        <v>44</v>
      </c>
      <c r="N10" s="5">
        <v>2</v>
      </c>
      <c r="O10" s="11">
        <v>7</v>
      </c>
      <c r="P10" s="6" t="s">
        <v>112</v>
      </c>
      <c r="Q10" s="59">
        <v>1005.7574261812772</v>
      </c>
      <c r="R10" s="49">
        <f t="shared" ref="R10:T40" si="1">CONVERT(D10,"F","C")</f>
        <v>17.777777777777779</v>
      </c>
      <c r="S10" s="50">
        <f t="shared" si="0"/>
        <v>15.944444444444446</v>
      </c>
      <c r="T10" s="50">
        <f t="shared" si="0"/>
        <v>15.388888888888889</v>
      </c>
      <c r="U10" s="51">
        <f t="shared" ref="U10:U40" si="2">CONVERT(J10,"in","cm")</f>
        <v>0.93979999999999997</v>
      </c>
      <c r="V10" s="50">
        <f t="shared" ref="V10:W40" si="3">CONVERT(K10,"F","C")</f>
        <v>17.888888888888889</v>
      </c>
      <c r="W10" s="14">
        <f t="shared" si="3"/>
        <v>13.166666666666668</v>
      </c>
    </row>
    <row r="11" spans="1:23" x14ac:dyDescent="0.25">
      <c r="B11" s="4">
        <v>3</v>
      </c>
      <c r="C11" s="33">
        <v>30.053999999999998</v>
      </c>
      <c r="D11" s="5">
        <v>63</v>
      </c>
      <c r="E11" s="4">
        <v>60</v>
      </c>
      <c r="F11" s="6">
        <v>55</v>
      </c>
      <c r="G11" s="5" t="s">
        <v>31</v>
      </c>
      <c r="H11" s="6">
        <v>1.5</v>
      </c>
      <c r="I11" s="6">
        <v>10</v>
      </c>
      <c r="J11" s="14">
        <v>0.35</v>
      </c>
      <c r="K11" s="4">
        <v>65</v>
      </c>
      <c r="L11" s="6">
        <v>55</v>
      </c>
      <c r="M11" s="5" t="s">
        <v>38</v>
      </c>
      <c r="N11" s="5">
        <v>1</v>
      </c>
      <c r="O11" s="11">
        <v>5</v>
      </c>
      <c r="P11" s="6" t="s">
        <v>39</v>
      </c>
      <c r="Q11" s="59">
        <v>1016.7293253759818</v>
      </c>
      <c r="R11" s="49">
        <f t="shared" si="1"/>
        <v>17.222222222222221</v>
      </c>
      <c r="S11" s="50">
        <f t="shared" si="0"/>
        <v>15.555555555555555</v>
      </c>
      <c r="T11" s="50">
        <f t="shared" si="0"/>
        <v>12.777777777777777</v>
      </c>
      <c r="U11" s="51">
        <f t="shared" si="2"/>
        <v>0.88900000000000001</v>
      </c>
      <c r="V11" s="50">
        <f t="shared" si="3"/>
        <v>18.333333333333332</v>
      </c>
      <c r="W11" s="14">
        <f t="shared" si="3"/>
        <v>12.777777777777777</v>
      </c>
    </row>
    <row r="12" spans="1:23" x14ac:dyDescent="0.25">
      <c r="B12" s="4">
        <v>4</v>
      </c>
      <c r="C12" s="33">
        <v>29.832000000000001</v>
      </c>
      <c r="D12" s="34">
        <v>63</v>
      </c>
      <c r="E12" s="4">
        <v>62</v>
      </c>
      <c r="F12" s="6">
        <v>61.8</v>
      </c>
      <c r="G12" s="5" t="s">
        <v>38</v>
      </c>
      <c r="H12" s="6">
        <v>3</v>
      </c>
      <c r="I12" s="6">
        <v>10</v>
      </c>
      <c r="J12" s="14">
        <v>0.56000000000000005</v>
      </c>
      <c r="K12" s="4">
        <v>66.7</v>
      </c>
      <c r="L12" s="6">
        <v>58</v>
      </c>
      <c r="M12" s="5" t="s">
        <v>38</v>
      </c>
      <c r="N12" s="5">
        <v>2</v>
      </c>
      <c r="O12" s="11">
        <v>8</v>
      </c>
      <c r="P12" s="6" t="s">
        <v>113</v>
      </c>
      <c r="Q12" s="59">
        <v>1009.2115425944249</v>
      </c>
      <c r="R12" s="49">
        <f t="shared" si="1"/>
        <v>17.222222222222221</v>
      </c>
      <c r="S12" s="50">
        <f t="shared" si="0"/>
        <v>16.666666666666668</v>
      </c>
      <c r="T12" s="50">
        <f t="shared" si="0"/>
        <v>16.555555555555554</v>
      </c>
      <c r="U12" s="51">
        <f t="shared" si="2"/>
        <v>1.4224000000000001</v>
      </c>
      <c r="V12" s="50">
        <f t="shared" si="3"/>
        <v>19.277777777777779</v>
      </c>
      <c r="W12" s="14">
        <f t="shared" si="3"/>
        <v>14.444444444444445</v>
      </c>
    </row>
    <row r="13" spans="1:23" x14ac:dyDescent="0.25">
      <c r="B13" s="4">
        <v>5</v>
      </c>
      <c r="C13" s="33">
        <v>29.58</v>
      </c>
      <c r="D13" s="34">
        <v>64</v>
      </c>
      <c r="E13" s="4">
        <v>61.6</v>
      </c>
      <c r="F13" s="6">
        <v>59.8</v>
      </c>
      <c r="G13" s="5" t="s">
        <v>38</v>
      </c>
      <c r="H13" s="6">
        <v>2</v>
      </c>
      <c r="I13" s="6">
        <v>10</v>
      </c>
      <c r="J13" s="14">
        <v>0.01</v>
      </c>
      <c r="K13" s="4">
        <v>70</v>
      </c>
      <c r="L13" s="6">
        <v>58</v>
      </c>
      <c r="M13" s="5" t="s">
        <v>38</v>
      </c>
      <c r="N13" s="5">
        <v>2</v>
      </c>
      <c r="O13" s="11">
        <v>8</v>
      </c>
      <c r="P13" s="6" t="s">
        <v>111</v>
      </c>
      <c r="Q13" s="59">
        <v>1000.6778432207657</v>
      </c>
      <c r="R13" s="49">
        <f t="shared" si="1"/>
        <v>17.777777777777779</v>
      </c>
      <c r="S13" s="50">
        <f t="shared" si="0"/>
        <v>16.444444444444446</v>
      </c>
      <c r="T13" s="50">
        <f t="shared" si="0"/>
        <v>15.444444444444443</v>
      </c>
      <c r="U13" s="51">
        <f t="shared" si="2"/>
        <v>2.5399999999999999E-2</v>
      </c>
      <c r="V13" s="50">
        <f t="shared" si="3"/>
        <v>21.111111111111111</v>
      </c>
      <c r="W13" s="14">
        <f t="shared" si="3"/>
        <v>14.444444444444445</v>
      </c>
    </row>
    <row r="14" spans="1:23" x14ac:dyDescent="0.25">
      <c r="B14" s="4">
        <v>6</v>
      </c>
      <c r="C14" s="33">
        <v>29.75</v>
      </c>
      <c r="D14" s="5">
        <v>64</v>
      </c>
      <c r="E14" s="4">
        <v>63</v>
      </c>
      <c r="F14" s="6">
        <v>61</v>
      </c>
      <c r="G14" s="5" t="s">
        <v>33</v>
      </c>
      <c r="H14" s="6">
        <v>3</v>
      </c>
      <c r="I14" s="6">
        <v>10</v>
      </c>
      <c r="J14" s="14">
        <v>0.22</v>
      </c>
      <c r="K14" s="4">
        <v>64.8</v>
      </c>
      <c r="L14" s="6">
        <v>59</v>
      </c>
      <c r="M14" s="5" t="s">
        <v>38</v>
      </c>
      <c r="N14" s="5">
        <v>4</v>
      </c>
      <c r="O14" s="11">
        <v>9</v>
      </c>
      <c r="P14" s="6" t="s">
        <v>114</v>
      </c>
      <c r="Q14" s="59">
        <v>1006.4347039093451</v>
      </c>
      <c r="R14" s="49">
        <f t="shared" si="1"/>
        <v>17.777777777777779</v>
      </c>
      <c r="S14" s="50">
        <f t="shared" si="0"/>
        <v>17.222222222222221</v>
      </c>
      <c r="T14" s="50">
        <f t="shared" si="0"/>
        <v>16.111111111111111</v>
      </c>
      <c r="U14" s="51">
        <f t="shared" si="2"/>
        <v>0.55879999999999996</v>
      </c>
      <c r="V14" s="50">
        <f t="shared" si="3"/>
        <v>18.222222222222221</v>
      </c>
      <c r="W14" s="14">
        <f t="shared" si="3"/>
        <v>15</v>
      </c>
    </row>
    <row r="15" spans="1:23" x14ac:dyDescent="0.25">
      <c r="B15" s="4">
        <v>7</v>
      </c>
      <c r="C15" s="33">
        <v>29.792000000000002</v>
      </c>
      <c r="D15" s="5">
        <v>63</v>
      </c>
      <c r="E15" s="4">
        <v>63.5</v>
      </c>
      <c r="F15" s="6">
        <v>60</v>
      </c>
      <c r="G15" s="5" t="s">
        <v>31</v>
      </c>
      <c r="H15" s="6">
        <v>2</v>
      </c>
      <c r="I15" s="6">
        <v>4</v>
      </c>
      <c r="J15" s="14">
        <v>0.1</v>
      </c>
      <c r="K15" s="4">
        <v>66.599999999999994</v>
      </c>
      <c r="L15" s="6">
        <v>59</v>
      </c>
      <c r="M15" s="5" t="s">
        <v>33</v>
      </c>
      <c r="N15" s="5">
        <v>1</v>
      </c>
      <c r="O15" s="11">
        <v>8</v>
      </c>
      <c r="P15" s="6" t="s">
        <v>115</v>
      </c>
      <c r="Q15" s="59">
        <v>1007.8569871382886</v>
      </c>
      <c r="R15" s="49">
        <f t="shared" si="1"/>
        <v>17.222222222222221</v>
      </c>
      <c r="S15" s="50">
        <f t="shared" si="0"/>
        <v>17.5</v>
      </c>
      <c r="T15" s="50">
        <f t="shared" si="0"/>
        <v>15.555555555555555</v>
      </c>
      <c r="U15" s="51">
        <f t="shared" si="2"/>
        <v>0.254</v>
      </c>
      <c r="V15" s="50">
        <f t="shared" si="3"/>
        <v>19.222222222222218</v>
      </c>
      <c r="W15" s="14">
        <f t="shared" si="3"/>
        <v>15</v>
      </c>
    </row>
    <row r="16" spans="1:23" x14ac:dyDescent="0.25">
      <c r="B16" s="4">
        <v>8</v>
      </c>
      <c r="C16" s="33">
        <v>29.72</v>
      </c>
      <c r="D16" s="5">
        <v>63</v>
      </c>
      <c r="E16" s="4">
        <v>63</v>
      </c>
      <c r="F16" s="6">
        <v>60.4</v>
      </c>
      <c r="G16" s="5" t="s">
        <v>38</v>
      </c>
      <c r="H16" s="6">
        <v>1.5</v>
      </c>
      <c r="I16" s="6">
        <v>2</v>
      </c>
      <c r="J16" s="14">
        <v>0.04</v>
      </c>
      <c r="K16" s="4">
        <v>67</v>
      </c>
      <c r="L16" s="6">
        <v>56.2</v>
      </c>
      <c r="M16" s="5" t="s">
        <v>38</v>
      </c>
      <c r="N16" s="5">
        <v>0.5</v>
      </c>
      <c r="O16" s="11">
        <v>8</v>
      </c>
      <c r="P16" s="6" t="s">
        <v>116</v>
      </c>
      <c r="Q16" s="59">
        <v>1005.4187873172428</v>
      </c>
      <c r="R16" s="49">
        <f t="shared" si="1"/>
        <v>17.222222222222221</v>
      </c>
      <c r="S16" s="50">
        <f t="shared" si="0"/>
        <v>17.222222222222221</v>
      </c>
      <c r="T16" s="50">
        <f t="shared" si="0"/>
        <v>15.777777777777777</v>
      </c>
      <c r="U16" s="51">
        <f t="shared" si="2"/>
        <v>0.1016</v>
      </c>
      <c r="V16" s="50">
        <f t="shared" si="3"/>
        <v>19.444444444444443</v>
      </c>
      <c r="W16" s="14">
        <f t="shared" si="3"/>
        <v>13.444444444444446</v>
      </c>
    </row>
    <row r="17" spans="2:23" x14ac:dyDescent="0.25">
      <c r="B17" s="4">
        <v>9</v>
      </c>
      <c r="C17" s="33">
        <v>29.902000000000001</v>
      </c>
      <c r="D17" s="5">
        <v>61</v>
      </c>
      <c r="E17" s="4">
        <v>59.6</v>
      </c>
      <c r="F17" s="6">
        <v>55.5</v>
      </c>
      <c r="G17" s="5" t="s">
        <v>33</v>
      </c>
      <c r="H17" s="6">
        <v>2</v>
      </c>
      <c r="I17" s="6">
        <v>3</v>
      </c>
      <c r="J17" s="14">
        <v>0.37</v>
      </c>
      <c r="K17" s="4">
        <v>64.5</v>
      </c>
      <c r="L17" s="6">
        <v>55</v>
      </c>
      <c r="M17" s="5" t="s">
        <v>33</v>
      </c>
      <c r="N17" s="5">
        <v>4</v>
      </c>
      <c r="O17" s="11">
        <v>9</v>
      </c>
      <c r="P17" s="6" t="s">
        <v>117</v>
      </c>
      <c r="Q17" s="59">
        <v>1011.5820146426636</v>
      </c>
      <c r="R17" s="49">
        <f t="shared" si="1"/>
        <v>16.111111111111111</v>
      </c>
      <c r="S17" s="50">
        <f t="shared" si="0"/>
        <v>15.333333333333334</v>
      </c>
      <c r="T17" s="50">
        <f t="shared" si="0"/>
        <v>13.055555555555555</v>
      </c>
      <c r="U17" s="51">
        <f t="shared" si="2"/>
        <v>0.93979999999999997</v>
      </c>
      <c r="V17" s="50">
        <f t="shared" si="3"/>
        <v>18.055555555555554</v>
      </c>
      <c r="W17" s="14">
        <f t="shared" si="3"/>
        <v>12.777777777777777</v>
      </c>
    </row>
    <row r="18" spans="2:23" x14ac:dyDescent="0.25">
      <c r="B18" s="4">
        <v>10</v>
      </c>
      <c r="C18" s="33">
        <v>29.648</v>
      </c>
      <c r="D18" s="5">
        <v>62</v>
      </c>
      <c r="E18" s="4">
        <v>61.3</v>
      </c>
      <c r="F18" s="6">
        <v>58</v>
      </c>
      <c r="G18" s="5" t="s">
        <v>31</v>
      </c>
      <c r="H18" s="6">
        <v>2</v>
      </c>
      <c r="I18" s="6">
        <v>8</v>
      </c>
      <c r="J18" s="14">
        <v>0.06</v>
      </c>
      <c r="K18" s="4">
        <v>64.7</v>
      </c>
      <c r="L18" s="6">
        <v>54</v>
      </c>
      <c r="M18" s="5" t="s">
        <v>31</v>
      </c>
      <c r="N18" s="5">
        <v>1.5</v>
      </c>
      <c r="O18" s="11">
        <v>8</v>
      </c>
      <c r="P18" s="6" t="s">
        <v>118</v>
      </c>
      <c r="Q18" s="59">
        <v>1002.9805874961974</v>
      </c>
      <c r="R18" s="49">
        <f t="shared" si="1"/>
        <v>16.666666666666668</v>
      </c>
      <c r="S18" s="50">
        <f t="shared" si="0"/>
        <v>16.277777777777775</v>
      </c>
      <c r="T18" s="50">
        <f t="shared" si="0"/>
        <v>14.444444444444445</v>
      </c>
      <c r="U18" s="51">
        <f t="shared" si="2"/>
        <v>0.15240000000000001</v>
      </c>
      <c r="V18" s="50">
        <f t="shared" si="3"/>
        <v>18.166666666666668</v>
      </c>
      <c r="W18" s="14">
        <f t="shared" si="3"/>
        <v>12.222222222222221</v>
      </c>
    </row>
    <row r="19" spans="2:23" x14ac:dyDescent="0.25">
      <c r="B19" s="4">
        <v>11</v>
      </c>
      <c r="C19" s="33">
        <v>29.82</v>
      </c>
      <c r="D19" s="5">
        <v>62</v>
      </c>
      <c r="E19" s="4">
        <v>58.5</v>
      </c>
      <c r="F19" s="6">
        <v>57.5</v>
      </c>
      <c r="G19" s="5" t="s">
        <v>38</v>
      </c>
      <c r="H19" s="6">
        <v>4</v>
      </c>
      <c r="I19" s="6">
        <v>10</v>
      </c>
      <c r="J19" s="14">
        <v>0.14000000000000001</v>
      </c>
      <c r="K19" s="4">
        <v>63.4</v>
      </c>
      <c r="L19" s="6">
        <v>54</v>
      </c>
      <c r="M19" s="5" t="s">
        <v>44</v>
      </c>
      <c r="N19" s="5">
        <v>2</v>
      </c>
      <c r="O19" s="11">
        <v>7</v>
      </c>
      <c r="P19" s="6" t="s">
        <v>119</v>
      </c>
      <c r="Q19" s="59">
        <v>1008.8051759575841</v>
      </c>
      <c r="R19" s="49">
        <f t="shared" si="1"/>
        <v>16.666666666666668</v>
      </c>
      <c r="S19" s="50">
        <f t="shared" si="0"/>
        <v>14.722222222222221</v>
      </c>
      <c r="T19" s="50">
        <f t="shared" si="0"/>
        <v>14.166666666666666</v>
      </c>
      <c r="U19" s="51">
        <f t="shared" si="2"/>
        <v>0.35560000000000003</v>
      </c>
      <c r="V19" s="50">
        <f t="shared" si="3"/>
        <v>17.444444444444443</v>
      </c>
      <c r="W19" s="14">
        <f t="shared" si="3"/>
        <v>12.222222222222221</v>
      </c>
    </row>
    <row r="20" spans="2:23" x14ac:dyDescent="0.25">
      <c r="B20" s="4">
        <v>12</v>
      </c>
      <c r="C20" s="33">
        <v>30.13</v>
      </c>
      <c r="D20" s="5">
        <v>61</v>
      </c>
      <c r="E20" s="4">
        <v>57.5</v>
      </c>
      <c r="F20" s="6">
        <v>53</v>
      </c>
      <c r="G20" s="5" t="s">
        <v>31</v>
      </c>
      <c r="H20" s="6">
        <v>1</v>
      </c>
      <c r="I20" s="6">
        <v>10</v>
      </c>
      <c r="J20" s="14">
        <v>0.37</v>
      </c>
      <c r="K20" s="4">
        <v>63</v>
      </c>
      <c r="L20" s="6">
        <v>53</v>
      </c>
      <c r="M20" s="5" t="s">
        <v>38</v>
      </c>
      <c r="N20" s="5">
        <v>1.5</v>
      </c>
      <c r="O20" s="11">
        <v>7</v>
      </c>
      <c r="P20" s="6" t="s">
        <v>120</v>
      </c>
      <c r="Q20" s="59">
        <v>1019.302980742641</v>
      </c>
      <c r="R20" s="49">
        <f t="shared" si="1"/>
        <v>16.111111111111111</v>
      </c>
      <c r="S20" s="50">
        <f t="shared" si="0"/>
        <v>14.166666666666666</v>
      </c>
      <c r="T20" s="50">
        <f t="shared" si="0"/>
        <v>11.666666666666666</v>
      </c>
      <c r="U20" s="51">
        <f t="shared" si="2"/>
        <v>0.93979999999999997</v>
      </c>
      <c r="V20" s="50">
        <f t="shared" si="3"/>
        <v>17.222222222222221</v>
      </c>
      <c r="W20" s="14">
        <f t="shared" si="3"/>
        <v>11.666666666666666</v>
      </c>
    </row>
    <row r="21" spans="2:23" x14ac:dyDescent="0.25">
      <c r="B21" s="4">
        <v>13</v>
      </c>
      <c r="C21" s="33">
        <v>29.98</v>
      </c>
      <c r="D21" s="5">
        <v>61</v>
      </c>
      <c r="E21" s="4">
        <v>60.2</v>
      </c>
      <c r="F21" s="6">
        <v>58.8</v>
      </c>
      <c r="G21" s="5" t="s">
        <v>31</v>
      </c>
      <c r="H21" s="6">
        <v>1.5</v>
      </c>
      <c r="I21" s="6">
        <v>10</v>
      </c>
      <c r="J21" s="14">
        <v>0.5</v>
      </c>
      <c r="K21" s="4">
        <v>63.6</v>
      </c>
      <c r="L21" s="6">
        <v>56</v>
      </c>
      <c r="M21" s="5" t="s">
        <v>38</v>
      </c>
      <c r="N21" s="5">
        <v>1.5</v>
      </c>
      <c r="O21" s="11">
        <v>8</v>
      </c>
      <c r="P21" s="6" t="s">
        <v>48</v>
      </c>
      <c r="Q21" s="59">
        <v>1014.2233977821297</v>
      </c>
      <c r="R21" s="49">
        <f t="shared" si="1"/>
        <v>16.111111111111111</v>
      </c>
      <c r="S21" s="50">
        <f t="shared" si="0"/>
        <v>15.666666666666668</v>
      </c>
      <c r="T21" s="50">
        <f t="shared" si="0"/>
        <v>14.888888888888888</v>
      </c>
      <c r="U21" s="51">
        <f t="shared" si="2"/>
        <v>1.27</v>
      </c>
      <c r="V21" s="50">
        <f t="shared" si="3"/>
        <v>17.555555555555557</v>
      </c>
      <c r="W21" s="14">
        <f t="shared" si="3"/>
        <v>13.333333333333332</v>
      </c>
    </row>
    <row r="22" spans="2:23" x14ac:dyDescent="0.25">
      <c r="B22" s="4">
        <v>14</v>
      </c>
      <c r="C22" s="33">
        <v>29.751999999999999</v>
      </c>
      <c r="D22" s="5">
        <v>62</v>
      </c>
      <c r="E22" s="4">
        <v>59.4</v>
      </c>
      <c r="F22" s="6">
        <v>56</v>
      </c>
      <c r="G22" s="5" t="s">
        <v>31</v>
      </c>
      <c r="H22" s="6">
        <v>2</v>
      </c>
      <c r="I22" s="6">
        <v>7</v>
      </c>
      <c r="J22" s="14">
        <v>0.34</v>
      </c>
      <c r="K22" s="4">
        <v>64</v>
      </c>
      <c r="L22" s="6">
        <v>54.8</v>
      </c>
      <c r="M22" s="5" t="s">
        <v>31</v>
      </c>
      <c r="N22" s="5">
        <v>2</v>
      </c>
      <c r="O22" s="11">
        <v>7</v>
      </c>
      <c r="P22" s="6" t="s">
        <v>39</v>
      </c>
      <c r="Q22" s="59">
        <v>1006.5024316821521</v>
      </c>
      <c r="R22" s="49">
        <f t="shared" si="1"/>
        <v>16.666666666666668</v>
      </c>
      <c r="S22" s="50">
        <f t="shared" si="0"/>
        <v>15.222222222222221</v>
      </c>
      <c r="T22" s="50">
        <f t="shared" si="0"/>
        <v>13.333333333333332</v>
      </c>
      <c r="U22" s="51">
        <f t="shared" si="2"/>
        <v>0.86359999999999992</v>
      </c>
      <c r="V22" s="50">
        <f t="shared" si="3"/>
        <v>17.777777777777779</v>
      </c>
      <c r="W22" s="14">
        <f t="shared" si="3"/>
        <v>12.666666666666664</v>
      </c>
    </row>
    <row r="23" spans="2:23" x14ac:dyDescent="0.25">
      <c r="B23" s="4">
        <v>15</v>
      </c>
      <c r="C23" s="33">
        <v>29.9</v>
      </c>
      <c r="D23" s="5">
        <v>62</v>
      </c>
      <c r="E23" s="4">
        <v>60</v>
      </c>
      <c r="F23" s="6">
        <v>56</v>
      </c>
      <c r="G23" s="5" t="s">
        <v>38</v>
      </c>
      <c r="H23" s="6">
        <v>2</v>
      </c>
      <c r="I23" s="6">
        <v>9</v>
      </c>
      <c r="J23" s="14">
        <v>0.17</v>
      </c>
      <c r="K23" s="4">
        <v>66</v>
      </c>
      <c r="L23" s="6">
        <v>53</v>
      </c>
      <c r="M23" s="5" t="s">
        <v>31</v>
      </c>
      <c r="N23" s="5">
        <v>2</v>
      </c>
      <c r="O23" s="11">
        <v>7</v>
      </c>
      <c r="P23" s="6" t="s">
        <v>83</v>
      </c>
      <c r="Q23" s="59">
        <v>1011.5142868698567</v>
      </c>
      <c r="R23" s="49">
        <f t="shared" si="1"/>
        <v>16.666666666666668</v>
      </c>
      <c r="S23" s="50">
        <f t="shared" si="0"/>
        <v>15.555555555555555</v>
      </c>
      <c r="T23" s="50">
        <f t="shared" si="0"/>
        <v>13.333333333333332</v>
      </c>
      <c r="U23" s="51">
        <f t="shared" si="2"/>
        <v>0.43179999999999996</v>
      </c>
      <c r="V23" s="50">
        <f t="shared" si="3"/>
        <v>18.888888888888889</v>
      </c>
      <c r="W23" s="14">
        <f t="shared" si="3"/>
        <v>11.666666666666666</v>
      </c>
    </row>
    <row r="24" spans="2:23" x14ac:dyDescent="0.25">
      <c r="B24" s="4">
        <v>16</v>
      </c>
      <c r="C24" s="33">
        <v>29.67</v>
      </c>
      <c r="D24" s="5">
        <v>61</v>
      </c>
      <c r="E24" s="4">
        <v>56</v>
      </c>
      <c r="F24" s="6">
        <v>54</v>
      </c>
      <c r="G24" s="5" t="s">
        <v>33</v>
      </c>
      <c r="H24" s="6">
        <v>4</v>
      </c>
      <c r="I24" s="6">
        <v>10</v>
      </c>
      <c r="J24" s="14">
        <v>0.46</v>
      </c>
      <c r="K24" s="4">
        <v>63</v>
      </c>
      <c r="L24" s="6">
        <v>53.3</v>
      </c>
      <c r="M24" s="5" t="s">
        <v>44</v>
      </c>
      <c r="N24" s="5">
        <v>4</v>
      </c>
      <c r="O24" s="11">
        <v>8</v>
      </c>
      <c r="P24" s="6" t="s">
        <v>114</v>
      </c>
      <c r="Q24" s="59">
        <v>1003.7255929970726</v>
      </c>
      <c r="R24" s="49">
        <f t="shared" si="1"/>
        <v>16.111111111111111</v>
      </c>
      <c r="S24" s="50">
        <f t="shared" si="0"/>
        <v>13.333333333333332</v>
      </c>
      <c r="T24" s="50">
        <f t="shared" si="0"/>
        <v>12.222222222222221</v>
      </c>
      <c r="U24" s="51">
        <f t="shared" si="2"/>
        <v>1.1684000000000001</v>
      </c>
      <c r="V24" s="50">
        <f t="shared" si="3"/>
        <v>17.222222222222221</v>
      </c>
      <c r="W24" s="14">
        <f t="shared" si="3"/>
        <v>11.833333333333332</v>
      </c>
    </row>
    <row r="25" spans="2:23" x14ac:dyDescent="0.25">
      <c r="B25" s="4">
        <v>17</v>
      </c>
      <c r="C25" s="33">
        <v>29.814</v>
      </c>
      <c r="D25" s="5">
        <v>60</v>
      </c>
      <c r="E25" s="4">
        <v>59</v>
      </c>
      <c r="F25" s="6">
        <v>54.5</v>
      </c>
      <c r="G25" s="5" t="s">
        <v>44</v>
      </c>
      <c r="H25" s="6">
        <v>2</v>
      </c>
      <c r="I25" s="6">
        <v>3</v>
      </c>
      <c r="J25" s="14">
        <v>0.02</v>
      </c>
      <c r="K25" s="4">
        <v>63.3</v>
      </c>
      <c r="L25" s="6">
        <v>52.2</v>
      </c>
      <c r="M25" s="5" t="s">
        <v>44</v>
      </c>
      <c r="N25" s="5">
        <v>1</v>
      </c>
      <c r="O25" s="11">
        <v>5</v>
      </c>
      <c r="P25" s="6" t="s">
        <v>39</v>
      </c>
      <c r="Q25" s="59">
        <v>1008.6019926391634</v>
      </c>
      <c r="R25" s="49">
        <f t="shared" si="1"/>
        <v>15.555555555555555</v>
      </c>
      <c r="S25" s="50">
        <f t="shared" si="1"/>
        <v>15</v>
      </c>
      <c r="T25" s="50">
        <f t="shared" si="1"/>
        <v>12.5</v>
      </c>
      <c r="U25" s="51">
        <f t="shared" si="2"/>
        <v>5.0799999999999998E-2</v>
      </c>
      <c r="V25" s="50">
        <f t="shared" si="3"/>
        <v>17.388888888888886</v>
      </c>
      <c r="W25" s="14">
        <f t="shared" si="3"/>
        <v>11.222222222222223</v>
      </c>
    </row>
    <row r="26" spans="2:23" x14ac:dyDescent="0.25">
      <c r="B26" s="4">
        <v>18</v>
      </c>
      <c r="C26" s="33">
        <v>30.2</v>
      </c>
      <c r="D26" s="5">
        <v>60</v>
      </c>
      <c r="E26" s="4">
        <v>58</v>
      </c>
      <c r="F26" s="6">
        <v>54.4</v>
      </c>
      <c r="G26" s="5" t="s">
        <v>38</v>
      </c>
      <c r="H26" s="6">
        <v>1.5</v>
      </c>
      <c r="I26" s="6">
        <v>9</v>
      </c>
      <c r="J26" s="14">
        <v>0.08</v>
      </c>
      <c r="K26" s="4">
        <v>60.6</v>
      </c>
      <c r="L26" s="6">
        <v>45.3</v>
      </c>
      <c r="M26" s="5" t="s">
        <v>38</v>
      </c>
      <c r="N26" s="5">
        <v>3</v>
      </c>
      <c r="O26" s="11">
        <v>9</v>
      </c>
      <c r="P26" s="6" t="s">
        <v>48</v>
      </c>
      <c r="Q26" s="59">
        <v>1021.6734527908798</v>
      </c>
      <c r="R26" s="49">
        <f t="shared" si="1"/>
        <v>15.555555555555555</v>
      </c>
      <c r="S26" s="50">
        <f t="shared" si="1"/>
        <v>14.444444444444445</v>
      </c>
      <c r="T26" s="50">
        <f t="shared" si="1"/>
        <v>12.444444444444443</v>
      </c>
      <c r="U26" s="51">
        <f t="shared" si="2"/>
        <v>0.20319999999999999</v>
      </c>
      <c r="V26" s="50">
        <f t="shared" si="3"/>
        <v>15.888888888888889</v>
      </c>
      <c r="W26" s="14">
        <f t="shared" si="3"/>
        <v>7.3888888888888875</v>
      </c>
    </row>
    <row r="27" spans="2:23" x14ac:dyDescent="0.25">
      <c r="B27" s="4">
        <v>19</v>
      </c>
      <c r="C27" s="33">
        <v>30.1</v>
      </c>
      <c r="D27" s="5">
        <v>61</v>
      </c>
      <c r="E27" s="4">
        <v>59.8</v>
      </c>
      <c r="F27" s="6">
        <v>58</v>
      </c>
      <c r="G27" s="5" t="s">
        <v>31</v>
      </c>
      <c r="H27" s="6">
        <v>1.5</v>
      </c>
      <c r="I27" s="6">
        <v>10</v>
      </c>
      <c r="J27" s="14">
        <v>0.03</v>
      </c>
      <c r="K27" s="4">
        <v>66.5</v>
      </c>
      <c r="L27" s="6">
        <v>57.8</v>
      </c>
      <c r="M27" s="5" t="s">
        <v>31</v>
      </c>
      <c r="N27" s="5">
        <v>1.5</v>
      </c>
      <c r="O27" s="11">
        <v>8</v>
      </c>
      <c r="P27" s="6" t="s">
        <v>48</v>
      </c>
      <c r="Q27" s="59">
        <v>1018.287064150539</v>
      </c>
      <c r="R27" s="49">
        <f t="shared" si="1"/>
        <v>16.111111111111111</v>
      </c>
      <c r="S27" s="50">
        <f t="shared" si="1"/>
        <v>15.444444444444443</v>
      </c>
      <c r="T27" s="50">
        <f t="shared" si="1"/>
        <v>14.444444444444445</v>
      </c>
      <c r="U27" s="51">
        <f t="shared" si="2"/>
        <v>7.6200000000000004E-2</v>
      </c>
      <c r="V27" s="50">
        <f t="shared" si="3"/>
        <v>19.166666666666668</v>
      </c>
      <c r="W27" s="14">
        <f t="shared" si="3"/>
        <v>14.333333333333332</v>
      </c>
    </row>
    <row r="28" spans="2:23" x14ac:dyDescent="0.25">
      <c r="B28" s="4">
        <v>20</v>
      </c>
      <c r="C28" s="33">
        <v>30.17</v>
      </c>
      <c r="D28" s="5">
        <v>61</v>
      </c>
      <c r="E28" s="4">
        <v>59</v>
      </c>
      <c r="F28" s="6">
        <v>56.1</v>
      </c>
      <c r="G28" s="5" t="s">
        <v>38</v>
      </c>
      <c r="H28" s="6">
        <v>1.5</v>
      </c>
      <c r="I28" s="6">
        <v>9</v>
      </c>
      <c r="J28" s="14">
        <v>0.24</v>
      </c>
      <c r="K28" s="4">
        <v>64.5</v>
      </c>
      <c r="L28" s="6">
        <v>54</v>
      </c>
      <c r="M28" s="5" t="s">
        <v>38</v>
      </c>
      <c r="N28" s="5">
        <v>3</v>
      </c>
      <c r="O28" s="11">
        <v>8</v>
      </c>
      <c r="P28" s="6" t="s">
        <v>48</v>
      </c>
      <c r="Q28" s="59">
        <v>1020.6575361987774</v>
      </c>
      <c r="R28" s="49">
        <f t="shared" si="1"/>
        <v>16.111111111111111</v>
      </c>
      <c r="S28" s="50">
        <f t="shared" si="1"/>
        <v>15</v>
      </c>
      <c r="T28" s="50">
        <f t="shared" si="1"/>
        <v>13.388888888888889</v>
      </c>
      <c r="U28" s="51">
        <f t="shared" si="2"/>
        <v>0.60960000000000003</v>
      </c>
      <c r="V28" s="50">
        <f t="shared" si="3"/>
        <v>18.055555555555554</v>
      </c>
      <c r="W28" s="14">
        <f t="shared" si="3"/>
        <v>12.222222222222221</v>
      </c>
    </row>
    <row r="29" spans="2:23" x14ac:dyDescent="0.25">
      <c r="B29" s="4">
        <v>21</v>
      </c>
      <c r="C29" s="33">
        <v>29.844000000000001</v>
      </c>
      <c r="D29" s="5">
        <v>61</v>
      </c>
      <c r="E29" s="4">
        <v>59</v>
      </c>
      <c r="F29" s="6">
        <v>54</v>
      </c>
      <c r="G29" s="5" t="s">
        <v>31</v>
      </c>
      <c r="H29" s="6">
        <v>2</v>
      </c>
      <c r="I29" s="6">
        <v>8</v>
      </c>
      <c r="J29" s="14">
        <v>0.82</v>
      </c>
      <c r="K29" s="4">
        <v>62.8</v>
      </c>
      <c r="L29" s="6">
        <v>54.1</v>
      </c>
      <c r="M29" s="5" t="s">
        <v>38</v>
      </c>
      <c r="N29" s="5">
        <v>1.5</v>
      </c>
      <c r="O29" s="11">
        <v>7</v>
      </c>
      <c r="P29" s="6" t="s">
        <v>121</v>
      </c>
      <c r="Q29" s="59">
        <v>1009.617909231266</v>
      </c>
      <c r="R29" s="49">
        <f t="shared" si="1"/>
        <v>16.111111111111111</v>
      </c>
      <c r="S29" s="50">
        <f t="shared" si="1"/>
        <v>15</v>
      </c>
      <c r="T29" s="50">
        <f t="shared" si="1"/>
        <v>12.222222222222221</v>
      </c>
      <c r="U29" s="51">
        <f t="shared" si="2"/>
        <v>2.0827999999999998</v>
      </c>
      <c r="V29" s="50">
        <f t="shared" si="3"/>
        <v>17.111111111111111</v>
      </c>
      <c r="W29" s="14">
        <f t="shared" si="3"/>
        <v>12.277777777777779</v>
      </c>
    </row>
    <row r="30" spans="2:23" x14ac:dyDescent="0.25">
      <c r="B30" s="4">
        <v>22</v>
      </c>
      <c r="C30" s="33">
        <v>29.33</v>
      </c>
      <c r="D30" s="5">
        <v>61</v>
      </c>
      <c r="E30" s="4">
        <v>56.5</v>
      </c>
      <c r="F30" s="6">
        <v>55.5</v>
      </c>
      <c r="G30" s="5" t="s">
        <v>31</v>
      </c>
      <c r="H30" s="6">
        <v>1.5</v>
      </c>
      <c r="I30" s="6">
        <v>10</v>
      </c>
      <c r="J30" s="14">
        <v>0.05</v>
      </c>
      <c r="K30" s="4">
        <v>63.2</v>
      </c>
      <c r="L30" s="6">
        <v>50</v>
      </c>
      <c r="M30" s="5"/>
      <c r="N30" s="5">
        <v>0</v>
      </c>
      <c r="O30" s="11">
        <v>7</v>
      </c>
      <c r="P30" s="6" t="s">
        <v>48</v>
      </c>
      <c r="Q30" s="59">
        <v>992.21187161991304</v>
      </c>
      <c r="R30" s="49">
        <f t="shared" si="1"/>
        <v>16.111111111111111</v>
      </c>
      <c r="S30" s="50">
        <f t="shared" si="1"/>
        <v>13.611111111111111</v>
      </c>
      <c r="T30" s="50">
        <f t="shared" si="1"/>
        <v>13.055555555555555</v>
      </c>
      <c r="U30" s="51">
        <f t="shared" si="2"/>
        <v>0.127</v>
      </c>
      <c r="V30" s="50">
        <f t="shared" si="3"/>
        <v>17.333333333333336</v>
      </c>
      <c r="W30" s="14">
        <f t="shared" si="3"/>
        <v>10</v>
      </c>
    </row>
    <row r="31" spans="2:23" x14ac:dyDescent="0.25">
      <c r="B31" s="4">
        <v>23</v>
      </c>
      <c r="C31" s="33">
        <v>29.4</v>
      </c>
      <c r="D31" s="5">
        <v>60</v>
      </c>
      <c r="E31" s="4">
        <v>53</v>
      </c>
      <c r="F31" s="6">
        <v>52</v>
      </c>
      <c r="G31" s="5" t="s">
        <v>38</v>
      </c>
      <c r="H31" s="6">
        <v>0.5</v>
      </c>
      <c r="I31" s="6">
        <v>10</v>
      </c>
      <c r="J31" s="14">
        <v>0.49</v>
      </c>
      <c r="K31" s="4">
        <v>60</v>
      </c>
      <c r="L31" s="6">
        <v>48.8</v>
      </c>
      <c r="M31" s="5" t="s">
        <v>38</v>
      </c>
      <c r="N31" s="5">
        <v>2</v>
      </c>
      <c r="O31" s="11">
        <v>8</v>
      </c>
      <c r="P31" s="6" t="s">
        <v>122</v>
      </c>
      <c r="Q31" s="59">
        <v>994.58234366815179</v>
      </c>
      <c r="R31" s="49">
        <f t="shared" si="1"/>
        <v>15.555555555555555</v>
      </c>
      <c r="S31" s="50">
        <f t="shared" si="1"/>
        <v>11.666666666666666</v>
      </c>
      <c r="T31" s="50">
        <f t="shared" si="1"/>
        <v>11.111111111111111</v>
      </c>
      <c r="U31" s="51">
        <f t="shared" si="2"/>
        <v>1.2446000000000002</v>
      </c>
      <c r="V31" s="50">
        <f t="shared" si="3"/>
        <v>15.555555555555555</v>
      </c>
      <c r="W31" s="14">
        <f t="shared" si="3"/>
        <v>9.3333333333333321</v>
      </c>
    </row>
    <row r="32" spans="2:23" x14ac:dyDescent="0.25">
      <c r="B32" s="4">
        <v>24</v>
      </c>
      <c r="C32" s="33">
        <v>29.687999999999999</v>
      </c>
      <c r="D32" s="5">
        <v>60</v>
      </c>
      <c r="E32" s="4">
        <v>56.6</v>
      </c>
      <c r="F32" s="6">
        <v>53.4</v>
      </c>
      <c r="G32" s="5" t="s">
        <v>38</v>
      </c>
      <c r="H32" s="6">
        <v>1.5</v>
      </c>
      <c r="I32" s="6">
        <v>2</v>
      </c>
      <c r="J32" s="14">
        <v>0.01</v>
      </c>
      <c r="K32" s="4">
        <v>64.599999999999994</v>
      </c>
      <c r="L32" s="6">
        <v>47.8</v>
      </c>
      <c r="M32" s="5"/>
      <c r="N32" s="5">
        <v>0</v>
      </c>
      <c r="O32" s="11">
        <v>8</v>
      </c>
      <c r="P32" s="6" t="s">
        <v>39</v>
      </c>
      <c r="Q32" s="59">
        <v>1004.3351429523339</v>
      </c>
      <c r="R32" s="49">
        <f t="shared" si="1"/>
        <v>15.555555555555555</v>
      </c>
      <c r="S32" s="50">
        <f t="shared" si="1"/>
        <v>13.666666666666668</v>
      </c>
      <c r="T32" s="50">
        <f t="shared" si="1"/>
        <v>11.888888888888888</v>
      </c>
      <c r="U32" s="51">
        <f t="shared" si="2"/>
        <v>2.5399999999999999E-2</v>
      </c>
      <c r="V32" s="50">
        <f t="shared" si="3"/>
        <v>18.111111111111107</v>
      </c>
      <c r="W32" s="14">
        <f t="shared" si="3"/>
        <v>8.7777777777777768</v>
      </c>
    </row>
    <row r="33" spans="2:23" x14ac:dyDescent="0.25">
      <c r="B33" s="4">
        <v>25</v>
      </c>
      <c r="C33" s="33">
        <v>30.05</v>
      </c>
      <c r="D33" s="5">
        <v>58</v>
      </c>
      <c r="E33" s="4">
        <v>58</v>
      </c>
      <c r="F33" s="6">
        <v>53.9</v>
      </c>
      <c r="G33" s="5" t="s">
        <v>33</v>
      </c>
      <c r="H33" s="6">
        <v>3</v>
      </c>
      <c r="I33" s="6">
        <v>0</v>
      </c>
      <c r="J33" s="14">
        <v>0.3</v>
      </c>
      <c r="K33" s="4">
        <v>64</v>
      </c>
      <c r="L33" s="6">
        <v>42</v>
      </c>
      <c r="M33" s="5" t="s">
        <v>33</v>
      </c>
      <c r="N33" s="5">
        <v>3</v>
      </c>
      <c r="O33" s="11">
        <v>6</v>
      </c>
      <c r="P33" s="6" t="s">
        <v>123</v>
      </c>
      <c r="Q33" s="59">
        <v>1016.5938698303682</v>
      </c>
      <c r="R33" s="49">
        <f t="shared" si="1"/>
        <v>14.444444444444445</v>
      </c>
      <c r="S33" s="50">
        <f t="shared" si="1"/>
        <v>14.444444444444445</v>
      </c>
      <c r="T33" s="50">
        <f t="shared" si="1"/>
        <v>12.166666666666666</v>
      </c>
      <c r="U33" s="51">
        <f t="shared" si="2"/>
        <v>0.76200000000000001</v>
      </c>
      <c r="V33" s="50">
        <f t="shared" si="3"/>
        <v>17.777777777777779</v>
      </c>
      <c r="W33" s="14">
        <f t="shared" si="3"/>
        <v>5.5555555555555554</v>
      </c>
    </row>
    <row r="34" spans="2:23" x14ac:dyDescent="0.25">
      <c r="B34" s="4">
        <v>26</v>
      </c>
      <c r="C34" s="33">
        <v>30.032</v>
      </c>
      <c r="D34" s="5">
        <v>61</v>
      </c>
      <c r="E34" s="4">
        <v>61</v>
      </c>
      <c r="F34" s="6">
        <v>60</v>
      </c>
      <c r="G34" s="5" t="s">
        <v>38</v>
      </c>
      <c r="H34" s="6">
        <v>0.5</v>
      </c>
      <c r="I34" s="6">
        <v>10</v>
      </c>
      <c r="J34" s="14">
        <v>7.0000000000000007E-2</v>
      </c>
      <c r="K34" s="4">
        <v>64.599999999999994</v>
      </c>
      <c r="L34" s="6">
        <v>54</v>
      </c>
      <c r="M34" s="5"/>
      <c r="N34" s="5">
        <v>0</v>
      </c>
      <c r="O34" s="11">
        <v>8</v>
      </c>
      <c r="P34" s="6" t="s">
        <v>48</v>
      </c>
      <c r="Q34" s="59">
        <v>1015.984319875107</v>
      </c>
      <c r="R34" s="49">
        <f t="shared" si="1"/>
        <v>16.111111111111111</v>
      </c>
      <c r="S34" s="50">
        <f t="shared" si="1"/>
        <v>16.111111111111111</v>
      </c>
      <c r="T34" s="50">
        <f t="shared" si="1"/>
        <v>15.555555555555555</v>
      </c>
      <c r="U34" s="51">
        <f t="shared" si="2"/>
        <v>0.17780000000000001</v>
      </c>
      <c r="V34" s="50">
        <f t="shared" si="3"/>
        <v>18.111111111111107</v>
      </c>
      <c r="W34" s="14">
        <f t="shared" si="3"/>
        <v>12.222222222222221</v>
      </c>
    </row>
    <row r="35" spans="2:23" x14ac:dyDescent="0.25">
      <c r="B35" s="4">
        <v>27</v>
      </c>
      <c r="C35" s="33">
        <v>29.988</v>
      </c>
      <c r="D35" s="5">
        <v>61</v>
      </c>
      <c r="E35" s="4">
        <v>61</v>
      </c>
      <c r="F35" s="6">
        <v>58</v>
      </c>
      <c r="G35" s="5" t="s">
        <v>33</v>
      </c>
      <c r="H35" s="6">
        <v>1</v>
      </c>
      <c r="I35" s="6">
        <v>4</v>
      </c>
      <c r="J35" s="14">
        <v>0.43</v>
      </c>
      <c r="K35" s="4">
        <v>64.599999999999994</v>
      </c>
      <c r="L35" s="6">
        <v>50.2</v>
      </c>
      <c r="M35" s="5"/>
      <c r="N35" s="5">
        <v>0</v>
      </c>
      <c r="O35" s="11">
        <v>6</v>
      </c>
      <c r="P35" s="6" t="s">
        <v>118</v>
      </c>
      <c r="Q35" s="59">
        <v>1014.4943088733569</v>
      </c>
      <c r="R35" s="49">
        <f t="shared" si="1"/>
        <v>16.111111111111111</v>
      </c>
      <c r="S35" s="50">
        <f t="shared" si="1"/>
        <v>16.111111111111111</v>
      </c>
      <c r="T35" s="50">
        <f t="shared" si="1"/>
        <v>14.444444444444445</v>
      </c>
      <c r="U35" s="51">
        <f t="shared" si="2"/>
        <v>1.0921999999999998</v>
      </c>
      <c r="V35" s="50">
        <f t="shared" si="3"/>
        <v>18.111111111111107</v>
      </c>
      <c r="W35" s="14">
        <f t="shared" si="3"/>
        <v>10.111111111111112</v>
      </c>
    </row>
    <row r="36" spans="2:23" x14ac:dyDescent="0.25">
      <c r="B36" s="4">
        <v>28</v>
      </c>
      <c r="C36" s="33">
        <v>29.834</v>
      </c>
      <c r="D36" s="5">
        <v>61</v>
      </c>
      <c r="E36" s="4">
        <v>60.1</v>
      </c>
      <c r="F36" s="6">
        <v>59.7</v>
      </c>
      <c r="G36" s="5" t="s">
        <v>36</v>
      </c>
      <c r="H36" s="6">
        <v>0.5</v>
      </c>
      <c r="I36" s="6">
        <v>10</v>
      </c>
      <c r="J36" s="14">
        <v>0.78</v>
      </c>
      <c r="K36" s="4">
        <v>63.9</v>
      </c>
      <c r="L36" s="6">
        <v>55.7</v>
      </c>
      <c r="M36" s="5" t="s">
        <v>38</v>
      </c>
      <c r="N36" s="5">
        <v>0.5</v>
      </c>
      <c r="O36" s="11">
        <v>7</v>
      </c>
      <c r="P36" s="6" t="s">
        <v>124</v>
      </c>
      <c r="Q36" s="59">
        <v>1009.2792703672319</v>
      </c>
      <c r="R36" s="49">
        <f t="shared" si="1"/>
        <v>16.111111111111111</v>
      </c>
      <c r="S36" s="50">
        <f t="shared" si="1"/>
        <v>15.611111111111111</v>
      </c>
      <c r="T36" s="50">
        <f t="shared" si="1"/>
        <v>15.388888888888889</v>
      </c>
      <c r="U36" s="51">
        <f t="shared" si="2"/>
        <v>1.9812000000000001</v>
      </c>
      <c r="V36" s="50">
        <f t="shared" si="3"/>
        <v>17.722222222222221</v>
      </c>
      <c r="W36" s="14">
        <f t="shared" si="3"/>
        <v>13.166666666666668</v>
      </c>
    </row>
    <row r="37" spans="2:23" x14ac:dyDescent="0.25">
      <c r="B37" s="4">
        <v>29</v>
      </c>
      <c r="C37" s="33">
        <v>29.931999999999999</v>
      </c>
      <c r="D37" s="5">
        <v>61</v>
      </c>
      <c r="E37" s="4">
        <v>58.8</v>
      </c>
      <c r="F37" s="6">
        <v>57</v>
      </c>
      <c r="G37" s="5"/>
      <c r="H37" s="6">
        <v>0</v>
      </c>
      <c r="I37" s="6">
        <v>10</v>
      </c>
      <c r="J37" s="14">
        <v>0.38</v>
      </c>
      <c r="K37" s="4">
        <v>59</v>
      </c>
      <c r="L37" s="6">
        <v>54</v>
      </c>
      <c r="M37" s="5" t="s">
        <v>52</v>
      </c>
      <c r="N37" s="5">
        <v>0.5</v>
      </c>
      <c r="O37" s="11">
        <v>8</v>
      </c>
      <c r="P37" s="6" t="s">
        <v>125</v>
      </c>
      <c r="Q37" s="59">
        <v>1012.5979312347657</v>
      </c>
      <c r="R37" s="49">
        <f t="shared" si="1"/>
        <v>16.111111111111111</v>
      </c>
      <c r="S37" s="50">
        <f t="shared" si="1"/>
        <v>14.888888888888888</v>
      </c>
      <c r="T37" s="50">
        <f t="shared" si="1"/>
        <v>13.888888888888889</v>
      </c>
      <c r="U37" s="51">
        <f t="shared" si="2"/>
        <v>0.96520000000000006</v>
      </c>
      <c r="V37" s="50">
        <f t="shared" si="3"/>
        <v>15</v>
      </c>
      <c r="W37" s="14">
        <f t="shared" si="3"/>
        <v>12.222222222222221</v>
      </c>
    </row>
    <row r="38" spans="2:23" x14ac:dyDescent="0.25">
      <c r="B38" s="4">
        <v>30</v>
      </c>
      <c r="C38" s="33">
        <v>30.1</v>
      </c>
      <c r="D38" s="5">
        <v>61</v>
      </c>
      <c r="E38" s="4">
        <v>63</v>
      </c>
      <c r="F38" s="6">
        <v>61</v>
      </c>
      <c r="G38" s="5" t="s">
        <v>52</v>
      </c>
      <c r="H38" s="6">
        <v>1</v>
      </c>
      <c r="I38" s="6">
        <v>10</v>
      </c>
      <c r="J38" s="14"/>
      <c r="K38" s="4">
        <v>69.7</v>
      </c>
      <c r="L38" s="6">
        <v>56</v>
      </c>
      <c r="M38" s="5" t="s">
        <v>52</v>
      </c>
      <c r="N38" s="5">
        <v>1.5</v>
      </c>
      <c r="O38" s="11">
        <v>6</v>
      </c>
      <c r="P38" s="6" t="s">
        <v>39</v>
      </c>
      <c r="Q38" s="59">
        <v>1018.287064150539</v>
      </c>
      <c r="R38" s="49">
        <f t="shared" si="1"/>
        <v>16.111111111111111</v>
      </c>
      <c r="S38" s="50">
        <f t="shared" si="1"/>
        <v>17.222222222222221</v>
      </c>
      <c r="T38" s="50">
        <f t="shared" si="1"/>
        <v>16.111111111111111</v>
      </c>
      <c r="U38" s="51">
        <f t="shared" si="2"/>
        <v>0</v>
      </c>
      <c r="V38" s="50">
        <f t="shared" si="3"/>
        <v>20.944444444444446</v>
      </c>
      <c r="W38" s="14">
        <f t="shared" si="3"/>
        <v>13.333333333333332</v>
      </c>
    </row>
    <row r="39" spans="2:23" x14ac:dyDescent="0.25">
      <c r="B39" s="1" t="s">
        <v>15</v>
      </c>
      <c r="C39" s="12">
        <f t="shared" ref="C39:O39" si="4">SUM(C8:C38)</f>
        <v>895.79</v>
      </c>
      <c r="D39" s="36">
        <f t="shared" si="4"/>
        <v>1847</v>
      </c>
      <c r="E39" s="36">
        <f t="shared" ref="E39" si="5">SUM(E8:E38)</f>
        <v>1794.0999999999997</v>
      </c>
      <c r="F39" s="36">
        <f t="shared" si="4"/>
        <v>1715.4</v>
      </c>
      <c r="G39" s="36"/>
      <c r="H39" s="36">
        <f t="shared" si="4"/>
        <v>53</v>
      </c>
      <c r="I39" s="36">
        <f t="shared" si="4"/>
        <v>232</v>
      </c>
      <c r="J39" s="35">
        <f t="shared" si="4"/>
        <v>7.7600000000000007</v>
      </c>
      <c r="K39" s="36">
        <f t="shared" si="4"/>
        <v>1934.6</v>
      </c>
      <c r="L39" s="36">
        <f t="shared" si="4"/>
        <v>1605.1999999999998</v>
      </c>
      <c r="M39" s="12"/>
      <c r="N39" s="36">
        <f t="shared" si="4"/>
        <v>48.5</v>
      </c>
      <c r="O39" s="37">
        <f t="shared" si="4"/>
        <v>221</v>
      </c>
      <c r="P39" s="3"/>
      <c r="Q39" s="37">
        <f>SUM(Q9:Q38)</f>
        <v>30304.453303547587</v>
      </c>
      <c r="R39" s="37"/>
      <c r="S39" s="47"/>
      <c r="T39" s="47"/>
      <c r="U39" s="48">
        <f t="shared" si="2"/>
        <v>19.710400000000003</v>
      </c>
      <c r="V39" s="47"/>
      <c r="W39" s="13"/>
    </row>
    <row r="40" spans="2:23" x14ac:dyDescent="0.25">
      <c r="B40" s="7" t="s">
        <v>16</v>
      </c>
      <c r="C40" s="15">
        <f>C39/30</f>
        <v>29.859666666666666</v>
      </c>
      <c r="D40" s="38">
        <f>D39/30</f>
        <v>61.56666666666667</v>
      </c>
      <c r="E40" s="38">
        <f>E39/30</f>
        <v>59.80333333333332</v>
      </c>
      <c r="F40" s="38">
        <f>F39/30</f>
        <v>57.18</v>
      </c>
      <c r="G40" s="38"/>
      <c r="H40" s="38">
        <f>H39/30</f>
        <v>1.7666666666666666</v>
      </c>
      <c r="I40" s="38">
        <f>I39/30</f>
        <v>7.7333333333333334</v>
      </c>
      <c r="J40" s="38">
        <f>J39/30</f>
        <v>0.25866666666666671</v>
      </c>
      <c r="K40" s="38">
        <f>K39/30</f>
        <v>64.486666666666665</v>
      </c>
      <c r="L40" s="38">
        <f>L39/30</f>
        <v>53.506666666666661</v>
      </c>
      <c r="M40" s="15"/>
      <c r="N40" s="38">
        <f>N39/30</f>
        <v>1.6166666666666667</v>
      </c>
      <c r="O40" s="39">
        <f>O39/30</f>
        <v>7.3666666666666663</v>
      </c>
      <c r="P40" s="9"/>
      <c r="Q40" s="38">
        <f>AVERAGE(Q9:Q38)</f>
        <v>1010.1484434515862</v>
      </c>
      <c r="R40" s="39">
        <f t="shared" si="1"/>
        <v>16.425925925925927</v>
      </c>
      <c r="S40" s="52">
        <f t="shared" si="1"/>
        <v>15.446296296296289</v>
      </c>
      <c r="T40" s="52">
        <f t="shared" si="1"/>
        <v>13.988888888888889</v>
      </c>
      <c r="U40" s="53">
        <f t="shared" si="2"/>
        <v>0.65701333333333345</v>
      </c>
      <c r="V40" s="52">
        <f t="shared" si="3"/>
        <v>18.048148148148147</v>
      </c>
      <c r="W40" s="54">
        <f t="shared" si="3"/>
        <v>11.948148148148144</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1.5</v>
      </c>
      <c r="E44" s="5"/>
      <c r="F44" s="5">
        <v>0.5</v>
      </c>
      <c r="G44" s="5">
        <v>4</v>
      </c>
      <c r="H44" s="5">
        <v>12</v>
      </c>
      <c r="I44" s="5">
        <v>6.5</v>
      </c>
      <c r="J44" s="5">
        <v>2.5</v>
      </c>
      <c r="K44" s="6"/>
    </row>
    <row r="45" spans="2:23" ht="30" x14ac:dyDescent="0.25">
      <c r="B45" s="24" t="s">
        <v>28</v>
      </c>
      <c r="C45" s="7"/>
      <c r="D45" s="8">
        <v>3</v>
      </c>
      <c r="E45" s="8"/>
      <c r="F45" s="8">
        <v>0.5</v>
      </c>
      <c r="G45" s="8">
        <v>21</v>
      </c>
      <c r="H45" s="8">
        <v>44</v>
      </c>
      <c r="I45" s="8">
        <v>22.5</v>
      </c>
      <c r="J45" s="8">
        <v>11</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321D97-1384-43F5-9C47-2F85BDFCEC09}">
  <ds:schemaRefs>
    <ds:schemaRef ds:uri="http://schemas.microsoft.com/sharepoint/v3/contenttype/forms"/>
  </ds:schemaRefs>
</ds:datastoreItem>
</file>

<file path=customXml/itemProps3.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