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142" documentId="14_{B7F17815-8D9B-4FCC-82EB-353931AB48CF}" xr6:coauthVersionLast="45" xr6:coauthVersionMax="45" xr10:uidLastSave="{CD15A03F-E99D-4681-AAA8-375EADF677A2}"/>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0" i="1" l="1"/>
  <c r="Q40" i="2"/>
  <c r="Q40" i="3"/>
  <c r="Q40" i="4"/>
  <c r="Q40" i="5"/>
  <c r="Q40" i="6"/>
  <c r="Q40" i="7"/>
  <c r="Q39" i="12"/>
  <c r="Q38" i="12"/>
  <c r="Q39" i="8"/>
  <c r="Q39" i="9"/>
  <c r="Q39" i="10"/>
  <c r="Q39" i="11"/>
  <c r="Q40" i="8"/>
  <c r="Q40" i="9"/>
  <c r="Q40" i="10"/>
  <c r="Q40" i="11"/>
  <c r="Q41" i="1"/>
  <c r="Q41" i="2"/>
  <c r="Q41" i="3"/>
  <c r="Q41" i="4"/>
  <c r="Q41" i="5"/>
  <c r="Q41" i="6"/>
  <c r="Q41" i="7"/>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39" i="12" l="1"/>
  <c r="V39" i="12"/>
  <c r="U39" i="12"/>
  <c r="T39" i="12"/>
  <c r="S39" i="12"/>
  <c r="R39" i="12"/>
  <c r="U38" i="12"/>
  <c r="W37" i="12"/>
  <c r="V37" i="12"/>
  <c r="U37" i="12"/>
  <c r="T37" i="12"/>
  <c r="S37" i="12"/>
  <c r="R37" i="12"/>
  <c r="W36" i="12"/>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W40" i="1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0" i="10"/>
  <c r="V40" i="10"/>
  <c r="U40" i="10"/>
  <c r="T40" i="10"/>
  <c r="S40" i="10"/>
  <c r="R40" i="10"/>
  <c r="U39" i="10"/>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40" i="9"/>
  <c r="V40" i="9"/>
  <c r="U40" i="9"/>
  <c r="T40" i="9"/>
  <c r="S40" i="9"/>
  <c r="R40" i="9"/>
  <c r="U39" i="9"/>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40" i="8"/>
  <c r="V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41" i="1"/>
  <c r="V41" i="1"/>
  <c r="U41" i="1"/>
  <c r="T41" i="1"/>
  <c r="S41" i="1"/>
  <c r="R41" i="1"/>
  <c r="U40"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41" i="5"/>
  <c r="V41" i="5"/>
  <c r="U41" i="5"/>
  <c r="T41" i="5"/>
  <c r="S41" i="5"/>
  <c r="R41" i="5"/>
  <c r="U40" i="5"/>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7"/>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N39" i="12" l="1"/>
  <c r="K39" i="12"/>
  <c r="I39" i="12"/>
  <c r="F39" i="12"/>
  <c r="D39" i="12"/>
  <c r="C38" i="12"/>
  <c r="D38" i="12"/>
  <c r="E38" i="12"/>
  <c r="E39" i="12" s="1"/>
  <c r="F38" i="12"/>
  <c r="H38" i="12"/>
  <c r="H39" i="12" s="1"/>
  <c r="I38" i="12"/>
  <c r="J38" i="12"/>
  <c r="J39" i="12" s="1"/>
  <c r="K38" i="12"/>
  <c r="L38" i="12"/>
  <c r="L39" i="12" s="1"/>
  <c r="N38" i="12"/>
  <c r="O38" i="12"/>
  <c r="O39" i="12" s="1"/>
  <c r="C39" i="12" l="1"/>
  <c r="E40" i="7"/>
  <c r="E41" i="7" s="1"/>
  <c r="E39" i="11"/>
  <c r="E40" i="11" s="1"/>
  <c r="E40" i="6"/>
  <c r="E41" i="6"/>
  <c r="E39" i="10"/>
  <c r="E40" i="10" s="1"/>
  <c r="E40" i="5"/>
  <c r="E41" i="5" s="1"/>
  <c r="F39" i="9"/>
  <c r="F40" i="9" s="1"/>
  <c r="E40" i="4"/>
  <c r="E41" i="4" s="1"/>
  <c r="E39" i="9"/>
  <c r="E40" i="9" s="1"/>
  <c r="E40" i="3"/>
  <c r="E41" i="3" s="1"/>
  <c r="E39" i="8"/>
  <c r="E40" i="8" s="1"/>
  <c r="E40" i="2"/>
  <c r="E41" i="2" s="1"/>
  <c r="E40" i="1"/>
  <c r="E41" i="1" s="1"/>
  <c r="O39" i="9" l="1"/>
  <c r="O40" i="9" s="1"/>
  <c r="N39" i="9"/>
  <c r="N40" i="9" s="1"/>
  <c r="L39" i="9"/>
  <c r="L40" i="9" s="1"/>
  <c r="K39" i="9"/>
  <c r="K40" i="9" s="1"/>
  <c r="J39" i="9"/>
  <c r="J40" i="9" s="1"/>
  <c r="I39" i="9"/>
  <c r="I40" i="9" s="1"/>
  <c r="H39" i="9"/>
  <c r="H40" i="9" s="1"/>
  <c r="D39" i="9"/>
  <c r="D40" i="9" s="1"/>
  <c r="C39" i="9"/>
  <c r="O39" i="10"/>
  <c r="O40" i="10" s="1"/>
  <c r="N39" i="10"/>
  <c r="N40" i="10" s="1"/>
  <c r="L39" i="10"/>
  <c r="L40" i="10" s="1"/>
  <c r="K39" i="10"/>
  <c r="K40" i="10" s="1"/>
  <c r="J39" i="10"/>
  <c r="J40" i="10" s="1"/>
  <c r="I39" i="10"/>
  <c r="I40" i="10" s="1"/>
  <c r="H39" i="10"/>
  <c r="H40" i="10" s="1"/>
  <c r="F39" i="10"/>
  <c r="F40" i="10" s="1"/>
  <c r="D39" i="10"/>
  <c r="D40" i="10" s="1"/>
  <c r="C39" i="10"/>
  <c r="O39" i="11"/>
  <c r="O40" i="11" s="1"/>
  <c r="N39" i="11"/>
  <c r="N40" i="11" s="1"/>
  <c r="L39" i="11"/>
  <c r="L40" i="11" s="1"/>
  <c r="K39" i="11"/>
  <c r="K40" i="11" s="1"/>
  <c r="J39" i="11"/>
  <c r="J40" i="11" s="1"/>
  <c r="I39" i="11"/>
  <c r="I40" i="11" s="1"/>
  <c r="H39" i="11"/>
  <c r="H40" i="11" s="1"/>
  <c r="F39" i="11"/>
  <c r="F40" i="11" s="1"/>
  <c r="D39" i="11"/>
  <c r="D40" i="11" s="1"/>
  <c r="C39" i="11"/>
  <c r="C41" i="7"/>
  <c r="O40" i="7"/>
  <c r="O41" i="7" s="1"/>
  <c r="N40" i="7"/>
  <c r="N41" i="7" s="1"/>
  <c r="L40" i="7"/>
  <c r="L41" i="7" s="1"/>
  <c r="K40" i="7"/>
  <c r="K41" i="7" s="1"/>
  <c r="J40" i="7"/>
  <c r="J41" i="7" s="1"/>
  <c r="I40" i="7"/>
  <c r="I41" i="7" s="1"/>
  <c r="H40" i="7"/>
  <c r="H41" i="7" s="1"/>
  <c r="F40" i="7"/>
  <c r="F41" i="7" s="1"/>
  <c r="D40" i="7"/>
  <c r="D41" i="7" s="1"/>
  <c r="C40" i="7"/>
  <c r="I41" i="6"/>
  <c r="C41" i="6"/>
  <c r="O40" i="6"/>
  <c r="O41" i="6" s="1"/>
  <c r="N40" i="6"/>
  <c r="N41" i="6" s="1"/>
  <c r="L40" i="6"/>
  <c r="L41" i="6" s="1"/>
  <c r="K40" i="6"/>
  <c r="K41" i="6" s="1"/>
  <c r="J40" i="6"/>
  <c r="J41" i="6" s="1"/>
  <c r="I40" i="6"/>
  <c r="H40" i="6"/>
  <c r="H41" i="6" s="1"/>
  <c r="F40" i="6"/>
  <c r="F41" i="6" s="1"/>
  <c r="D40" i="6"/>
  <c r="D41" i="6" s="1"/>
  <c r="C40" i="6"/>
  <c r="H41" i="5"/>
  <c r="O40" i="5"/>
  <c r="O41" i="5" s="1"/>
  <c r="N40" i="5"/>
  <c r="N41" i="5" s="1"/>
  <c r="L40" i="5"/>
  <c r="L41" i="5" s="1"/>
  <c r="K40" i="5"/>
  <c r="K41" i="5" s="1"/>
  <c r="J40" i="5"/>
  <c r="J41" i="5" s="1"/>
  <c r="I40" i="5"/>
  <c r="I41" i="5" s="1"/>
  <c r="H40" i="5"/>
  <c r="F40" i="5"/>
  <c r="F41" i="5" s="1"/>
  <c r="D40" i="5"/>
  <c r="D41" i="5" s="1"/>
  <c r="C40" i="5"/>
  <c r="C41" i="5" s="1"/>
  <c r="O40" i="4"/>
  <c r="O41" i="4" s="1"/>
  <c r="N40" i="4"/>
  <c r="N41" i="4" s="1"/>
  <c r="L40" i="4"/>
  <c r="L41" i="4" s="1"/>
  <c r="K40" i="4"/>
  <c r="K41" i="4" s="1"/>
  <c r="J40" i="4"/>
  <c r="J41" i="4" s="1"/>
  <c r="I40" i="4"/>
  <c r="I41" i="4" s="1"/>
  <c r="H40" i="4"/>
  <c r="H41" i="4" s="1"/>
  <c r="F40" i="4"/>
  <c r="F41" i="4" s="1"/>
  <c r="D40" i="4"/>
  <c r="D41" i="4" s="1"/>
  <c r="C40" i="4"/>
  <c r="C41" i="4" s="1"/>
  <c r="K41" i="3"/>
  <c r="O40" i="3"/>
  <c r="O41" i="3" s="1"/>
  <c r="N40" i="3"/>
  <c r="N41" i="3" s="1"/>
  <c r="L40" i="3"/>
  <c r="L41" i="3" s="1"/>
  <c r="K40" i="3"/>
  <c r="J40" i="3"/>
  <c r="J41" i="3" s="1"/>
  <c r="I40" i="3"/>
  <c r="I41" i="3" s="1"/>
  <c r="H40" i="3"/>
  <c r="H41" i="3" s="1"/>
  <c r="F40" i="3"/>
  <c r="F41" i="3" s="1"/>
  <c r="D40" i="3"/>
  <c r="D41" i="3" s="1"/>
  <c r="C40" i="3"/>
  <c r="C41" i="3" s="1"/>
  <c r="C40" i="2"/>
  <c r="C39" i="8"/>
  <c r="O39" i="8"/>
  <c r="O40" i="8" s="1"/>
  <c r="N39" i="8"/>
  <c r="N40" i="8" s="1"/>
  <c r="L39" i="8"/>
  <c r="L40" i="8" s="1"/>
  <c r="K39" i="8"/>
  <c r="K40" i="8" s="1"/>
  <c r="J39" i="8"/>
  <c r="J40" i="8" s="1"/>
  <c r="I39" i="8"/>
  <c r="I40" i="8" s="1"/>
  <c r="H39" i="8"/>
  <c r="H40" i="8" s="1"/>
  <c r="F39" i="8"/>
  <c r="F40" i="8" s="1"/>
  <c r="D39" i="8"/>
  <c r="D40" i="8" s="1"/>
  <c r="D41" i="2"/>
  <c r="O40" i="2"/>
  <c r="O41" i="2" s="1"/>
  <c r="N40" i="2"/>
  <c r="N41" i="2" s="1"/>
  <c r="L40" i="2"/>
  <c r="L41" i="2" s="1"/>
  <c r="K40" i="2"/>
  <c r="K41" i="2" s="1"/>
  <c r="J40" i="2"/>
  <c r="J41" i="2" s="1"/>
  <c r="I40" i="2"/>
  <c r="I41" i="2" s="1"/>
  <c r="H40" i="2"/>
  <c r="H41" i="2" s="1"/>
  <c r="F40" i="2"/>
  <c r="F41" i="2" s="1"/>
  <c r="D40" i="2"/>
  <c r="C41" i="2"/>
  <c r="K40" i="1"/>
  <c r="K41" i="1" s="1"/>
  <c r="C40" i="11" l="1"/>
  <c r="C40" i="8"/>
  <c r="C40" i="10"/>
  <c r="C40" i="9"/>
  <c r="D40" i="1"/>
  <c r="D41" i="1" s="1"/>
  <c r="F40" i="1"/>
  <c r="F41" i="1" s="1"/>
  <c r="H40" i="1"/>
  <c r="I40" i="1"/>
  <c r="I41" i="1" s="1"/>
  <c r="J40" i="1"/>
  <c r="J41" i="1" s="1"/>
  <c r="L40" i="1"/>
  <c r="N40" i="1"/>
  <c r="O40" i="1"/>
  <c r="O41" i="1" s="1"/>
  <c r="H41" i="1"/>
  <c r="L41" i="1"/>
  <c r="N41" i="1"/>
  <c r="C40" i="1"/>
  <c r="C41" i="1" s="1"/>
</calcChain>
</file>

<file path=xl/sharedStrings.xml><?xml version="1.0" encoding="utf-8"?>
<sst xmlns="http://schemas.openxmlformats.org/spreadsheetml/2006/main" count="1677" uniqueCount="133">
  <si>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</si>
  <si>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</si>
  <si>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</si>
  <si>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</si>
  <si>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</si>
  <si>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</si>
  <si>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</si>
  <si>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</si>
  <si>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</si>
  <si>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</si>
  <si>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</si>
  <si>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</si>
  <si>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</si>
  <si>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</si>
  <si>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</si>
  <si>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</si>
  <si>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</si>
  <si>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</si>
  <si>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</si>
  <si>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</si>
  <si>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</si>
  <si>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</si>
  <si>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</si>
  <si>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</si>
  <si>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</si>
  <si>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</si>
  <si>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</si>
  <si>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</si>
  <si>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</si>
  <si>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</si>
  <si>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</si>
  <si>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E</t>
  </si>
  <si>
    <t>Cloudy, snow</t>
  </si>
  <si>
    <t>NE</t>
  </si>
  <si>
    <t>Overcast</t>
  </si>
  <si>
    <t>SE</t>
  </si>
  <si>
    <t>Fair</t>
  </si>
  <si>
    <t>Dull</t>
  </si>
  <si>
    <t>W</t>
  </si>
  <si>
    <t>Rainy</t>
  </si>
  <si>
    <t>SW</t>
  </si>
  <si>
    <t>S</t>
  </si>
  <si>
    <t>Fog</t>
  </si>
  <si>
    <t>NW</t>
  </si>
  <si>
    <t>Cloudy</t>
  </si>
  <si>
    <t>Boisterous</t>
  </si>
  <si>
    <t>Stormy</t>
  </si>
  <si>
    <t>Squalls of w. r. and hl.</t>
  </si>
  <si>
    <t>So. ha., gale of w. at night</t>
  </si>
  <si>
    <t>Gale of w. &amp; r. at night</t>
  </si>
  <si>
    <t>Light showers</t>
  </si>
  <si>
    <t>Fine</t>
  </si>
  <si>
    <t>Dull, sh.</t>
  </si>
  <si>
    <t>Cloudy, sh.</t>
  </si>
  <si>
    <t>Mist</t>
  </si>
  <si>
    <t>N</t>
  </si>
  <si>
    <t>Hr. fr., fine</t>
  </si>
  <si>
    <t>Squally</t>
  </si>
  <si>
    <t>Fair, showers</t>
  </si>
  <si>
    <t>Mist, showers</t>
  </si>
  <si>
    <t>Fog, fair</t>
  </si>
  <si>
    <t>G. of w. &amp; r. fr. S. to W.</t>
  </si>
  <si>
    <t>Mist, fair</t>
  </si>
  <si>
    <t>Violent sqs. From N.W.</t>
  </si>
  <si>
    <t>Gale of w. &amp; r. fr S.</t>
  </si>
  <si>
    <t>Mist, light showers</t>
  </si>
  <si>
    <t>Fair, shws. of r. &amp; hl.</t>
  </si>
  <si>
    <t>Fair, sh</t>
  </si>
  <si>
    <t>Fair, w. and r.</t>
  </si>
  <si>
    <t>Violent gale</t>
  </si>
  <si>
    <t>Fair, li. Showers</t>
  </si>
  <si>
    <t>Gale of w. &amp; r.</t>
  </si>
  <si>
    <t>Fair, so. ha.</t>
  </si>
  <si>
    <t>Fair, hail</t>
  </si>
  <si>
    <t>Afternoon fine</t>
  </si>
  <si>
    <t>Th., li., heavy rain</t>
  </si>
  <si>
    <t>Fair, fresh breeze</t>
  </si>
  <si>
    <t>Sultry, so. ha., t. l. r.</t>
  </si>
  <si>
    <t>Afternoon fair</t>
  </si>
  <si>
    <t>Fair, lightning in S.</t>
  </si>
  <si>
    <t>Very fine</t>
  </si>
  <si>
    <t>Overcast, li. th.</t>
  </si>
  <si>
    <t>Fine, mist</t>
  </si>
  <si>
    <t>Cloudy, shower</t>
  </si>
  <si>
    <t>Sultry</t>
  </si>
  <si>
    <t>Fair, windy</t>
  </si>
  <si>
    <t>Shower</t>
  </si>
  <si>
    <t>Fair, lightning</t>
  </si>
  <si>
    <t>Thunderstorm, fair</t>
  </si>
  <si>
    <t>Fair, sh.</t>
  </si>
  <si>
    <t>Showers</t>
  </si>
  <si>
    <t>Dull, fair</t>
  </si>
  <si>
    <t>Gale of w. &amp; r. from S to W</t>
  </si>
  <si>
    <t>Fair, lu. ha.</t>
  </si>
  <si>
    <t>-</t>
  </si>
  <si>
    <t>Gale of wind and rain</t>
  </si>
  <si>
    <t>Fair, thunder</t>
  </si>
  <si>
    <t>Cloudy, fair</t>
  </si>
  <si>
    <t>Cloudy, showers</t>
  </si>
  <si>
    <t>Fair, cloudy</t>
  </si>
  <si>
    <t>Fair, showers, hl. l.</t>
  </si>
  <si>
    <t>Rainy, lu. ha.</t>
  </si>
  <si>
    <t>Fair, snow</t>
  </si>
  <si>
    <t>Showers, hl.</t>
  </si>
  <si>
    <t>Showers, l.</t>
  </si>
  <si>
    <t>Mist, hail</t>
  </si>
  <si>
    <t>Dull, lu. ha.</t>
  </si>
  <si>
    <t>Stormy at night</t>
  </si>
  <si>
    <t>Wind and rain</t>
  </si>
  <si>
    <t>Showers, fair</t>
  </si>
  <si>
    <t>Fair, l., t., hl.</t>
  </si>
  <si>
    <t>Fair, shrs. of r. &amp; hl.</t>
  </si>
  <si>
    <t>Showers, gale</t>
  </si>
  <si>
    <t>L., t., showers</t>
  </si>
  <si>
    <t>Showers, hail</t>
  </si>
  <si>
    <t>Rain (cm)</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</si>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</sst>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name val="Calibri"/>
      <family val="2"/>
    </font>
    <font>
      <sz val="11"/>
      <name val="Calibri"/>
      <family val="2"/>
    </font>
    <font>
      <sz val="1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2">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11"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0" fontId="0" fillId="0" borderId="12" xfId="0" applyBorder="1"/>
    <xf numFmtId="0" fontId="0" fillId="0" borderId="7" xfId="0" applyBorder="1" applyAlignment="1">
      <alignment horizontal="center"/>
    </xf>
    <xf numFmtId="0" fontId="0" fillId="0" borderId="9" xfId="0" applyBorder="1" applyAlignment="1">
      <alignment horizontal="center"/>
    </xf>
    <xf numFmtId="2" fontId="0" fillId="0" borderId="3" xfId="0" applyNumberFormat="1" applyBorder="1"/>
    <xf numFmtId="2" fontId="0" fillId="0" borderId="10" xfId="0" applyNumberFormat="1" applyBorder="1"/>
    <xf numFmtId="165" fontId="0" fillId="0" borderId="11" xfId="0" applyNumberFormat="1" applyBorder="1"/>
    <xf numFmtId="2" fontId="0" fillId="0" borderId="0" xfId="0" applyNumberFormat="1"/>
    <xf numFmtId="2" fontId="0" fillId="0" borderId="11" xfId="0" applyNumberFormat="1" applyBorder="1"/>
    <xf numFmtId="2" fontId="0" fillId="0" borderId="8" xfId="0" applyNumberFormat="1" applyBorder="1"/>
    <xf numFmtId="2" fontId="0" fillId="0" borderId="12" xfId="0" applyNumberFormat="1" applyBorder="1"/>
    <xf numFmtId="2" fontId="0" fillId="0" borderId="9" xfId="0" applyNumberFormat="1" applyBorder="1"/>
    <xf numFmtId="0" fontId="1" fillId="0" borderId="0" xfId="0" applyFont="1" applyAlignment="1">
      <alignment horizontal="left"/>
    </xf>
    <xf numFmtId="0" fontId="2" fillId="0" borderId="0" xfId="0" applyFont="1"/>
    <xf numFmtId="2" fontId="2" fillId="0" borderId="0" xfId="0" applyNumberFormat="1" applyFont="1"/>
    <xf numFmtId="2" fontId="2" fillId="0" borderId="2" xfId="0" applyNumberFormat="1" applyFont="1" applyBorder="1" applyAlignment="1">
      <alignment horizontal="center"/>
    </xf>
    <xf numFmtId="0" fontId="2" fillId="0" borderId="10"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7" xfId="0" applyFont="1" applyBorder="1"/>
    <xf numFmtId="0" fontId="2" fillId="0" borderId="5" xfId="0" applyFont="1" applyBorder="1" applyAlignment="1">
      <alignment horizontal="center"/>
    </xf>
    <xf numFmtId="164" fontId="2" fillId="0" borderId="19" xfId="0" applyNumberFormat="1" applyFont="1" applyBorder="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164" fontId="2" fillId="0" borderId="11" xfId="0" applyNumberFormat="1"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164" fontId="2" fillId="0" borderId="12" xfId="0" applyNumberFormat="1" applyFont="1" applyBorder="1" applyAlignment="1">
      <alignment horizontal="center"/>
    </xf>
    <xf numFmtId="164" fontId="2" fillId="0" borderId="8" xfId="0" applyNumberFormat="1" applyFont="1" applyBorder="1" applyAlignment="1">
      <alignment horizontal="center"/>
    </xf>
    <xf numFmtId="0" fontId="2" fillId="0" borderId="12" xfId="0" applyFont="1" applyBorder="1" applyAlignment="1">
      <alignment horizontal="center"/>
    </xf>
    <xf numFmtId="165" fontId="3" fillId="0" borderId="0" xfId="0" applyNumberFormat="1" applyFont="1" applyAlignment="1">
      <alignment horizontal="right"/>
    </xf>
    <xf numFmtId="165" fontId="3" fillId="0" borderId="10" xfId="0" applyNumberFormat="1" applyFont="1" applyBorder="1" applyAlignment="1">
      <alignment horizontal="righ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cellXfs>
  <cellStyles count="1">
    <cellStyle name="Normal" xfId="0" builtinId="0"/>
  </cellStyles>
  <dxfs count="16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C09E6A68-A14E-41D2-86F3-C65D0547CC47}"/>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116</v>
      </c>
      <c r="D8" s="26" t="s">
        <v>4</v>
      </c>
      <c r="E8" s="17" t="s">
        <v>5</v>
      </c>
      <c r="F8" s="25" t="s">
        <v>6</v>
      </c>
      <c r="G8" s="17" t="s">
        <v>7</v>
      </c>
      <c r="H8" s="18" t="s">
        <v>8</v>
      </c>
      <c r="I8" s="18" t="s">
        <v>9</v>
      </c>
      <c r="J8" s="84"/>
      <c r="K8" s="19" t="s">
        <v>11</v>
      </c>
      <c r="L8" s="18" t="s">
        <v>12</v>
      </c>
      <c r="M8" s="17" t="s">
        <v>7</v>
      </c>
      <c r="N8" s="17" t="s">
        <v>8</v>
      </c>
      <c r="O8" s="21" t="s">
        <v>13</v>
      </c>
      <c r="P8" s="81"/>
      <c r="Q8" s="22" t="s">
        <v>117</v>
      </c>
      <c r="R8" s="44" t="s">
        <v>4</v>
      </c>
      <c r="S8" s="42" t="s">
        <v>5</v>
      </c>
      <c r="T8" s="43" t="s">
        <v>6</v>
      </c>
      <c r="U8" s="84"/>
      <c r="V8" s="41" t="s">
        <v>11</v>
      </c>
      <c r="W8" s="43" t="s">
        <v>12</v>
      </c>
    </row>
    <row r="9" spans="1:23" x14ac:dyDescent="0.25">
      <c r="B9" s="1">
        <v>1</v>
      </c>
      <c r="C9" s="27">
        <v>30.12</v>
      </c>
      <c r="D9" s="1">
        <v>45</v>
      </c>
      <c r="E9" s="1">
        <v>29</v>
      </c>
      <c r="F9" s="3">
        <v>28</v>
      </c>
      <c r="G9" s="2" t="s">
        <v>31</v>
      </c>
      <c r="H9" s="3">
        <v>1</v>
      </c>
      <c r="I9" s="3">
        <v>9</v>
      </c>
      <c r="J9" s="13"/>
      <c r="K9" s="1">
        <v>35</v>
      </c>
      <c r="L9" s="3">
        <v>25.4</v>
      </c>
      <c r="M9" s="2" t="s">
        <v>31</v>
      </c>
      <c r="N9" s="2">
        <v>1.5</v>
      </c>
      <c r="O9" s="10">
        <v>4</v>
      </c>
      <c r="P9" s="3" t="s">
        <v>32</v>
      </c>
      <c r="Q9" s="79">
        <v>1020.4204889939537</v>
      </c>
      <c r="R9" s="37">
        <f>CONVERT(D9,"F","C")</f>
        <v>7.2222222222222223</v>
      </c>
      <c r="S9" s="48">
        <f t="shared" ref="S9:T24" si="0">CONVERT(E9,"F","C")</f>
        <v>-1.6666666666666665</v>
      </c>
      <c r="T9" s="48">
        <f t="shared" si="0"/>
        <v>-2.2222222222222223</v>
      </c>
      <c r="U9" s="49">
        <f>CONVERT(J9,"in","cm")</f>
        <v>0</v>
      </c>
      <c r="V9" s="48">
        <f>CONVERT(K9,"F","C")</f>
        <v>1.6666666666666665</v>
      </c>
      <c r="W9" s="13">
        <f>CONVERT(L9,"F","C")</f>
        <v>-3.6666666666666674</v>
      </c>
    </row>
    <row r="10" spans="1:23" x14ac:dyDescent="0.25">
      <c r="B10" s="4">
        <v>2</v>
      </c>
      <c r="C10" s="33">
        <v>30.135999999999999</v>
      </c>
      <c r="D10" s="5">
        <v>43</v>
      </c>
      <c r="E10" s="4">
        <v>32</v>
      </c>
      <c r="F10" s="6">
        <v>28.5</v>
      </c>
      <c r="G10" s="5" t="s">
        <v>33</v>
      </c>
      <c r="H10" s="6">
        <v>2</v>
      </c>
      <c r="I10" s="6">
        <v>9</v>
      </c>
      <c r="J10" s="14">
        <v>0.13</v>
      </c>
      <c r="K10" s="4">
        <v>36</v>
      </c>
      <c r="L10" s="6">
        <v>23.6</v>
      </c>
      <c r="M10" s="5" t="s">
        <v>33</v>
      </c>
      <c r="N10" s="5">
        <v>2</v>
      </c>
      <c r="O10" s="11">
        <v>4</v>
      </c>
      <c r="P10" s="6" t="s">
        <v>32</v>
      </c>
      <c r="Q10" s="78">
        <v>1020.962311176408</v>
      </c>
      <c r="R10" s="50">
        <f t="shared" ref="R10:T41" si="1">CONVERT(D10,"F","C")</f>
        <v>6.1111111111111107</v>
      </c>
      <c r="S10" s="51">
        <f t="shared" si="0"/>
        <v>0</v>
      </c>
      <c r="T10" s="51">
        <f t="shared" si="0"/>
        <v>-1.9444444444444444</v>
      </c>
      <c r="U10" s="52">
        <f t="shared" ref="U10:U41" si="2">CONVERT(J10,"in","cm")</f>
        <v>0.33019999999999999</v>
      </c>
      <c r="V10" s="51">
        <f t="shared" ref="V10:W41" si="3">CONVERT(K10,"F","C")</f>
        <v>2.2222222222222223</v>
      </c>
      <c r="W10" s="14">
        <f t="shared" si="3"/>
        <v>-4.6666666666666661</v>
      </c>
    </row>
    <row r="11" spans="1:23" x14ac:dyDescent="0.25">
      <c r="B11" s="4">
        <v>3</v>
      </c>
      <c r="C11" s="33">
        <v>30.13</v>
      </c>
      <c r="D11" s="5">
        <v>44</v>
      </c>
      <c r="E11" s="4">
        <v>32</v>
      </c>
      <c r="F11" s="6">
        <v>30</v>
      </c>
      <c r="G11" s="5" t="s">
        <v>33</v>
      </c>
      <c r="H11" s="6">
        <v>2</v>
      </c>
      <c r="I11" s="6">
        <v>8</v>
      </c>
      <c r="J11" s="14">
        <v>0.03</v>
      </c>
      <c r="K11" s="4">
        <v>35.299999999999997</v>
      </c>
      <c r="L11" s="6">
        <v>29</v>
      </c>
      <c r="M11" s="5" t="s">
        <v>33</v>
      </c>
      <c r="N11" s="5">
        <v>2</v>
      </c>
      <c r="O11" s="11">
        <v>4</v>
      </c>
      <c r="P11" s="6" t="s">
        <v>32</v>
      </c>
      <c r="Q11" s="78">
        <v>1020.7591278579876</v>
      </c>
      <c r="R11" s="50">
        <f t="shared" si="1"/>
        <v>6.6666666666666661</v>
      </c>
      <c r="S11" s="51">
        <f t="shared" si="0"/>
        <v>0</v>
      </c>
      <c r="T11" s="51">
        <f t="shared" si="0"/>
        <v>-1.1111111111111112</v>
      </c>
      <c r="U11" s="52">
        <f t="shared" si="2"/>
        <v>7.6200000000000004E-2</v>
      </c>
      <c r="V11" s="51">
        <f t="shared" si="3"/>
        <v>1.8333333333333317</v>
      </c>
      <c r="W11" s="14">
        <f t="shared" si="3"/>
        <v>-1.6666666666666665</v>
      </c>
    </row>
    <row r="12" spans="1:23" x14ac:dyDescent="0.25">
      <c r="B12" s="4">
        <v>4</v>
      </c>
      <c r="C12" s="33">
        <v>29.936</v>
      </c>
      <c r="D12" s="34">
        <v>43</v>
      </c>
      <c r="E12" s="4">
        <v>35</v>
      </c>
      <c r="F12" s="6">
        <v>34</v>
      </c>
      <c r="G12" s="5" t="s">
        <v>33</v>
      </c>
      <c r="H12" s="6">
        <v>2</v>
      </c>
      <c r="I12" s="6">
        <v>10</v>
      </c>
      <c r="J12" s="14">
        <v>0.12</v>
      </c>
      <c r="K12" s="4">
        <v>36.799999999999997</v>
      </c>
      <c r="L12" s="6">
        <v>31.2</v>
      </c>
      <c r="M12" s="5" t="s">
        <v>31</v>
      </c>
      <c r="N12" s="5">
        <v>1</v>
      </c>
      <c r="O12" s="11">
        <v>4</v>
      </c>
      <c r="P12" s="6" t="s">
        <v>34</v>
      </c>
      <c r="Q12" s="78">
        <v>1014.1895338957262</v>
      </c>
      <c r="R12" s="50">
        <f t="shared" si="1"/>
        <v>6.1111111111111107</v>
      </c>
      <c r="S12" s="51">
        <f t="shared" si="0"/>
        <v>1.6666666666666665</v>
      </c>
      <c r="T12" s="51">
        <f t="shared" si="0"/>
        <v>1.1111111111111112</v>
      </c>
      <c r="U12" s="52">
        <f t="shared" si="2"/>
        <v>0.30480000000000002</v>
      </c>
      <c r="V12" s="51">
        <f t="shared" si="3"/>
        <v>2.6666666666666652</v>
      </c>
      <c r="W12" s="14">
        <f t="shared" si="3"/>
        <v>-0.44444444444444481</v>
      </c>
    </row>
    <row r="13" spans="1:23" x14ac:dyDescent="0.25">
      <c r="B13" s="4">
        <v>5</v>
      </c>
      <c r="C13" s="33">
        <v>29.98</v>
      </c>
      <c r="D13" s="34">
        <v>43</v>
      </c>
      <c r="E13" s="4">
        <v>28.2</v>
      </c>
      <c r="F13" s="6">
        <v>27</v>
      </c>
      <c r="G13" s="5" t="s">
        <v>31</v>
      </c>
      <c r="H13" s="6">
        <v>1</v>
      </c>
      <c r="I13" s="6">
        <v>10</v>
      </c>
      <c r="J13" s="14">
        <v>0.09</v>
      </c>
      <c r="K13" s="4">
        <v>36.700000000000003</v>
      </c>
      <c r="L13" s="6">
        <v>27.8</v>
      </c>
      <c r="M13" s="5" t="s">
        <v>33</v>
      </c>
      <c r="N13" s="5">
        <v>1</v>
      </c>
      <c r="O13" s="11">
        <v>3</v>
      </c>
      <c r="P13" s="6" t="s">
        <v>34</v>
      </c>
      <c r="Q13" s="78">
        <v>1015.6795448974763</v>
      </c>
      <c r="R13" s="50">
        <f t="shared" si="1"/>
        <v>6.1111111111111107</v>
      </c>
      <c r="S13" s="51">
        <f t="shared" si="0"/>
        <v>-2.1111111111111116</v>
      </c>
      <c r="T13" s="51">
        <f t="shared" si="0"/>
        <v>-2.7777777777777777</v>
      </c>
      <c r="U13" s="52">
        <f t="shared" si="2"/>
        <v>0.22859999999999997</v>
      </c>
      <c r="V13" s="51">
        <f t="shared" si="3"/>
        <v>2.6111111111111125</v>
      </c>
      <c r="W13" s="14">
        <f t="shared" si="3"/>
        <v>-2.333333333333333</v>
      </c>
    </row>
    <row r="14" spans="1:23" x14ac:dyDescent="0.25">
      <c r="B14" s="4">
        <v>6</v>
      </c>
      <c r="C14" s="33">
        <v>29.86</v>
      </c>
      <c r="D14" s="5">
        <v>43</v>
      </c>
      <c r="E14" s="4">
        <v>33.5</v>
      </c>
      <c r="F14" s="6">
        <v>33.5</v>
      </c>
      <c r="G14" s="5"/>
      <c r="H14" s="6">
        <v>0</v>
      </c>
      <c r="I14" s="6">
        <v>10</v>
      </c>
      <c r="J14" s="14">
        <v>7.0000000000000007E-2</v>
      </c>
      <c r="K14" s="4">
        <v>37</v>
      </c>
      <c r="L14" s="6">
        <v>32</v>
      </c>
      <c r="M14" s="5" t="s">
        <v>35</v>
      </c>
      <c r="N14" s="5">
        <v>0.5</v>
      </c>
      <c r="O14" s="11">
        <v>2</v>
      </c>
      <c r="P14" s="6" t="s">
        <v>34</v>
      </c>
      <c r="Q14" s="78">
        <v>1011.6158785290668</v>
      </c>
      <c r="R14" s="50">
        <f t="shared" si="1"/>
        <v>6.1111111111111107</v>
      </c>
      <c r="S14" s="51">
        <f t="shared" si="0"/>
        <v>0.83333333333333326</v>
      </c>
      <c r="T14" s="51">
        <f t="shared" si="0"/>
        <v>0.83333333333333326</v>
      </c>
      <c r="U14" s="52">
        <f t="shared" si="2"/>
        <v>0.17780000000000001</v>
      </c>
      <c r="V14" s="51">
        <f t="shared" si="3"/>
        <v>2.7777777777777777</v>
      </c>
      <c r="W14" s="14">
        <f t="shared" si="3"/>
        <v>0</v>
      </c>
    </row>
    <row r="15" spans="1:23" x14ac:dyDescent="0.25">
      <c r="B15" s="4">
        <v>7</v>
      </c>
      <c r="C15" s="33">
        <v>30.006</v>
      </c>
      <c r="D15" s="5">
        <v>44</v>
      </c>
      <c r="E15" s="4">
        <v>29</v>
      </c>
      <c r="F15" s="6">
        <v>28.5</v>
      </c>
      <c r="G15" s="5" t="s">
        <v>35</v>
      </c>
      <c r="H15" s="6">
        <v>1</v>
      </c>
      <c r="I15" s="6">
        <v>10</v>
      </c>
      <c r="J15" s="14"/>
      <c r="K15" s="4">
        <v>36</v>
      </c>
      <c r="L15" s="6">
        <v>24</v>
      </c>
      <c r="M15" s="5"/>
      <c r="N15" s="5">
        <v>0</v>
      </c>
      <c r="O15" s="11">
        <v>2</v>
      </c>
      <c r="P15" s="6" t="s">
        <v>36</v>
      </c>
      <c r="Q15" s="78">
        <v>1016.5600059439648</v>
      </c>
      <c r="R15" s="50">
        <f t="shared" si="1"/>
        <v>6.6666666666666661</v>
      </c>
      <c r="S15" s="51">
        <f t="shared" si="0"/>
        <v>-1.6666666666666665</v>
      </c>
      <c r="T15" s="51">
        <f t="shared" si="0"/>
        <v>-1.9444444444444444</v>
      </c>
      <c r="U15" s="52">
        <f t="shared" si="2"/>
        <v>0</v>
      </c>
      <c r="V15" s="51">
        <f t="shared" si="3"/>
        <v>2.2222222222222223</v>
      </c>
      <c r="W15" s="14">
        <f t="shared" si="3"/>
        <v>-4.4444444444444446</v>
      </c>
    </row>
    <row r="16" spans="1:23" x14ac:dyDescent="0.25">
      <c r="B16" s="4">
        <v>8</v>
      </c>
      <c r="C16" s="33">
        <v>30.044</v>
      </c>
      <c r="D16" s="5">
        <v>48</v>
      </c>
      <c r="E16" s="4">
        <v>38</v>
      </c>
      <c r="F16" s="6">
        <v>37.5</v>
      </c>
      <c r="G16" s="5" t="s">
        <v>33</v>
      </c>
      <c r="H16" s="6">
        <v>1</v>
      </c>
      <c r="I16" s="6">
        <v>10</v>
      </c>
      <c r="J16" s="14">
        <v>7.0000000000000007E-2</v>
      </c>
      <c r="K16" s="4">
        <v>39.299999999999997</v>
      </c>
      <c r="L16" s="6">
        <v>26</v>
      </c>
      <c r="M16" s="5" t="s">
        <v>31</v>
      </c>
      <c r="N16" s="5">
        <v>0.5</v>
      </c>
      <c r="O16" s="11">
        <v>3</v>
      </c>
      <c r="P16" s="6" t="s">
        <v>37</v>
      </c>
      <c r="Q16" s="78">
        <v>1017.8468336272946</v>
      </c>
      <c r="R16" s="50">
        <f t="shared" si="1"/>
        <v>8.8888888888888893</v>
      </c>
      <c r="S16" s="51">
        <f t="shared" si="0"/>
        <v>3.333333333333333</v>
      </c>
      <c r="T16" s="51">
        <f t="shared" si="0"/>
        <v>3.0555555555555554</v>
      </c>
      <c r="U16" s="52">
        <f t="shared" si="2"/>
        <v>0.17780000000000001</v>
      </c>
      <c r="V16" s="51">
        <f t="shared" si="3"/>
        <v>4.0555555555555536</v>
      </c>
      <c r="W16" s="14">
        <f t="shared" si="3"/>
        <v>-3.333333333333333</v>
      </c>
    </row>
    <row r="17" spans="2:23" x14ac:dyDescent="0.25">
      <c r="B17" s="4">
        <v>9</v>
      </c>
      <c r="C17" s="33">
        <v>30.175999999999998</v>
      </c>
      <c r="D17" s="5">
        <v>44</v>
      </c>
      <c r="E17" s="4">
        <v>35</v>
      </c>
      <c r="F17" s="6">
        <v>34.799999999999997</v>
      </c>
      <c r="G17" s="5" t="s">
        <v>35</v>
      </c>
      <c r="H17" s="6">
        <v>0.5</v>
      </c>
      <c r="I17" s="6">
        <v>10</v>
      </c>
      <c r="J17" s="14"/>
      <c r="K17" s="4">
        <v>37.5</v>
      </c>
      <c r="L17" s="6">
        <v>34</v>
      </c>
      <c r="M17" s="5" t="s">
        <v>35</v>
      </c>
      <c r="N17" s="5">
        <v>0.5</v>
      </c>
      <c r="O17" s="11">
        <v>2</v>
      </c>
      <c r="P17" s="6" t="s">
        <v>37</v>
      </c>
      <c r="Q17" s="78">
        <v>1022.3168666325446</v>
      </c>
      <c r="R17" s="50">
        <f t="shared" si="1"/>
        <v>6.6666666666666661</v>
      </c>
      <c r="S17" s="51">
        <f t="shared" si="0"/>
        <v>1.6666666666666665</v>
      </c>
      <c r="T17" s="51">
        <f t="shared" si="0"/>
        <v>1.555555555555554</v>
      </c>
      <c r="U17" s="52">
        <f t="shared" si="2"/>
        <v>0</v>
      </c>
      <c r="V17" s="51">
        <f t="shared" si="3"/>
        <v>3.0555555555555554</v>
      </c>
      <c r="W17" s="14">
        <f t="shared" si="3"/>
        <v>1.1111111111111112</v>
      </c>
    </row>
    <row r="18" spans="2:23" x14ac:dyDescent="0.25">
      <c r="B18" s="4">
        <v>10</v>
      </c>
      <c r="C18" s="33">
        <v>30.2</v>
      </c>
      <c r="D18" s="5">
        <v>44</v>
      </c>
      <c r="E18" s="4">
        <v>31</v>
      </c>
      <c r="F18" s="6">
        <v>30.8</v>
      </c>
      <c r="G18" s="5" t="s">
        <v>35</v>
      </c>
      <c r="H18" s="6">
        <v>1.5</v>
      </c>
      <c r="I18" s="6">
        <v>10</v>
      </c>
      <c r="J18" s="14"/>
      <c r="K18" s="4">
        <v>36</v>
      </c>
      <c r="L18" s="6">
        <v>29.2</v>
      </c>
      <c r="M18" s="5" t="s">
        <v>35</v>
      </c>
      <c r="N18" s="5">
        <v>2</v>
      </c>
      <c r="O18" s="11">
        <v>2</v>
      </c>
      <c r="P18" s="6" t="s">
        <v>37</v>
      </c>
      <c r="Q18" s="78">
        <v>1023.1295999062263</v>
      </c>
      <c r="R18" s="50">
        <f t="shared" si="1"/>
        <v>6.6666666666666661</v>
      </c>
      <c r="S18" s="51">
        <f t="shared" si="0"/>
        <v>-0.55555555555555558</v>
      </c>
      <c r="T18" s="51">
        <f t="shared" si="0"/>
        <v>-0.6666666666666663</v>
      </c>
      <c r="U18" s="52">
        <f t="shared" si="2"/>
        <v>0</v>
      </c>
      <c r="V18" s="51">
        <f t="shared" si="3"/>
        <v>2.2222222222222223</v>
      </c>
      <c r="W18" s="14">
        <f t="shared" si="3"/>
        <v>-1.5555555555555558</v>
      </c>
    </row>
    <row r="19" spans="2:23" x14ac:dyDescent="0.25">
      <c r="B19" s="4">
        <v>11</v>
      </c>
      <c r="C19" s="33">
        <v>29.893999999999998</v>
      </c>
      <c r="D19" s="5">
        <v>42</v>
      </c>
      <c r="E19" s="4">
        <v>32.5</v>
      </c>
      <c r="F19" s="6">
        <v>32</v>
      </c>
      <c r="G19" s="5" t="s">
        <v>35</v>
      </c>
      <c r="H19" s="6">
        <v>3</v>
      </c>
      <c r="I19" s="6">
        <v>10</v>
      </c>
      <c r="J19" s="14">
        <v>0.23</v>
      </c>
      <c r="K19" s="4">
        <v>48</v>
      </c>
      <c r="L19" s="6">
        <v>31.8</v>
      </c>
      <c r="M19" s="5" t="s">
        <v>38</v>
      </c>
      <c r="N19" s="5">
        <v>1</v>
      </c>
      <c r="O19" s="11">
        <v>5</v>
      </c>
      <c r="P19" s="6" t="s">
        <v>39</v>
      </c>
      <c r="Q19" s="78">
        <v>1012.7672506667828</v>
      </c>
      <c r="R19" s="50">
        <f t="shared" si="1"/>
        <v>5.5555555555555554</v>
      </c>
      <c r="S19" s="51">
        <f t="shared" si="0"/>
        <v>0.27777777777777779</v>
      </c>
      <c r="T19" s="51">
        <f t="shared" si="0"/>
        <v>0</v>
      </c>
      <c r="U19" s="52">
        <f t="shared" si="2"/>
        <v>0.58420000000000005</v>
      </c>
      <c r="V19" s="51">
        <f t="shared" si="3"/>
        <v>8.8888888888888893</v>
      </c>
      <c r="W19" s="14">
        <f t="shared" si="3"/>
        <v>-0.11111111111111072</v>
      </c>
    </row>
    <row r="20" spans="2:23" x14ac:dyDescent="0.25">
      <c r="B20" s="4">
        <v>12</v>
      </c>
      <c r="C20" s="33">
        <v>30.08</v>
      </c>
      <c r="D20" s="5">
        <v>45</v>
      </c>
      <c r="E20" s="4">
        <v>44</v>
      </c>
      <c r="F20" s="6">
        <v>44</v>
      </c>
      <c r="G20" s="5" t="s">
        <v>40</v>
      </c>
      <c r="H20" s="6">
        <v>1</v>
      </c>
      <c r="I20" s="6">
        <v>10</v>
      </c>
      <c r="J20" s="14">
        <v>0.14000000000000001</v>
      </c>
      <c r="K20" s="4">
        <v>48.5</v>
      </c>
      <c r="L20" s="6">
        <v>36.6</v>
      </c>
      <c r="M20" s="5" t="s">
        <v>41</v>
      </c>
      <c r="N20" s="5">
        <v>2</v>
      </c>
      <c r="O20" s="11">
        <v>8</v>
      </c>
      <c r="P20" s="6" t="s">
        <v>42</v>
      </c>
      <c r="Q20" s="78">
        <v>1019.065933537817</v>
      </c>
      <c r="R20" s="50">
        <f t="shared" si="1"/>
        <v>7.2222222222222223</v>
      </c>
      <c r="S20" s="51">
        <f t="shared" si="0"/>
        <v>6.6666666666666661</v>
      </c>
      <c r="T20" s="51">
        <f t="shared" si="0"/>
        <v>6.6666666666666661</v>
      </c>
      <c r="U20" s="52">
        <f t="shared" si="2"/>
        <v>0.35560000000000003</v>
      </c>
      <c r="V20" s="51">
        <f t="shared" si="3"/>
        <v>9.1666666666666661</v>
      </c>
      <c r="W20" s="14">
        <f t="shared" si="3"/>
        <v>2.5555555555555562</v>
      </c>
    </row>
    <row r="21" spans="2:23" x14ac:dyDescent="0.25">
      <c r="B21" s="4">
        <v>13</v>
      </c>
      <c r="C21" s="33">
        <v>29.725999999999999</v>
      </c>
      <c r="D21" s="5">
        <v>47</v>
      </c>
      <c r="E21" s="4">
        <v>47.2</v>
      </c>
      <c r="F21" s="6">
        <v>45</v>
      </c>
      <c r="G21" s="5" t="s">
        <v>38</v>
      </c>
      <c r="H21" s="6">
        <v>2</v>
      </c>
      <c r="I21" s="6">
        <v>10</v>
      </c>
      <c r="J21" s="14">
        <v>0.03</v>
      </c>
      <c r="K21" s="4">
        <v>51.5</v>
      </c>
      <c r="L21" s="6">
        <v>42.5</v>
      </c>
      <c r="M21" s="5" t="s">
        <v>43</v>
      </c>
      <c r="N21" s="5">
        <v>1.5</v>
      </c>
      <c r="O21" s="11">
        <v>6</v>
      </c>
      <c r="P21" s="6" t="s">
        <v>36</v>
      </c>
      <c r="Q21" s="78">
        <v>1007.07811775101</v>
      </c>
      <c r="R21" s="50">
        <f t="shared" si="1"/>
        <v>8.3333333333333339</v>
      </c>
      <c r="S21" s="51">
        <f t="shared" si="0"/>
        <v>8.4444444444444464</v>
      </c>
      <c r="T21" s="51">
        <f t="shared" si="0"/>
        <v>7.2222222222222223</v>
      </c>
      <c r="U21" s="52">
        <f t="shared" si="2"/>
        <v>7.6200000000000004E-2</v>
      </c>
      <c r="V21" s="51">
        <f t="shared" si="3"/>
        <v>10.833333333333334</v>
      </c>
      <c r="W21" s="14">
        <f t="shared" si="3"/>
        <v>5.833333333333333</v>
      </c>
    </row>
    <row r="22" spans="2:23" x14ac:dyDescent="0.25">
      <c r="B22" s="4">
        <v>14</v>
      </c>
      <c r="C22" s="33">
        <v>29.97</v>
      </c>
      <c r="D22" s="5">
        <v>47</v>
      </c>
      <c r="E22" s="4">
        <v>46.6</v>
      </c>
      <c r="F22" s="6">
        <v>45.7</v>
      </c>
      <c r="G22" s="5" t="s">
        <v>40</v>
      </c>
      <c r="H22" s="6">
        <v>2</v>
      </c>
      <c r="I22" s="6">
        <v>6</v>
      </c>
      <c r="J22" s="14">
        <v>0.2</v>
      </c>
      <c r="K22" s="4">
        <v>50.2</v>
      </c>
      <c r="L22" s="6">
        <v>44.1</v>
      </c>
      <c r="M22" s="5" t="s">
        <v>40</v>
      </c>
      <c r="N22" s="5">
        <v>2</v>
      </c>
      <c r="O22" s="11">
        <v>8</v>
      </c>
      <c r="P22" s="6" t="s">
        <v>44</v>
      </c>
      <c r="Q22" s="78">
        <v>1015.3409060334421</v>
      </c>
      <c r="R22" s="50">
        <f t="shared" si="1"/>
        <v>8.3333333333333339</v>
      </c>
      <c r="S22" s="51">
        <f t="shared" si="0"/>
        <v>8.1111111111111125</v>
      </c>
      <c r="T22" s="51">
        <f t="shared" si="0"/>
        <v>7.6111111111111125</v>
      </c>
      <c r="U22" s="52">
        <f t="shared" si="2"/>
        <v>0.50800000000000001</v>
      </c>
      <c r="V22" s="51">
        <f t="shared" si="3"/>
        <v>10.111111111111112</v>
      </c>
      <c r="W22" s="14">
        <f t="shared" si="3"/>
        <v>6.7222222222222232</v>
      </c>
    </row>
    <row r="23" spans="2:23" x14ac:dyDescent="0.25">
      <c r="B23" s="4">
        <v>15</v>
      </c>
      <c r="C23" s="33">
        <v>30.07</v>
      </c>
      <c r="D23" s="5">
        <v>49</v>
      </c>
      <c r="E23" s="4">
        <v>48.1</v>
      </c>
      <c r="F23" s="6">
        <v>47.8</v>
      </c>
      <c r="G23" s="5" t="s">
        <v>40</v>
      </c>
      <c r="H23" s="6">
        <v>2</v>
      </c>
      <c r="I23" s="6">
        <v>7</v>
      </c>
      <c r="J23" s="14"/>
      <c r="K23" s="4">
        <v>53</v>
      </c>
      <c r="L23" s="6">
        <v>46.2</v>
      </c>
      <c r="M23" s="5" t="s">
        <v>40</v>
      </c>
      <c r="N23" s="5">
        <v>1</v>
      </c>
      <c r="O23" s="11">
        <v>9</v>
      </c>
      <c r="P23" s="6" t="s">
        <v>36</v>
      </c>
      <c r="Q23" s="78">
        <v>1018.7272946737831</v>
      </c>
      <c r="R23" s="50">
        <f t="shared" si="1"/>
        <v>9.4444444444444446</v>
      </c>
      <c r="S23" s="51">
        <f t="shared" si="0"/>
        <v>8.9444444444444446</v>
      </c>
      <c r="T23" s="51">
        <f t="shared" si="0"/>
        <v>8.7777777777777768</v>
      </c>
      <c r="U23" s="52">
        <f t="shared" si="2"/>
        <v>0</v>
      </c>
      <c r="V23" s="51">
        <f t="shared" si="3"/>
        <v>11.666666666666666</v>
      </c>
      <c r="W23" s="14">
        <f t="shared" si="3"/>
        <v>7.8888888888888902</v>
      </c>
    </row>
    <row r="24" spans="2:23" x14ac:dyDescent="0.25">
      <c r="B24" s="4">
        <v>16</v>
      </c>
      <c r="C24" s="33">
        <v>30.366</v>
      </c>
      <c r="D24" s="5">
        <v>50</v>
      </c>
      <c r="E24" s="4">
        <v>43</v>
      </c>
      <c r="F24" s="6">
        <v>43</v>
      </c>
      <c r="G24" s="5" t="s">
        <v>35</v>
      </c>
      <c r="H24" s="6">
        <v>1.5</v>
      </c>
      <c r="I24" s="6">
        <v>0</v>
      </c>
      <c r="J24" s="14">
        <v>0.02</v>
      </c>
      <c r="K24" s="4">
        <v>48.9</v>
      </c>
      <c r="L24" s="6">
        <v>42</v>
      </c>
      <c r="M24" s="5" t="s">
        <v>41</v>
      </c>
      <c r="N24" s="5">
        <v>2</v>
      </c>
      <c r="O24" s="11">
        <v>7</v>
      </c>
      <c r="P24" s="6" t="s">
        <v>42</v>
      </c>
      <c r="Q24" s="78">
        <v>1028.7510050491924</v>
      </c>
      <c r="R24" s="50">
        <f t="shared" si="1"/>
        <v>10</v>
      </c>
      <c r="S24" s="51">
        <f t="shared" si="0"/>
        <v>6.1111111111111107</v>
      </c>
      <c r="T24" s="51">
        <f t="shared" si="0"/>
        <v>6.1111111111111107</v>
      </c>
      <c r="U24" s="52">
        <f t="shared" si="2"/>
        <v>5.0799999999999998E-2</v>
      </c>
      <c r="V24" s="51">
        <f t="shared" si="3"/>
        <v>9.3888888888888875</v>
      </c>
      <c r="W24" s="14">
        <f t="shared" si="3"/>
        <v>5.5555555555555554</v>
      </c>
    </row>
    <row r="25" spans="2:23" x14ac:dyDescent="0.25">
      <c r="B25" s="4">
        <v>17</v>
      </c>
      <c r="C25" s="33">
        <v>30.076000000000001</v>
      </c>
      <c r="D25" s="5">
        <v>49</v>
      </c>
      <c r="E25" s="4">
        <v>48.5</v>
      </c>
      <c r="F25" s="6">
        <v>48.1</v>
      </c>
      <c r="G25" s="5" t="s">
        <v>41</v>
      </c>
      <c r="H25" s="6">
        <v>4</v>
      </c>
      <c r="I25" s="6">
        <v>10</v>
      </c>
      <c r="J25" s="14">
        <v>7.0000000000000007E-2</v>
      </c>
      <c r="K25" s="4">
        <v>50.9</v>
      </c>
      <c r="L25" s="6">
        <v>47.5</v>
      </c>
      <c r="M25" s="5" t="s">
        <v>38</v>
      </c>
      <c r="N25" s="5">
        <v>4</v>
      </c>
      <c r="O25" s="11">
        <v>7</v>
      </c>
      <c r="P25" s="6" t="s">
        <v>45</v>
      </c>
      <c r="Q25" s="78">
        <v>1018.9304779922036</v>
      </c>
      <c r="R25" s="50">
        <f t="shared" si="1"/>
        <v>9.4444444444444446</v>
      </c>
      <c r="S25" s="51">
        <f t="shared" si="1"/>
        <v>9.1666666666666661</v>
      </c>
      <c r="T25" s="51">
        <f t="shared" si="1"/>
        <v>8.9444444444444446</v>
      </c>
      <c r="U25" s="52">
        <f t="shared" si="2"/>
        <v>0.17780000000000001</v>
      </c>
      <c r="V25" s="51">
        <f t="shared" si="3"/>
        <v>10.499999999999998</v>
      </c>
      <c r="W25" s="14">
        <f t="shared" si="3"/>
        <v>8.6111111111111107</v>
      </c>
    </row>
    <row r="26" spans="2:23" x14ac:dyDescent="0.25">
      <c r="B26" s="4">
        <v>18</v>
      </c>
      <c r="C26" s="33">
        <v>29.82</v>
      </c>
      <c r="D26" s="5">
        <v>49</v>
      </c>
      <c r="E26" s="4">
        <v>48</v>
      </c>
      <c r="F26" s="6">
        <v>46.3</v>
      </c>
      <c r="G26" s="5" t="s">
        <v>41</v>
      </c>
      <c r="H26" s="6">
        <v>4</v>
      </c>
      <c r="I26" s="6">
        <v>10</v>
      </c>
      <c r="J26" s="14">
        <v>0.55000000000000004</v>
      </c>
      <c r="K26" s="4">
        <v>50</v>
      </c>
      <c r="L26" s="6">
        <v>45</v>
      </c>
      <c r="M26" s="5" t="s">
        <v>40</v>
      </c>
      <c r="N26" s="5">
        <v>5</v>
      </c>
      <c r="O26" s="11">
        <v>9</v>
      </c>
      <c r="P26" s="6" t="s">
        <v>46</v>
      </c>
      <c r="Q26" s="78">
        <v>1010.2613230729306</v>
      </c>
      <c r="R26" s="50">
        <f t="shared" si="1"/>
        <v>9.4444444444444446</v>
      </c>
      <c r="S26" s="51">
        <f t="shared" si="1"/>
        <v>8.8888888888888893</v>
      </c>
      <c r="T26" s="51">
        <f t="shared" si="1"/>
        <v>7.9444444444444429</v>
      </c>
      <c r="U26" s="52">
        <f t="shared" si="2"/>
        <v>1.397</v>
      </c>
      <c r="V26" s="51">
        <f t="shared" si="3"/>
        <v>10</v>
      </c>
      <c r="W26" s="14">
        <f t="shared" si="3"/>
        <v>7.2222222222222223</v>
      </c>
    </row>
    <row r="27" spans="2:23" x14ac:dyDescent="0.25">
      <c r="B27" s="4">
        <v>19</v>
      </c>
      <c r="C27" s="33">
        <v>29.411999999999999</v>
      </c>
      <c r="D27" s="5">
        <v>50</v>
      </c>
      <c r="E27" s="4">
        <v>47.2</v>
      </c>
      <c r="F27" s="6">
        <v>44.8</v>
      </c>
      <c r="G27" s="5" t="s">
        <v>38</v>
      </c>
      <c r="H27" s="6">
        <v>3</v>
      </c>
      <c r="I27" s="6">
        <v>10</v>
      </c>
      <c r="J27" s="14">
        <v>0.85</v>
      </c>
      <c r="K27" s="4">
        <v>49.8</v>
      </c>
      <c r="L27" s="6">
        <v>39.5</v>
      </c>
      <c r="M27" s="5" t="s">
        <v>38</v>
      </c>
      <c r="N27" s="5">
        <v>2</v>
      </c>
      <c r="O27" s="11">
        <v>6</v>
      </c>
      <c r="P27" s="6" t="s">
        <v>47</v>
      </c>
      <c r="Q27" s="78">
        <v>996.44485742033919</v>
      </c>
      <c r="R27" s="50">
        <f t="shared" si="1"/>
        <v>10</v>
      </c>
      <c r="S27" s="51">
        <f t="shared" si="1"/>
        <v>8.4444444444444464</v>
      </c>
      <c r="T27" s="51">
        <f t="shared" si="1"/>
        <v>7.1111111111111089</v>
      </c>
      <c r="U27" s="52">
        <f t="shared" si="2"/>
        <v>2.1590000000000003</v>
      </c>
      <c r="V27" s="51">
        <f t="shared" si="3"/>
        <v>9.8888888888888875</v>
      </c>
      <c r="W27" s="14">
        <f t="shared" si="3"/>
        <v>4.166666666666667</v>
      </c>
    </row>
    <row r="28" spans="2:23" x14ac:dyDescent="0.25">
      <c r="B28" s="4">
        <v>20</v>
      </c>
      <c r="C28" s="33">
        <v>28.937999999999999</v>
      </c>
      <c r="D28" s="5">
        <v>49</v>
      </c>
      <c r="E28" s="4">
        <v>37.700000000000003</v>
      </c>
      <c r="F28" s="6">
        <v>37.299999999999997</v>
      </c>
      <c r="G28" s="5" t="s">
        <v>31</v>
      </c>
      <c r="H28" s="6">
        <v>2</v>
      </c>
      <c r="I28" s="6">
        <v>10</v>
      </c>
      <c r="J28" s="14">
        <v>0.22</v>
      </c>
      <c r="K28" s="4">
        <v>46.5</v>
      </c>
      <c r="L28" s="6">
        <v>37.200000000000003</v>
      </c>
      <c r="M28" s="5"/>
      <c r="N28" s="5">
        <v>0</v>
      </c>
      <c r="O28" s="11">
        <v>7</v>
      </c>
      <c r="P28" s="6" t="s">
        <v>44</v>
      </c>
      <c r="Q28" s="78">
        <v>980.39337526512293</v>
      </c>
      <c r="R28" s="50">
        <f t="shared" si="1"/>
        <v>9.4444444444444446</v>
      </c>
      <c r="S28" s="51">
        <f t="shared" si="1"/>
        <v>3.1666666666666683</v>
      </c>
      <c r="T28" s="51">
        <f t="shared" si="1"/>
        <v>2.9444444444444429</v>
      </c>
      <c r="U28" s="52">
        <f t="shared" si="2"/>
        <v>0.55879999999999996</v>
      </c>
      <c r="V28" s="51">
        <f t="shared" si="3"/>
        <v>8.0555555555555554</v>
      </c>
      <c r="W28" s="14">
        <f t="shared" si="3"/>
        <v>2.8888888888888906</v>
      </c>
    </row>
    <row r="29" spans="2:23" x14ac:dyDescent="0.25">
      <c r="B29" s="4">
        <v>21</v>
      </c>
      <c r="C29" s="33">
        <v>29.77</v>
      </c>
      <c r="D29" s="5">
        <v>49</v>
      </c>
      <c r="E29" s="4">
        <v>44.6</v>
      </c>
      <c r="F29" s="6">
        <v>43.5</v>
      </c>
      <c r="G29" s="5" t="s">
        <v>38</v>
      </c>
      <c r="H29" s="6">
        <v>1.5</v>
      </c>
      <c r="I29" s="6">
        <v>3</v>
      </c>
      <c r="J29" s="14">
        <v>0.27</v>
      </c>
      <c r="K29" s="4">
        <v>48</v>
      </c>
      <c r="L29" s="6">
        <v>37.6</v>
      </c>
      <c r="M29" s="5" t="s">
        <v>40</v>
      </c>
      <c r="N29" s="5">
        <v>5</v>
      </c>
      <c r="O29" s="11">
        <v>7</v>
      </c>
      <c r="P29" s="6" t="s">
        <v>48</v>
      </c>
      <c r="Q29" s="78">
        <v>1008.5681287527599</v>
      </c>
      <c r="R29" s="50">
        <f t="shared" si="1"/>
        <v>9.4444444444444446</v>
      </c>
      <c r="S29" s="51">
        <f t="shared" si="1"/>
        <v>7.0000000000000009</v>
      </c>
      <c r="T29" s="51">
        <f t="shared" si="1"/>
        <v>6.3888888888888884</v>
      </c>
      <c r="U29" s="52">
        <f t="shared" si="2"/>
        <v>0.68580000000000008</v>
      </c>
      <c r="V29" s="51">
        <f t="shared" si="3"/>
        <v>8.8888888888888893</v>
      </c>
      <c r="W29" s="14">
        <f t="shared" si="3"/>
        <v>3.1111111111111116</v>
      </c>
    </row>
    <row r="30" spans="2:23" x14ac:dyDescent="0.25">
      <c r="B30" s="4">
        <v>22</v>
      </c>
      <c r="C30" s="33">
        <v>29.32</v>
      </c>
      <c r="D30" s="5">
        <v>49</v>
      </c>
      <c r="E30" s="4">
        <v>48.7</v>
      </c>
      <c r="F30" s="6">
        <v>44.8</v>
      </c>
      <c r="G30" s="5" t="s">
        <v>38</v>
      </c>
      <c r="H30" s="6">
        <v>5</v>
      </c>
      <c r="I30" s="6">
        <v>8</v>
      </c>
      <c r="J30" s="14">
        <v>0.16</v>
      </c>
      <c r="K30" s="4">
        <v>51</v>
      </c>
      <c r="L30" s="6">
        <v>43</v>
      </c>
      <c r="M30" s="5" t="s">
        <v>38</v>
      </c>
      <c r="N30" s="5">
        <v>5</v>
      </c>
      <c r="O30" s="11">
        <v>7</v>
      </c>
      <c r="P30" s="6" t="s">
        <v>46</v>
      </c>
      <c r="Q30" s="78">
        <v>993.32937987122557</v>
      </c>
      <c r="R30" s="50">
        <f t="shared" si="1"/>
        <v>9.4444444444444446</v>
      </c>
      <c r="S30" s="51">
        <f t="shared" si="1"/>
        <v>9.2777777777777786</v>
      </c>
      <c r="T30" s="51">
        <f t="shared" si="1"/>
        <v>7.1111111111111089</v>
      </c>
      <c r="U30" s="52">
        <f t="shared" si="2"/>
        <v>0.40639999999999998</v>
      </c>
      <c r="V30" s="51">
        <f t="shared" si="3"/>
        <v>10.555555555555555</v>
      </c>
      <c r="W30" s="14">
        <f t="shared" si="3"/>
        <v>6.1111111111111107</v>
      </c>
    </row>
    <row r="31" spans="2:23" x14ac:dyDescent="0.25">
      <c r="B31" s="4">
        <v>23</v>
      </c>
      <c r="C31" s="33">
        <v>29.64</v>
      </c>
      <c r="D31" s="5">
        <v>49</v>
      </c>
      <c r="E31" s="4">
        <v>41</v>
      </c>
      <c r="F31" s="6">
        <v>39</v>
      </c>
      <c r="G31" s="5" t="s">
        <v>33</v>
      </c>
      <c r="H31" s="6">
        <v>1</v>
      </c>
      <c r="I31" s="6">
        <v>10</v>
      </c>
      <c r="J31" s="14"/>
      <c r="K31" s="4">
        <v>45</v>
      </c>
      <c r="L31" s="6">
        <v>36</v>
      </c>
      <c r="M31" s="5" t="s">
        <v>33</v>
      </c>
      <c r="N31" s="5">
        <v>1.5</v>
      </c>
      <c r="O31" s="11">
        <v>5</v>
      </c>
      <c r="P31" s="6" t="s">
        <v>44</v>
      </c>
      <c r="Q31" s="78">
        <v>1004.1658235203168</v>
      </c>
      <c r="R31" s="50">
        <f t="shared" si="1"/>
        <v>9.4444444444444446</v>
      </c>
      <c r="S31" s="51">
        <f t="shared" si="1"/>
        <v>5</v>
      </c>
      <c r="T31" s="51">
        <f t="shared" si="1"/>
        <v>3.8888888888888888</v>
      </c>
      <c r="U31" s="52">
        <f t="shared" si="2"/>
        <v>0</v>
      </c>
      <c r="V31" s="51">
        <f t="shared" si="3"/>
        <v>7.2222222222222223</v>
      </c>
      <c r="W31" s="14">
        <f t="shared" si="3"/>
        <v>2.2222222222222223</v>
      </c>
    </row>
    <row r="32" spans="2:23" x14ac:dyDescent="0.25">
      <c r="B32" s="4">
        <v>24</v>
      </c>
      <c r="C32" s="33">
        <v>30.356000000000002</v>
      </c>
      <c r="D32" s="5">
        <v>48</v>
      </c>
      <c r="E32" s="4">
        <v>34</v>
      </c>
      <c r="F32" s="6">
        <v>32</v>
      </c>
      <c r="G32" s="5"/>
      <c r="H32" s="6">
        <v>0</v>
      </c>
      <c r="I32" s="6">
        <v>5</v>
      </c>
      <c r="J32" s="14">
        <v>0.3</v>
      </c>
      <c r="K32" s="4">
        <v>41</v>
      </c>
      <c r="L32" s="6">
        <v>37</v>
      </c>
      <c r="M32" s="5" t="s">
        <v>41</v>
      </c>
      <c r="N32" s="5">
        <v>5</v>
      </c>
      <c r="O32" s="11">
        <v>3</v>
      </c>
      <c r="P32" s="6" t="s">
        <v>49</v>
      </c>
      <c r="Q32" s="78">
        <v>1028.4123661851584</v>
      </c>
      <c r="R32" s="50">
        <f t="shared" si="1"/>
        <v>8.8888888888888893</v>
      </c>
      <c r="S32" s="51">
        <f t="shared" si="1"/>
        <v>1.1111111111111112</v>
      </c>
      <c r="T32" s="51">
        <f t="shared" si="1"/>
        <v>0</v>
      </c>
      <c r="U32" s="52">
        <f t="shared" si="2"/>
        <v>0.76200000000000001</v>
      </c>
      <c r="V32" s="51">
        <f t="shared" si="3"/>
        <v>5</v>
      </c>
      <c r="W32" s="14">
        <f t="shared" si="3"/>
        <v>2.7777777777777777</v>
      </c>
    </row>
    <row r="33" spans="2:23" x14ac:dyDescent="0.25">
      <c r="B33" s="4">
        <v>25</v>
      </c>
      <c r="C33" s="33">
        <v>29.83</v>
      </c>
      <c r="D33" s="5">
        <v>48</v>
      </c>
      <c r="E33" s="4">
        <v>46</v>
      </c>
      <c r="F33" s="6">
        <v>42.5</v>
      </c>
      <c r="G33" s="5" t="s">
        <v>43</v>
      </c>
      <c r="H33" s="6">
        <v>2</v>
      </c>
      <c r="I33" s="6">
        <v>5</v>
      </c>
      <c r="J33" s="14">
        <v>0.03</v>
      </c>
      <c r="K33" s="4">
        <v>51.5</v>
      </c>
      <c r="L33" s="6">
        <v>39</v>
      </c>
      <c r="M33" s="5" t="s">
        <v>43</v>
      </c>
      <c r="N33" s="5">
        <v>2</v>
      </c>
      <c r="O33" s="11">
        <v>6</v>
      </c>
      <c r="P33" s="6" t="s">
        <v>36</v>
      </c>
      <c r="Q33" s="78">
        <v>1010.5999619369645</v>
      </c>
      <c r="R33" s="50">
        <f t="shared" si="1"/>
        <v>8.8888888888888893</v>
      </c>
      <c r="S33" s="51">
        <f t="shared" si="1"/>
        <v>7.7777777777777777</v>
      </c>
      <c r="T33" s="51">
        <f t="shared" si="1"/>
        <v>5.833333333333333</v>
      </c>
      <c r="U33" s="52">
        <f t="shared" si="2"/>
        <v>7.6200000000000004E-2</v>
      </c>
      <c r="V33" s="51">
        <f t="shared" si="3"/>
        <v>10.833333333333334</v>
      </c>
      <c r="W33" s="14">
        <f t="shared" si="3"/>
        <v>3.8888888888888888</v>
      </c>
    </row>
    <row r="34" spans="2:23" x14ac:dyDescent="0.25">
      <c r="B34" s="4">
        <v>26</v>
      </c>
      <c r="C34" s="33">
        <v>30.2</v>
      </c>
      <c r="D34" s="5">
        <v>48</v>
      </c>
      <c r="E34" s="4">
        <v>44.2</v>
      </c>
      <c r="F34" s="6">
        <v>44</v>
      </c>
      <c r="G34" s="5" t="s">
        <v>43</v>
      </c>
      <c r="H34" s="6">
        <v>2</v>
      </c>
      <c r="I34" s="6">
        <v>2</v>
      </c>
      <c r="J34" s="14"/>
      <c r="K34" s="4">
        <v>48.5</v>
      </c>
      <c r="L34" s="6">
        <v>42</v>
      </c>
      <c r="M34" s="5" t="s">
        <v>43</v>
      </c>
      <c r="N34" s="5">
        <v>1</v>
      </c>
      <c r="O34" s="11">
        <v>5</v>
      </c>
      <c r="P34" s="6" t="s">
        <v>36</v>
      </c>
      <c r="Q34" s="78">
        <v>1023.1295999062263</v>
      </c>
      <c r="R34" s="50">
        <f t="shared" si="1"/>
        <v>8.8888888888888893</v>
      </c>
      <c r="S34" s="51">
        <f t="shared" si="1"/>
        <v>6.7777777777777795</v>
      </c>
      <c r="T34" s="51">
        <f t="shared" si="1"/>
        <v>6.6666666666666661</v>
      </c>
      <c r="U34" s="52">
        <f t="shared" si="2"/>
        <v>0</v>
      </c>
      <c r="V34" s="51">
        <f t="shared" si="3"/>
        <v>9.1666666666666661</v>
      </c>
      <c r="W34" s="14">
        <f t="shared" si="3"/>
        <v>5.5555555555555554</v>
      </c>
    </row>
    <row r="35" spans="2:23" x14ac:dyDescent="0.25">
      <c r="B35" s="4">
        <v>27</v>
      </c>
      <c r="C35" s="33">
        <v>30.45</v>
      </c>
      <c r="D35" s="5">
        <v>48</v>
      </c>
      <c r="E35" s="4">
        <v>38.200000000000003</v>
      </c>
      <c r="F35" s="6">
        <v>38</v>
      </c>
      <c r="G35" s="5" t="s">
        <v>40</v>
      </c>
      <c r="H35" s="6">
        <v>0.5</v>
      </c>
      <c r="I35" s="6">
        <v>9</v>
      </c>
      <c r="J35" s="14">
        <v>0.06</v>
      </c>
      <c r="K35" s="4">
        <v>48</v>
      </c>
      <c r="L35" s="6">
        <v>33.5</v>
      </c>
      <c r="M35" s="5" t="s">
        <v>40</v>
      </c>
      <c r="N35" s="5">
        <v>1</v>
      </c>
      <c r="O35" s="11">
        <v>6</v>
      </c>
      <c r="P35" s="6" t="s">
        <v>50</v>
      </c>
      <c r="Q35" s="78">
        <v>1031.5955715070788</v>
      </c>
      <c r="R35" s="50">
        <f t="shared" si="1"/>
        <v>8.8888888888888893</v>
      </c>
      <c r="S35" s="51">
        <f t="shared" si="1"/>
        <v>3.444444444444446</v>
      </c>
      <c r="T35" s="51">
        <f t="shared" si="1"/>
        <v>3.333333333333333</v>
      </c>
      <c r="U35" s="52">
        <f t="shared" si="2"/>
        <v>0.15240000000000001</v>
      </c>
      <c r="V35" s="51">
        <f t="shared" si="3"/>
        <v>8.8888888888888893</v>
      </c>
      <c r="W35" s="14">
        <f t="shared" si="3"/>
        <v>0.83333333333333326</v>
      </c>
    </row>
    <row r="36" spans="2:23" x14ac:dyDescent="0.25">
      <c r="B36" s="4">
        <v>28</v>
      </c>
      <c r="C36" s="33">
        <v>30.186</v>
      </c>
      <c r="D36" s="5">
        <v>50</v>
      </c>
      <c r="E36" s="4">
        <v>49</v>
      </c>
      <c r="F36" s="6">
        <v>49</v>
      </c>
      <c r="G36" s="5" t="s">
        <v>40</v>
      </c>
      <c r="H36" s="6">
        <v>1.5</v>
      </c>
      <c r="I36" s="6">
        <v>10</v>
      </c>
      <c r="J36" s="14">
        <v>0.04</v>
      </c>
      <c r="K36" s="4">
        <v>51</v>
      </c>
      <c r="L36" s="6">
        <v>46.7</v>
      </c>
      <c r="M36" s="5" t="s">
        <v>43</v>
      </c>
      <c r="N36" s="5">
        <v>2</v>
      </c>
      <c r="O36" s="11">
        <v>10</v>
      </c>
      <c r="P36" s="6" t="s">
        <v>42</v>
      </c>
      <c r="Q36" s="78">
        <v>1022.6555054965785</v>
      </c>
      <c r="R36" s="50">
        <f t="shared" si="1"/>
        <v>10</v>
      </c>
      <c r="S36" s="51">
        <f t="shared" si="1"/>
        <v>9.4444444444444446</v>
      </c>
      <c r="T36" s="51">
        <f t="shared" si="1"/>
        <v>9.4444444444444446</v>
      </c>
      <c r="U36" s="52">
        <f t="shared" si="2"/>
        <v>0.1016</v>
      </c>
      <c r="V36" s="51">
        <f t="shared" si="3"/>
        <v>10.555555555555555</v>
      </c>
      <c r="W36" s="14">
        <f t="shared" si="3"/>
        <v>8.1666666666666679</v>
      </c>
    </row>
    <row r="37" spans="2:23" x14ac:dyDescent="0.25">
      <c r="B37" s="4">
        <v>29</v>
      </c>
      <c r="C37" s="33">
        <v>30.43</v>
      </c>
      <c r="D37" s="5">
        <v>50</v>
      </c>
      <c r="E37" s="4">
        <v>42.8</v>
      </c>
      <c r="F37" s="6">
        <v>39</v>
      </c>
      <c r="G37" s="5" t="s">
        <v>43</v>
      </c>
      <c r="H37" s="6">
        <v>2</v>
      </c>
      <c r="I37" s="6">
        <v>0</v>
      </c>
      <c r="J37" s="14"/>
      <c r="K37" s="4">
        <v>49.4</v>
      </c>
      <c r="L37" s="6">
        <v>38.4</v>
      </c>
      <c r="M37" s="5"/>
      <c r="N37" s="5">
        <v>0</v>
      </c>
      <c r="O37" s="11">
        <v>5</v>
      </c>
      <c r="P37" s="6" t="s">
        <v>51</v>
      </c>
      <c r="Q37" s="78">
        <v>1030.9182937790106</v>
      </c>
      <c r="R37" s="50">
        <f t="shared" si="1"/>
        <v>10</v>
      </c>
      <c r="S37" s="51">
        <f t="shared" si="1"/>
        <v>5.9999999999999982</v>
      </c>
      <c r="T37" s="51">
        <f t="shared" si="1"/>
        <v>3.8888888888888888</v>
      </c>
      <c r="U37" s="52">
        <f t="shared" si="2"/>
        <v>0</v>
      </c>
      <c r="V37" s="51">
        <f t="shared" si="3"/>
        <v>9.6666666666666661</v>
      </c>
      <c r="W37" s="14">
        <f t="shared" si="3"/>
        <v>3.5555555555555545</v>
      </c>
    </row>
    <row r="38" spans="2:23" x14ac:dyDescent="0.25">
      <c r="B38" s="4">
        <v>30</v>
      </c>
      <c r="C38" s="33">
        <v>30.462</v>
      </c>
      <c r="D38" s="5">
        <v>50</v>
      </c>
      <c r="E38" s="4">
        <v>43</v>
      </c>
      <c r="F38" s="6">
        <v>42</v>
      </c>
      <c r="G38" s="5" t="s">
        <v>40</v>
      </c>
      <c r="H38" s="6">
        <v>1</v>
      </c>
      <c r="I38" s="6">
        <v>8</v>
      </c>
      <c r="J38" s="14">
        <v>7.0000000000000007E-2</v>
      </c>
      <c r="K38" s="4">
        <v>47</v>
      </c>
      <c r="L38" s="6">
        <v>39</v>
      </c>
      <c r="M38" s="5" t="s">
        <v>40</v>
      </c>
      <c r="N38" s="5">
        <v>2</v>
      </c>
      <c r="O38" s="11">
        <v>6</v>
      </c>
      <c r="P38" s="6" t="s">
        <v>44</v>
      </c>
      <c r="Q38" s="78">
        <v>1032.0019381439199</v>
      </c>
      <c r="R38" s="50">
        <f t="shared" si="1"/>
        <v>10</v>
      </c>
      <c r="S38" s="51">
        <f t="shared" si="1"/>
        <v>6.1111111111111107</v>
      </c>
      <c r="T38" s="51">
        <f t="shared" si="1"/>
        <v>5.5555555555555554</v>
      </c>
      <c r="U38" s="52">
        <f t="shared" si="2"/>
        <v>0.17780000000000001</v>
      </c>
      <c r="V38" s="51">
        <f t="shared" si="3"/>
        <v>8.3333333333333339</v>
      </c>
      <c r="W38" s="14">
        <f t="shared" si="3"/>
        <v>3.8888888888888888</v>
      </c>
    </row>
    <row r="39" spans="2:23" x14ac:dyDescent="0.25">
      <c r="B39" s="4">
        <v>31</v>
      </c>
      <c r="C39" s="33">
        <v>30.234000000000002</v>
      </c>
      <c r="D39" s="5">
        <v>50</v>
      </c>
      <c r="E39" s="4">
        <v>45.1</v>
      </c>
      <c r="F39" s="6">
        <v>44.5</v>
      </c>
      <c r="G39" s="5" t="s">
        <v>40</v>
      </c>
      <c r="H39" s="6">
        <v>2</v>
      </c>
      <c r="I39" s="6">
        <v>10</v>
      </c>
      <c r="J39" s="14"/>
      <c r="K39" s="4">
        <v>48</v>
      </c>
      <c r="L39" s="6">
        <v>44.2</v>
      </c>
      <c r="M39" s="5" t="s">
        <v>40</v>
      </c>
      <c r="N39" s="5">
        <v>3</v>
      </c>
      <c r="O39" s="11">
        <v>6</v>
      </c>
      <c r="P39" s="6" t="s">
        <v>34</v>
      </c>
      <c r="Q39" s="78">
        <v>1024.2809720439425</v>
      </c>
      <c r="R39" s="50">
        <f t="shared" si="1"/>
        <v>10</v>
      </c>
      <c r="S39" s="51">
        <f t="shared" si="1"/>
        <v>7.2777777777777786</v>
      </c>
      <c r="T39" s="51">
        <f t="shared" si="1"/>
        <v>6.9444444444444446</v>
      </c>
      <c r="U39" s="52">
        <f t="shared" si="2"/>
        <v>0</v>
      </c>
      <c r="V39" s="51">
        <f t="shared" si="3"/>
        <v>8.8888888888888893</v>
      </c>
      <c r="W39" s="14">
        <f t="shared" si="3"/>
        <v>6.7777777777777795</v>
      </c>
    </row>
    <row r="40" spans="2:23" x14ac:dyDescent="0.25">
      <c r="B40" s="1" t="s">
        <v>15</v>
      </c>
      <c r="C40" s="12">
        <f>SUM(C9:C39)</f>
        <v>929.8180000000001</v>
      </c>
      <c r="D40" s="36">
        <f t="shared" ref="D40:O40" si="4">SUM(D9:D39)</f>
        <v>1457</v>
      </c>
      <c r="E40" s="36">
        <f t="shared" ref="E40" si="5">SUM(E9:E39)</f>
        <v>1242.1000000000001</v>
      </c>
      <c r="F40" s="36">
        <f t="shared" si="4"/>
        <v>1204.8999999999999</v>
      </c>
      <c r="G40" s="36"/>
      <c r="H40" s="36">
        <f t="shared" si="4"/>
        <v>55</v>
      </c>
      <c r="I40" s="36">
        <f t="shared" si="4"/>
        <v>249</v>
      </c>
      <c r="J40" s="35">
        <f t="shared" si="4"/>
        <v>3.75</v>
      </c>
      <c r="K40" s="36">
        <f t="shared" ref="K40" si="6">SUM(K9:K39)</f>
        <v>1391.3000000000002</v>
      </c>
      <c r="L40" s="36">
        <f t="shared" si="4"/>
        <v>1131.0000000000002</v>
      </c>
      <c r="M40" s="12"/>
      <c r="N40" s="36">
        <f t="shared" si="4"/>
        <v>59</v>
      </c>
      <c r="O40" s="37">
        <f t="shared" si="4"/>
        <v>168</v>
      </c>
      <c r="P40" s="3"/>
      <c r="Q40" s="36">
        <f>SUM(Q9:Q39)</f>
        <v>31500.898274066454</v>
      </c>
      <c r="R40" s="37"/>
      <c r="S40" s="48"/>
      <c r="T40" s="48"/>
      <c r="U40" s="49">
        <f t="shared" si="2"/>
        <v>9.5250000000000004</v>
      </c>
      <c r="V40" s="48"/>
      <c r="W40" s="13"/>
    </row>
    <row r="41" spans="2:23" x14ac:dyDescent="0.25">
      <c r="B41" s="7" t="s">
        <v>16</v>
      </c>
      <c r="C41" s="15">
        <f>C40/31</f>
        <v>29.994129032258069</v>
      </c>
      <c r="D41" s="38">
        <f t="shared" ref="D41:O41" si="7">D40/31</f>
        <v>47</v>
      </c>
      <c r="E41" s="38">
        <f t="shared" ref="E41" si="8">E40/31</f>
        <v>40.067741935483873</v>
      </c>
      <c r="F41" s="38">
        <f t="shared" si="7"/>
        <v>38.867741935483863</v>
      </c>
      <c r="G41" s="38"/>
      <c r="H41" s="38">
        <f t="shared" si="7"/>
        <v>1.7741935483870968</v>
      </c>
      <c r="I41" s="38">
        <f t="shared" si="7"/>
        <v>8.0322580645161299</v>
      </c>
      <c r="J41" s="38">
        <f t="shared" si="7"/>
        <v>0.12096774193548387</v>
      </c>
      <c r="K41" s="38">
        <f t="shared" ref="K41" si="9">K40/31</f>
        <v>44.880645161290332</v>
      </c>
      <c r="L41" s="38">
        <f t="shared" si="7"/>
        <v>36.483870967741943</v>
      </c>
      <c r="M41" s="15"/>
      <c r="N41" s="38">
        <f t="shared" si="7"/>
        <v>1.903225806451613</v>
      </c>
      <c r="O41" s="39">
        <f t="shared" si="7"/>
        <v>5.419354838709677</v>
      </c>
      <c r="P41" s="9"/>
      <c r="Q41" s="38">
        <f>AVERAGE(Q9:Q39)</f>
        <v>1016.1580088408533</v>
      </c>
      <c r="R41" s="39">
        <f t="shared" si="1"/>
        <v>8.3333333333333339</v>
      </c>
      <c r="S41" s="53">
        <f t="shared" si="1"/>
        <v>4.4820788530465965</v>
      </c>
      <c r="T41" s="53">
        <f t="shared" si="1"/>
        <v>3.8154121863799242</v>
      </c>
      <c r="U41" s="54">
        <f t="shared" si="2"/>
        <v>0.30725806451612903</v>
      </c>
      <c r="V41" s="53">
        <f t="shared" si="3"/>
        <v>7.1559139784946284</v>
      </c>
      <c r="W41" s="55">
        <f t="shared" si="3"/>
        <v>2.4910394265233018</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4.5</v>
      </c>
      <c r="E45" s="5">
        <v>3</v>
      </c>
      <c r="F45" s="5">
        <v>4</v>
      </c>
      <c r="G45" s="5">
        <v>2.5</v>
      </c>
      <c r="H45" s="5">
        <v>6.5</v>
      </c>
      <c r="I45" s="5">
        <v>5</v>
      </c>
      <c r="J45" s="5">
        <v>3</v>
      </c>
      <c r="K45" s="6"/>
    </row>
    <row r="46" spans="2:23" ht="30" x14ac:dyDescent="0.25">
      <c r="B46" s="24" t="s">
        <v>28</v>
      </c>
      <c r="C46" s="7"/>
      <c r="D46" s="8">
        <v>14</v>
      </c>
      <c r="E46" s="8">
        <v>7</v>
      </c>
      <c r="F46" s="8">
        <v>10.5</v>
      </c>
      <c r="G46" s="8">
        <v>17</v>
      </c>
      <c r="H46" s="8">
        <v>28</v>
      </c>
      <c r="I46" s="8">
        <v>27.5</v>
      </c>
      <c r="J46" s="8">
        <v>10.5</v>
      </c>
      <c r="K46" s="9"/>
    </row>
  </sheetData>
  <mergeCells count="14">
    <mergeCell ref="Q6:T6"/>
    <mergeCell ref="U6:U8"/>
    <mergeCell ref="V6:W6"/>
    <mergeCell ref="V7:W7"/>
    <mergeCell ref="C43:K43"/>
    <mergeCell ref="B6:B8"/>
    <mergeCell ref="J6:J8"/>
    <mergeCell ref="P6:P8"/>
    <mergeCell ref="C6:I6"/>
    <mergeCell ref="K6:O6"/>
    <mergeCell ref="E7:F7"/>
    <mergeCell ref="G7:H7"/>
    <mergeCell ref="K7:L7"/>
    <mergeCell ref="M7:N7"/>
  </mergeCells>
  <conditionalFormatting sqref="C9:C27 C29:C39">
    <cfRule type="expression" dxfId="167" priority="16">
      <formula>C9&gt;31</formula>
    </cfRule>
  </conditionalFormatting>
  <conditionalFormatting sqref="C9:C27 C29:C39">
    <cfRule type="expression" dxfId="166" priority="15">
      <formula>C9&lt;29</formula>
    </cfRule>
  </conditionalFormatting>
  <conditionalFormatting sqref="D9:D39">
    <cfRule type="expression" dxfId="165" priority="12">
      <formula>D9&lt;40</formula>
    </cfRule>
    <cfRule type="expression" dxfId="164" priority="13">
      <formula>D9&gt;70</formula>
    </cfRule>
  </conditionalFormatting>
  <conditionalFormatting sqref="F9:F39">
    <cfRule type="expression" dxfId="163" priority="9">
      <formula>F9&gt;E9</formula>
    </cfRule>
  </conditionalFormatting>
  <conditionalFormatting sqref="I9:I39">
    <cfRule type="cellIs" dxfId="162" priority="8" operator="greaterThan">
      <formula>10</formula>
    </cfRule>
  </conditionalFormatting>
  <conditionalFormatting sqref="J9:J39">
    <cfRule type="cellIs" dxfId="161" priority="7" operator="greaterThanOrEqual">
      <formula>5</formula>
    </cfRule>
  </conditionalFormatting>
  <conditionalFormatting sqref="K9:K39">
    <cfRule type="cellIs" dxfId="160" priority="5" operator="lessThan">
      <formula>35</formula>
    </cfRule>
    <cfRule type="cellIs" dxfId="159" priority="6" operator="greaterThanOrEqual">
      <formula>85</formula>
    </cfRule>
  </conditionalFormatting>
  <conditionalFormatting sqref="L9:L39">
    <cfRule type="cellIs" dxfId="158" priority="3" operator="notBetween">
      <formula>70</formula>
      <formula>20</formula>
    </cfRule>
    <cfRule type="expression" dxfId="157" priority="4">
      <formula>L9&gt;K9</formula>
    </cfRule>
  </conditionalFormatting>
  <conditionalFormatting sqref="O9:O39">
    <cfRule type="cellIs" dxfId="156" priority="2" operator="greaterThan">
      <formula>10</formula>
    </cfRule>
  </conditionalFormatting>
  <conditionalFormatting sqref="P9:P39">
    <cfRule type="containsBlanks" dxfId="155"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29.67</v>
      </c>
      <c r="D9" s="1">
        <v>62</v>
      </c>
      <c r="E9" s="1">
        <v>60</v>
      </c>
      <c r="F9" s="3">
        <v>58</v>
      </c>
      <c r="G9" s="2" t="s">
        <v>41</v>
      </c>
      <c r="H9" s="3">
        <v>1</v>
      </c>
      <c r="I9" s="3">
        <v>4</v>
      </c>
      <c r="J9" s="13">
        <v>0.14000000000000001</v>
      </c>
      <c r="K9" s="1">
        <v>66.5</v>
      </c>
      <c r="L9" s="3">
        <v>53.5</v>
      </c>
      <c r="M9" s="2" t="s">
        <v>31</v>
      </c>
      <c r="N9" s="2">
        <v>1</v>
      </c>
      <c r="O9" s="10">
        <v>6</v>
      </c>
      <c r="P9" s="3" t="s">
        <v>96</v>
      </c>
      <c r="Q9" s="79">
        <v>1003.9626402018964</v>
      </c>
      <c r="R9" s="37">
        <f>CONVERT(D9,"F","C")</f>
        <v>16.666666666666668</v>
      </c>
      <c r="S9" s="48">
        <f t="shared" ref="S9:T24" si="0">CONVERT(E9,"F","C")</f>
        <v>15.555555555555555</v>
      </c>
      <c r="T9" s="48">
        <f t="shared" si="0"/>
        <v>14.444444444444445</v>
      </c>
      <c r="U9" s="49">
        <f>CONVERT(J9,"in","cm")</f>
        <v>0.35560000000000003</v>
      </c>
      <c r="V9" s="48">
        <f>CONVERT(K9,"F","C")</f>
        <v>19.166666666666668</v>
      </c>
      <c r="W9" s="13">
        <f>CONVERT(L9,"F","C")</f>
        <v>11.944444444444445</v>
      </c>
    </row>
    <row r="10" spans="1:23" x14ac:dyDescent="0.25">
      <c r="B10" s="4">
        <v>2</v>
      </c>
      <c r="C10" s="33">
        <v>30.036000000000001</v>
      </c>
      <c r="D10" s="5">
        <v>62</v>
      </c>
      <c r="E10" s="4">
        <v>57</v>
      </c>
      <c r="F10" s="6">
        <v>56</v>
      </c>
      <c r="G10" s="5" t="s">
        <v>33</v>
      </c>
      <c r="H10" s="6">
        <v>2</v>
      </c>
      <c r="I10" s="6">
        <v>10</v>
      </c>
      <c r="J10" s="14">
        <v>0.01</v>
      </c>
      <c r="K10" s="4">
        <v>66.400000000000006</v>
      </c>
      <c r="L10" s="6">
        <v>55</v>
      </c>
      <c r="M10" s="5" t="s">
        <v>33</v>
      </c>
      <c r="N10" s="5">
        <v>1</v>
      </c>
      <c r="O10" s="11">
        <v>7</v>
      </c>
      <c r="P10" s="6" t="s">
        <v>97</v>
      </c>
      <c r="Q10" s="78">
        <v>1016.3568226255445</v>
      </c>
      <c r="R10" s="50">
        <f t="shared" ref="R10:T41" si="1">CONVERT(D10,"F","C")</f>
        <v>16.666666666666668</v>
      </c>
      <c r="S10" s="51">
        <f t="shared" si="0"/>
        <v>13.888888888888889</v>
      </c>
      <c r="T10" s="51">
        <f t="shared" si="0"/>
        <v>13.333333333333332</v>
      </c>
      <c r="U10" s="52">
        <f t="shared" ref="U10:U41" si="2">CONVERT(J10,"in","cm")</f>
        <v>2.5399999999999999E-2</v>
      </c>
      <c r="V10" s="51">
        <f t="shared" ref="V10:W41" si="3">CONVERT(K10,"F","C")</f>
        <v>19.111111111111114</v>
      </c>
      <c r="W10" s="14">
        <f t="shared" si="3"/>
        <v>12.777777777777777</v>
      </c>
    </row>
    <row r="11" spans="1:23" x14ac:dyDescent="0.25">
      <c r="B11" s="4">
        <v>3</v>
      </c>
      <c r="C11" s="33">
        <v>29.8</v>
      </c>
      <c r="D11" s="5">
        <v>61</v>
      </c>
      <c r="E11" s="4">
        <v>54.5</v>
      </c>
      <c r="F11" s="6">
        <v>49.5</v>
      </c>
      <c r="G11" s="5" t="s">
        <v>33</v>
      </c>
      <c r="H11" s="6">
        <v>2</v>
      </c>
      <c r="I11" s="6">
        <v>10</v>
      </c>
      <c r="J11" s="14">
        <v>0.08</v>
      </c>
      <c r="K11" s="4">
        <v>57</v>
      </c>
      <c r="L11" s="6">
        <v>48.4</v>
      </c>
      <c r="M11" s="5"/>
      <c r="N11" s="5">
        <v>0</v>
      </c>
      <c r="O11" s="11">
        <v>6</v>
      </c>
      <c r="P11" s="6" t="s">
        <v>90</v>
      </c>
      <c r="Q11" s="78">
        <v>1008.3649454343397</v>
      </c>
      <c r="R11" s="50">
        <f t="shared" si="1"/>
        <v>16.111111111111111</v>
      </c>
      <c r="S11" s="51">
        <f t="shared" si="0"/>
        <v>12.5</v>
      </c>
      <c r="T11" s="51">
        <f t="shared" si="0"/>
        <v>9.7222222222222214</v>
      </c>
      <c r="U11" s="52">
        <f t="shared" si="2"/>
        <v>0.20319999999999999</v>
      </c>
      <c r="V11" s="51">
        <f t="shared" si="3"/>
        <v>13.888888888888889</v>
      </c>
      <c r="W11" s="14">
        <f t="shared" si="3"/>
        <v>9.1111111111111107</v>
      </c>
    </row>
    <row r="12" spans="1:23" x14ac:dyDescent="0.25">
      <c r="B12" s="4">
        <v>4</v>
      </c>
      <c r="C12" s="33">
        <v>29.88</v>
      </c>
      <c r="D12" s="34">
        <v>60</v>
      </c>
      <c r="E12" s="4">
        <v>58</v>
      </c>
      <c r="F12" s="6">
        <v>53</v>
      </c>
      <c r="G12" s="5" t="s">
        <v>41</v>
      </c>
      <c r="H12" s="6">
        <v>2</v>
      </c>
      <c r="I12" s="6">
        <v>9</v>
      </c>
      <c r="J12" s="14">
        <v>0.04</v>
      </c>
      <c r="K12" s="4">
        <v>62.1</v>
      </c>
      <c r="L12" s="6">
        <v>50</v>
      </c>
      <c r="M12" s="5"/>
      <c r="N12" s="5">
        <v>0</v>
      </c>
      <c r="O12" s="11">
        <v>5</v>
      </c>
      <c r="P12" s="6" t="s">
        <v>58</v>
      </c>
      <c r="Q12" s="78">
        <v>1011.0740563466126</v>
      </c>
      <c r="R12" s="50">
        <f t="shared" si="1"/>
        <v>15.555555555555555</v>
      </c>
      <c r="S12" s="51">
        <f t="shared" si="0"/>
        <v>14.444444444444445</v>
      </c>
      <c r="T12" s="51">
        <f t="shared" si="0"/>
        <v>11.666666666666666</v>
      </c>
      <c r="U12" s="52">
        <f t="shared" si="2"/>
        <v>0.1016</v>
      </c>
      <c r="V12" s="51">
        <f t="shared" si="3"/>
        <v>16.722222222222221</v>
      </c>
      <c r="W12" s="14">
        <f t="shared" si="3"/>
        <v>10</v>
      </c>
    </row>
    <row r="13" spans="1:23" x14ac:dyDescent="0.25">
      <c r="B13" s="4">
        <v>5</v>
      </c>
      <c r="C13" s="33">
        <v>30.08</v>
      </c>
      <c r="D13" s="34">
        <v>61</v>
      </c>
      <c r="E13" s="4">
        <v>60</v>
      </c>
      <c r="F13" s="6">
        <v>56.3</v>
      </c>
      <c r="G13" s="5" t="s">
        <v>38</v>
      </c>
      <c r="H13" s="6">
        <v>1</v>
      </c>
      <c r="I13" s="6">
        <v>4</v>
      </c>
      <c r="J13" s="14"/>
      <c r="K13" s="4">
        <v>63.5</v>
      </c>
      <c r="L13" s="6">
        <v>48</v>
      </c>
      <c r="M13" s="5"/>
      <c r="N13" s="5">
        <v>0</v>
      </c>
      <c r="O13" s="11">
        <v>5</v>
      </c>
      <c r="P13" s="6" t="s">
        <v>36</v>
      </c>
      <c r="Q13" s="78">
        <v>1017.8468336272944</v>
      </c>
      <c r="R13" s="50">
        <f t="shared" si="1"/>
        <v>16.111111111111111</v>
      </c>
      <c r="S13" s="51">
        <f t="shared" si="0"/>
        <v>15.555555555555555</v>
      </c>
      <c r="T13" s="51">
        <f t="shared" si="0"/>
        <v>13.499999999999998</v>
      </c>
      <c r="U13" s="52">
        <f t="shared" si="2"/>
        <v>0</v>
      </c>
      <c r="V13" s="51">
        <f t="shared" si="3"/>
        <v>17.5</v>
      </c>
      <c r="W13" s="14">
        <f t="shared" si="3"/>
        <v>8.8888888888888893</v>
      </c>
    </row>
    <row r="14" spans="1:23" x14ac:dyDescent="0.25">
      <c r="B14" s="4">
        <v>6</v>
      </c>
      <c r="C14" s="33">
        <v>30.14</v>
      </c>
      <c r="D14" s="5">
        <v>61</v>
      </c>
      <c r="E14" s="4">
        <v>59</v>
      </c>
      <c r="F14" s="6">
        <v>56</v>
      </c>
      <c r="G14" s="5" t="s">
        <v>41</v>
      </c>
      <c r="H14" s="6">
        <v>3</v>
      </c>
      <c r="I14" s="6">
        <v>10</v>
      </c>
      <c r="J14" s="14">
        <v>0.62</v>
      </c>
      <c r="K14" s="4">
        <v>61</v>
      </c>
      <c r="L14" s="6">
        <v>48</v>
      </c>
      <c r="M14" s="5" t="s">
        <v>41</v>
      </c>
      <c r="N14" s="5">
        <v>3</v>
      </c>
      <c r="O14" s="11">
        <v>7</v>
      </c>
      <c r="P14" s="6" t="s">
        <v>98</v>
      </c>
      <c r="Q14" s="78">
        <v>1019.878666811499</v>
      </c>
      <c r="R14" s="50">
        <f t="shared" si="1"/>
        <v>16.111111111111111</v>
      </c>
      <c r="S14" s="51">
        <f t="shared" si="0"/>
        <v>15</v>
      </c>
      <c r="T14" s="51">
        <f t="shared" si="0"/>
        <v>13.333333333333332</v>
      </c>
      <c r="U14" s="52">
        <f t="shared" si="2"/>
        <v>1.5748000000000002</v>
      </c>
      <c r="V14" s="51">
        <f t="shared" si="3"/>
        <v>16.111111111111111</v>
      </c>
      <c r="W14" s="14">
        <f t="shared" si="3"/>
        <v>8.8888888888888893</v>
      </c>
    </row>
    <row r="15" spans="1:23" x14ac:dyDescent="0.25">
      <c r="B15" s="4">
        <v>7</v>
      </c>
      <c r="C15" s="33">
        <v>30.161999999999999</v>
      </c>
      <c r="D15" s="5">
        <v>61</v>
      </c>
      <c r="E15" s="4">
        <v>56.4</v>
      </c>
      <c r="F15" s="6">
        <v>51</v>
      </c>
      <c r="G15" s="5" t="s">
        <v>38</v>
      </c>
      <c r="H15" s="6">
        <v>1.5</v>
      </c>
      <c r="I15" s="6">
        <v>3</v>
      </c>
      <c r="J15" s="14">
        <v>0.04</v>
      </c>
      <c r="K15" s="4">
        <v>60</v>
      </c>
      <c r="L15" s="6">
        <v>49</v>
      </c>
      <c r="M15" s="5" t="s">
        <v>43</v>
      </c>
      <c r="N15" s="5">
        <v>1</v>
      </c>
      <c r="O15" s="11">
        <v>7</v>
      </c>
      <c r="P15" s="6" t="s">
        <v>36</v>
      </c>
      <c r="Q15" s="78">
        <v>1020.6236723123741</v>
      </c>
      <c r="R15" s="50">
        <f t="shared" si="1"/>
        <v>16.111111111111111</v>
      </c>
      <c r="S15" s="51">
        <f t="shared" si="0"/>
        <v>13.555555555555554</v>
      </c>
      <c r="T15" s="51">
        <f t="shared" si="0"/>
        <v>10.555555555555555</v>
      </c>
      <c r="U15" s="52">
        <f t="shared" si="2"/>
        <v>0.1016</v>
      </c>
      <c r="V15" s="51">
        <f t="shared" si="3"/>
        <v>15.555555555555555</v>
      </c>
      <c r="W15" s="14">
        <f t="shared" si="3"/>
        <v>9.4444444444444446</v>
      </c>
    </row>
    <row r="16" spans="1:23" x14ac:dyDescent="0.25">
      <c r="B16" s="4">
        <v>8</v>
      </c>
      <c r="C16" s="33">
        <v>30.31</v>
      </c>
      <c r="D16" s="5">
        <v>60</v>
      </c>
      <c r="E16" s="4">
        <v>58.7</v>
      </c>
      <c r="F16" s="6">
        <v>53</v>
      </c>
      <c r="G16" s="5" t="s">
        <v>40</v>
      </c>
      <c r="H16" s="6">
        <v>1</v>
      </c>
      <c r="I16" s="6">
        <v>2</v>
      </c>
      <c r="J16" s="14"/>
      <c r="K16" s="4">
        <v>64</v>
      </c>
      <c r="L16" s="6">
        <v>40.4</v>
      </c>
      <c r="M16" s="5" t="s">
        <v>40</v>
      </c>
      <c r="N16" s="5">
        <v>1</v>
      </c>
      <c r="O16" s="11">
        <v>5</v>
      </c>
      <c r="P16" s="6" t="s">
        <v>36</v>
      </c>
      <c r="Q16" s="78">
        <v>1025.6355275000785</v>
      </c>
      <c r="R16" s="50">
        <f t="shared" si="1"/>
        <v>15.555555555555555</v>
      </c>
      <c r="S16" s="51">
        <f t="shared" si="0"/>
        <v>14.833333333333334</v>
      </c>
      <c r="T16" s="51">
        <f t="shared" si="0"/>
        <v>11.666666666666666</v>
      </c>
      <c r="U16" s="52">
        <f t="shared" si="2"/>
        <v>0</v>
      </c>
      <c r="V16" s="51">
        <f t="shared" si="3"/>
        <v>17.777777777777779</v>
      </c>
      <c r="W16" s="14">
        <f t="shared" si="3"/>
        <v>4.6666666666666661</v>
      </c>
    </row>
    <row r="17" spans="2:23" x14ac:dyDescent="0.25">
      <c r="B17" s="4">
        <v>9</v>
      </c>
      <c r="C17" s="33">
        <v>30.11</v>
      </c>
      <c r="D17" s="5">
        <v>60</v>
      </c>
      <c r="E17" s="4">
        <v>55.7</v>
      </c>
      <c r="F17" s="6">
        <v>51.8</v>
      </c>
      <c r="G17" s="5" t="s">
        <v>41</v>
      </c>
      <c r="H17" s="6">
        <v>3</v>
      </c>
      <c r="I17" s="6">
        <v>7</v>
      </c>
      <c r="J17" s="14"/>
      <c r="K17" s="4">
        <v>59.1</v>
      </c>
      <c r="L17" s="6">
        <v>53</v>
      </c>
      <c r="M17" s="5" t="s">
        <v>41</v>
      </c>
      <c r="N17" s="5">
        <v>1</v>
      </c>
      <c r="O17" s="11">
        <v>6</v>
      </c>
      <c r="P17" s="6" t="s">
        <v>36</v>
      </c>
      <c r="Q17" s="78">
        <v>1018.8627502193966</v>
      </c>
      <c r="R17" s="50">
        <f t="shared" si="1"/>
        <v>15.555555555555555</v>
      </c>
      <c r="S17" s="51">
        <f t="shared" si="0"/>
        <v>13.166666666666668</v>
      </c>
      <c r="T17" s="51">
        <f t="shared" si="0"/>
        <v>10.999999999999998</v>
      </c>
      <c r="U17" s="52">
        <f t="shared" si="2"/>
        <v>0</v>
      </c>
      <c r="V17" s="51">
        <f t="shared" si="3"/>
        <v>15.055555555555555</v>
      </c>
      <c r="W17" s="14">
        <f t="shared" si="3"/>
        <v>11.666666666666666</v>
      </c>
    </row>
    <row r="18" spans="2:23" x14ac:dyDescent="0.25">
      <c r="B18" s="4">
        <v>10</v>
      </c>
      <c r="C18" s="33">
        <v>30.03</v>
      </c>
      <c r="D18" s="5">
        <v>60</v>
      </c>
      <c r="E18" s="4">
        <v>56.7</v>
      </c>
      <c r="F18" s="6">
        <v>51.7</v>
      </c>
      <c r="G18" s="5" t="s">
        <v>31</v>
      </c>
      <c r="H18" s="6">
        <v>1</v>
      </c>
      <c r="I18" s="6">
        <v>2</v>
      </c>
      <c r="J18" s="14"/>
      <c r="K18" s="4">
        <v>63</v>
      </c>
      <c r="L18" s="6">
        <v>44</v>
      </c>
      <c r="M18" s="5" t="s">
        <v>31</v>
      </c>
      <c r="N18" s="5">
        <v>1.5</v>
      </c>
      <c r="O18" s="11">
        <v>6</v>
      </c>
      <c r="P18" s="6" t="s">
        <v>36</v>
      </c>
      <c r="Q18" s="78">
        <v>1016.1536393071241</v>
      </c>
      <c r="R18" s="50">
        <f t="shared" si="1"/>
        <v>15.555555555555555</v>
      </c>
      <c r="S18" s="51">
        <f t="shared" si="0"/>
        <v>13.722222222222223</v>
      </c>
      <c r="T18" s="51">
        <f t="shared" si="0"/>
        <v>10.944444444444446</v>
      </c>
      <c r="U18" s="52">
        <f t="shared" si="2"/>
        <v>0</v>
      </c>
      <c r="V18" s="51">
        <f t="shared" si="3"/>
        <v>17.222222222222221</v>
      </c>
      <c r="W18" s="14">
        <f t="shared" si="3"/>
        <v>6.6666666666666661</v>
      </c>
    </row>
    <row r="19" spans="2:23" x14ac:dyDescent="0.25">
      <c r="B19" s="4">
        <v>11</v>
      </c>
      <c r="C19" s="33">
        <v>30.11</v>
      </c>
      <c r="D19" s="5">
        <v>60</v>
      </c>
      <c r="E19" s="4">
        <v>59</v>
      </c>
      <c r="F19" s="6">
        <v>54.8</v>
      </c>
      <c r="G19" s="5" t="s">
        <v>31</v>
      </c>
      <c r="H19" s="6">
        <v>1.5</v>
      </c>
      <c r="I19" s="6">
        <v>7</v>
      </c>
      <c r="J19" s="14"/>
      <c r="K19" s="4">
        <v>65.5</v>
      </c>
      <c r="L19" s="6">
        <v>51.8</v>
      </c>
      <c r="M19" s="5" t="s">
        <v>31</v>
      </c>
      <c r="N19" s="5">
        <v>1</v>
      </c>
      <c r="O19" s="11">
        <v>6</v>
      </c>
      <c r="P19" s="6" t="s">
        <v>36</v>
      </c>
      <c r="Q19" s="78">
        <v>1018.8627502193966</v>
      </c>
      <c r="R19" s="50">
        <f t="shared" si="1"/>
        <v>15.555555555555555</v>
      </c>
      <c r="S19" s="51">
        <f t="shared" si="0"/>
        <v>15</v>
      </c>
      <c r="T19" s="51">
        <f t="shared" si="0"/>
        <v>12.666666666666664</v>
      </c>
      <c r="U19" s="52">
        <f t="shared" si="2"/>
        <v>0</v>
      </c>
      <c r="V19" s="51">
        <f t="shared" si="3"/>
        <v>18.611111111111111</v>
      </c>
      <c r="W19" s="14">
        <f t="shared" si="3"/>
        <v>10.999999999999998</v>
      </c>
    </row>
    <row r="20" spans="2:23" x14ac:dyDescent="0.25">
      <c r="B20" s="4">
        <v>12</v>
      </c>
      <c r="C20" s="33">
        <v>30.102</v>
      </c>
      <c r="D20" s="5">
        <v>61</v>
      </c>
      <c r="E20" s="4">
        <v>62.4</v>
      </c>
      <c r="F20" s="6">
        <v>61</v>
      </c>
      <c r="G20" s="5" t="s">
        <v>41</v>
      </c>
      <c r="H20" s="6">
        <v>1</v>
      </c>
      <c r="I20" s="6">
        <v>0</v>
      </c>
      <c r="J20" s="14"/>
      <c r="K20" s="4">
        <v>67</v>
      </c>
      <c r="L20" s="6">
        <v>49.6</v>
      </c>
      <c r="M20" s="5"/>
      <c r="N20" s="5">
        <v>0</v>
      </c>
      <c r="O20" s="11">
        <v>5</v>
      </c>
      <c r="P20" s="6" t="s">
        <v>36</v>
      </c>
      <c r="Q20" s="78">
        <v>1018.5918391281696</v>
      </c>
      <c r="R20" s="50">
        <f t="shared" si="1"/>
        <v>16.111111111111111</v>
      </c>
      <c r="S20" s="51">
        <f t="shared" si="0"/>
        <v>16.888888888888889</v>
      </c>
      <c r="T20" s="51">
        <f t="shared" si="0"/>
        <v>16.111111111111111</v>
      </c>
      <c r="U20" s="52">
        <f t="shared" si="2"/>
        <v>0</v>
      </c>
      <c r="V20" s="51">
        <f t="shared" si="3"/>
        <v>19.444444444444443</v>
      </c>
      <c r="W20" s="14">
        <f t="shared" si="3"/>
        <v>9.7777777777777786</v>
      </c>
    </row>
    <row r="21" spans="2:23" x14ac:dyDescent="0.25">
      <c r="B21" s="4">
        <v>13</v>
      </c>
      <c r="C21" s="33">
        <v>30.15</v>
      </c>
      <c r="D21" s="5">
        <v>61</v>
      </c>
      <c r="E21" s="4">
        <v>58.5</v>
      </c>
      <c r="F21" s="6">
        <v>57</v>
      </c>
      <c r="G21" s="5" t="s">
        <v>41</v>
      </c>
      <c r="H21" s="6">
        <v>1</v>
      </c>
      <c r="I21" s="6">
        <v>10</v>
      </c>
      <c r="J21" s="14"/>
      <c r="K21" s="4">
        <v>62</v>
      </c>
      <c r="L21" s="6">
        <v>47.6</v>
      </c>
      <c r="M21" s="5"/>
      <c r="N21" s="5">
        <v>0</v>
      </c>
      <c r="O21" s="11">
        <v>6</v>
      </c>
      <c r="P21" s="6" t="s">
        <v>44</v>
      </c>
      <c r="Q21" s="78">
        <v>1020.2173056755331</v>
      </c>
      <c r="R21" s="50">
        <f t="shared" si="1"/>
        <v>16.111111111111111</v>
      </c>
      <c r="S21" s="51">
        <f t="shared" si="0"/>
        <v>14.722222222222221</v>
      </c>
      <c r="T21" s="51">
        <f t="shared" si="0"/>
        <v>13.888888888888889</v>
      </c>
      <c r="U21" s="52">
        <f t="shared" si="2"/>
        <v>0</v>
      </c>
      <c r="V21" s="51">
        <f t="shared" si="3"/>
        <v>16.666666666666668</v>
      </c>
      <c r="W21" s="14">
        <f t="shared" si="3"/>
        <v>8.6666666666666679</v>
      </c>
    </row>
    <row r="22" spans="2:23" x14ac:dyDescent="0.25">
      <c r="B22" s="4">
        <v>14</v>
      </c>
      <c r="C22" s="33">
        <v>30.21</v>
      </c>
      <c r="D22" s="5">
        <v>61</v>
      </c>
      <c r="E22" s="4">
        <v>60</v>
      </c>
      <c r="F22" s="6">
        <v>56.2</v>
      </c>
      <c r="G22" s="5" t="s">
        <v>38</v>
      </c>
      <c r="H22" s="6">
        <v>1</v>
      </c>
      <c r="I22" s="6">
        <v>1</v>
      </c>
      <c r="J22" s="14"/>
      <c r="K22" s="4">
        <v>61</v>
      </c>
      <c r="L22" s="6">
        <v>45</v>
      </c>
      <c r="M22" s="5" t="s">
        <v>55</v>
      </c>
      <c r="N22" s="5">
        <v>0.5</v>
      </c>
      <c r="O22" s="11">
        <v>6</v>
      </c>
      <c r="P22" s="6" t="s">
        <v>36</v>
      </c>
      <c r="Q22" s="78">
        <v>1022.2491388597376</v>
      </c>
      <c r="R22" s="50">
        <f t="shared" si="1"/>
        <v>16.111111111111111</v>
      </c>
      <c r="S22" s="51">
        <f t="shared" si="0"/>
        <v>15.555555555555555</v>
      </c>
      <c r="T22" s="51">
        <f t="shared" si="0"/>
        <v>13.444444444444446</v>
      </c>
      <c r="U22" s="52">
        <f t="shared" si="2"/>
        <v>0</v>
      </c>
      <c r="V22" s="51">
        <f t="shared" si="3"/>
        <v>16.111111111111111</v>
      </c>
      <c r="W22" s="14">
        <f t="shared" si="3"/>
        <v>7.2222222222222223</v>
      </c>
    </row>
    <row r="23" spans="2:23" x14ac:dyDescent="0.25">
      <c r="B23" s="4">
        <v>15</v>
      </c>
      <c r="C23" s="33">
        <v>30.12</v>
      </c>
      <c r="D23" s="5">
        <v>61</v>
      </c>
      <c r="E23" s="4">
        <v>58.1</v>
      </c>
      <c r="F23" s="6">
        <v>56</v>
      </c>
      <c r="G23" s="5" t="s">
        <v>40</v>
      </c>
      <c r="H23" s="6">
        <v>2</v>
      </c>
      <c r="I23" s="6">
        <v>9</v>
      </c>
      <c r="J23" s="14">
        <v>0.13</v>
      </c>
      <c r="K23" s="4">
        <v>63.8</v>
      </c>
      <c r="L23" s="6">
        <v>40.200000000000003</v>
      </c>
      <c r="M23" s="5" t="s">
        <v>40</v>
      </c>
      <c r="N23" s="5">
        <v>1</v>
      </c>
      <c r="O23" s="11">
        <v>7</v>
      </c>
      <c r="P23" s="6" t="s">
        <v>44</v>
      </c>
      <c r="Q23" s="78">
        <v>1019.201389083431</v>
      </c>
      <c r="R23" s="50">
        <f t="shared" si="1"/>
        <v>16.111111111111111</v>
      </c>
      <c r="S23" s="51">
        <f t="shared" si="0"/>
        <v>14.5</v>
      </c>
      <c r="T23" s="51">
        <f t="shared" si="0"/>
        <v>13.333333333333332</v>
      </c>
      <c r="U23" s="52">
        <f t="shared" si="2"/>
        <v>0.33019999999999999</v>
      </c>
      <c r="V23" s="51">
        <f t="shared" si="3"/>
        <v>17.666666666666664</v>
      </c>
      <c r="W23" s="14">
        <f t="shared" si="3"/>
        <v>4.5555555555555571</v>
      </c>
    </row>
    <row r="24" spans="2:23" x14ac:dyDescent="0.25">
      <c r="B24" s="4">
        <v>16</v>
      </c>
      <c r="C24" s="33">
        <v>29.91</v>
      </c>
      <c r="D24" s="5">
        <v>60</v>
      </c>
      <c r="E24" s="4">
        <v>57</v>
      </c>
      <c r="F24" s="6">
        <v>52.3</v>
      </c>
      <c r="G24" s="5" t="s">
        <v>40</v>
      </c>
      <c r="H24" s="6">
        <v>1.5</v>
      </c>
      <c r="I24" s="6">
        <v>10</v>
      </c>
      <c r="J24" s="14">
        <v>0.26</v>
      </c>
      <c r="K24" s="4">
        <v>57.1</v>
      </c>
      <c r="L24" s="6">
        <v>52.4</v>
      </c>
      <c r="M24" s="5" t="s">
        <v>38</v>
      </c>
      <c r="N24" s="5">
        <v>3</v>
      </c>
      <c r="O24" s="11">
        <v>7</v>
      </c>
      <c r="P24" s="6" t="s">
        <v>90</v>
      </c>
      <c r="Q24" s="78">
        <v>1012.0899729387148</v>
      </c>
      <c r="R24" s="50">
        <f t="shared" si="1"/>
        <v>15.555555555555555</v>
      </c>
      <c r="S24" s="51">
        <f t="shared" si="0"/>
        <v>13.888888888888889</v>
      </c>
      <c r="T24" s="51">
        <f t="shared" si="0"/>
        <v>11.277777777777777</v>
      </c>
      <c r="U24" s="52">
        <f t="shared" si="2"/>
        <v>0.66039999999999999</v>
      </c>
      <c r="V24" s="51">
        <f t="shared" si="3"/>
        <v>13.944444444444445</v>
      </c>
      <c r="W24" s="14">
        <f t="shared" si="3"/>
        <v>11.333333333333332</v>
      </c>
    </row>
    <row r="25" spans="2:23" x14ac:dyDescent="0.25">
      <c r="B25" s="4">
        <v>17</v>
      </c>
      <c r="C25" s="33">
        <v>29.76</v>
      </c>
      <c r="D25" s="5">
        <v>59</v>
      </c>
      <c r="E25" s="4">
        <v>54.5</v>
      </c>
      <c r="F25" s="6">
        <v>50</v>
      </c>
      <c r="G25" s="5" t="s">
        <v>40</v>
      </c>
      <c r="H25" s="6">
        <v>1.5</v>
      </c>
      <c r="I25" s="6">
        <v>3</v>
      </c>
      <c r="J25" s="14">
        <v>0.05</v>
      </c>
      <c r="K25" s="4">
        <v>60</v>
      </c>
      <c r="L25" s="6">
        <v>47</v>
      </c>
      <c r="M25" s="5" t="s">
        <v>55</v>
      </c>
      <c r="N25" s="5">
        <v>0.5</v>
      </c>
      <c r="O25" s="11">
        <v>5</v>
      </c>
      <c r="P25" s="6" t="s">
        <v>98</v>
      </c>
      <c r="Q25" s="78">
        <v>1007.0103899782033</v>
      </c>
      <c r="R25" s="50">
        <f t="shared" si="1"/>
        <v>15</v>
      </c>
      <c r="S25" s="51">
        <f t="shared" si="1"/>
        <v>12.5</v>
      </c>
      <c r="T25" s="51">
        <f t="shared" si="1"/>
        <v>10</v>
      </c>
      <c r="U25" s="52">
        <f t="shared" si="2"/>
        <v>0.127</v>
      </c>
      <c r="V25" s="51">
        <f t="shared" si="3"/>
        <v>15.555555555555555</v>
      </c>
      <c r="W25" s="14">
        <f t="shared" si="3"/>
        <v>8.3333333333333339</v>
      </c>
    </row>
    <row r="26" spans="2:23" x14ac:dyDescent="0.25">
      <c r="B26" s="4">
        <v>18</v>
      </c>
      <c r="C26" s="33">
        <v>29.713999999999999</v>
      </c>
      <c r="D26" s="5">
        <v>58</v>
      </c>
      <c r="E26" s="4">
        <v>50</v>
      </c>
      <c r="F26" s="6">
        <v>46</v>
      </c>
      <c r="G26" s="5" t="s">
        <v>33</v>
      </c>
      <c r="H26" s="6">
        <v>1.5</v>
      </c>
      <c r="I26" s="6">
        <v>10</v>
      </c>
      <c r="J26" s="14">
        <v>0.03</v>
      </c>
      <c r="K26" s="4">
        <v>53</v>
      </c>
      <c r="L26" s="6">
        <v>45</v>
      </c>
      <c r="M26" s="5" t="s">
        <v>55</v>
      </c>
      <c r="N26" s="5">
        <v>1</v>
      </c>
      <c r="O26" s="11">
        <v>5</v>
      </c>
      <c r="P26" s="6" t="s">
        <v>97</v>
      </c>
      <c r="Q26" s="78">
        <v>1005.4526512036463</v>
      </c>
      <c r="R26" s="50">
        <f t="shared" si="1"/>
        <v>14.444444444444445</v>
      </c>
      <c r="S26" s="51">
        <f t="shared" si="1"/>
        <v>10</v>
      </c>
      <c r="T26" s="51">
        <f t="shared" si="1"/>
        <v>7.7777777777777777</v>
      </c>
      <c r="U26" s="52">
        <f t="shared" si="2"/>
        <v>7.6200000000000004E-2</v>
      </c>
      <c r="V26" s="51">
        <f t="shared" si="3"/>
        <v>11.666666666666666</v>
      </c>
      <c r="W26" s="14">
        <f t="shared" si="3"/>
        <v>7.2222222222222223</v>
      </c>
    </row>
    <row r="27" spans="2:23" x14ac:dyDescent="0.25">
      <c r="B27" s="4">
        <v>19</v>
      </c>
      <c r="C27" s="33">
        <v>29.81</v>
      </c>
      <c r="D27" s="5">
        <v>57</v>
      </c>
      <c r="E27" s="4">
        <v>48</v>
      </c>
      <c r="F27" s="6">
        <v>44</v>
      </c>
      <c r="G27" s="5" t="s">
        <v>38</v>
      </c>
      <c r="H27" s="6">
        <v>1</v>
      </c>
      <c r="I27" s="6">
        <v>8</v>
      </c>
      <c r="J27" s="14">
        <v>0.28000000000000003</v>
      </c>
      <c r="K27" s="4">
        <v>53</v>
      </c>
      <c r="L27" s="6">
        <v>40</v>
      </c>
      <c r="M27" s="5" t="s">
        <v>55</v>
      </c>
      <c r="N27" s="5">
        <v>1</v>
      </c>
      <c r="O27" s="11">
        <v>5</v>
      </c>
      <c r="P27" s="6" t="s">
        <v>73</v>
      </c>
      <c r="Q27" s="78">
        <v>1008.7035842983736</v>
      </c>
      <c r="R27" s="50">
        <f t="shared" si="1"/>
        <v>13.888888888888889</v>
      </c>
      <c r="S27" s="51">
        <f t="shared" si="1"/>
        <v>8.8888888888888893</v>
      </c>
      <c r="T27" s="51">
        <f t="shared" si="1"/>
        <v>6.6666666666666661</v>
      </c>
      <c r="U27" s="52">
        <f t="shared" si="2"/>
        <v>0.71120000000000005</v>
      </c>
      <c r="V27" s="51">
        <f t="shared" si="3"/>
        <v>11.666666666666666</v>
      </c>
      <c r="W27" s="14">
        <f t="shared" si="3"/>
        <v>4.4444444444444446</v>
      </c>
    </row>
    <row r="28" spans="2:23" x14ac:dyDescent="0.25">
      <c r="B28" s="4">
        <v>20</v>
      </c>
      <c r="C28" s="33">
        <v>30.032</v>
      </c>
      <c r="D28" s="5">
        <v>56</v>
      </c>
      <c r="E28" s="4">
        <v>49</v>
      </c>
      <c r="F28" s="6">
        <v>45</v>
      </c>
      <c r="G28" s="5" t="s">
        <v>31</v>
      </c>
      <c r="H28" s="6">
        <v>1</v>
      </c>
      <c r="I28" s="6">
        <v>3</v>
      </c>
      <c r="J28" s="14">
        <v>0.09</v>
      </c>
      <c r="K28" s="4">
        <v>56</v>
      </c>
      <c r="L28" s="6">
        <v>39.6</v>
      </c>
      <c r="M28" s="5" t="s">
        <v>40</v>
      </c>
      <c r="N28" s="5">
        <v>1.5</v>
      </c>
      <c r="O28" s="11">
        <v>5</v>
      </c>
      <c r="P28" s="6" t="s">
        <v>99</v>
      </c>
      <c r="Q28" s="78">
        <v>1016.2213670799308</v>
      </c>
      <c r="R28" s="50">
        <f t="shared" si="1"/>
        <v>13.333333333333332</v>
      </c>
      <c r="S28" s="51">
        <f t="shared" si="1"/>
        <v>9.4444444444444446</v>
      </c>
      <c r="T28" s="51">
        <f t="shared" si="1"/>
        <v>7.2222222222222223</v>
      </c>
      <c r="U28" s="52">
        <f t="shared" si="2"/>
        <v>0.22859999999999997</v>
      </c>
      <c r="V28" s="51">
        <f t="shared" si="3"/>
        <v>13.333333333333332</v>
      </c>
      <c r="W28" s="14">
        <f t="shared" si="3"/>
        <v>4.2222222222222232</v>
      </c>
    </row>
    <row r="29" spans="2:23" x14ac:dyDescent="0.25">
      <c r="B29" s="4">
        <v>21</v>
      </c>
      <c r="C29" s="33">
        <v>29.873999999999999</v>
      </c>
      <c r="D29" s="5">
        <v>57</v>
      </c>
      <c r="E29" s="4">
        <v>49</v>
      </c>
      <c r="F29" s="6">
        <v>47</v>
      </c>
      <c r="G29" s="5" t="s">
        <v>38</v>
      </c>
      <c r="H29" s="6">
        <v>1</v>
      </c>
      <c r="I29" s="6">
        <v>7</v>
      </c>
      <c r="J29" s="14">
        <v>0.2</v>
      </c>
      <c r="K29" s="4">
        <v>56</v>
      </c>
      <c r="L29" s="6">
        <v>43</v>
      </c>
      <c r="M29" s="5" t="s">
        <v>38</v>
      </c>
      <c r="N29" s="5">
        <v>1</v>
      </c>
      <c r="O29" s="11">
        <v>5</v>
      </c>
      <c r="P29" s="6" t="s">
        <v>100</v>
      </c>
      <c r="Q29" s="78">
        <v>1010.8708730281919</v>
      </c>
      <c r="R29" s="50">
        <f t="shared" si="1"/>
        <v>13.888888888888889</v>
      </c>
      <c r="S29" s="51">
        <f t="shared" si="1"/>
        <v>9.4444444444444446</v>
      </c>
      <c r="T29" s="51">
        <f t="shared" si="1"/>
        <v>8.3333333333333339</v>
      </c>
      <c r="U29" s="52">
        <f t="shared" si="2"/>
        <v>0.50800000000000001</v>
      </c>
      <c r="V29" s="51">
        <f t="shared" si="3"/>
        <v>13.333333333333332</v>
      </c>
      <c r="W29" s="14">
        <f t="shared" si="3"/>
        <v>6.1111111111111107</v>
      </c>
    </row>
    <row r="30" spans="2:23" x14ac:dyDescent="0.25">
      <c r="B30" s="4">
        <v>22</v>
      </c>
      <c r="C30" s="33">
        <v>30.123999999999999</v>
      </c>
      <c r="D30" s="5">
        <v>56</v>
      </c>
      <c r="E30" s="4">
        <v>52.2</v>
      </c>
      <c r="F30" s="6">
        <v>48.8</v>
      </c>
      <c r="G30" s="5" t="s">
        <v>43</v>
      </c>
      <c r="H30" s="6">
        <v>2</v>
      </c>
      <c r="I30" s="6">
        <v>2</v>
      </c>
      <c r="J30" s="14">
        <v>0.16</v>
      </c>
      <c r="K30" s="4">
        <v>57.2</v>
      </c>
      <c r="L30" s="6">
        <v>43</v>
      </c>
      <c r="M30" s="5"/>
      <c r="N30" s="5">
        <v>0</v>
      </c>
      <c r="O30" s="11">
        <v>6</v>
      </c>
      <c r="P30" s="6" t="s">
        <v>36</v>
      </c>
      <c r="Q30" s="78">
        <v>1019.3368446290444</v>
      </c>
      <c r="R30" s="50">
        <f t="shared" si="1"/>
        <v>13.333333333333332</v>
      </c>
      <c r="S30" s="51">
        <f t="shared" si="1"/>
        <v>11.222222222222223</v>
      </c>
      <c r="T30" s="51">
        <f t="shared" si="1"/>
        <v>9.3333333333333321</v>
      </c>
      <c r="U30" s="52">
        <f t="shared" si="2"/>
        <v>0.40639999999999998</v>
      </c>
      <c r="V30" s="51">
        <f t="shared" si="3"/>
        <v>14.000000000000002</v>
      </c>
      <c r="W30" s="14">
        <f t="shared" si="3"/>
        <v>6.1111111111111107</v>
      </c>
    </row>
    <row r="31" spans="2:23" x14ac:dyDescent="0.25">
      <c r="B31" s="4">
        <v>23</v>
      </c>
      <c r="C31" s="33">
        <v>29.92</v>
      </c>
      <c r="D31" s="5">
        <v>57</v>
      </c>
      <c r="E31" s="4">
        <v>54</v>
      </c>
      <c r="F31" s="6">
        <v>54</v>
      </c>
      <c r="G31" s="5" t="s">
        <v>40</v>
      </c>
      <c r="H31" s="6">
        <v>3</v>
      </c>
      <c r="I31" s="6">
        <v>10</v>
      </c>
      <c r="J31" s="14">
        <v>0.37</v>
      </c>
      <c r="K31" s="4">
        <v>55.8</v>
      </c>
      <c r="L31" s="6">
        <v>48.2</v>
      </c>
      <c r="M31" s="5" t="s">
        <v>43</v>
      </c>
      <c r="N31" s="5">
        <v>1.5</v>
      </c>
      <c r="O31" s="11">
        <v>7</v>
      </c>
      <c r="P31" s="6" t="s">
        <v>101</v>
      </c>
      <c r="Q31" s="78">
        <v>1012.4286118027489</v>
      </c>
      <c r="R31" s="50">
        <f t="shared" si="1"/>
        <v>13.888888888888889</v>
      </c>
      <c r="S31" s="51">
        <f t="shared" si="1"/>
        <v>12.222222222222221</v>
      </c>
      <c r="T31" s="51">
        <f t="shared" si="1"/>
        <v>12.222222222222221</v>
      </c>
      <c r="U31" s="52">
        <f t="shared" si="2"/>
        <v>0.93979999999999997</v>
      </c>
      <c r="V31" s="51">
        <f t="shared" si="3"/>
        <v>13.22222222222222</v>
      </c>
      <c r="W31" s="14">
        <f t="shared" si="3"/>
        <v>9.0000000000000018</v>
      </c>
    </row>
    <row r="32" spans="2:23" x14ac:dyDescent="0.25">
      <c r="B32" s="4">
        <v>24</v>
      </c>
      <c r="C32" s="33">
        <v>29.98</v>
      </c>
      <c r="D32" s="5">
        <v>56</v>
      </c>
      <c r="E32" s="4">
        <v>52</v>
      </c>
      <c r="F32" s="6">
        <v>51.4</v>
      </c>
      <c r="G32" s="5" t="s">
        <v>40</v>
      </c>
      <c r="H32" s="6">
        <v>4</v>
      </c>
      <c r="I32" s="6">
        <v>10</v>
      </c>
      <c r="J32" s="14">
        <v>0.6</v>
      </c>
      <c r="K32" s="4">
        <v>59.1</v>
      </c>
      <c r="L32" s="6">
        <v>48.4</v>
      </c>
      <c r="M32" s="5" t="s">
        <v>38</v>
      </c>
      <c r="N32" s="5">
        <v>4</v>
      </c>
      <c r="O32" s="11">
        <v>10</v>
      </c>
      <c r="P32" s="6" t="s">
        <v>71</v>
      </c>
      <c r="Q32" s="78">
        <v>1014.4604449869536</v>
      </c>
      <c r="R32" s="50">
        <f t="shared" si="1"/>
        <v>13.333333333333332</v>
      </c>
      <c r="S32" s="51">
        <f t="shared" si="1"/>
        <v>11.111111111111111</v>
      </c>
      <c r="T32" s="51">
        <f t="shared" si="1"/>
        <v>10.777777777777777</v>
      </c>
      <c r="U32" s="52">
        <f t="shared" si="2"/>
        <v>1.524</v>
      </c>
      <c r="V32" s="51">
        <f t="shared" si="3"/>
        <v>15.055555555555555</v>
      </c>
      <c r="W32" s="14">
        <f t="shared" si="3"/>
        <v>9.1111111111111107</v>
      </c>
    </row>
    <row r="33" spans="2:23" x14ac:dyDescent="0.25">
      <c r="B33" s="4">
        <v>25</v>
      </c>
      <c r="C33" s="33">
        <v>29.994</v>
      </c>
      <c r="D33" s="5">
        <v>58</v>
      </c>
      <c r="E33" s="4">
        <v>59</v>
      </c>
      <c r="F33" s="6">
        <v>58.8</v>
      </c>
      <c r="G33" s="5" t="s">
        <v>38</v>
      </c>
      <c r="H33" s="6">
        <v>2</v>
      </c>
      <c r="I33" s="6">
        <v>10</v>
      </c>
      <c r="J33" s="14">
        <v>0.22</v>
      </c>
      <c r="K33" s="4">
        <v>59.8</v>
      </c>
      <c r="L33" s="6">
        <v>57.5</v>
      </c>
      <c r="M33" s="5" t="s">
        <v>38</v>
      </c>
      <c r="N33" s="5">
        <v>4</v>
      </c>
      <c r="O33" s="11">
        <v>9</v>
      </c>
      <c r="P33" s="6" t="s">
        <v>39</v>
      </c>
      <c r="Q33" s="78">
        <v>1014.9345393966012</v>
      </c>
      <c r="R33" s="50">
        <f t="shared" si="1"/>
        <v>14.444444444444445</v>
      </c>
      <c r="S33" s="51">
        <f t="shared" si="1"/>
        <v>15</v>
      </c>
      <c r="T33" s="51">
        <f t="shared" si="1"/>
        <v>14.888888888888888</v>
      </c>
      <c r="U33" s="52">
        <f t="shared" si="2"/>
        <v>0.55879999999999996</v>
      </c>
      <c r="V33" s="51">
        <f t="shared" si="3"/>
        <v>15.444444444444443</v>
      </c>
      <c r="W33" s="14">
        <f t="shared" si="3"/>
        <v>14.166666666666666</v>
      </c>
    </row>
    <row r="34" spans="2:23" x14ac:dyDescent="0.25">
      <c r="B34" s="4">
        <v>26</v>
      </c>
      <c r="C34" s="33">
        <v>30.04</v>
      </c>
      <c r="D34" s="5">
        <v>58</v>
      </c>
      <c r="E34" s="4">
        <v>57</v>
      </c>
      <c r="F34" s="6">
        <v>56</v>
      </c>
      <c r="G34" s="5" t="s">
        <v>38</v>
      </c>
      <c r="H34" s="6">
        <v>1.5</v>
      </c>
      <c r="I34" s="6">
        <v>1</v>
      </c>
      <c r="J34" s="14">
        <v>0.03</v>
      </c>
      <c r="K34" s="4">
        <v>59</v>
      </c>
      <c r="L34" s="6">
        <v>50</v>
      </c>
      <c r="M34" s="5" t="s">
        <v>38</v>
      </c>
      <c r="N34" s="5">
        <v>1.5</v>
      </c>
      <c r="O34" s="11">
        <v>8</v>
      </c>
      <c r="P34" s="6" t="s">
        <v>44</v>
      </c>
      <c r="Q34" s="78">
        <v>1016.492278171158</v>
      </c>
      <c r="R34" s="50">
        <f t="shared" si="1"/>
        <v>14.444444444444445</v>
      </c>
      <c r="S34" s="51">
        <f t="shared" si="1"/>
        <v>13.888888888888889</v>
      </c>
      <c r="T34" s="51">
        <f t="shared" si="1"/>
        <v>13.333333333333332</v>
      </c>
      <c r="U34" s="52">
        <f t="shared" si="2"/>
        <v>7.6200000000000004E-2</v>
      </c>
      <c r="V34" s="51">
        <f t="shared" si="3"/>
        <v>15</v>
      </c>
      <c r="W34" s="14">
        <f t="shared" si="3"/>
        <v>10</v>
      </c>
    </row>
    <row r="35" spans="2:23" x14ac:dyDescent="0.25">
      <c r="B35" s="4">
        <v>27</v>
      </c>
      <c r="C35" s="33">
        <v>30.25</v>
      </c>
      <c r="D35" s="5">
        <v>57</v>
      </c>
      <c r="E35" s="4">
        <v>52</v>
      </c>
      <c r="F35" s="6">
        <v>47.8</v>
      </c>
      <c r="G35" s="5" t="s">
        <v>43</v>
      </c>
      <c r="H35" s="6">
        <v>2</v>
      </c>
      <c r="I35" s="6">
        <v>10</v>
      </c>
      <c r="J35" s="14">
        <v>0.02</v>
      </c>
      <c r="K35" s="4">
        <v>55.6</v>
      </c>
      <c r="L35" s="6">
        <v>46</v>
      </c>
      <c r="M35" s="5" t="s">
        <v>43</v>
      </c>
      <c r="N35" s="5">
        <v>2</v>
      </c>
      <c r="O35" s="11">
        <v>5</v>
      </c>
      <c r="P35" s="6" t="s">
        <v>36</v>
      </c>
      <c r="Q35" s="78">
        <v>1023.6036943158743</v>
      </c>
      <c r="R35" s="50">
        <f t="shared" si="1"/>
        <v>13.888888888888889</v>
      </c>
      <c r="S35" s="51">
        <f t="shared" si="1"/>
        <v>11.111111111111111</v>
      </c>
      <c r="T35" s="51">
        <f t="shared" si="1"/>
        <v>8.7777777777777768</v>
      </c>
      <c r="U35" s="52">
        <f t="shared" si="2"/>
        <v>5.0799999999999998E-2</v>
      </c>
      <c r="V35" s="51">
        <f t="shared" si="3"/>
        <v>13.111111111111111</v>
      </c>
      <c r="W35" s="14">
        <f t="shared" si="3"/>
        <v>7.7777777777777777</v>
      </c>
    </row>
    <row r="36" spans="2:23" x14ac:dyDescent="0.25">
      <c r="B36" s="4">
        <v>28</v>
      </c>
      <c r="C36" s="33">
        <v>30.51</v>
      </c>
      <c r="D36" s="5">
        <v>57</v>
      </c>
      <c r="E36" s="4">
        <v>53</v>
      </c>
      <c r="F36" s="6">
        <v>49</v>
      </c>
      <c r="G36" s="5" t="s">
        <v>43</v>
      </c>
      <c r="H36" s="6">
        <v>1</v>
      </c>
      <c r="I36" s="6">
        <v>1</v>
      </c>
      <c r="J36" s="14">
        <v>0.24</v>
      </c>
      <c r="K36" s="4">
        <v>58.4</v>
      </c>
      <c r="L36" s="6">
        <v>43.9</v>
      </c>
      <c r="M36" s="5" t="s">
        <v>40</v>
      </c>
      <c r="N36" s="5">
        <v>3</v>
      </c>
      <c r="O36" s="11">
        <v>4</v>
      </c>
      <c r="P36" s="6" t="s">
        <v>36</v>
      </c>
      <c r="Q36" s="78">
        <v>1032.4083047807605</v>
      </c>
      <c r="R36" s="50">
        <f t="shared" si="1"/>
        <v>13.888888888888889</v>
      </c>
      <c r="S36" s="51">
        <f t="shared" si="1"/>
        <v>11.666666666666666</v>
      </c>
      <c r="T36" s="51">
        <f t="shared" si="1"/>
        <v>9.4444444444444446</v>
      </c>
      <c r="U36" s="52">
        <f t="shared" si="2"/>
        <v>0.60960000000000003</v>
      </c>
      <c r="V36" s="51">
        <f t="shared" si="3"/>
        <v>14.666666666666666</v>
      </c>
      <c r="W36" s="14">
        <f t="shared" si="3"/>
        <v>6.6111111111111098</v>
      </c>
    </row>
    <row r="37" spans="2:23" x14ac:dyDescent="0.25">
      <c r="B37" s="4">
        <v>29</v>
      </c>
      <c r="C37" s="33">
        <v>30.052</v>
      </c>
      <c r="D37" s="5">
        <v>57</v>
      </c>
      <c r="E37" s="4">
        <v>56.5</v>
      </c>
      <c r="F37" s="6">
        <v>53</v>
      </c>
      <c r="G37" s="5" t="s">
        <v>38</v>
      </c>
      <c r="H37" s="6">
        <v>2</v>
      </c>
      <c r="I37" s="6">
        <v>4</v>
      </c>
      <c r="J37" s="14">
        <v>0.05</v>
      </c>
      <c r="K37" s="4">
        <v>57.4</v>
      </c>
      <c r="L37" s="6">
        <v>49.1</v>
      </c>
      <c r="M37" s="5" t="s">
        <v>43</v>
      </c>
      <c r="N37" s="5">
        <v>2</v>
      </c>
      <c r="O37" s="11">
        <v>8</v>
      </c>
      <c r="P37" s="6" t="s">
        <v>58</v>
      </c>
      <c r="Q37" s="78">
        <v>1016.8986448079989</v>
      </c>
      <c r="R37" s="50">
        <f t="shared" si="1"/>
        <v>13.888888888888889</v>
      </c>
      <c r="S37" s="51">
        <f t="shared" si="1"/>
        <v>13.611111111111111</v>
      </c>
      <c r="T37" s="51">
        <f t="shared" si="1"/>
        <v>11.666666666666666</v>
      </c>
      <c r="U37" s="52">
        <f t="shared" si="2"/>
        <v>0.127</v>
      </c>
      <c r="V37" s="51">
        <f t="shared" si="3"/>
        <v>14.111111111111111</v>
      </c>
      <c r="W37" s="14">
        <f t="shared" si="3"/>
        <v>9.5</v>
      </c>
    </row>
    <row r="38" spans="2:23" x14ac:dyDescent="0.25">
      <c r="B38" s="4">
        <v>30</v>
      </c>
      <c r="C38" s="33">
        <v>30.38</v>
      </c>
      <c r="D38" s="5">
        <v>57</v>
      </c>
      <c r="E38" s="4">
        <v>53</v>
      </c>
      <c r="F38" s="6">
        <v>50</v>
      </c>
      <c r="G38" s="5" t="s">
        <v>38</v>
      </c>
      <c r="H38" s="6">
        <v>1</v>
      </c>
      <c r="I38" s="6">
        <v>7</v>
      </c>
      <c r="J38" s="14">
        <v>0.02</v>
      </c>
      <c r="K38" s="4">
        <v>57.5</v>
      </c>
      <c r="L38" s="6">
        <v>48.1</v>
      </c>
      <c r="M38" s="5" t="s">
        <v>38</v>
      </c>
      <c r="N38" s="5">
        <v>1</v>
      </c>
      <c r="O38" s="11">
        <v>6</v>
      </c>
      <c r="P38" s="6" t="s">
        <v>36</v>
      </c>
      <c r="Q38" s="78">
        <v>1028.0059995483173</v>
      </c>
      <c r="R38" s="50">
        <f t="shared" si="1"/>
        <v>13.888888888888889</v>
      </c>
      <c r="S38" s="51">
        <f t="shared" si="1"/>
        <v>11.666666666666666</v>
      </c>
      <c r="T38" s="51">
        <f t="shared" si="1"/>
        <v>10</v>
      </c>
      <c r="U38" s="52">
        <f t="shared" si="2"/>
        <v>5.0799999999999998E-2</v>
      </c>
      <c r="V38" s="51">
        <f t="shared" si="3"/>
        <v>14.166666666666666</v>
      </c>
      <c r="W38" s="14">
        <f t="shared" si="3"/>
        <v>8.9444444444444446</v>
      </c>
    </row>
    <row r="39" spans="2:23" x14ac:dyDescent="0.25">
      <c r="B39" s="4">
        <v>31</v>
      </c>
      <c r="C39" s="33">
        <v>30.45</v>
      </c>
      <c r="D39" s="5">
        <v>57</v>
      </c>
      <c r="E39" s="4">
        <v>54</v>
      </c>
      <c r="F39" s="6">
        <v>51.5</v>
      </c>
      <c r="G39" s="5" t="s">
        <v>40</v>
      </c>
      <c r="H39" s="6">
        <v>1.5</v>
      </c>
      <c r="I39" s="6">
        <v>6</v>
      </c>
      <c r="J39" s="14"/>
      <c r="K39" s="4">
        <v>56.4</v>
      </c>
      <c r="L39" s="6">
        <v>52.5</v>
      </c>
      <c r="M39" s="5" t="s">
        <v>40</v>
      </c>
      <c r="N39" s="5">
        <v>1</v>
      </c>
      <c r="O39" s="11">
        <v>6</v>
      </c>
      <c r="P39" s="6" t="s">
        <v>44</v>
      </c>
      <c r="Q39" s="78">
        <v>1030.376471596556</v>
      </c>
      <c r="R39" s="50">
        <f t="shared" si="1"/>
        <v>13.888888888888889</v>
      </c>
      <c r="S39" s="51">
        <f t="shared" si="1"/>
        <v>12.222222222222221</v>
      </c>
      <c r="T39" s="51">
        <f t="shared" si="1"/>
        <v>10.833333333333334</v>
      </c>
      <c r="U39" s="52">
        <f t="shared" si="2"/>
        <v>0</v>
      </c>
      <c r="V39" s="51">
        <f t="shared" si="3"/>
        <v>13.555555555555554</v>
      </c>
      <c r="W39" s="14">
        <f t="shared" si="3"/>
        <v>11.388888888888889</v>
      </c>
    </row>
    <row r="40" spans="2:23" x14ac:dyDescent="0.25">
      <c r="B40" s="1" t="s">
        <v>15</v>
      </c>
      <c r="C40" s="12">
        <f t="shared" ref="C40:O40" si="4">SUM(C9:C39)</f>
        <v>931.70999999999992</v>
      </c>
      <c r="D40" s="36">
        <f t="shared" si="4"/>
        <v>1829</v>
      </c>
      <c r="E40" s="36">
        <f t="shared" ref="E40" si="5">SUM(E9:E39)</f>
        <v>1724.2</v>
      </c>
      <c r="F40" s="36">
        <f t="shared" si="4"/>
        <v>1625.8999999999999</v>
      </c>
      <c r="G40" s="36"/>
      <c r="H40" s="36">
        <f t="shared" si="4"/>
        <v>51.5</v>
      </c>
      <c r="I40" s="36">
        <f t="shared" si="4"/>
        <v>190</v>
      </c>
      <c r="J40" s="35">
        <f t="shared" si="4"/>
        <v>3.68</v>
      </c>
      <c r="K40" s="36">
        <f t="shared" si="4"/>
        <v>1853.2</v>
      </c>
      <c r="L40" s="36">
        <f t="shared" si="4"/>
        <v>1477.2</v>
      </c>
      <c r="M40" s="12"/>
      <c r="N40" s="36">
        <f t="shared" si="4"/>
        <v>40</v>
      </c>
      <c r="O40" s="37">
        <f t="shared" si="4"/>
        <v>191</v>
      </c>
      <c r="P40" s="3"/>
      <c r="Q40" s="36">
        <f>SUM(Q9:Q39)</f>
        <v>31527.176649915502</v>
      </c>
      <c r="R40" s="37"/>
      <c r="S40" s="48"/>
      <c r="T40" s="48"/>
      <c r="U40" s="49">
        <f t="shared" si="2"/>
        <v>9.3472000000000008</v>
      </c>
      <c r="V40" s="48"/>
      <c r="W40" s="13"/>
    </row>
    <row r="41" spans="2:23" x14ac:dyDescent="0.25">
      <c r="B41" s="7" t="s">
        <v>16</v>
      </c>
      <c r="C41" s="15">
        <f>C40/31</f>
        <v>30.055161290322577</v>
      </c>
      <c r="D41" s="38">
        <f t="shared" ref="D41:O41" si="6">D40/31</f>
        <v>59</v>
      </c>
      <c r="E41" s="38">
        <f t="shared" ref="E41" si="7">E40/31</f>
        <v>55.619354838709675</v>
      </c>
      <c r="F41" s="38">
        <f t="shared" si="6"/>
        <v>52.448387096774191</v>
      </c>
      <c r="G41" s="38"/>
      <c r="H41" s="38">
        <f t="shared" si="6"/>
        <v>1.6612903225806452</v>
      </c>
      <c r="I41" s="38">
        <f t="shared" si="6"/>
        <v>6.129032258064516</v>
      </c>
      <c r="J41" s="38">
        <f t="shared" si="6"/>
        <v>0.11870967741935484</v>
      </c>
      <c r="K41" s="38">
        <f t="shared" si="6"/>
        <v>59.780645161290323</v>
      </c>
      <c r="L41" s="38">
        <f t="shared" si="6"/>
        <v>47.651612903225811</v>
      </c>
      <c r="M41" s="15"/>
      <c r="N41" s="38">
        <f t="shared" si="6"/>
        <v>1.2903225806451613</v>
      </c>
      <c r="O41" s="39">
        <f t="shared" si="6"/>
        <v>6.161290322580645</v>
      </c>
      <c r="P41" s="9"/>
      <c r="Q41" s="38">
        <f>AVERAGE(Q9:Q39)</f>
        <v>1017.005698384371</v>
      </c>
      <c r="R41" s="39">
        <f t="shared" si="1"/>
        <v>15</v>
      </c>
      <c r="S41" s="53">
        <f t="shared" si="1"/>
        <v>13.121863799283153</v>
      </c>
      <c r="T41" s="53">
        <f t="shared" si="1"/>
        <v>11.360215053763438</v>
      </c>
      <c r="U41" s="54">
        <f t="shared" si="2"/>
        <v>0.3015225806451613</v>
      </c>
      <c r="V41" s="53">
        <f t="shared" si="3"/>
        <v>15.433691756272401</v>
      </c>
      <c r="W41" s="55">
        <f t="shared" si="3"/>
        <v>8.695340501792117</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v>
      </c>
      <c r="D45" s="5">
        <v>2</v>
      </c>
      <c r="E45" s="5">
        <v>3</v>
      </c>
      <c r="F45" s="5"/>
      <c r="G45" s="5">
        <v>4</v>
      </c>
      <c r="H45" s="5">
        <v>6</v>
      </c>
      <c r="I45" s="5">
        <v>7.5</v>
      </c>
      <c r="J45" s="5">
        <v>3.5</v>
      </c>
      <c r="K45" s="6"/>
    </row>
    <row r="46" spans="2:23" ht="30" x14ac:dyDescent="0.25">
      <c r="B46" s="24" t="s">
        <v>28</v>
      </c>
      <c r="C46" s="7">
        <v>4</v>
      </c>
      <c r="D46" s="8">
        <v>5.5</v>
      </c>
      <c r="E46" s="8">
        <v>7</v>
      </c>
      <c r="F46" s="8"/>
      <c r="G46" s="8">
        <v>16.5</v>
      </c>
      <c r="H46" s="8">
        <v>22</v>
      </c>
      <c r="I46" s="8">
        <v>26.5</v>
      </c>
      <c r="J46" s="8">
        <v>12</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opLeftCell="G18"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ht="15" customHeight="1"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ht="30" customHeight="1" x14ac:dyDescent="0.25">
      <c r="A8" s="20"/>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30.34</v>
      </c>
      <c r="D9" s="1">
        <v>57</v>
      </c>
      <c r="E9" s="1">
        <v>55</v>
      </c>
      <c r="F9" s="3">
        <v>51</v>
      </c>
      <c r="G9" s="2" t="s">
        <v>40</v>
      </c>
      <c r="H9" s="3">
        <v>1</v>
      </c>
      <c r="I9" s="3">
        <v>1</v>
      </c>
      <c r="J9" s="13"/>
      <c r="K9" s="1">
        <v>58.3</v>
      </c>
      <c r="L9" s="3">
        <v>51</v>
      </c>
      <c r="M9" s="2" t="s">
        <v>38</v>
      </c>
      <c r="N9" s="2">
        <v>1</v>
      </c>
      <c r="O9" s="10">
        <v>5</v>
      </c>
      <c r="P9" s="3" t="s">
        <v>36</v>
      </c>
      <c r="Q9" s="79">
        <v>1027.2609940474422</v>
      </c>
      <c r="R9" s="37">
        <f>CONVERT(D9,"F","C")</f>
        <v>13.888888888888889</v>
      </c>
      <c r="S9" s="48">
        <f t="shared" ref="S9:T24" si="0">CONVERT(E9,"F","C")</f>
        <v>12.777777777777777</v>
      </c>
      <c r="T9" s="48">
        <f t="shared" si="0"/>
        <v>10.555555555555555</v>
      </c>
      <c r="U9" s="49">
        <f>CONVERT(J9,"in","cm")</f>
        <v>0</v>
      </c>
      <c r="V9" s="48">
        <f>CONVERT(K9,"F","C")</f>
        <v>14.611111111111109</v>
      </c>
      <c r="W9" s="13">
        <f>CONVERT(L9,"F","C")</f>
        <v>10.555555555555555</v>
      </c>
    </row>
    <row r="10" spans="1:23" x14ac:dyDescent="0.25">
      <c r="B10" s="4">
        <v>2</v>
      </c>
      <c r="C10" s="33">
        <v>30.283999999999999</v>
      </c>
      <c r="D10" s="5">
        <v>57</v>
      </c>
      <c r="E10" s="4">
        <v>55.8</v>
      </c>
      <c r="F10" s="6">
        <v>54.8</v>
      </c>
      <c r="G10" s="5" t="s">
        <v>40</v>
      </c>
      <c r="H10" s="6">
        <v>1</v>
      </c>
      <c r="I10" s="6">
        <v>10</v>
      </c>
      <c r="J10" s="14">
        <v>0.02</v>
      </c>
      <c r="K10" s="4">
        <v>57.8</v>
      </c>
      <c r="L10" s="6">
        <v>51.2</v>
      </c>
      <c r="M10" s="5" t="s">
        <v>38</v>
      </c>
      <c r="N10" s="5">
        <v>1</v>
      </c>
      <c r="O10" s="11">
        <v>6</v>
      </c>
      <c r="P10" s="6" t="s">
        <v>37</v>
      </c>
      <c r="Q10" s="78">
        <v>1025.3646164088514</v>
      </c>
      <c r="R10" s="50">
        <f t="shared" ref="R10:T40" si="1">CONVERT(D10,"F","C")</f>
        <v>13.888888888888889</v>
      </c>
      <c r="S10" s="51">
        <f t="shared" si="0"/>
        <v>13.22222222222222</v>
      </c>
      <c r="T10" s="51">
        <f t="shared" si="0"/>
        <v>12.666666666666664</v>
      </c>
      <c r="U10" s="52">
        <f t="shared" ref="U10:U40" si="2">CONVERT(J10,"in","cm")</f>
        <v>5.0799999999999998E-2</v>
      </c>
      <c r="V10" s="51">
        <f t="shared" ref="V10:W40" si="3">CONVERT(K10,"F","C")</f>
        <v>14.333333333333332</v>
      </c>
      <c r="W10" s="14">
        <f t="shared" si="3"/>
        <v>10.666666666666668</v>
      </c>
    </row>
    <row r="11" spans="1:23" x14ac:dyDescent="0.25">
      <c r="B11" s="4">
        <v>3</v>
      </c>
      <c r="C11" s="33">
        <v>30.27</v>
      </c>
      <c r="D11" s="5">
        <v>57</v>
      </c>
      <c r="E11" s="4">
        <v>53.5</v>
      </c>
      <c r="F11" s="6">
        <v>50</v>
      </c>
      <c r="G11" s="5" t="s">
        <v>38</v>
      </c>
      <c r="H11" s="6">
        <v>2</v>
      </c>
      <c r="I11" s="6">
        <v>10</v>
      </c>
      <c r="J11" s="14"/>
      <c r="K11" s="4">
        <v>57</v>
      </c>
      <c r="L11" s="6">
        <v>47.9</v>
      </c>
      <c r="M11" s="5" t="s">
        <v>38</v>
      </c>
      <c r="N11" s="5">
        <v>3</v>
      </c>
      <c r="O11" s="11">
        <v>7</v>
      </c>
      <c r="P11" s="6" t="s">
        <v>44</v>
      </c>
      <c r="Q11" s="78">
        <v>1024.8905219992037</v>
      </c>
      <c r="R11" s="50">
        <f t="shared" si="1"/>
        <v>13.888888888888889</v>
      </c>
      <c r="S11" s="51">
        <f t="shared" si="0"/>
        <v>11.944444444444445</v>
      </c>
      <c r="T11" s="51">
        <f t="shared" si="0"/>
        <v>10</v>
      </c>
      <c r="U11" s="52">
        <f t="shared" si="2"/>
        <v>0</v>
      </c>
      <c r="V11" s="51">
        <f t="shared" si="3"/>
        <v>13.888888888888889</v>
      </c>
      <c r="W11" s="14">
        <f t="shared" si="3"/>
        <v>8.8333333333333321</v>
      </c>
    </row>
    <row r="12" spans="1:23" x14ac:dyDescent="0.25">
      <c r="B12" s="4">
        <v>4</v>
      </c>
      <c r="C12" s="33">
        <v>30.052</v>
      </c>
      <c r="D12" s="34">
        <v>56</v>
      </c>
      <c r="E12" s="4">
        <v>54</v>
      </c>
      <c r="F12" s="6">
        <v>50.5</v>
      </c>
      <c r="G12" s="5" t="s">
        <v>38</v>
      </c>
      <c r="H12" s="6">
        <v>4</v>
      </c>
      <c r="I12" s="6">
        <v>10</v>
      </c>
      <c r="J12" s="14">
        <v>0.14000000000000001</v>
      </c>
      <c r="K12" s="4">
        <v>55</v>
      </c>
      <c r="L12" s="6">
        <v>52</v>
      </c>
      <c r="M12" s="5" t="s">
        <v>38</v>
      </c>
      <c r="N12" s="5">
        <v>3</v>
      </c>
      <c r="O12" s="11">
        <v>6</v>
      </c>
      <c r="P12" s="6" t="s">
        <v>44</v>
      </c>
      <c r="Q12" s="78">
        <v>1017.5081947632603</v>
      </c>
      <c r="R12" s="50">
        <f t="shared" si="1"/>
        <v>13.333333333333332</v>
      </c>
      <c r="S12" s="51">
        <f t="shared" si="0"/>
        <v>12.222222222222221</v>
      </c>
      <c r="T12" s="51">
        <f t="shared" si="0"/>
        <v>10.277777777777777</v>
      </c>
      <c r="U12" s="52">
        <f t="shared" si="2"/>
        <v>0.35560000000000003</v>
      </c>
      <c r="V12" s="51">
        <f t="shared" si="3"/>
        <v>12.777777777777777</v>
      </c>
      <c r="W12" s="14">
        <f t="shared" si="3"/>
        <v>11.111111111111111</v>
      </c>
    </row>
    <row r="13" spans="1:23" x14ac:dyDescent="0.25">
      <c r="B13" s="4">
        <v>5</v>
      </c>
      <c r="C13" s="33">
        <v>29.896000000000001</v>
      </c>
      <c r="D13" s="34">
        <v>56</v>
      </c>
      <c r="E13" s="4">
        <v>49</v>
      </c>
      <c r="F13" s="6">
        <v>43</v>
      </c>
      <c r="G13" s="5" t="s">
        <v>38</v>
      </c>
      <c r="H13" s="6">
        <v>2</v>
      </c>
      <c r="I13" s="6">
        <v>8</v>
      </c>
      <c r="J13" s="14">
        <v>0.24</v>
      </c>
      <c r="K13" s="4">
        <v>54</v>
      </c>
      <c r="L13" s="6">
        <v>38.5</v>
      </c>
      <c r="M13" s="5" t="s">
        <v>55</v>
      </c>
      <c r="N13" s="5">
        <v>1.5</v>
      </c>
      <c r="O13" s="11">
        <v>7</v>
      </c>
      <c r="P13" s="6" t="s">
        <v>36</v>
      </c>
      <c r="Q13" s="78">
        <v>1012.2254284843285</v>
      </c>
      <c r="R13" s="50">
        <f t="shared" si="1"/>
        <v>13.333333333333332</v>
      </c>
      <c r="S13" s="51">
        <f t="shared" si="0"/>
        <v>9.4444444444444446</v>
      </c>
      <c r="T13" s="51">
        <f t="shared" si="0"/>
        <v>6.1111111111111107</v>
      </c>
      <c r="U13" s="52">
        <f t="shared" si="2"/>
        <v>0.60960000000000003</v>
      </c>
      <c r="V13" s="51">
        <f t="shared" si="3"/>
        <v>12.222222222222221</v>
      </c>
      <c r="W13" s="14">
        <f t="shared" si="3"/>
        <v>3.6111111111111112</v>
      </c>
    </row>
    <row r="14" spans="1:23" x14ac:dyDescent="0.25">
      <c r="B14" s="4">
        <v>6</v>
      </c>
      <c r="C14" s="33">
        <v>29.863</v>
      </c>
      <c r="D14" s="5">
        <v>54</v>
      </c>
      <c r="E14" s="4">
        <v>46</v>
      </c>
      <c r="F14" s="6">
        <v>40.5</v>
      </c>
      <c r="G14" s="5" t="s">
        <v>55</v>
      </c>
      <c r="H14" s="6">
        <v>1</v>
      </c>
      <c r="I14" s="6">
        <v>1</v>
      </c>
      <c r="J14" s="14"/>
      <c r="K14" s="4">
        <v>49.5</v>
      </c>
      <c r="L14" s="6">
        <v>36.5</v>
      </c>
      <c r="M14" s="5" t="s">
        <v>55</v>
      </c>
      <c r="N14" s="5">
        <v>2</v>
      </c>
      <c r="O14" s="11">
        <v>6</v>
      </c>
      <c r="P14" s="6" t="s">
        <v>36</v>
      </c>
      <c r="Q14" s="78">
        <v>1011.1079202330158</v>
      </c>
      <c r="R14" s="50">
        <f t="shared" si="1"/>
        <v>12.222222222222221</v>
      </c>
      <c r="S14" s="51">
        <f t="shared" si="0"/>
        <v>7.7777777777777777</v>
      </c>
      <c r="T14" s="51">
        <f t="shared" si="0"/>
        <v>4.7222222222222223</v>
      </c>
      <c r="U14" s="52">
        <f t="shared" si="2"/>
        <v>0</v>
      </c>
      <c r="V14" s="51">
        <f t="shared" si="3"/>
        <v>9.7222222222222214</v>
      </c>
      <c r="W14" s="14">
        <f t="shared" si="3"/>
        <v>2.5</v>
      </c>
    </row>
    <row r="15" spans="1:23" x14ac:dyDescent="0.25">
      <c r="B15" s="4">
        <v>7</v>
      </c>
      <c r="C15" s="33">
        <v>29.95</v>
      </c>
      <c r="D15" s="5">
        <v>53</v>
      </c>
      <c r="E15" s="4">
        <v>37.5</v>
      </c>
      <c r="F15" s="6">
        <v>34</v>
      </c>
      <c r="G15" s="5" t="s">
        <v>33</v>
      </c>
      <c r="H15" s="6">
        <v>1.5</v>
      </c>
      <c r="I15" s="6">
        <v>5</v>
      </c>
      <c r="J15" s="14">
        <v>0.74</v>
      </c>
      <c r="K15" s="4">
        <v>45</v>
      </c>
      <c r="L15" s="6">
        <v>32.799999999999997</v>
      </c>
      <c r="M15" s="5" t="s">
        <v>55</v>
      </c>
      <c r="N15" s="5">
        <v>1</v>
      </c>
      <c r="O15" s="11">
        <v>6</v>
      </c>
      <c r="P15" s="6" t="s">
        <v>102</v>
      </c>
      <c r="Q15" s="78">
        <v>1014.0540783501125</v>
      </c>
      <c r="R15" s="50">
        <f t="shared" si="1"/>
        <v>11.666666666666666</v>
      </c>
      <c r="S15" s="51">
        <f t="shared" si="0"/>
        <v>3.0555555555555554</v>
      </c>
      <c r="T15" s="51">
        <f t="shared" si="0"/>
        <v>1.1111111111111112</v>
      </c>
      <c r="U15" s="52">
        <f t="shared" si="2"/>
        <v>1.8795999999999999</v>
      </c>
      <c r="V15" s="51">
        <f t="shared" si="3"/>
        <v>7.2222222222222223</v>
      </c>
      <c r="W15" s="14">
        <f t="shared" si="3"/>
        <v>0.44444444444444287</v>
      </c>
    </row>
    <row r="16" spans="1:23" x14ac:dyDescent="0.25">
      <c r="B16" s="4">
        <v>8</v>
      </c>
      <c r="C16" s="33">
        <v>30.004000000000001</v>
      </c>
      <c r="D16" s="5">
        <v>53</v>
      </c>
      <c r="E16" s="4">
        <v>48</v>
      </c>
      <c r="F16" s="6">
        <v>44</v>
      </c>
      <c r="G16" s="5" t="s">
        <v>43</v>
      </c>
      <c r="H16" s="6">
        <v>1.5</v>
      </c>
      <c r="I16" s="6">
        <v>8</v>
      </c>
      <c r="J16" s="14">
        <v>0.22</v>
      </c>
      <c r="K16" s="4">
        <v>53</v>
      </c>
      <c r="L16" s="6">
        <v>37</v>
      </c>
      <c r="M16" s="5" t="s">
        <v>41</v>
      </c>
      <c r="N16" s="5">
        <v>0.5</v>
      </c>
      <c r="O16" s="11">
        <v>6</v>
      </c>
      <c r="P16" s="6" t="s">
        <v>103</v>
      </c>
      <c r="Q16" s="78">
        <v>1015.8827282158966</v>
      </c>
      <c r="R16" s="50">
        <f t="shared" si="1"/>
        <v>11.666666666666666</v>
      </c>
      <c r="S16" s="51">
        <f t="shared" si="0"/>
        <v>8.8888888888888893</v>
      </c>
      <c r="T16" s="51">
        <f t="shared" si="0"/>
        <v>6.6666666666666661</v>
      </c>
      <c r="U16" s="52">
        <f t="shared" si="2"/>
        <v>0.55879999999999996</v>
      </c>
      <c r="V16" s="51">
        <f t="shared" si="3"/>
        <v>11.666666666666666</v>
      </c>
      <c r="W16" s="14">
        <f t="shared" si="3"/>
        <v>2.7777777777777777</v>
      </c>
    </row>
    <row r="17" spans="2:23" x14ac:dyDescent="0.25">
      <c r="B17" s="4">
        <v>9</v>
      </c>
      <c r="C17" s="33">
        <v>30.065999999999999</v>
      </c>
      <c r="D17" s="5">
        <v>54</v>
      </c>
      <c r="E17" s="4">
        <v>44.8</v>
      </c>
      <c r="F17" s="6">
        <v>40</v>
      </c>
      <c r="G17" s="5" t="s">
        <v>33</v>
      </c>
      <c r="H17" s="6">
        <v>1.5</v>
      </c>
      <c r="I17" s="6">
        <v>3</v>
      </c>
      <c r="J17" s="14">
        <v>0.33</v>
      </c>
      <c r="K17" s="4">
        <v>49</v>
      </c>
      <c r="L17" s="6">
        <v>38.5</v>
      </c>
      <c r="M17" s="5" t="s">
        <v>41</v>
      </c>
      <c r="N17" s="5">
        <v>1</v>
      </c>
      <c r="O17" s="11">
        <v>5</v>
      </c>
      <c r="P17" s="6" t="s">
        <v>104</v>
      </c>
      <c r="Q17" s="78">
        <v>1017.9822891729079</v>
      </c>
      <c r="R17" s="50">
        <f t="shared" si="1"/>
        <v>12.222222222222221</v>
      </c>
      <c r="S17" s="51">
        <f t="shared" si="0"/>
        <v>7.1111111111111089</v>
      </c>
      <c r="T17" s="51">
        <f t="shared" si="0"/>
        <v>4.4444444444444446</v>
      </c>
      <c r="U17" s="52">
        <f t="shared" si="2"/>
        <v>0.83820000000000006</v>
      </c>
      <c r="V17" s="51">
        <f t="shared" si="3"/>
        <v>9.4444444444444446</v>
      </c>
      <c r="W17" s="14">
        <f t="shared" si="3"/>
        <v>3.6111111111111112</v>
      </c>
    </row>
    <row r="18" spans="2:23" x14ac:dyDescent="0.25">
      <c r="B18" s="4">
        <v>10</v>
      </c>
      <c r="C18" s="33">
        <v>30.027999999999999</v>
      </c>
      <c r="D18" s="5">
        <v>53</v>
      </c>
      <c r="E18" s="4">
        <v>47</v>
      </c>
      <c r="F18" s="6">
        <v>44.5</v>
      </c>
      <c r="G18" s="5" t="s">
        <v>33</v>
      </c>
      <c r="H18" s="6">
        <v>2</v>
      </c>
      <c r="I18" s="6">
        <v>10</v>
      </c>
      <c r="J18" s="14"/>
      <c r="K18" s="4">
        <v>50.5</v>
      </c>
      <c r="L18" s="6">
        <v>38.200000000000003</v>
      </c>
      <c r="M18" s="5" t="s">
        <v>33</v>
      </c>
      <c r="N18" s="5">
        <v>0.5</v>
      </c>
      <c r="O18" s="11">
        <v>6</v>
      </c>
      <c r="P18" s="6" t="s">
        <v>36</v>
      </c>
      <c r="Q18" s="78">
        <v>1016.6954614895785</v>
      </c>
      <c r="R18" s="50">
        <f t="shared" si="1"/>
        <v>11.666666666666666</v>
      </c>
      <c r="S18" s="51">
        <f t="shared" si="0"/>
        <v>8.3333333333333339</v>
      </c>
      <c r="T18" s="51">
        <f t="shared" si="0"/>
        <v>6.9444444444444446</v>
      </c>
      <c r="U18" s="52">
        <f t="shared" si="2"/>
        <v>0</v>
      </c>
      <c r="V18" s="51">
        <f t="shared" si="3"/>
        <v>10.277777777777777</v>
      </c>
      <c r="W18" s="14">
        <f t="shared" si="3"/>
        <v>3.444444444444446</v>
      </c>
    </row>
    <row r="19" spans="2:23" x14ac:dyDescent="0.25">
      <c r="B19" s="4">
        <v>11</v>
      </c>
      <c r="C19" s="33">
        <v>30.12</v>
      </c>
      <c r="D19" s="5">
        <v>54</v>
      </c>
      <c r="E19" s="4">
        <v>46</v>
      </c>
      <c r="F19" s="6">
        <v>45.5</v>
      </c>
      <c r="G19" s="5" t="s">
        <v>33</v>
      </c>
      <c r="H19" s="6">
        <v>0.5</v>
      </c>
      <c r="I19" s="6">
        <v>10</v>
      </c>
      <c r="J19" s="14">
        <v>0.09</v>
      </c>
      <c r="K19" s="4">
        <v>50</v>
      </c>
      <c r="L19" s="6">
        <v>37.799999999999997</v>
      </c>
      <c r="M19" s="5" t="s">
        <v>35</v>
      </c>
      <c r="N19" s="5">
        <v>0.5</v>
      </c>
      <c r="O19" s="11">
        <v>6</v>
      </c>
      <c r="P19" s="6" t="s">
        <v>54</v>
      </c>
      <c r="Q19" s="78">
        <v>1019.8109390386924</v>
      </c>
      <c r="R19" s="50">
        <f t="shared" si="1"/>
        <v>12.222222222222221</v>
      </c>
      <c r="S19" s="51">
        <f t="shared" si="0"/>
        <v>7.7777777777777777</v>
      </c>
      <c r="T19" s="51">
        <f t="shared" si="0"/>
        <v>7.5</v>
      </c>
      <c r="U19" s="52">
        <f t="shared" si="2"/>
        <v>0.22859999999999997</v>
      </c>
      <c r="V19" s="51">
        <f t="shared" si="3"/>
        <v>10</v>
      </c>
      <c r="W19" s="14">
        <f t="shared" si="3"/>
        <v>3.2222222222222205</v>
      </c>
    </row>
    <row r="20" spans="2:23" x14ac:dyDescent="0.25">
      <c r="B20" s="4">
        <v>12</v>
      </c>
      <c r="C20" s="33">
        <v>30.38</v>
      </c>
      <c r="D20" s="5">
        <v>54</v>
      </c>
      <c r="E20" s="4">
        <v>47.8</v>
      </c>
      <c r="F20" s="6">
        <v>47.6</v>
      </c>
      <c r="G20" s="5" t="s">
        <v>33</v>
      </c>
      <c r="H20" s="6">
        <v>0.5</v>
      </c>
      <c r="I20" s="6">
        <v>10</v>
      </c>
      <c r="J20" s="14">
        <v>0.01</v>
      </c>
      <c r="K20" s="4">
        <v>50</v>
      </c>
      <c r="L20" s="6">
        <v>43.8</v>
      </c>
      <c r="M20" s="5" t="s">
        <v>35</v>
      </c>
      <c r="N20" s="5">
        <v>0.5</v>
      </c>
      <c r="O20" s="11">
        <v>6</v>
      </c>
      <c r="P20" s="6" t="s">
        <v>54</v>
      </c>
      <c r="Q20" s="78">
        <v>1028.6155495035787</v>
      </c>
      <c r="R20" s="50">
        <f t="shared" si="1"/>
        <v>12.222222222222221</v>
      </c>
      <c r="S20" s="51">
        <f t="shared" si="0"/>
        <v>8.7777777777777768</v>
      </c>
      <c r="T20" s="51">
        <f t="shared" si="0"/>
        <v>8.6666666666666679</v>
      </c>
      <c r="U20" s="52">
        <f t="shared" si="2"/>
        <v>2.5399999999999999E-2</v>
      </c>
      <c r="V20" s="51">
        <f t="shared" si="3"/>
        <v>10</v>
      </c>
      <c r="W20" s="14">
        <f t="shared" si="3"/>
        <v>6.5555555555555536</v>
      </c>
    </row>
    <row r="21" spans="2:23" x14ac:dyDescent="0.25">
      <c r="B21" s="4">
        <v>13</v>
      </c>
      <c r="C21" s="33">
        <v>30.6</v>
      </c>
      <c r="D21" s="5">
        <v>54</v>
      </c>
      <c r="E21" s="4">
        <v>45.5</v>
      </c>
      <c r="F21" s="6">
        <v>44</v>
      </c>
      <c r="G21" s="5" t="s">
        <v>35</v>
      </c>
      <c r="H21" s="6">
        <v>0.5</v>
      </c>
      <c r="I21" s="6">
        <v>10</v>
      </c>
      <c r="J21" s="14"/>
      <c r="K21" s="4">
        <v>50</v>
      </c>
      <c r="L21" s="6">
        <v>43.2</v>
      </c>
      <c r="M21" s="5" t="s">
        <v>35</v>
      </c>
      <c r="N21" s="5">
        <v>0.5</v>
      </c>
      <c r="O21" s="11">
        <v>4</v>
      </c>
      <c r="P21" s="6" t="s">
        <v>54</v>
      </c>
      <c r="Q21" s="78">
        <v>1036.0656045123289</v>
      </c>
      <c r="R21" s="50">
        <f t="shared" si="1"/>
        <v>12.222222222222221</v>
      </c>
      <c r="S21" s="51">
        <f t="shared" si="0"/>
        <v>7.5</v>
      </c>
      <c r="T21" s="51">
        <f t="shared" si="0"/>
        <v>6.6666666666666661</v>
      </c>
      <c r="U21" s="52">
        <f t="shared" si="2"/>
        <v>0</v>
      </c>
      <c r="V21" s="51">
        <f t="shared" si="3"/>
        <v>10</v>
      </c>
      <c r="W21" s="14">
        <f t="shared" si="3"/>
        <v>6.2222222222222232</v>
      </c>
    </row>
    <row r="22" spans="2:23" x14ac:dyDescent="0.25">
      <c r="B22" s="4">
        <v>14</v>
      </c>
      <c r="C22" s="33">
        <v>30.334</v>
      </c>
      <c r="D22" s="5">
        <v>53</v>
      </c>
      <c r="E22" s="4">
        <v>47</v>
      </c>
      <c r="F22" s="6">
        <v>44</v>
      </c>
      <c r="G22" s="5" t="s">
        <v>33</v>
      </c>
      <c r="H22" s="6">
        <v>1.5</v>
      </c>
      <c r="I22" s="6">
        <v>10</v>
      </c>
      <c r="J22" s="14">
        <v>0.17</v>
      </c>
      <c r="K22" s="4">
        <v>52</v>
      </c>
      <c r="L22" s="6">
        <v>44.3</v>
      </c>
      <c r="M22" s="5" t="s">
        <v>33</v>
      </c>
      <c r="N22" s="5">
        <v>2</v>
      </c>
      <c r="O22" s="11">
        <v>5</v>
      </c>
      <c r="P22" s="6" t="s">
        <v>105</v>
      </c>
      <c r="Q22" s="78">
        <v>1027.0578107290219</v>
      </c>
      <c r="R22" s="50">
        <f t="shared" si="1"/>
        <v>11.666666666666666</v>
      </c>
      <c r="S22" s="51">
        <f t="shared" si="0"/>
        <v>8.3333333333333339</v>
      </c>
      <c r="T22" s="51">
        <f t="shared" si="0"/>
        <v>6.6666666666666661</v>
      </c>
      <c r="U22" s="52">
        <f t="shared" si="2"/>
        <v>0.43179999999999996</v>
      </c>
      <c r="V22" s="51">
        <f t="shared" si="3"/>
        <v>11.111111111111111</v>
      </c>
      <c r="W22" s="14">
        <f t="shared" si="3"/>
        <v>6.8333333333333313</v>
      </c>
    </row>
    <row r="23" spans="2:23" x14ac:dyDescent="0.25">
      <c r="B23" s="4">
        <v>15</v>
      </c>
      <c r="C23" s="33">
        <v>30.16</v>
      </c>
      <c r="D23" s="5">
        <v>53</v>
      </c>
      <c r="E23" s="4">
        <v>46.5</v>
      </c>
      <c r="F23" s="6">
        <v>43.8</v>
      </c>
      <c r="G23" s="5" t="s">
        <v>33</v>
      </c>
      <c r="H23" s="6">
        <v>2</v>
      </c>
      <c r="I23" s="6">
        <v>8</v>
      </c>
      <c r="J23" s="14"/>
      <c r="K23" s="4">
        <v>47.8</v>
      </c>
      <c r="L23" s="6">
        <v>41</v>
      </c>
      <c r="M23" s="5" t="s">
        <v>33</v>
      </c>
      <c r="N23" s="5">
        <v>2</v>
      </c>
      <c r="O23" s="11">
        <v>6</v>
      </c>
      <c r="P23" s="6" t="s">
        <v>44</v>
      </c>
      <c r="Q23" s="78">
        <v>1021.1654944948287</v>
      </c>
      <c r="R23" s="50">
        <f t="shared" si="1"/>
        <v>11.666666666666666</v>
      </c>
      <c r="S23" s="51">
        <f t="shared" si="0"/>
        <v>8.0555555555555554</v>
      </c>
      <c r="T23" s="51">
        <f t="shared" si="0"/>
        <v>6.5555555555555536</v>
      </c>
      <c r="U23" s="52">
        <f t="shared" si="2"/>
        <v>0</v>
      </c>
      <c r="V23" s="51">
        <f t="shared" si="3"/>
        <v>8.7777777777777768</v>
      </c>
      <c r="W23" s="14">
        <f t="shared" si="3"/>
        <v>5</v>
      </c>
    </row>
    <row r="24" spans="2:23" x14ac:dyDescent="0.25">
      <c r="B24" s="4">
        <v>16</v>
      </c>
      <c r="C24" s="33">
        <v>30.238</v>
      </c>
      <c r="D24" s="5">
        <v>52</v>
      </c>
      <c r="E24" s="4">
        <v>39.5</v>
      </c>
      <c r="F24" s="6">
        <v>36</v>
      </c>
      <c r="G24" s="5" t="s">
        <v>33</v>
      </c>
      <c r="H24" s="6">
        <v>1.5</v>
      </c>
      <c r="I24" s="6">
        <v>0</v>
      </c>
      <c r="J24" s="14"/>
      <c r="K24" s="4">
        <v>45</v>
      </c>
      <c r="L24" s="6">
        <v>36</v>
      </c>
      <c r="M24" s="5" t="s">
        <v>31</v>
      </c>
      <c r="N24" s="5">
        <v>2</v>
      </c>
      <c r="O24" s="11">
        <v>5</v>
      </c>
      <c r="P24" s="6" t="s">
        <v>51</v>
      </c>
      <c r="Q24" s="78">
        <v>1023.8068776342947</v>
      </c>
      <c r="R24" s="50">
        <f t="shared" si="1"/>
        <v>11.111111111111111</v>
      </c>
      <c r="S24" s="51">
        <f t="shared" si="0"/>
        <v>4.166666666666667</v>
      </c>
      <c r="T24" s="51">
        <f t="shared" si="0"/>
        <v>2.2222222222222223</v>
      </c>
      <c r="U24" s="52">
        <f t="shared" si="2"/>
        <v>0</v>
      </c>
      <c r="V24" s="51">
        <f t="shared" si="3"/>
        <v>7.2222222222222223</v>
      </c>
      <c r="W24" s="14">
        <f t="shared" si="3"/>
        <v>2.2222222222222223</v>
      </c>
    </row>
    <row r="25" spans="2:23" x14ac:dyDescent="0.25">
      <c r="B25" s="4">
        <v>17</v>
      </c>
      <c r="C25" s="33">
        <v>30.152000000000001</v>
      </c>
      <c r="D25" s="5">
        <v>50</v>
      </c>
      <c r="E25" s="4">
        <v>39</v>
      </c>
      <c r="F25" s="6">
        <v>37.200000000000003</v>
      </c>
      <c r="G25" s="5" t="s">
        <v>31</v>
      </c>
      <c r="H25" s="6">
        <v>1.5</v>
      </c>
      <c r="I25" s="6">
        <v>0</v>
      </c>
      <c r="J25" s="14"/>
      <c r="K25" s="4">
        <v>45</v>
      </c>
      <c r="L25" s="6">
        <v>37</v>
      </c>
      <c r="M25" s="5" t="s">
        <v>31</v>
      </c>
      <c r="N25" s="5">
        <v>2</v>
      </c>
      <c r="O25" s="11">
        <v>5</v>
      </c>
      <c r="P25" s="6" t="s">
        <v>51</v>
      </c>
      <c r="Q25" s="78">
        <v>1020.8945834036015</v>
      </c>
      <c r="R25" s="50">
        <f t="shared" si="1"/>
        <v>10</v>
      </c>
      <c r="S25" s="51">
        <f t="shared" si="1"/>
        <v>3.8888888888888888</v>
      </c>
      <c r="T25" s="51">
        <f t="shared" si="1"/>
        <v>2.8888888888888906</v>
      </c>
      <c r="U25" s="52">
        <f t="shared" si="2"/>
        <v>0</v>
      </c>
      <c r="V25" s="51">
        <f t="shared" si="3"/>
        <v>7.2222222222222223</v>
      </c>
      <c r="W25" s="14">
        <f t="shared" si="3"/>
        <v>2.7777777777777777</v>
      </c>
    </row>
    <row r="26" spans="2:23" x14ac:dyDescent="0.25">
      <c r="B26" s="4">
        <v>18</v>
      </c>
      <c r="C26" s="33">
        <v>30.274000000000001</v>
      </c>
      <c r="D26" s="5">
        <v>51</v>
      </c>
      <c r="E26" s="4">
        <v>42.1</v>
      </c>
      <c r="F26" s="6">
        <v>41</v>
      </c>
      <c r="G26" s="5" t="s">
        <v>31</v>
      </c>
      <c r="H26" s="6">
        <v>3</v>
      </c>
      <c r="I26" s="6">
        <v>4</v>
      </c>
      <c r="J26" s="14">
        <v>0.04</v>
      </c>
      <c r="K26" s="4">
        <v>46.5</v>
      </c>
      <c r="L26" s="6">
        <v>40.9</v>
      </c>
      <c r="M26" s="5" t="s">
        <v>31</v>
      </c>
      <c r="N26" s="5">
        <v>1.5</v>
      </c>
      <c r="O26" s="11">
        <v>5</v>
      </c>
      <c r="P26" s="6" t="s">
        <v>36</v>
      </c>
      <c r="Q26" s="78">
        <v>1025.0259775448174</v>
      </c>
      <c r="R26" s="50">
        <f t="shared" si="1"/>
        <v>10.555555555555555</v>
      </c>
      <c r="S26" s="51">
        <f t="shared" si="1"/>
        <v>5.6111111111111116</v>
      </c>
      <c r="T26" s="51">
        <f t="shared" si="1"/>
        <v>5</v>
      </c>
      <c r="U26" s="52">
        <f t="shared" si="2"/>
        <v>0.1016</v>
      </c>
      <c r="V26" s="51">
        <f t="shared" si="3"/>
        <v>8.0555555555555554</v>
      </c>
      <c r="W26" s="14">
        <f t="shared" si="3"/>
        <v>4.9444444444444438</v>
      </c>
    </row>
    <row r="27" spans="2:23" x14ac:dyDescent="0.25">
      <c r="B27" s="4">
        <v>19</v>
      </c>
      <c r="C27" s="33">
        <v>30.28</v>
      </c>
      <c r="D27" s="5">
        <v>52</v>
      </c>
      <c r="E27" s="4">
        <v>42.2</v>
      </c>
      <c r="F27" s="6">
        <v>40</v>
      </c>
      <c r="G27" s="5" t="s">
        <v>31</v>
      </c>
      <c r="H27" s="6">
        <v>2</v>
      </c>
      <c r="I27" s="6">
        <v>10</v>
      </c>
      <c r="J27" s="14"/>
      <c r="K27" s="4">
        <v>44.1</v>
      </c>
      <c r="L27" s="6">
        <v>38.5</v>
      </c>
      <c r="M27" s="5" t="s">
        <v>31</v>
      </c>
      <c r="N27" s="5">
        <v>2</v>
      </c>
      <c r="O27" s="11">
        <v>6</v>
      </c>
      <c r="P27" s="6" t="s">
        <v>34</v>
      </c>
      <c r="Q27" s="78">
        <v>1025.2291608632379</v>
      </c>
      <c r="R27" s="50">
        <f t="shared" si="1"/>
        <v>11.111111111111111</v>
      </c>
      <c r="S27" s="51">
        <f t="shared" si="1"/>
        <v>5.6666666666666679</v>
      </c>
      <c r="T27" s="51">
        <f t="shared" si="1"/>
        <v>4.4444444444444446</v>
      </c>
      <c r="U27" s="52">
        <f t="shared" si="2"/>
        <v>0</v>
      </c>
      <c r="V27" s="51">
        <f t="shared" si="3"/>
        <v>6.7222222222222232</v>
      </c>
      <c r="W27" s="14">
        <f t="shared" si="3"/>
        <v>3.6111111111111112</v>
      </c>
    </row>
    <row r="28" spans="2:23" x14ac:dyDescent="0.25">
      <c r="B28" s="4">
        <v>20</v>
      </c>
      <c r="C28" s="33">
        <v>30.216000000000001</v>
      </c>
      <c r="D28" s="5">
        <v>50</v>
      </c>
      <c r="E28" s="4">
        <v>38</v>
      </c>
      <c r="F28" s="6">
        <v>35</v>
      </c>
      <c r="G28" s="5" t="s">
        <v>31</v>
      </c>
      <c r="H28" s="6">
        <v>1.5</v>
      </c>
      <c r="I28" s="6">
        <v>2</v>
      </c>
      <c r="J28" s="14"/>
      <c r="K28" s="4">
        <v>44</v>
      </c>
      <c r="L28" s="6">
        <v>35</v>
      </c>
      <c r="M28" s="5" t="s">
        <v>35</v>
      </c>
      <c r="N28" s="5">
        <v>3</v>
      </c>
      <c r="O28" s="11">
        <v>4</v>
      </c>
      <c r="P28" s="6" t="s">
        <v>93</v>
      </c>
      <c r="Q28" s="78">
        <v>1023.0618721334197</v>
      </c>
      <c r="R28" s="50">
        <f t="shared" si="1"/>
        <v>10</v>
      </c>
      <c r="S28" s="51">
        <f t="shared" si="1"/>
        <v>3.333333333333333</v>
      </c>
      <c r="T28" s="51">
        <f t="shared" si="1"/>
        <v>1.6666666666666665</v>
      </c>
      <c r="U28" s="52">
        <f t="shared" si="2"/>
        <v>0</v>
      </c>
      <c r="V28" s="51">
        <f t="shared" si="3"/>
        <v>6.6666666666666661</v>
      </c>
      <c r="W28" s="14">
        <f t="shared" si="3"/>
        <v>1.6666666666666665</v>
      </c>
    </row>
    <row r="29" spans="2:23" x14ac:dyDescent="0.25">
      <c r="B29" s="4">
        <v>21</v>
      </c>
      <c r="C29" s="33">
        <v>29.885999999999999</v>
      </c>
      <c r="D29" s="5">
        <v>50</v>
      </c>
      <c r="E29" s="4">
        <v>42.1</v>
      </c>
      <c r="F29" s="6">
        <v>42</v>
      </c>
      <c r="G29" s="5" t="s">
        <v>41</v>
      </c>
      <c r="H29" s="6">
        <v>2</v>
      </c>
      <c r="I29" s="6">
        <v>10</v>
      </c>
      <c r="J29" s="14">
        <v>0.16</v>
      </c>
      <c r="K29" s="4">
        <v>51.2</v>
      </c>
      <c r="L29" s="6">
        <v>39</v>
      </c>
      <c r="M29" s="5" t="s">
        <v>41</v>
      </c>
      <c r="N29" s="5">
        <v>4</v>
      </c>
      <c r="O29" s="11">
        <v>7</v>
      </c>
      <c r="P29" s="6" t="s">
        <v>44</v>
      </c>
      <c r="Q29" s="78">
        <v>1011.8867896202942</v>
      </c>
      <c r="R29" s="50">
        <f t="shared" si="1"/>
        <v>10</v>
      </c>
      <c r="S29" s="51">
        <f t="shared" si="1"/>
        <v>5.6111111111111116</v>
      </c>
      <c r="T29" s="51">
        <f t="shared" si="1"/>
        <v>5.5555555555555554</v>
      </c>
      <c r="U29" s="52">
        <f t="shared" si="2"/>
        <v>0.40639999999999998</v>
      </c>
      <c r="V29" s="51">
        <f t="shared" si="3"/>
        <v>10.666666666666668</v>
      </c>
      <c r="W29" s="14">
        <f t="shared" si="3"/>
        <v>3.8888888888888888</v>
      </c>
    </row>
    <row r="30" spans="2:23" x14ac:dyDescent="0.25">
      <c r="B30" s="4">
        <v>22</v>
      </c>
      <c r="C30" s="33">
        <v>29.352</v>
      </c>
      <c r="D30" s="5">
        <v>53</v>
      </c>
      <c r="E30" s="4">
        <v>54.8</v>
      </c>
      <c r="F30" s="6">
        <v>52.3</v>
      </c>
      <c r="G30" s="5" t="s">
        <v>41</v>
      </c>
      <c r="H30" s="6">
        <v>5</v>
      </c>
      <c r="I30" s="6">
        <v>10</v>
      </c>
      <c r="J30" s="14">
        <v>0.23</v>
      </c>
      <c r="K30" s="4">
        <v>55.3</v>
      </c>
      <c r="L30" s="6">
        <v>50.6</v>
      </c>
      <c r="M30" s="5" t="s">
        <v>41</v>
      </c>
      <c r="N30" s="5">
        <v>3</v>
      </c>
      <c r="O30" s="11">
        <v>10</v>
      </c>
      <c r="P30" s="6" t="s">
        <v>71</v>
      </c>
      <c r="Q30" s="78">
        <v>993.80347428087327</v>
      </c>
      <c r="R30" s="50">
        <f t="shared" si="1"/>
        <v>11.666666666666666</v>
      </c>
      <c r="S30" s="51">
        <f t="shared" si="1"/>
        <v>12.666666666666664</v>
      </c>
      <c r="T30" s="51">
        <f t="shared" si="1"/>
        <v>11.277777777777777</v>
      </c>
      <c r="U30" s="52">
        <f t="shared" si="2"/>
        <v>0.58420000000000005</v>
      </c>
      <c r="V30" s="51">
        <f t="shared" si="3"/>
        <v>12.944444444444443</v>
      </c>
      <c r="W30" s="14">
        <f t="shared" si="3"/>
        <v>10.333333333333334</v>
      </c>
    </row>
    <row r="31" spans="2:23" x14ac:dyDescent="0.25">
      <c r="B31" s="4">
        <v>23</v>
      </c>
      <c r="C31" s="33">
        <v>29.29</v>
      </c>
      <c r="D31" s="5">
        <v>54</v>
      </c>
      <c r="E31" s="4">
        <v>52</v>
      </c>
      <c r="F31" s="6">
        <v>51.7</v>
      </c>
      <c r="G31" s="5" t="s">
        <v>38</v>
      </c>
      <c r="H31" s="6">
        <v>1.5</v>
      </c>
      <c r="I31" s="6">
        <v>10</v>
      </c>
      <c r="J31" s="14">
        <v>0.09</v>
      </c>
      <c r="K31" s="4">
        <v>54.5</v>
      </c>
      <c r="L31" s="6">
        <v>44</v>
      </c>
      <c r="M31" s="5" t="s">
        <v>43</v>
      </c>
      <c r="N31" s="5">
        <v>1</v>
      </c>
      <c r="O31" s="11">
        <v>7</v>
      </c>
      <c r="P31" s="6" t="s">
        <v>36</v>
      </c>
      <c r="Q31" s="78">
        <v>991.70391332386191</v>
      </c>
      <c r="R31" s="50">
        <f t="shared" si="1"/>
        <v>12.222222222222221</v>
      </c>
      <c r="S31" s="51">
        <f t="shared" si="1"/>
        <v>11.111111111111111</v>
      </c>
      <c r="T31" s="51">
        <f t="shared" si="1"/>
        <v>10.944444444444446</v>
      </c>
      <c r="U31" s="52">
        <f t="shared" si="2"/>
        <v>0.22859999999999997</v>
      </c>
      <c r="V31" s="51">
        <f t="shared" si="3"/>
        <v>12.5</v>
      </c>
      <c r="W31" s="14">
        <f t="shared" si="3"/>
        <v>6.6666666666666661</v>
      </c>
    </row>
    <row r="32" spans="2:23" x14ac:dyDescent="0.25">
      <c r="B32" s="4">
        <v>24</v>
      </c>
      <c r="C32" s="33">
        <v>29.92</v>
      </c>
      <c r="D32" s="5">
        <v>53</v>
      </c>
      <c r="E32" s="4">
        <v>43.2</v>
      </c>
      <c r="F32" s="6">
        <v>42</v>
      </c>
      <c r="G32" s="5" t="s">
        <v>40</v>
      </c>
      <c r="H32" s="6">
        <v>0.5</v>
      </c>
      <c r="I32" s="6">
        <v>9</v>
      </c>
      <c r="J32" s="14">
        <v>0.17</v>
      </c>
      <c r="K32" s="4">
        <v>53</v>
      </c>
      <c r="L32" s="6">
        <v>38</v>
      </c>
      <c r="M32" s="5" t="s">
        <v>40</v>
      </c>
      <c r="N32" s="5">
        <v>1.5</v>
      </c>
      <c r="O32" s="11">
        <v>6</v>
      </c>
      <c r="P32" s="6" t="s">
        <v>36</v>
      </c>
      <c r="Q32" s="78">
        <v>1013.0381617580103</v>
      </c>
      <c r="R32" s="50">
        <f t="shared" si="1"/>
        <v>11.666666666666666</v>
      </c>
      <c r="S32" s="51">
        <f t="shared" si="1"/>
        <v>6.2222222222222232</v>
      </c>
      <c r="T32" s="51">
        <f t="shared" si="1"/>
        <v>5.5555555555555554</v>
      </c>
      <c r="U32" s="52">
        <f t="shared" si="2"/>
        <v>0.43179999999999996</v>
      </c>
      <c r="V32" s="51">
        <f t="shared" si="3"/>
        <v>11.666666666666666</v>
      </c>
      <c r="W32" s="14">
        <f t="shared" si="3"/>
        <v>3.333333333333333</v>
      </c>
    </row>
    <row r="33" spans="2:23" x14ac:dyDescent="0.25">
      <c r="B33" s="4">
        <v>25</v>
      </c>
      <c r="C33" s="33">
        <v>29.58</v>
      </c>
      <c r="D33" s="5">
        <v>52</v>
      </c>
      <c r="E33" s="4">
        <v>44.6</v>
      </c>
      <c r="F33" s="6">
        <v>44</v>
      </c>
      <c r="G33" s="5" t="s">
        <v>35</v>
      </c>
      <c r="H33" s="6">
        <v>3</v>
      </c>
      <c r="I33" s="6">
        <v>10</v>
      </c>
      <c r="J33" s="14">
        <v>0.24</v>
      </c>
      <c r="K33" s="4">
        <v>50</v>
      </c>
      <c r="L33" s="6">
        <v>44</v>
      </c>
      <c r="M33" s="5" t="s">
        <v>38</v>
      </c>
      <c r="N33" s="5">
        <v>1</v>
      </c>
      <c r="O33" s="11">
        <v>7</v>
      </c>
      <c r="P33" s="6" t="s">
        <v>39</v>
      </c>
      <c r="Q33" s="78">
        <v>1001.5244403808509</v>
      </c>
      <c r="R33" s="50">
        <f t="shared" si="1"/>
        <v>11.111111111111111</v>
      </c>
      <c r="S33" s="51">
        <f t="shared" si="1"/>
        <v>7.0000000000000009</v>
      </c>
      <c r="T33" s="51">
        <f t="shared" si="1"/>
        <v>6.6666666666666661</v>
      </c>
      <c r="U33" s="52">
        <f t="shared" si="2"/>
        <v>0.60960000000000003</v>
      </c>
      <c r="V33" s="51">
        <f t="shared" si="3"/>
        <v>10</v>
      </c>
      <c r="W33" s="14">
        <f t="shared" si="3"/>
        <v>6.6666666666666661</v>
      </c>
    </row>
    <row r="34" spans="2:23" x14ac:dyDescent="0.25">
      <c r="B34" s="4">
        <v>26</v>
      </c>
      <c r="C34" s="33">
        <v>29.704000000000001</v>
      </c>
      <c r="D34" s="5">
        <v>53</v>
      </c>
      <c r="E34" s="4">
        <v>48.5</v>
      </c>
      <c r="F34" s="6">
        <v>47</v>
      </c>
      <c r="G34" s="5" t="s">
        <v>43</v>
      </c>
      <c r="H34" s="6">
        <v>1</v>
      </c>
      <c r="I34" s="6">
        <v>1</v>
      </c>
      <c r="J34" s="14">
        <v>0.01</v>
      </c>
      <c r="K34" s="4">
        <v>51.8</v>
      </c>
      <c r="L34" s="6">
        <v>39</v>
      </c>
      <c r="M34" s="5" t="s">
        <v>33</v>
      </c>
      <c r="N34" s="5">
        <v>1</v>
      </c>
      <c r="O34" s="11">
        <v>7</v>
      </c>
      <c r="P34" s="6" t="s">
        <v>36</v>
      </c>
      <c r="Q34" s="78">
        <v>1005.7235622948735</v>
      </c>
      <c r="R34" s="50">
        <f t="shared" si="1"/>
        <v>11.666666666666666</v>
      </c>
      <c r="S34" s="51">
        <f t="shared" si="1"/>
        <v>9.1666666666666661</v>
      </c>
      <c r="T34" s="51">
        <f t="shared" si="1"/>
        <v>8.3333333333333339</v>
      </c>
      <c r="U34" s="52">
        <f t="shared" si="2"/>
        <v>2.5399999999999999E-2</v>
      </c>
      <c r="V34" s="51">
        <f t="shared" si="3"/>
        <v>10.999999999999998</v>
      </c>
      <c r="W34" s="14">
        <f t="shared" si="3"/>
        <v>3.8888888888888888</v>
      </c>
    </row>
    <row r="35" spans="2:23" x14ac:dyDescent="0.25">
      <c r="B35" s="4">
        <v>27</v>
      </c>
      <c r="C35" s="33">
        <v>30.007999999999999</v>
      </c>
      <c r="D35" s="5">
        <v>52</v>
      </c>
      <c r="E35" s="4">
        <v>46</v>
      </c>
      <c r="F35" s="6">
        <v>44</v>
      </c>
      <c r="G35" s="5" t="s">
        <v>35</v>
      </c>
      <c r="H35" s="6">
        <v>0.5</v>
      </c>
      <c r="I35" s="6">
        <v>10</v>
      </c>
      <c r="J35" s="14">
        <v>0.02</v>
      </c>
      <c r="K35" s="4">
        <v>47.8</v>
      </c>
      <c r="L35" s="6">
        <v>41.8</v>
      </c>
      <c r="M35" s="5" t="s">
        <v>35</v>
      </c>
      <c r="N35" s="5">
        <v>0.5</v>
      </c>
      <c r="O35" s="11">
        <v>4</v>
      </c>
      <c r="P35" s="6" t="s">
        <v>37</v>
      </c>
      <c r="Q35" s="78">
        <v>1016.0181837615103</v>
      </c>
      <c r="R35" s="50">
        <f t="shared" si="1"/>
        <v>11.111111111111111</v>
      </c>
      <c r="S35" s="51">
        <f t="shared" si="1"/>
        <v>7.7777777777777777</v>
      </c>
      <c r="T35" s="51">
        <f t="shared" si="1"/>
        <v>6.6666666666666661</v>
      </c>
      <c r="U35" s="52">
        <f t="shared" si="2"/>
        <v>5.0799999999999998E-2</v>
      </c>
      <c r="V35" s="51">
        <f t="shared" si="3"/>
        <v>8.7777777777777768</v>
      </c>
      <c r="W35" s="14">
        <f t="shared" si="3"/>
        <v>5.4444444444444429</v>
      </c>
    </row>
    <row r="36" spans="2:23" x14ac:dyDescent="0.25">
      <c r="B36" s="4">
        <v>28</v>
      </c>
      <c r="C36" s="33">
        <v>29.95</v>
      </c>
      <c r="D36" s="5">
        <v>52</v>
      </c>
      <c r="E36" s="4">
        <v>44</v>
      </c>
      <c r="F36" s="6">
        <v>43.7</v>
      </c>
      <c r="G36" s="5" t="s">
        <v>35</v>
      </c>
      <c r="H36" s="6">
        <v>0.5</v>
      </c>
      <c r="I36" s="6">
        <v>10</v>
      </c>
      <c r="J36" s="14">
        <v>0.02</v>
      </c>
      <c r="K36" s="4">
        <v>46</v>
      </c>
      <c r="L36" s="6">
        <v>38.5</v>
      </c>
      <c r="M36" s="5" t="s">
        <v>35</v>
      </c>
      <c r="N36" s="5">
        <v>0.5</v>
      </c>
      <c r="O36" s="11">
        <v>5</v>
      </c>
      <c r="P36" s="6" t="s">
        <v>37</v>
      </c>
      <c r="Q36" s="78">
        <v>1014.0540783501125</v>
      </c>
      <c r="R36" s="50">
        <f t="shared" si="1"/>
        <v>11.111111111111111</v>
      </c>
      <c r="S36" s="51">
        <f t="shared" si="1"/>
        <v>6.6666666666666661</v>
      </c>
      <c r="T36" s="51">
        <f t="shared" si="1"/>
        <v>6.5000000000000018</v>
      </c>
      <c r="U36" s="52">
        <f t="shared" si="2"/>
        <v>5.0799999999999998E-2</v>
      </c>
      <c r="V36" s="51">
        <f t="shared" si="3"/>
        <v>7.7777777777777777</v>
      </c>
      <c r="W36" s="14">
        <f t="shared" si="3"/>
        <v>3.6111111111111112</v>
      </c>
    </row>
    <row r="37" spans="2:23" x14ac:dyDescent="0.25">
      <c r="B37" s="4">
        <v>29</v>
      </c>
      <c r="C37" s="33">
        <v>30.004000000000001</v>
      </c>
      <c r="D37" s="5">
        <v>51</v>
      </c>
      <c r="E37" s="4">
        <v>44.8</v>
      </c>
      <c r="F37" s="6">
        <v>41</v>
      </c>
      <c r="G37" s="5" t="s">
        <v>35</v>
      </c>
      <c r="H37" s="6">
        <v>1.5</v>
      </c>
      <c r="I37" s="6">
        <v>10</v>
      </c>
      <c r="J37" s="14"/>
      <c r="K37" s="4">
        <v>48.8</v>
      </c>
      <c r="L37" s="6">
        <v>33.5</v>
      </c>
      <c r="M37" s="5" t="s">
        <v>41</v>
      </c>
      <c r="N37" s="5">
        <v>3</v>
      </c>
      <c r="O37" s="11">
        <v>5</v>
      </c>
      <c r="P37" s="6" t="s">
        <v>36</v>
      </c>
      <c r="Q37" s="78">
        <v>1015.8827282158966</v>
      </c>
      <c r="R37" s="50">
        <f t="shared" si="1"/>
        <v>10.555555555555555</v>
      </c>
      <c r="S37" s="51">
        <f t="shared" si="1"/>
        <v>7.1111111111111089</v>
      </c>
      <c r="T37" s="51">
        <f t="shared" si="1"/>
        <v>5</v>
      </c>
      <c r="U37" s="52">
        <f t="shared" si="2"/>
        <v>0</v>
      </c>
      <c r="V37" s="51">
        <f t="shared" si="3"/>
        <v>9.3333333333333321</v>
      </c>
      <c r="W37" s="14">
        <f t="shared" si="3"/>
        <v>0.83333333333333326</v>
      </c>
    </row>
    <row r="38" spans="2:23" x14ac:dyDescent="0.25">
      <c r="B38" s="4">
        <v>30</v>
      </c>
      <c r="C38" s="33">
        <v>29.78</v>
      </c>
      <c r="D38" s="5">
        <v>50</v>
      </c>
      <c r="E38" s="4">
        <v>43</v>
      </c>
      <c r="F38" s="6">
        <v>41.2</v>
      </c>
      <c r="G38" s="5" t="s">
        <v>35</v>
      </c>
      <c r="H38" s="6">
        <v>3</v>
      </c>
      <c r="I38" s="6">
        <v>10</v>
      </c>
      <c r="J38" s="14">
        <v>0.09</v>
      </c>
      <c r="K38" s="4">
        <v>48</v>
      </c>
      <c r="L38" s="6">
        <v>40.5</v>
      </c>
      <c r="M38" s="5" t="s">
        <v>35</v>
      </c>
      <c r="N38" s="5">
        <v>1.5</v>
      </c>
      <c r="O38" s="11">
        <v>5</v>
      </c>
      <c r="P38" s="6" t="s">
        <v>106</v>
      </c>
      <c r="Q38" s="78">
        <v>1008.2972176615327</v>
      </c>
      <c r="R38" s="50">
        <f t="shared" si="1"/>
        <v>10</v>
      </c>
      <c r="S38" s="51">
        <f t="shared" si="1"/>
        <v>6.1111111111111107</v>
      </c>
      <c r="T38" s="51">
        <f t="shared" si="1"/>
        <v>5.1111111111111125</v>
      </c>
      <c r="U38" s="52">
        <f t="shared" si="2"/>
        <v>0.22859999999999997</v>
      </c>
      <c r="V38" s="51">
        <f t="shared" si="3"/>
        <v>8.8888888888888893</v>
      </c>
      <c r="W38" s="14">
        <f t="shared" si="3"/>
        <v>4.7222222222222223</v>
      </c>
    </row>
    <row r="39" spans="2:23" x14ac:dyDescent="0.25">
      <c r="B39" s="1" t="s">
        <v>15</v>
      </c>
      <c r="C39" s="12">
        <f t="shared" ref="C39:O39" si="4">SUM(C8:C38)</f>
        <v>900.98099999999999</v>
      </c>
      <c r="D39" s="36">
        <f t="shared" si="4"/>
        <v>1593</v>
      </c>
      <c r="E39" s="36">
        <f t="shared" ref="E39" si="5">SUM(E8:E38)</f>
        <v>1387.1999999999998</v>
      </c>
      <c r="F39" s="36">
        <f t="shared" si="4"/>
        <v>1315.3000000000002</v>
      </c>
      <c r="G39" s="36"/>
      <c r="H39" s="36">
        <f t="shared" si="4"/>
        <v>50.5</v>
      </c>
      <c r="I39" s="36">
        <f t="shared" si="4"/>
        <v>220</v>
      </c>
      <c r="J39" s="35">
        <f t="shared" si="4"/>
        <v>3.0299999999999994</v>
      </c>
      <c r="K39" s="36">
        <f t="shared" si="4"/>
        <v>1509.8999999999999</v>
      </c>
      <c r="L39" s="36">
        <f t="shared" si="4"/>
        <v>1230</v>
      </c>
      <c r="M39" s="12"/>
      <c r="N39" s="36">
        <f t="shared" si="4"/>
        <v>47.5</v>
      </c>
      <c r="O39" s="37">
        <f t="shared" si="4"/>
        <v>175</v>
      </c>
      <c r="P39" s="3"/>
      <c r="Q39" s="37">
        <f>SUM(Q9:Q38)</f>
        <v>30505.638652670234</v>
      </c>
      <c r="R39" s="37"/>
      <c r="S39" s="48"/>
      <c r="T39" s="48"/>
      <c r="U39" s="49">
        <f t="shared" si="2"/>
        <v>7.6961999999999993</v>
      </c>
      <c r="V39" s="48"/>
      <c r="W39" s="13"/>
    </row>
    <row r="40" spans="2:23" x14ac:dyDescent="0.25">
      <c r="B40" s="7" t="s">
        <v>16</v>
      </c>
      <c r="C40" s="15">
        <f>C39/30</f>
        <v>30.032699999999998</v>
      </c>
      <c r="D40" s="38">
        <f>D39/30</f>
        <v>53.1</v>
      </c>
      <c r="E40" s="38">
        <f>E39/30</f>
        <v>46.239999999999995</v>
      </c>
      <c r="F40" s="38">
        <f>F39/30</f>
        <v>43.843333333333341</v>
      </c>
      <c r="G40" s="38"/>
      <c r="H40" s="38">
        <f>H39/30</f>
        <v>1.6833333333333333</v>
      </c>
      <c r="I40" s="38">
        <f>I39/30</f>
        <v>7.333333333333333</v>
      </c>
      <c r="J40" s="38">
        <f>J39/30</f>
        <v>0.10099999999999998</v>
      </c>
      <c r="K40" s="38">
        <f>K39/30</f>
        <v>50.33</v>
      </c>
      <c r="L40" s="38">
        <f>L39/30</f>
        <v>41</v>
      </c>
      <c r="M40" s="15"/>
      <c r="N40" s="38">
        <f>N39/30</f>
        <v>1.5833333333333333</v>
      </c>
      <c r="O40" s="39">
        <f>O39/30</f>
        <v>5.833333333333333</v>
      </c>
      <c r="P40" s="9"/>
      <c r="Q40" s="38">
        <f>AVERAGE(Q9:Q38)</f>
        <v>1016.8546217556744</v>
      </c>
      <c r="R40" s="39">
        <f t="shared" si="1"/>
        <v>11.722222222222223</v>
      </c>
      <c r="S40" s="53">
        <f t="shared" si="1"/>
        <v>7.9111111111111079</v>
      </c>
      <c r="T40" s="53">
        <f t="shared" si="1"/>
        <v>6.5796296296296335</v>
      </c>
      <c r="U40" s="54">
        <f t="shared" si="2"/>
        <v>0.25653999999999999</v>
      </c>
      <c r="V40" s="53">
        <f t="shared" si="3"/>
        <v>10.183333333333332</v>
      </c>
      <c r="W40" s="55">
        <f t="shared" si="3"/>
        <v>5</v>
      </c>
    </row>
    <row r="42" spans="2:23" x14ac:dyDescent="0.25">
      <c r="B42" s="1"/>
      <c r="C42" s="88" t="s">
        <v>17</v>
      </c>
      <c r="D42" s="89"/>
      <c r="E42" s="89"/>
      <c r="F42" s="89"/>
      <c r="G42" s="89"/>
      <c r="H42" s="89"/>
      <c r="I42" s="89"/>
      <c r="J42" s="89"/>
      <c r="K42" s="90"/>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2</v>
      </c>
      <c r="D44" s="5">
        <v>6</v>
      </c>
      <c r="E44" s="5">
        <v>4</v>
      </c>
      <c r="F44" s="5">
        <v>6.5</v>
      </c>
      <c r="G44" s="5">
        <v>3.5</v>
      </c>
      <c r="H44" s="5">
        <v>2</v>
      </c>
      <c r="I44" s="5">
        <v>4.5</v>
      </c>
      <c r="J44" s="5">
        <v>1.5</v>
      </c>
      <c r="K44" s="6"/>
    </row>
    <row r="45" spans="2:23" ht="30" x14ac:dyDescent="0.25">
      <c r="B45" s="24" t="s">
        <v>28</v>
      </c>
      <c r="C45" s="7">
        <v>5</v>
      </c>
      <c r="D45" s="8">
        <v>16</v>
      </c>
      <c r="E45" s="8">
        <v>15</v>
      </c>
      <c r="F45" s="8">
        <v>16</v>
      </c>
      <c r="G45" s="8">
        <v>18</v>
      </c>
      <c r="H45" s="8">
        <v>4</v>
      </c>
      <c r="I45" s="8">
        <v>18</v>
      </c>
      <c r="J45" s="8">
        <v>3.5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opLeftCell="J6"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29.73</v>
      </c>
      <c r="D9" s="1">
        <v>51</v>
      </c>
      <c r="E9" s="1">
        <v>46</v>
      </c>
      <c r="F9" s="3">
        <v>45</v>
      </c>
      <c r="G9" s="2" t="s">
        <v>35</v>
      </c>
      <c r="H9" s="3">
        <v>1</v>
      </c>
      <c r="I9" s="3">
        <v>10</v>
      </c>
      <c r="J9" s="13">
        <v>0.06</v>
      </c>
      <c r="K9" s="1">
        <v>48.6</v>
      </c>
      <c r="L9" s="3">
        <v>44.8</v>
      </c>
      <c r="M9" s="2"/>
      <c r="N9" s="2">
        <v>0</v>
      </c>
      <c r="O9" s="10">
        <v>3</v>
      </c>
      <c r="P9" s="3" t="s">
        <v>37</v>
      </c>
      <c r="Q9" s="79">
        <v>1006.5024316821522</v>
      </c>
      <c r="R9" s="37">
        <f>CONVERT(D9,"F","C")</f>
        <v>10.555555555555555</v>
      </c>
      <c r="S9" s="48">
        <f t="shared" ref="S9:T24" si="0">CONVERT(E9,"F","C")</f>
        <v>7.7777777777777777</v>
      </c>
      <c r="T9" s="48">
        <f t="shared" si="0"/>
        <v>7.2222222222222223</v>
      </c>
      <c r="U9" s="49">
        <f>CONVERT(J9,"in","cm")</f>
        <v>0.15240000000000001</v>
      </c>
      <c r="V9" s="48">
        <f>CONVERT(K9,"F","C")</f>
        <v>9.2222222222222232</v>
      </c>
      <c r="W9" s="13">
        <f>CONVERT(L9,"F","C")</f>
        <v>7.1111111111111089</v>
      </c>
    </row>
    <row r="10" spans="1:23" x14ac:dyDescent="0.25">
      <c r="B10" s="4">
        <v>2</v>
      </c>
      <c r="C10" s="33">
        <v>29.81</v>
      </c>
      <c r="D10" s="5">
        <v>53</v>
      </c>
      <c r="E10" s="4">
        <v>48.6</v>
      </c>
      <c r="F10" s="6">
        <v>48</v>
      </c>
      <c r="G10" s="5" t="s">
        <v>35</v>
      </c>
      <c r="H10" s="6">
        <v>1.5</v>
      </c>
      <c r="I10" s="6">
        <v>8</v>
      </c>
      <c r="J10" s="14">
        <v>0.02</v>
      </c>
      <c r="K10" s="4">
        <v>50.3</v>
      </c>
      <c r="L10" s="6">
        <v>47.2</v>
      </c>
      <c r="M10" s="5" t="s">
        <v>41</v>
      </c>
      <c r="N10" s="5">
        <v>2</v>
      </c>
      <c r="O10" s="11">
        <v>4</v>
      </c>
      <c r="P10" s="6" t="s">
        <v>44</v>
      </c>
      <c r="Q10" s="78">
        <v>1009.2115425944247</v>
      </c>
      <c r="R10" s="50">
        <f t="shared" ref="R10:T41" si="1">CONVERT(D10,"F","C")</f>
        <v>11.666666666666666</v>
      </c>
      <c r="S10" s="51">
        <f t="shared" si="0"/>
        <v>9.2222222222222232</v>
      </c>
      <c r="T10" s="51">
        <f t="shared" si="0"/>
        <v>8.8888888888888893</v>
      </c>
      <c r="U10" s="52">
        <f t="shared" ref="U10:U41" si="2">CONVERT(J10,"in","cm")</f>
        <v>5.0799999999999998E-2</v>
      </c>
      <c r="V10" s="51">
        <f t="shared" ref="V10:W41" si="3">CONVERT(K10,"F","C")</f>
        <v>10.166666666666664</v>
      </c>
      <c r="W10" s="14">
        <f t="shared" si="3"/>
        <v>8.4444444444444464</v>
      </c>
    </row>
    <row r="11" spans="1:23" x14ac:dyDescent="0.25">
      <c r="B11" s="4">
        <v>3</v>
      </c>
      <c r="C11" s="33">
        <v>29.6</v>
      </c>
      <c r="D11" s="5">
        <v>54</v>
      </c>
      <c r="E11" s="4">
        <v>51</v>
      </c>
      <c r="F11" s="6">
        <v>50.1</v>
      </c>
      <c r="G11" s="5" t="s">
        <v>41</v>
      </c>
      <c r="H11" s="6">
        <v>3</v>
      </c>
      <c r="I11" s="6">
        <v>10</v>
      </c>
      <c r="J11" s="14">
        <v>0.01</v>
      </c>
      <c r="K11" s="4">
        <v>55</v>
      </c>
      <c r="L11" s="6">
        <v>49</v>
      </c>
      <c r="M11" s="5" t="s">
        <v>41</v>
      </c>
      <c r="N11" s="5">
        <v>1.5</v>
      </c>
      <c r="O11" s="11">
        <v>8</v>
      </c>
      <c r="P11" s="6" t="s">
        <v>36</v>
      </c>
      <c r="Q11" s="78">
        <v>1002.1001264497089</v>
      </c>
      <c r="R11" s="50">
        <f t="shared" si="1"/>
        <v>12.222222222222221</v>
      </c>
      <c r="S11" s="51">
        <f t="shared" si="0"/>
        <v>10.555555555555555</v>
      </c>
      <c r="T11" s="51">
        <f t="shared" si="0"/>
        <v>10.055555555555555</v>
      </c>
      <c r="U11" s="52">
        <f t="shared" si="2"/>
        <v>2.5399999999999999E-2</v>
      </c>
      <c r="V11" s="51">
        <f t="shared" si="3"/>
        <v>12.777777777777777</v>
      </c>
      <c r="W11" s="14">
        <f t="shared" si="3"/>
        <v>9.4444444444444446</v>
      </c>
    </row>
    <row r="12" spans="1:23" x14ac:dyDescent="0.25">
      <c r="B12" s="4">
        <v>4</v>
      </c>
      <c r="C12" s="33">
        <v>29.72</v>
      </c>
      <c r="D12" s="34">
        <v>55</v>
      </c>
      <c r="E12" s="4">
        <v>52.1</v>
      </c>
      <c r="F12" s="6">
        <v>51</v>
      </c>
      <c r="G12" s="5" t="s">
        <v>41</v>
      </c>
      <c r="H12" s="6">
        <v>4</v>
      </c>
      <c r="I12" s="6">
        <v>10</v>
      </c>
      <c r="J12" s="14">
        <v>0.43</v>
      </c>
      <c r="K12" s="4">
        <v>55</v>
      </c>
      <c r="L12" s="6">
        <v>49.5</v>
      </c>
      <c r="M12" s="5" t="s">
        <v>41</v>
      </c>
      <c r="N12" s="5">
        <v>3</v>
      </c>
      <c r="O12" s="11">
        <v>10</v>
      </c>
      <c r="P12" s="6" t="s">
        <v>45</v>
      </c>
      <c r="Q12" s="78">
        <v>1006.1637928181178</v>
      </c>
      <c r="R12" s="50">
        <f t="shared" si="1"/>
        <v>12.777777777777777</v>
      </c>
      <c r="S12" s="51">
        <f t="shared" si="0"/>
        <v>11.166666666666668</v>
      </c>
      <c r="T12" s="51">
        <f t="shared" si="0"/>
        <v>10.555555555555555</v>
      </c>
      <c r="U12" s="52">
        <f t="shared" si="2"/>
        <v>1.0921999999999998</v>
      </c>
      <c r="V12" s="51">
        <f t="shared" si="3"/>
        <v>12.777777777777777</v>
      </c>
      <c r="W12" s="14">
        <f t="shared" si="3"/>
        <v>9.7222222222222214</v>
      </c>
    </row>
    <row r="13" spans="1:23" x14ac:dyDescent="0.25">
      <c r="B13" s="4">
        <v>5</v>
      </c>
      <c r="C13" s="33">
        <v>29.6</v>
      </c>
      <c r="D13" s="34">
        <v>56</v>
      </c>
      <c r="E13" s="4">
        <v>53.5</v>
      </c>
      <c r="F13" s="6">
        <v>53</v>
      </c>
      <c r="G13" s="5" t="s">
        <v>41</v>
      </c>
      <c r="H13" s="6">
        <v>4</v>
      </c>
      <c r="I13" s="6">
        <v>10</v>
      </c>
      <c r="J13" s="14">
        <v>0.19</v>
      </c>
      <c r="K13" s="4">
        <v>58.4</v>
      </c>
      <c r="L13" s="6">
        <v>52</v>
      </c>
      <c r="M13" s="5" t="s">
        <v>40</v>
      </c>
      <c r="N13" s="5">
        <v>2</v>
      </c>
      <c r="O13" s="11">
        <v>9</v>
      </c>
      <c r="P13" s="6" t="s">
        <v>45</v>
      </c>
      <c r="Q13" s="78">
        <v>1002.1001264497089</v>
      </c>
      <c r="R13" s="50">
        <f t="shared" si="1"/>
        <v>13.333333333333332</v>
      </c>
      <c r="S13" s="51">
        <f t="shared" si="0"/>
        <v>11.944444444444445</v>
      </c>
      <c r="T13" s="51">
        <f t="shared" si="0"/>
        <v>11.666666666666666</v>
      </c>
      <c r="U13" s="52">
        <f t="shared" si="2"/>
        <v>0.48260000000000003</v>
      </c>
      <c r="V13" s="51">
        <f t="shared" si="3"/>
        <v>14.666666666666666</v>
      </c>
      <c r="W13" s="14">
        <f t="shared" si="3"/>
        <v>11.111111111111111</v>
      </c>
    </row>
    <row r="14" spans="1:23" x14ac:dyDescent="0.25">
      <c r="B14" s="4">
        <v>6</v>
      </c>
      <c r="C14" s="33">
        <v>29.76</v>
      </c>
      <c r="D14" s="5">
        <v>56</v>
      </c>
      <c r="E14" s="4">
        <v>55</v>
      </c>
      <c r="F14" s="6">
        <v>54.3</v>
      </c>
      <c r="G14" s="5" t="s">
        <v>41</v>
      </c>
      <c r="H14" s="6">
        <v>3</v>
      </c>
      <c r="I14" s="6">
        <v>10</v>
      </c>
      <c r="J14" s="14">
        <v>0.05</v>
      </c>
      <c r="K14" s="4">
        <v>57.6</v>
      </c>
      <c r="L14" s="6">
        <v>51.5</v>
      </c>
      <c r="M14" s="5" t="s">
        <v>40</v>
      </c>
      <c r="N14" s="5">
        <v>5</v>
      </c>
      <c r="O14" s="11">
        <v>9</v>
      </c>
      <c r="P14" s="6" t="s">
        <v>107</v>
      </c>
      <c r="Q14" s="78">
        <v>1007.5183482742544</v>
      </c>
      <c r="R14" s="50">
        <f t="shared" si="1"/>
        <v>13.333333333333332</v>
      </c>
      <c r="S14" s="51">
        <f t="shared" si="0"/>
        <v>12.777777777777777</v>
      </c>
      <c r="T14" s="51">
        <f t="shared" si="0"/>
        <v>12.388888888888888</v>
      </c>
      <c r="U14" s="52">
        <f t="shared" si="2"/>
        <v>0.127</v>
      </c>
      <c r="V14" s="51">
        <f t="shared" si="3"/>
        <v>14.222222222222223</v>
      </c>
      <c r="W14" s="14">
        <f t="shared" si="3"/>
        <v>10.833333333333334</v>
      </c>
    </row>
    <row r="15" spans="1:23" x14ac:dyDescent="0.25">
      <c r="B15" s="4">
        <v>7</v>
      </c>
      <c r="C15" s="33">
        <v>30.01</v>
      </c>
      <c r="D15" s="5">
        <v>55</v>
      </c>
      <c r="E15" s="4">
        <v>50.8</v>
      </c>
      <c r="F15" s="6">
        <v>50</v>
      </c>
      <c r="G15" s="5" t="s">
        <v>40</v>
      </c>
      <c r="H15" s="6">
        <v>1.5</v>
      </c>
      <c r="I15" s="6">
        <v>10</v>
      </c>
      <c r="J15" s="14">
        <v>0.4</v>
      </c>
      <c r="K15" s="4">
        <v>54.9</v>
      </c>
      <c r="L15" s="6">
        <v>49</v>
      </c>
      <c r="M15" s="5" t="s">
        <v>41</v>
      </c>
      <c r="N15" s="5">
        <v>2</v>
      </c>
      <c r="O15" s="11">
        <v>8</v>
      </c>
      <c r="P15" s="6" t="s">
        <v>108</v>
      </c>
      <c r="Q15" s="78">
        <v>1015.984319875107</v>
      </c>
      <c r="R15" s="50">
        <f t="shared" si="1"/>
        <v>12.777777777777777</v>
      </c>
      <c r="S15" s="51">
        <f t="shared" si="0"/>
        <v>10.444444444444443</v>
      </c>
      <c r="T15" s="51">
        <f t="shared" si="0"/>
        <v>10</v>
      </c>
      <c r="U15" s="52">
        <f t="shared" si="2"/>
        <v>1.016</v>
      </c>
      <c r="V15" s="51">
        <f t="shared" si="3"/>
        <v>12.722222222222221</v>
      </c>
      <c r="W15" s="14">
        <f t="shared" si="3"/>
        <v>9.4444444444444446</v>
      </c>
    </row>
    <row r="16" spans="1:23" x14ac:dyDescent="0.25">
      <c r="B16" s="4">
        <v>8</v>
      </c>
      <c r="C16" s="33">
        <v>29.712</v>
      </c>
      <c r="D16" s="5">
        <v>56</v>
      </c>
      <c r="E16" s="4">
        <v>52.5</v>
      </c>
      <c r="F16" s="6">
        <v>50</v>
      </c>
      <c r="G16" s="5" t="s">
        <v>40</v>
      </c>
      <c r="H16" s="6">
        <v>2</v>
      </c>
      <c r="I16" s="6">
        <v>0</v>
      </c>
      <c r="J16" s="14">
        <v>0.16</v>
      </c>
      <c r="K16" s="4">
        <v>56.3</v>
      </c>
      <c r="L16" s="6">
        <v>51</v>
      </c>
      <c r="M16" s="5" t="s">
        <v>38</v>
      </c>
      <c r="N16" s="5">
        <v>3</v>
      </c>
      <c r="O16" s="11">
        <v>7</v>
      </c>
      <c r="P16" s="6" t="s">
        <v>58</v>
      </c>
      <c r="Q16" s="78">
        <v>1005.8928817268907</v>
      </c>
      <c r="R16" s="50">
        <f t="shared" si="1"/>
        <v>13.333333333333332</v>
      </c>
      <c r="S16" s="51">
        <f t="shared" si="0"/>
        <v>11.388888888888889</v>
      </c>
      <c r="T16" s="51">
        <f t="shared" si="0"/>
        <v>10</v>
      </c>
      <c r="U16" s="52">
        <f t="shared" si="2"/>
        <v>0.40639999999999998</v>
      </c>
      <c r="V16" s="51">
        <f t="shared" si="3"/>
        <v>13.499999999999998</v>
      </c>
      <c r="W16" s="14">
        <f t="shared" si="3"/>
        <v>10.555555555555555</v>
      </c>
    </row>
    <row r="17" spans="2:23" x14ac:dyDescent="0.25">
      <c r="B17" s="4">
        <v>9</v>
      </c>
      <c r="C17" s="33">
        <v>30.2</v>
      </c>
      <c r="D17" s="5">
        <v>56</v>
      </c>
      <c r="E17" s="4">
        <v>50</v>
      </c>
      <c r="F17" s="6">
        <v>49.2</v>
      </c>
      <c r="G17" s="5" t="s">
        <v>33</v>
      </c>
      <c r="H17" s="6">
        <v>1</v>
      </c>
      <c r="I17" s="6">
        <v>10</v>
      </c>
      <c r="J17" s="14">
        <v>0.01</v>
      </c>
      <c r="K17" s="4">
        <v>53.2</v>
      </c>
      <c r="L17" s="6">
        <v>47</v>
      </c>
      <c r="M17" s="5" t="s">
        <v>35</v>
      </c>
      <c r="N17" s="5">
        <v>1</v>
      </c>
      <c r="O17" s="11">
        <v>6</v>
      </c>
      <c r="P17" s="6" t="s">
        <v>37</v>
      </c>
      <c r="Q17" s="78">
        <v>1022.4184582917547</v>
      </c>
      <c r="R17" s="50">
        <f t="shared" si="1"/>
        <v>13.333333333333332</v>
      </c>
      <c r="S17" s="51">
        <f t="shared" si="0"/>
        <v>10</v>
      </c>
      <c r="T17" s="51">
        <f t="shared" si="0"/>
        <v>9.5555555555555571</v>
      </c>
      <c r="U17" s="52">
        <f t="shared" si="2"/>
        <v>2.5399999999999999E-2</v>
      </c>
      <c r="V17" s="51">
        <f t="shared" si="3"/>
        <v>11.777777777777779</v>
      </c>
      <c r="W17" s="14">
        <f t="shared" si="3"/>
        <v>8.3333333333333339</v>
      </c>
    </row>
    <row r="18" spans="2:23" x14ac:dyDescent="0.25">
      <c r="B18" s="4">
        <v>10</v>
      </c>
      <c r="C18" s="33">
        <v>30.11</v>
      </c>
      <c r="D18" s="5">
        <v>55</v>
      </c>
      <c r="E18" s="4">
        <v>49.8</v>
      </c>
      <c r="F18" s="6">
        <v>48</v>
      </c>
      <c r="G18" s="5" t="s">
        <v>35</v>
      </c>
      <c r="H18" s="6">
        <v>1.5</v>
      </c>
      <c r="I18" s="6">
        <v>9</v>
      </c>
      <c r="J18" s="14"/>
      <c r="K18" s="4">
        <v>54.3</v>
      </c>
      <c r="L18" s="6">
        <v>49</v>
      </c>
      <c r="M18" s="5" t="s">
        <v>35</v>
      </c>
      <c r="N18" s="5">
        <v>2</v>
      </c>
      <c r="O18" s="11">
        <v>5</v>
      </c>
      <c r="P18" s="6" t="s">
        <v>36</v>
      </c>
      <c r="Q18" s="78">
        <v>1019.3707085154477</v>
      </c>
      <c r="R18" s="50">
        <f t="shared" si="1"/>
        <v>12.777777777777777</v>
      </c>
      <c r="S18" s="51">
        <f t="shared" si="0"/>
        <v>9.8888888888888875</v>
      </c>
      <c r="T18" s="51">
        <f t="shared" si="0"/>
        <v>8.8888888888888893</v>
      </c>
      <c r="U18" s="52">
        <f t="shared" si="2"/>
        <v>0</v>
      </c>
      <c r="V18" s="51">
        <f t="shared" si="3"/>
        <v>12.388888888888888</v>
      </c>
      <c r="W18" s="14">
        <f t="shared" si="3"/>
        <v>9.4444444444444446</v>
      </c>
    </row>
    <row r="19" spans="2:23" x14ac:dyDescent="0.25">
      <c r="B19" s="4">
        <v>11</v>
      </c>
      <c r="C19" s="33">
        <v>29.47</v>
      </c>
      <c r="D19" s="5">
        <v>56</v>
      </c>
      <c r="E19" s="4">
        <v>55</v>
      </c>
      <c r="F19" s="6">
        <v>53.5</v>
      </c>
      <c r="G19" s="5" t="s">
        <v>41</v>
      </c>
      <c r="H19" s="6">
        <v>4</v>
      </c>
      <c r="I19" s="6">
        <v>10</v>
      </c>
      <c r="J19" s="14">
        <v>0.27</v>
      </c>
      <c r="K19" s="4">
        <v>56</v>
      </c>
      <c r="L19" s="6">
        <v>48.9</v>
      </c>
      <c r="M19" s="5" t="s">
        <v>38</v>
      </c>
      <c r="N19" s="5">
        <v>2</v>
      </c>
      <c r="O19" s="11">
        <v>7</v>
      </c>
      <c r="P19" s="6" t="s">
        <v>95</v>
      </c>
      <c r="Q19" s="78">
        <v>997.69782121726541</v>
      </c>
      <c r="R19" s="50">
        <f t="shared" si="1"/>
        <v>13.333333333333332</v>
      </c>
      <c r="S19" s="51">
        <f t="shared" si="0"/>
        <v>12.777777777777777</v>
      </c>
      <c r="T19" s="51">
        <f t="shared" si="0"/>
        <v>11.944444444444445</v>
      </c>
      <c r="U19" s="52">
        <f t="shared" si="2"/>
        <v>0.68580000000000008</v>
      </c>
      <c r="V19" s="51">
        <f t="shared" si="3"/>
        <v>13.333333333333332</v>
      </c>
      <c r="W19" s="14">
        <f t="shared" si="3"/>
        <v>9.3888888888888875</v>
      </c>
    </row>
    <row r="20" spans="2:23" x14ac:dyDescent="0.25">
      <c r="B20" s="4">
        <v>12</v>
      </c>
      <c r="C20" s="33">
        <v>29.88</v>
      </c>
      <c r="D20" s="5">
        <v>56</v>
      </c>
      <c r="E20" s="4">
        <v>48</v>
      </c>
      <c r="F20" s="6">
        <v>47.8</v>
      </c>
      <c r="G20" s="5" t="s">
        <v>35</v>
      </c>
      <c r="H20" s="6">
        <v>1</v>
      </c>
      <c r="I20" s="6">
        <v>10</v>
      </c>
      <c r="J20" s="14">
        <v>0.1</v>
      </c>
      <c r="K20" s="4">
        <v>52.3</v>
      </c>
      <c r="L20" s="6">
        <v>40.200000000000003</v>
      </c>
      <c r="M20" s="5" t="s">
        <v>35</v>
      </c>
      <c r="N20" s="5">
        <v>1</v>
      </c>
      <c r="O20" s="11">
        <v>6</v>
      </c>
      <c r="P20" s="6" t="s">
        <v>109</v>
      </c>
      <c r="Q20" s="78">
        <v>1011.5820146426637</v>
      </c>
      <c r="R20" s="50">
        <f t="shared" si="1"/>
        <v>13.333333333333332</v>
      </c>
      <c r="S20" s="51">
        <f t="shared" si="0"/>
        <v>8.8888888888888893</v>
      </c>
      <c r="T20" s="51">
        <f t="shared" si="0"/>
        <v>8.7777777777777768</v>
      </c>
      <c r="U20" s="52">
        <f t="shared" si="2"/>
        <v>0.254</v>
      </c>
      <c r="V20" s="51">
        <f t="shared" si="3"/>
        <v>11.277777777777777</v>
      </c>
      <c r="W20" s="14">
        <f t="shared" si="3"/>
        <v>4.5555555555555571</v>
      </c>
    </row>
    <row r="21" spans="2:23" x14ac:dyDescent="0.25">
      <c r="B21" s="4">
        <v>13</v>
      </c>
      <c r="C21" s="33">
        <v>29.602</v>
      </c>
      <c r="D21" s="5">
        <v>54</v>
      </c>
      <c r="E21" s="4">
        <v>51.1</v>
      </c>
      <c r="F21" s="6">
        <v>49.8</v>
      </c>
      <c r="G21" s="5" t="s">
        <v>35</v>
      </c>
      <c r="H21" s="6">
        <v>1.5</v>
      </c>
      <c r="I21" s="6">
        <v>10</v>
      </c>
      <c r="J21" s="14"/>
      <c r="K21" s="4">
        <v>53.3</v>
      </c>
      <c r="L21" s="6">
        <v>46</v>
      </c>
      <c r="M21" s="5" t="s">
        <v>41</v>
      </c>
      <c r="N21" s="5">
        <v>3</v>
      </c>
      <c r="O21" s="11">
        <v>7</v>
      </c>
      <c r="P21" s="6" t="s">
        <v>44</v>
      </c>
      <c r="Q21" s="78">
        <v>1002.1678542225156</v>
      </c>
      <c r="R21" s="50">
        <f t="shared" si="1"/>
        <v>12.222222222222221</v>
      </c>
      <c r="S21" s="51">
        <f t="shared" si="0"/>
        <v>10.611111111111112</v>
      </c>
      <c r="T21" s="51">
        <f t="shared" si="0"/>
        <v>9.8888888888888875</v>
      </c>
      <c r="U21" s="52">
        <f t="shared" si="2"/>
        <v>0</v>
      </c>
      <c r="V21" s="51">
        <f t="shared" si="3"/>
        <v>11.833333333333332</v>
      </c>
      <c r="W21" s="14">
        <f t="shared" si="3"/>
        <v>7.7777777777777777</v>
      </c>
    </row>
    <row r="22" spans="2:23" x14ac:dyDescent="0.25">
      <c r="B22" s="4">
        <v>14</v>
      </c>
      <c r="C22" s="33">
        <v>29.62</v>
      </c>
      <c r="D22" s="5">
        <v>55</v>
      </c>
      <c r="E22" s="4">
        <v>51.6</v>
      </c>
      <c r="F22" s="6">
        <v>49.6</v>
      </c>
      <c r="G22" s="5" t="s">
        <v>41</v>
      </c>
      <c r="H22" s="6">
        <v>4</v>
      </c>
      <c r="I22" s="6">
        <v>10</v>
      </c>
      <c r="J22" s="14">
        <v>0.05</v>
      </c>
      <c r="K22" s="4">
        <v>53</v>
      </c>
      <c r="L22" s="6">
        <v>50</v>
      </c>
      <c r="M22" s="5" t="s">
        <v>41</v>
      </c>
      <c r="N22" s="5">
        <v>3</v>
      </c>
      <c r="O22" s="11">
        <v>10</v>
      </c>
      <c r="P22" s="6" t="s">
        <v>95</v>
      </c>
      <c r="Q22" s="78">
        <v>1002.777404177777</v>
      </c>
      <c r="R22" s="50">
        <f t="shared" si="1"/>
        <v>12.777777777777777</v>
      </c>
      <c r="S22" s="51">
        <f t="shared" si="0"/>
        <v>10.888888888888889</v>
      </c>
      <c r="T22" s="51">
        <f t="shared" si="0"/>
        <v>9.7777777777777786</v>
      </c>
      <c r="U22" s="52">
        <f t="shared" si="2"/>
        <v>0.127</v>
      </c>
      <c r="V22" s="51">
        <f t="shared" si="3"/>
        <v>11.666666666666666</v>
      </c>
      <c r="W22" s="14">
        <f t="shared" si="3"/>
        <v>10</v>
      </c>
    </row>
    <row r="23" spans="2:23" x14ac:dyDescent="0.25">
      <c r="B23" s="4">
        <v>15</v>
      </c>
      <c r="C23" s="33">
        <v>29.63</v>
      </c>
      <c r="D23" s="5">
        <v>55</v>
      </c>
      <c r="E23" s="4">
        <v>52.8</v>
      </c>
      <c r="F23" s="6">
        <v>51.4</v>
      </c>
      <c r="G23" s="5" t="s">
        <v>41</v>
      </c>
      <c r="H23" s="6">
        <v>2</v>
      </c>
      <c r="I23" s="6">
        <v>0</v>
      </c>
      <c r="J23" s="14">
        <v>0.2</v>
      </c>
      <c r="K23" s="4">
        <v>54.5</v>
      </c>
      <c r="L23" s="6">
        <v>51.5</v>
      </c>
      <c r="M23" s="5" t="s">
        <v>40</v>
      </c>
      <c r="N23" s="5">
        <v>5</v>
      </c>
      <c r="O23" s="11">
        <v>9</v>
      </c>
      <c r="P23" s="6" t="s">
        <v>95</v>
      </c>
      <c r="Q23" s="78">
        <v>1003.1160430418111</v>
      </c>
      <c r="R23" s="50">
        <f t="shared" si="1"/>
        <v>12.777777777777777</v>
      </c>
      <c r="S23" s="51">
        <f t="shared" si="0"/>
        <v>11.555555555555554</v>
      </c>
      <c r="T23" s="51">
        <f t="shared" si="0"/>
        <v>10.777777777777777</v>
      </c>
      <c r="U23" s="52">
        <f t="shared" si="2"/>
        <v>0.50800000000000001</v>
      </c>
      <c r="V23" s="51">
        <f t="shared" si="3"/>
        <v>12.5</v>
      </c>
      <c r="W23" s="14">
        <f t="shared" si="3"/>
        <v>10.833333333333334</v>
      </c>
    </row>
    <row r="24" spans="2:23" x14ac:dyDescent="0.25">
      <c r="B24" s="4">
        <v>16</v>
      </c>
      <c r="C24" s="33">
        <v>29.59</v>
      </c>
      <c r="D24" s="5">
        <v>55</v>
      </c>
      <c r="E24" s="4">
        <v>48</v>
      </c>
      <c r="F24" s="6">
        <v>46.5</v>
      </c>
      <c r="G24" s="5" t="s">
        <v>40</v>
      </c>
      <c r="H24" s="6">
        <v>2</v>
      </c>
      <c r="I24" s="6">
        <v>9</v>
      </c>
      <c r="J24" s="14">
        <v>0.15</v>
      </c>
      <c r="K24" s="4">
        <v>54</v>
      </c>
      <c r="L24" s="6">
        <v>47</v>
      </c>
      <c r="M24" s="5" t="s">
        <v>38</v>
      </c>
      <c r="N24" s="5">
        <v>2</v>
      </c>
      <c r="O24" s="11">
        <v>6</v>
      </c>
      <c r="P24" s="6" t="s">
        <v>110</v>
      </c>
      <c r="Q24" s="78">
        <v>1001.7614875856748</v>
      </c>
      <c r="R24" s="50">
        <f t="shared" si="1"/>
        <v>12.777777777777777</v>
      </c>
      <c r="S24" s="51">
        <f t="shared" si="0"/>
        <v>8.8888888888888893</v>
      </c>
      <c r="T24" s="51">
        <f t="shared" si="0"/>
        <v>8.0555555555555554</v>
      </c>
      <c r="U24" s="52">
        <f t="shared" si="2"/>
        <v>0.38100000000000001</v>
      </c>
      <c r="V24" s="51">
        <f t="shared" si="3"/>
        <v>12.222222222222221</v>
      </c>
      <c r="W24" s="14">
        <f t="shared" si="3"/>
        <v>8.3333333333333339</v>
      </c>
    </row>
    <row r="25" spans="2:23" x14ac:dyDescent="0.25">
      <c r="B25" s="4">
        <v>17</v>
      </c>
      <c r="C25" s="33">
        <v>29.98</v>
      </c>
      <c r="D25" s="5">
        <v>55</v>
      </c>
      <c r="E25" s="4">
        <v>51</v>
      </c>
      <c r="F25" s="6">
        <v>50</v>
      </c>
      <c r="G25" s="5" t="s">
        <v>41</v>
      </c>
      <c r="H25" s="6">
        <v>3</v>
      </c>
      <c r="I25" s="6">
        <v>10</v>
      </c>
      <c r="J25" s="14">
        <v>0.12</v>
      </c>
      <c r="K25" s="4">
        <v>54</v>
      </c>
      <c r="L25" s="6">
        <v>47.4</v>
      </c>
      <c r="M25" s="5" t="s">
        <v>41</v>
      </c>
      <c r="N25" s="5">
        <v>2</v>
      </c>
      <c r="O25" s="11">
        <v>7</v>
      </c>
      <c r="P25" s="6" t="s">
        <v>44</v>
      </c>
      <c r="Q25" s="78">
        <v>1014.9684032830047</v>
      </c>
      <c r="R25" s="50">
        <f t="shared" si="1"/>
        <v>12.777777777777777</v>
      </c>
      <c r="S25" s="51">
        <f t="shared" si="1"/>
        <v>10.555555555555555</v>
      </c>
      <c r="T25" s="51">
        <f t="shared" si="1"/>
        <v>10</v>
      </c>
      <c r="U25" s="52">
        <f t="shared" si="2"/>
        <v>0.30480000000000002</v>
      </c>
      <c r="V25" s="51">
        <f t="shared" si="3"/>
        <v>12.222222222222221</v>
      </c>
      <c r="W25" s="14">
        <f t="shared" si="3"/>
        <v>8.5555555555555554</v>
      </c>
    </row>
    <row r="26" spans="2:23" x14ac:dyDescent="0.25">
      <c r="B26" s="4">
        <v>18</v>
      </c>
      <c r="C26" s="33">
        <v>29.73</v>
      </c>
      <c r="D26" s="5">
        <v>54</v>
      </c>
      <c r="E26" s="4">
        <v>51.7</v>
      </c>
      <c r="F26" s="6">
        <v>50.8</v>
      </c>
      <c r="G26" s="5" t="s">
        <v>40</v>
      </c>
      <c r="H26" s="6">
        <v>2</v>
      </c>
      <c r="I26" s="6">
        <v>3</v>
      </c>
      <c r="J26" s="14">
        <v>7.0000000000000007E-2</v>
      </c>
      <c r="K26" s="4">
        <v>54.8</v>
      </c>
      <c r="L26" s="6">
        <v>47</v>
      </c>
      <c r="M26" s="5" t="s">
        <v>40</v>
      </c>
      <c r="N26" s="5">
        <v>1.5</v>
      </c>
      <c r="O26" s="11">
        <v>8</v>
      </c>
      <c r="P26" s="6" t="s">
        <v>36</v>
      </c>
      <c r="Q26" s="78">
        <v>1006.5024316821522</v>
      </c>
      <c r="R26" s="50">
        <f t="shared" si="1"/>
        <v>12.222222222222221</v>
      </c>
      <c r="S26" s="51">
        <f t="shared" si="1"/>
        <v>10.944444444444446</v>
      </c>
      <c r="T26" s="51">
        <f t="shared" si="1"/>
        <v>10.444444444444443</v>
      </c>
      <c r="U26" s="52">
        <f t="shared" si="2"/>
        <v>0.17780000000000001</v>
      </c>
      <c r="V26" s="51">
        <f t="shared" si="3"/>
        <v>12.666666666666664</v>
      </c>
      <c r="W26" s="14">
        <f t="shared" si="3"/>
        <v>8.3333333333333339</v>
      </c>
    </row>
    <row r="27" spans="2:23" x14ac:dyDescent="0.25">
      <c r="B27" s="4">
        <v>19</v>
      </c>
      <c r="C27" s="33">
        <v>29.84</v>
      </c>
      <c r="D27" s="5">
        <v>54</v>
      </c>
      <c r="E27" s="4">
        <v>47.3</v>
      </c>
      <c r="F27" s="6">
        <v>46.3</v>
      </c>
      <c r="G27" s="5" t="s">
        <v>38</v>
      </c>
      <c r="H27" s="6">
        <v>1</v>
      </c>
      <c r="I27" s="6">
        <v>5</v>
      </c>
      <c r="J27" s="14">
        <v>0.06</v>
      </c>
      <c r="K27" s="4">
        <v>53.8</v>
      </c>
      <c r="L27" s="6">
        <v>45</v>
      </c>
      <c r="M27" s="5" t="s">
        <v>41</v>
      </c>
      <c r="N27" s="5">
        <v>2</v>
      </c>
      <c r="O27" s="11">
        <v>7</v>
      </c>
      <c r="P27" s="6" t="s">
        <v>36</v>
      </c>
      <c r="Q27" s="78">
        <v>1010.2274591865271</v>
      </c>
      <c r="R27" s="50">
        <f t="shared" si="1"/>
        <v>12.222222222222221</v>
      </c>
      <c r="S27" s="51">
        <f t="shared" si="1"/>
        <v>8.4999999999999982</v>
      </c>
      <c r="T27" s="51">
        <f t="shared" si="1"/>
        <v>7.9444444444444429</v>
      </c>
      <c r="U27" s="52">
        <f t="shared" si="2"/>
        <v>0.15240000000000001</v>
      </c>
      <c r="V27" s="51">
        <f t="shared" si="3"/>
        <v>12.111111111111109</v>
      </c>
      <c r="W27" s="14">
        <f t="shared" si="3"/>
        <v>7.2222222222222223</v>
      </c>
    </row>
    <row r="28" spans="2:23" x14ac:dyDescent="0.25">
      <c r="B28" s="4">
        <v>20</v>
      </c>
      <c r="C28" s="33">
        <v>29.53</v>
      </c>
      <c r="D28" s="5">
        <v>54</v>
      </c>
      <c r="E28" s="4">
        <v>46.5</v>
      </c>
      <c r="F28" s="6">
        <v>44.8</v>
      </c>
      <c r="G28" s="5" t="s">
        <v>35</v>
      </c>
      <c r="H28" s="6">
        <v>2</v>
      </c>
      <c r="I28" s="6">
        <v>10</v>
      </c>
      <c r="J28" s="14"/>
      <c r="K28" s="4">
        <v>48.8</v>
      </c>
      <c r="L28" s="6">
        <v>45.2</v>
      </c>
      <c r="M28" s="5" t="s">
        <v>41</v>
      </c>
      <c r="N28" s="5">
        <v>1.5</v>
      </c>
      <c r="O28" s="11">
        <v>6</v>
      </c>
      <c r="P28" s="6" t="s">
        <v>44</v>
      </c>
      <c r="Q28" s="78">
        <v>999.72965440147016</v>
      </c>
      <c r="R28" s="50">
        <f t="shared" si="1"/>
        <v>12.222222222222221</v>
      </c>
      <c r="S28" s="51">
        <f t="shared" si="1"/>
        <v>8.0555555555555554</v>
      </c>
      <c r="T28" s="51">
        <f t="shared" si="1"/>
        <v>7.1111111111111089</v>
      </c>
      <c r="U28" s="52">
        <f t="shared" si="2"/>
        <v>0</v>
      </c>
      <c r="V28" s="51">
        <f t="shared" si="3"/>
        <v>9.3333333333333321</v>
      </c>
      <c r="W28" s="14">
        <f t="shared" si="3"/>
        <v>7.3333333333333348</v>
      </c>
    </row>
    <row r="29" spans="2:23" x14ac:dyDescent="0.25">
      <c r="B29" s="4">
        <v>21</v>
      </c>
      <c r="C29" s="33">
        <v>29.57</v>
      </c>
      <c r="D29" s="5">
        <v>54</v>
      </c>
      <c r="E29" s="4">
        <v>53</v>
      </c>
      <c r="F29" s="6">
        <v>53</v>
      </c>
      <c r="G29" s="5" t="s">
        <v>40</v>
      </c>
      <c r="H29" s="6">
        <v>1.5</v>
      </c>
      <c r="I29" s="6">
        <v>10</v>
      </c>
      <c r="J29" s="14">
        <v>0.5</v>
      </c>
      <c r="K29" s="4">
        <v>55</v>
      </c>
      <c r="L29" s="6">
        <v>47</v>
      </c>
      <c r="M29" s="5" t="s">
        <v>40</v>
      </c>
      <c r="N29" s="5">
        <v>2</v>
      </c>
      <c r="O29" s="11">
        <v>9</v>
      </c>
      <c r="P29" s="6" t="s">
        <v>39</v>
      </c>
      <c r="Q29" s="78">
        <v>1001.0842098576064</v>
      </c>
      <c r="R29" s="50">
        <f t="shared" si="1"/>
        <v>12.222222222222221</v>
      </c>
      <c r="S29" s="51">
        <f t="shared" si="1"/>
        <v>11.666666666666666</v>
      </c>
      <c r="T29" s="51">
        <f t="shared" si="1"/>
        <v>11.666666666666666</v>
      </c>
      <c r="U29" s="52">
        <f t="shared" si="2"/>
        <v>1.27</v>
      </c>
      <c r="V29" s="51">
        <f t="shared" si="3"/>
        <v>12.777777777777777</v>
      </c>
      <c r="W29" s="14">
        <f t="shared" si="3"/>
        <v>8.3333333333333339</v>
      </c>
    </row>
    <row r="30" spans="2:23" x14ac:dyDescent="0.25">
      <c r="B30" s="4">
        <v>22</v>
      </c>
      <c r="C30" s="33">
        <v>29.5</v>
      </c>
      <c r="D30" s="5">
        <v>55</v>
      </c>
      <c r="E30" s="4">
        <v>51</v>
      </c>
      <c r="F30" s="6">
        <v>49.7</v>
      </c>
      <c r="G30" s="5" t="s">
        <v>40</v>
      </c>
      <c r="H30" s="6">
        <v>2</v>
      </c>
      <c r="I30" s="6">
        <v>0</v>
      </c>
      <c r="J30" s="14">
        <v>0.05</v>
      </c>
      <c r="K30" s="4">
        <v>55</v>
      </c>
      <c r="L30" s="6">
        <v>48.5</v>
      </c>
      <c r="M30" s="5" t="s">
        <v>40</v>
      </c>
      <c r="N30" s="5">
        <v>4</v>
      </c>
      <c r="O30" s="11">
        <v>7</v>
      </c>
      <c r="P30" s="6" t="s">
        <v>89</v>
      </c>
      <c r="Q30" s="78">
        <v>998.71373780936779</v>
      </c>
      <c r="R30" s="50">
        <f t="shared" si="1"/>
        <v>12.777777777777777</v>
      </c>
      <c r="S30" s="51">
        <f t="shared" si="1"/>
        <v>10.555555555555555</v>
      </c>
      <c r="T30" s="51">
        <f t="shared" si="1"/>
        <v>9.8333333333333339</v>
      </c>
      <c r="U30" s="52">
        <f t="shared" si="2"/>
        <v>0.127</v>
      </c>
      <c r="V30" s="51">
        <f t="shared" si="3"/>
        <v>12.777777777777777</v>
      </c>
      <c r="W30" s="14">
        <f t="shared" si="3"/>
        <v>9.1666666666666661</v>
      </c>
    </row>
    <row r="31" spans="2:23" x14ac:dyDescent="0.25">
      <c r="B31" s="4">
        <v>23</v>
      </c>
      <c r="C31" s="33">
        <v>29.28</v>
      </c>
      <c r="D31" s="5">
        <v>53</v>
      </c>
      <c r="E31" s="4">
        <v>47.2</v>
      </c>
      <c r="F31" s="6">
        <v>45.8</v>
      </c>
      <c r="G31" s="5" t="s">
        <v>40</v>
      </c>
      <c r="H31" s="6">
        <v>2</v>
      </c>
      <c r="I31" s="6">
        <v>3</v>
      </c>
      <c r="J31" s="14">
        <v>0.22</v>
      </c>
      <c r="K31" s="4">
        <v>53</v>
      </c>
      <c r="L31" s="6">
        <v>44.5</v>
      </c>
      <c r="M31" s="5" t="s">
        <v>40</v>
      </c>
      <c r="N31" s="5">
        <v>2</v>
      </c>
      <c r="O31" s="11">
        <v>7</v>
      </c>
      <c r="P31" s="6" t="s">
        <v>36</v>
      </c>
      <c r="Q31" s="78">
        <v>991.26368280061763</v>
      </c>
      <c r="R31" s="50">
        <f t="shared" si="1"/>
        <v>11.666666666666666</v>
      </c>
      <c r="S31" s="51">
        <f t="shared" si="1"/>
        <v>8.4444444444444464</v>
      </c>
      <c r="T31" s="51">
        <f t="shared" si="1"/>
        <v>7.6666666666666652</v>
      </c>
      <c r="U31" s="52">
        <f t="shared" si="2"/>
        <v>0.55879999999999996</v>
      </c>
      <c r="V31" s="51">
        <f t="shared" si="3"/>
        <v>11.666666666666666</v>
      </c>
      <c r="W31" s="14">
        <f t="shared" si="3"/>
        <v>6.9444444444444446</v>
      </c>
    </row>
    <row r="32" spans="2:23" x14ac:dyDescent="0.25">
      <c r="B32" s="4">
        <v>24</v>
      </c>
      <c r="C32" s="33">
        <v>29.001999999999999</v>
      </c>
      <c r="D32" s="5">
        <v>54</v>
      </c>
      <c r="E32" s="4">
        <v>51</v>
      </c>
      <c r="F32" s="6">
        <v>49</v>
      </c>
      <c r="G32" s="5" t="s">
        <v>40</v>
      </c>
      <c r="H32" s="6">
        <v>3</v>
      </c>
      <c r="I32" s="6">
        <v>4</v>
      </c>
      <c r="J32" s="14">
        <v>0.31</v>
      </c>
      <c r="K32" s="4">
        <v>51.3</v>
      </c>
      <c r="L32" s="6">
        <v>46</v>
      </c>
      <c r="M32" s="5" t="s">
        <v>38</v>
      </c>
      <c r="N32" s="5">
        <v>4</v>
      </c>
      <c r="O32" s="11">
        <v>8</v>
      </c>
      <c r="P32" s="6" t="s">
        <v>46</v>
      </c>
      <c r="Q32" s="78">
        <v>981.84952238046958</v>
      </c>
      <c r="R32" s="50">
        <f t="shared" si="1"/>
        <v>12.222222222222221</v>
      </c>
      <c r="S32" s="51">
        <f t="shared" si="1"/>
        <v>10.555555555555555</v>
      </c>
      <c r="T32" s="51">
        <f t="shared" si="1"/>
        <v>9.4444444444444446</v>
      </c>
      <c r="U32" s="52">
        <f t="shared" si="2"/>
        <v>0.7874000000000001</v>
      </c>
      <c r="V32" s="51">
        <f t="shared" si="3"/>
        <v>10.72222222222222</v>
      </c>
      <c r="W32" s="14">
        <f t="shared" si="3"/>
        <v>7.7777777777777777</v>
      </c>
    </row>
    <row r="33" spans="2:23" x14ac:dyDescent="0.25">
      <c r="B33" s="4">
        <v>25</v>
      </c>
      <c r="C33" s="33">
        <v>29.41</v>
      </c>
      <c r="D33" s="5">
        <v>52</v>
      </c>
      <c r="E33" s="4">
        <v>46.6</v>
      </c>
      <c r="F33" s="6">
        <v>43</v>
      </c>
      <c r="G33" s="5" t="s">
        <v>43</v>
      </c>
      <c r="H33" s="6">
        <v>2</v>
      </c>
      <c r="I33" s="6">
        <v>1</v>
      </c>
      <c r="J33" s="14">
        <v>0.11</v>
      </c>
      <c r="K33" s="4">
        <v>50</v>
      </c>
      <c r="L33" s="6">
        <v>42.5</v>
      </c>
      <c r="M33" s="5" t="s">
        <v>38</v>
      </c>
      <c r="N33" s="5">
        <v>2</v>
      </c>
      <c r="O33" s="11">
        <v>7</v>
      </c>
      <c r="P33" s="6" t="s">
        <v>111</v>
      </c>
      <c r="Q33" s="78">
        <v>995.6659880330609</v>
      </c>
      <c r="R33" s="50">
        <f t="shared" si="1"/>
        <v>11.111111111111111</v>
      </c>
      <c r="S33" s="51">
        <f t="shared" si="1"/>
        <v>8.1111111111111125</v>
      </c>
      <c r="T33" s="51">
        <f t="shared" si="1"/>
        <v>6.1111111111111107</v>
      </c>
      <c r="U33" s="52">
        <f t="shared" si="2"/>
        <v>0.27939999999999998</v>
      </c>
      <c r="V33" s="51">
        <f t="shared" si="3"/>
        <v>10</v>
      </c>
      <c r="W33" s="14">
        <f t="shared" si="3"/>
        <v>5.833333333333333</v>
      </c>
    </row>
    <row r="34" spans="2:23" x14ac:dyDescent="0.25">
      <c r="B34" s="4">
        <v>26</v>
      </c>
      <c r="C34" s="33">
        <v>29.802</v>
      </c>
      <c r="D34" s="5">
        <v>52</v>
      </c>
      <c r="E34" s="4">
        <v>46</v>
      </c>
      <c r="F34" s="6">
        <v>41</v>
      </c>
      <c r="G34" s="5" t="s">
        <v>43</v>
      </c>
      <c r="H34" s="6">
        <v>2</v>
      </c>
      <c r="I34" s="6">
        <v>3</v>
      </c>
      <c r="J34" s="14">
        <v>0.28000000000000003</v>
      </c>
      <c r="K34" s="4">
        <v>49.1</v>
      </c>
      <c r="L34" s="6">
        <v>43</v>
      </c>
      <c r="M34" s="5" t="s">
        <v>40</v>
      </c>
      <c r="N34" s="5">
        <v>4</v>
      </c>
      <c r="O34" s="11">
        <v>7</v>
      </c>
      <c r="P34" s="6" t="s">
        <v>112</v>
      </c>
      <c r="Q34" s="78">
        <v>1008.9406315031976</v>
      </c>
      <c r="R34" s="50">
        <f t="shared" si="1"/>
        <v>11.111111111111111</v>
      </c>
      <c r="S34" s="51">
        <f t="shared" si="1"/>
        <v>7.7777777777777777</v>
      </c>
      <c r="T34" s="51">
        <f t="shared" si="1"/>
        <v>5</v>
      </c>
      <c r="U34" s="52">
        <f t="shared" si="2"/>
        <v>0.71120000000000005</v>
      </c>
      <c r="V34" s="51">
        <f t="shared" si="3"/>
        <v>9.5</v>
      </c>
      <c r="W34" s="14">
        <f t="shared" si="3"/>
        <v>6.1111111111111107</v>
      </c>
    </row>
    <row r="35" spans="2:23" x14ac:dyDescent="0.25">
      <c r="B35" s="4">
        <v>27</v>
      </c>
      <c r="C35" s="33">
        <v>29.332000000000001</v>
      </c>
      <c r="D35" s="5">
        <v>52</v>
      </c>
      <c r="E35" s="4">
        <v>53.4</v>
      </c>
      <c r="F35" s="6">
        <v>53</v>
      </c>
      <c r="G35" s="5" t="s">
        <v>40</v>
      </c>
      <c r="H35" s="6">
        <v>4</v>
      </c>
      <c r="I35" s="6">
        <v>10</v>
      </c>
      <c r="J35" s="14">
        <v>0.09</v>
      </c>
      <c r="K35" s="4">
        <v>54.8</v>
      </c>
      <c r="L35" s="6">
        <v>48</v>
      </c>
      <c r="M35" s="5" t="s">
        <v>38</v>
      </c>
      <c r="N35" s="5">
        <v>2</v>
      </c>
      <c r="O35" s="11">
        <v>9</v>
      </c>
      <c r="P35" s="6" t="s">
        <v>45</v>
      </c>
      <c r="Q35" s="78">
        <v>993.02460489359498</v>
      </c>
      <c r="R35" s="50">
        <f t="shared" si="1"/>
        <v>11.111111111111111</v>
      </c>
      <c r="S35" s="51">
        <f t="shared" si="1"/>
        <v>11.888888888888888</v>
      </c>
      <c r="T35" s="51">
        <f t="shared" si="1"/>
        <v>11.666666666666666</v>
      </c>
      <c r="U35" s="52">
        <f t="shared" si="2"/>
        <v>0.22859999999999997</v>
      </c>
      <c r="V35" s="51">
        <f t="shared" si="3"/>
        <v>12.666666666666664</v>
      </c>
      <c r="W35" s="14">
        <f t="shared" si="3"/>
        <v>8.8888888888888893</v>
      </c>
    </row>
    <row r="36" spans="2:23" x14ac:dyDescent="0.25">
      <c r="B36" s="4">
        <v>28</v>
      </c>
      <c r="C36" s="33">
        <v>29.63</v>
      </c>
      <c r="D36" s="5">
        <v>53</v>
      </c>
      <c r="E36" s="4">
        <v>50</v>
      </c>
      <c r="F36" s="6">
        <v>47.6</v>
      </c>
      <c r="G36" s="5" t="s">
        <v>40</v>
      </c>
      <c r="H36" s="6">
        <v>3</v>
      </c>
      <c r="I36" s="6">
        <v>6</v>
      </c>
      <c r="J36" s="14">
        <v>0.09</v>
      </c>
      <c r="K36" s="4">
        <v>53.3</v>
      </c>
      <c r="L36" s="6">
        <v>46</v>
      </c>
      <c r="M36" s="5" t="s">
        <v>38</v>
      </c>
      <c r="N36" s="5">
        <v>2</v>
      </c>
      <c r="O36" s="11">
        <v>7</v>
      </c>
      <c r="P36" s="6" t="s">
        <v>113</v>
      </c>
      <c r="Q36" s="78">
        <v>1003.1160430418111</v>
      </c>
      <c r="R36" s="50">
        <f t="shared" si="1"/>
        <v>11.666666666666666</v>
      </c>
      <c r="S36" s="51">
        <f t="shared" si="1"/>
        <v>10</v>
      </c>
      <c r="T36" s="51">
        <f t="shared" si="1"/>
        <v>8.6666666666666679</v>
      </c>
      <c r="U36" s="52">
        <f t="shared" si="2"/>
        <v>0.22859999999999997</v>
      </c>
      <c r="V36" s="51">
        <f t="shared" si="3"/>
        <v>11.833333333333332</v>
      </c>
      <c r="W36" s="14">
        <f t="shared" si="3"/>
        <v>7.7777777777777777</v>
      </c>
    </row>
    <row r="37" spans="2:23" x14ac:dyDescent="0.25">
      <c r="B37" s="4">
        <v>29</v>
      </c>
      <c r="C37" s="33">
        <v>29.294</v>
      </c>
      <c r="D37" s="5">
        <v>53</v>
      </c>
      <c r="E37" s="4">
        <v>50.3</v>
      </c>
      <c r="F37" s="6">
        <v>49</v>
      </c>
      <c r="G37" s="5"/>
      <c r="H37" s="6">
        <v>5</v>
      </c>
      <c r="I37" s="6">
        <v>10</v>
      </c>
      <c r="J37" s="14">
        <v>0.08</v>
      </c>
      <c r="K37" s="4">
        <v>52.5</v>
      </c>
      <c r="L37" s="6">
        <v>43.4</v>
      </c>
      <c r="M37" s="5" t="s">
        <v>40</v>
      </c>
      <c r="N37" s="5">
        <v>1.5</v>
      </c>
      <c r="O37" s="11">
        <v>8</v>
      </c>
      <c r="P37" s="6" t="s">
        <v>95</v>
      </c>
      <c r="Q37" s="78">
        <v>991.73777721026534</v>
      </c>
      <c r="R37" s="50">
        <f t="shared" si="1"/>
        <v>11.666666666666666</v>
      </c>
      <c r="S37" s="51">
        <f t="shared" si="1"/>
        <v>10.166666666666664</v>
      </c>
      <c r="T37" s="51">
        <f t="shared" si="1"/>
        <v>9.4444444444444446</v>
      </c>
      <c r="U37" s="52">
        <f t="shared" si="2"/>
        <v>0.20319999999999999</v>
      </c>
      <c r="V37" s="51">
        <f t="shared" si="3"/>
        <v>11.388888888888889</v>
      </c>
      <c r="W37" s="14">
        <f t="shared" si="3"/>
        <v>6.3333333333333321</v>
      </c>
    </row>
    <row r="38" spans="2:23" x14ac:dyDescent="0.25">
      <c r="B38" s="4">
        <v>30</v>
      </c>
      <c r="C38" s="33">
        <v>29.45</v>
      </c>
      <c r="D38" s="5">
        <v>52</v>
      </c>
      <c r="E38" s="4">
        <v>46.5</v>
      </c>
      <c r="F38" s="6">
        <v>44</v>
      </c>
      <c r="G38" s="5" t="s">
        <v>40</v>
      </c>
      <c r="H38" s="6">
        <v>4</v>
      </c>
      <c r="I38" s="6">
        <v>10</v>
      </c>
      <c r="J38" s="14">
        <v>0.26</v>
      </c>
      <c r="K38" s="4">
        <v>47</v>
      </c>
      <c r="L38" s="6">
        <v>41.8</v>
      </c>
      <c r="M38" s="5" t="s">
        <v>38</v>
      </c>
      <c r="N38" s="5">
        <v>1.5</v>
      </c>
      <c r="O38" s="11">
        <v>7</v>
      </c>
      <c r="P38" s="6" t="s">
        <v>114</v>
      </c>
      <c r="Q38" s="78">
        <v>997.02054348919717</v>
      </c>
      <c r="R38" s="50">
        <f t="shared" si="1"/>
        <v>11.111111111111111</v>
      </c>
      <c r="S38" s="51">
        <f t="shared" si="1"/>
        <v>8.0555555555555554</v>
      </c>
      <c r="T38" s="51">
        <f t="shared" si="1"/>
        <v>6.6666666666666661</v>
      </c>
      <c r="U38" s="52">
        <f t="shared" si="2"/>
        <v>0.66039999999999999</v>
      </c>
      <c r="V38" s="51">
        <f t="shared" si="3"/>
        <v>8.3333333333333339</v>
      </c>
      <c r="W38" s="14">
        <f t="shared" si="3"/>
        <v>5.4444444444444429</v>
      </c>
    </row>
    <row r="39" spans="2:23" x14ac:dyDescent="0.25">
      <c r="B39" s="4">
        <v>31</v>
      </c>
      <c r="C39" s="33">
        <v>29.95</v>
      </c>
      <c r="D39" s="5">
        <v>51</v>
      </c>
      <c r="E39" s="4">
        <v>44.5</v>
      </c>
      <c r="F39" s="6">
        <v>42</v>
      </c>
      <c r="G39" s="5" t="s">
        <v>38</v>
      </c>
      <c r="H39" s="6">
        <v>2</v>
      </c>
      <c r="I39" s="6">
        <v>9</v>
      </c>
      <c r="J39" s="14">
        <v>0.08</v>
      </c>
      <c r="K39" s="4">
        <v>51.8</v>
      </c>
      <c r="L39" s="6">
        <v>35.299999999999997</v>
      </c>
      <c r="M39" s="5" t="s">
        <v>38</v>
      </c>
      <c r="N39" s="5">
        <v>1</v>
      </c>
      <c r="O39" s="11">
        <v>5</v>
      </c>
      <c r="P39" s="6" t="s">
        <v>90</v>
      </c>
      <c r="Q39" s="78">
        <v>1013.9524866909022</v>
      </c>
      <c r="R39" s="50">
        <f t="shared" si="1"/>
        <v>10.555555555555555</v>
      </c>
      <c r="S39" s="51">
        <f t="shared" si="1"/>
        <v>6.9444444444444446</v>
      </c>
      <c r="T39" s="51">
        <f t="shared" si="1"/>
        <v>5.5555555555555554</v>
      </c>
      <c r="U39" s="52">
        <f t="shared" si="2"/>
        <v>0.20319999999999999</v>
      </c>
      <c r="V39" s="51">
        <f t="shared" si="3"/>
        <v>10.999999999999998</v>
      </c>
      <c r="W39" s="14">
        <f t="shared" si="3"/>
        <v>1.8333333333333317</v>
      </c>
    </row>
    <row r="40" spans="2:23" x14ac:dyDescent="0.25">
      <c r="B40" s="1" t="s">
        <v>15</v>
      </c>
      <c r="C40" s="12">
        <f t="shared" ref="C40:O40" si="4">SUM(C9:C39)</f>
        <v>919.34399999999994</v>
      </c>
      <c r="D40" s="36">
        <f t="shared" si="4"/>
        <v>1676</v>
      </c>
      <c r="E40" s="36">
        <f t="shared" ref="E40" si="5">SUM(E9:E39)</f>
        <v>1551.8</v>
      </c>
      <c r="F40" s="36">
        <f t="shared" si="4"/>
        <v>1506.1999999999996</v>
      </c>
      <c r="G40" s="36"/>
      <c r="H40" s="36">
        <f t="shared" si="4"/>
        <v>75.5</v>
      </c>
      <c r="I40" s="36">
        <f t="shared" si="4"/>
        <v>230</v>
      </c>
      <c r="J40" s="35">
        <f t="shared" si="4"/>
        <v>4.42</v>
      </c>
      <c r="K40" s="36">
        <f t="shared" si="4"/>
        <v>1650.8999999999996</v>
      </c>
      <c r="L40" s="36">
        <f t="shared" si="4"/>
        <v>1444.2</v>
      </c>
      <c r="M40" s="12"/>
      <c r="N40" s="36">
        <f t="shared" si="4"/>
        <v>70.5</v>
      </c>
      <c r="O40" s="37">
        <f t="shared" si="4"/>
        <v>223</v>
      </c>
      <c r="P40" s="3"/>
      <c r="Q40" s="36">
        <f>SUM(Q9:Q39)</f>
        <v>31124.162537828528</v>
      </c>
      <c r="R40" s="37"/>
      <c r="S40" s="48"/>
      <c r="T40" s="48"/>
      <c r="U40" s="49">
        <f t="shared" si="2"/>
        <v>11.226800000000001</v>
      </c>
      <c r="V40" s="48"/>
      <c r="W40" s="13"/>
    </row>
    <row r="41" spans="2:23" x14ac:dyDescent="0.25">
      <c r="B41" s="7" t="s">
        <v>16</v>
      </c>
      <c r="C41" s="15">
        <f>C40/31</f>
        <v>29.656258064516127</v>
      </c>
      <c r="D41" s="38">
        <f t="shared" ref="D41:O41" si="6">D40/31</f>
        <v>54.064516129032256</v>
      </c>
      <c r="E41" s="38">
        <f t="shared" ref="E41" si="7">E40/31</f>
        <v>50.058064516129029</v>
      </c>
      <c r="F41" s="38">
        <f t="shared" si="6"/>
        <v>48.587096774193533</v>
      </c>
      <c r="G41" s="38"/>
      <c r="H41" s="38">
        <f t="shared" si="6"/>
        <v>2.435483870967742</v>
      </c>
      <c r="I41" s="38">
        <f t="shared" si="6"/>
        <v>7.419354838709677</v>
      </c>
      <c r="J41" s="38">
        <f t="shared" si="6"/>
        <v>0.14258064516129032</v>
      </c>
      <c r="K41" s="38">
        <f t="shared" si="6"/>
        <v>53.254838709677408</v>
      </c>
      <c r="L41" s="38">
        <f t="shared" si="6"/>
        <v>46.587096774193547</v>
      </c>
      <c r="M41" s="15"/>
      <c r="N41" s="38">
        <f t="shared" si="6"/>
        <v>2.274193548387097</v>
      </c>
      <c r="O41" s="39">
        <f t="shared" si="6"/>
        <v>7.193548387096774</v>
      </c>
      <c r="P41" s="9"/>
      <c r="Q41" s="38">
        <f>AVERAGE(Q9:Q39)</f>
        <v>1004.005243155759</v>
      </c>
      <c r="R41" s="39">
        <f t="shared" si="1"/>
        <v>12.25806451612903</v>
      </c>
      <c r="S41" s="53">
        <f t="shared" si="1"/>
        <v>10.032258064516126</v>
      </c>
      <c r="T41" s="53">
        <f t="shared" si="1"/>
        <v>9.2150537634408511</v>
      </c>
      <c r="U41" s="54">
        <f t="shared" si="2"/>
        <v>0.36215483870967741</v>
      </c>
      <c r="V41" s="53">
        <f t="shared" si="3"/>
        <v>11.80824372759856</v>
      </c>
      <c r="W41" s="55">
        <f t="shared" si="3"/>
        <v>8.1039426523297475</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0.5</v>
      </c>
      <c r="E45" s="5"/>
      <c r="F45" s="5">
        <v>4.5</v>
      </c>
      <c r="G45" s="5">
        <v>9</v>
      </c>
      <c r="H45" s="5">
        <v>9.5</v>
      </c>
      <c r="I45" s="5">
        <v>6</v>
      </c>
      <c r="J45" s="5">
        <v>1</v>
      </c>
      <c r="K45" s="6"/>
    </row>
    <row r="46" spans="2:23" ht="30" x14ac:dyDescent="0.25">
      <c r="B46" s="24" t="s">
        <v>28</v>
      </c>
      <c r="C46" s="7"/>
      <c r="D46" s="8">
        <v>1</v>
      </c>
      <c r="E46" s="8"/>
      <c r="F46" s="8">
        <v>12.5</v>
      </c>
      <c r="G46" s="8">
        <v>52</v>
      </c>
      <c r="H46" s="8">
        <v>49.5</v>
      </c>
      <c r="I46" s="8">
        <v>26.5</v>
      </c>
      <c r="J46" s="8">
        <v>4</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39">
    <cfRule type="cellIs" dxfId="5" priority="5" operator="lessThan">
      <formula>35</formula>
    </cfRule>
    <cfRule type="cellIs" dxfId="4" priority="6" operator="greaterThanOrEqual">
      <formula>85</formula>
    </cfRule>
  </conditionalFormatting>
  <conditionalFormatting sqref="L9: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5FC87-C115-4D33-A9EA-72D074ACFDB5}">
  <dimension ref="A58:D97"/>
  <sheetViews>
    <sheetView topLeftCell="A46" workbookViewId="0">
      <selection activeCell="A58" sqref="A58:D97"/>
    </sheetView>
  </sheetViews>
  <sheetFormatPr defaultRowHeight="15" x14ac:dyDescent="0.25"/>
  <sheetData>
    <row r="58" spans="1:4" x14ac:dyDescent="0.25">
      <c r="A58" s="56" t="s">
        <v>118</v>
      </c>
      <c r="B58" s="57"/>
      <c r="C58" s="57"/>
      <c r="D58" s="57"/>
    </row>
    <row r="59" spans="1:4" x14ac:dyDescent="0.25">
      <c r="A59" s="57" t="s">
        <v>119</v>
      </c>
      <c r="B59" s="57"/>
      <c r="C59" s="57"/>
      <c r="D59" s="57"/>
    </row>
    <row r="60" spans="1:4" x14ac:dyDescent="0.25">
      <c r="A60" s="57" t="s">
        <v>120</v>
      </c>
      <c r="B60" s="57"/>
      <c r="C60" s="57"/>
      <c r="D60" s="57"/>
    </row>
    <row r="61" spans="1:4" x14ac:dyDescent="0.25">
      <c r="A61" s="57" t="s">
        <v>121</v>
      </c>
      <c r="B61" s="57"/>
      <c r="C61" s="57"/>
      <c r="D61" s="57"/>
    </row>
    <row r="62" spans="1:4" x14ac:dyDescent="0.25">
      <c r="A62" s="57" t="s">
        <v>122</v>
      </c>
      <c r="B62" s="57"/>
      <c r="C62" s="57"/>
      <c r="D62" s="57"/>
    </row>
    <row r="63" spans="1:4" x14ac:dyDescent="0.25">
      <c r="A63" s="57" t="s">
        <v>123</v>
      </c>
      <c r="B63" s="57"/>
      <c r="C63" s="57"/>
      <c r="D63" s="57"/>
    </row>
    <row r="64" spans="1:4" x14ac:dyDescent="0.25">
      <c r="A64" s="58"/>
      <c r="B64" s="57"/>
      <c r="C64" s="57"/>
      <c r="D64" s="57"/>
    </row>
    <row r="65" spans="1:4" x14ac:dyDescent="0.25">
      <c r="A65" s="59"/>
      <c r="B65" s="60" t="s">
        <v>124</v>
      </c>
      <c r="C65" s="61" t="s">
        <v>125</v>
      </c>
      <c r="D65" s="62" t="s">
        <v>126</v>
      </c>
    </row>
    <row r="66" spans="1:4" ht="15.75" thickBot="1" x14ac:dyDescent="0.3">
      <c r="A66" s="63" t="s">
        <v>127</v>
      </c>
      <c r="B66" s="64" t="s">
        <v>128</v>
      </c>
      <c r="C66" s="65" t="s">
        <v>128</v>
      </c>
      <c r="D66" s="66" t="s">
        <v>128</v>
      </c>
    </row>
    <row r="67" spans="1:4" x14ac:dyDescent="0.25">
      <c r="A67" s="67">
        <v>42</v>
      </c>
      <c r="B67" s="68">
        <f>SUM(D67+C67)</f>
        <v>2.8000000000000004E-2</v>
      </c>
      <c r="C67" s="69">
        <v>-0.03</v>
      </c>
      <c r="D67" s="70">
        <v>5.8000000000000003E-2</v>
      </c>
    </row>
    <row r="68" spans="1:4" x14ac:dyDescent="0.25">
      <c r="A68" s="67">
        <v>43</v>
      </c>
      <c r="B68" s="71">
        <f t="shared" ref="B68:B97" si="0">SUM(D68+C68)</f>
        <v>2.5000000000000001E-2</v>
      </c>
      <c r="C68" s="72">
        <v>-3.3000000000000002E-2</v>
      </c>
      <c r="D68" s="73">
        <v>5.8000000000000003E-2</v>
      </c>
    </row>
    <row r="69" spans="1:4" x14ac:dyDescent="0.25">
      <c r="A69" s="67">
        <v>44</v>
      </c>
      <c r="B69" s="71">
        <f t="shared" si="0"/>
        <v>2.2000000000000006E-2</v>
      </c>
      <c r="C69" s="69">
        <v>-3.5999999999999997E-2</v>
      </c>
      <c r="D69" s="73">
        <v>5.8000000000000003E-2</v>
      </c>
    </row>
    <row r="70" spans="1:4" x14ac:dyDescent="0.25">
      <c r="A70" s="67">
        <v>45</v>
      </c>
      <c r="B70" s="71">
        <f t="shared" si="0"/>
        <v>1.9000000000000003E-2</v>
      </c>
      <c r="C70" s="72">
        <v>-3.9E-2</v>
      </c>
      <c r="D70" s="73">
        <v>5.8000000000000003E-2</v>
      </c>
    </row>
    <row r="71" spans="1:4" x14ac:dyDescent="0.25">
      <c r="A71" s="67">
        <v>46</v>
      </c>
      <c r="B71" s="71">
        <f t="shared" si="0"/>
        <v>1.6E-2</v>
      </c>
      <c r="C71" s="69">
        <v>-4.2000000000000003E-2</v>
      </c>
      <c r="D71" s="73">
        <v>5.8000000000000003E-2</v>
      </c>
    </row>
    <row r="72" spans="1:4" x14ac:dyDescent="0.25">
      <c r="A72" s="67">
        <v>47</v>
      </c>
      <c r="B72" s="71">
        <f t="shared" si="0"/>
        <v>1.3000000000000005E-2</v>
      </c>
      <c r="C72" s="72">
        <v>-4.4999999999999998E-2</v>
      </c>
      <c r="D72" s="73">
        <v>5.8000000000000003E-2</v>
      </c>
    </row>
    <row r="73" spans="1:4" x14ac:dyDescent="0.25">
      <c r="A73" s="67">
        <v>48</v>
      </c>
      <c r="B73" s="71">
        <f t="shared" si="0"/>
        <v>1.0000000000000002E-2</v>
      </c>
      <c r="C73" s="69">
        <v>-4.8000000000000001E-2</v>
      </c>
      <c r="D73" s="73">
        <v>5.8000000000000003E-2</v>
      </c>
    </row>
    <row r="74" spans="1:4" x14ac:dyDescent="0.25">
      <c r="A74" s="67">
        <v>49</v>
      </c>
      <c r="B74" s="71">
        <f t="shared" si="0"/>
        <v>7.0000000000000062E-3</v>
      </c>
      <c r="C74" s="72">
        <v>-5.0999999999999997E-2</v>
      </c>
      <c r="D74" s="73">
        <v>5.8000000000000003E-2</v>
      </c>
    </row>
    <row r="75" spans="1:4" x14ac:dyDescent="0.25">
      <c r="A75" s="67">
        <v>50</v>
      </c>
      <c r="B75" s="71">
        <f t="shared" si="0"/>
        <v>4.0000000000000036E-3</v>
      </c>
      <c r="C75" s="69">
        <v>-5.3999999999999999E-2</v>
      </c>
      <c r="D75" s="73">
        <v>5.8000000000000003E-2</v>
      </c>
    </row>
    <row r="76" spans="1:4" x14ac:dyDescent="0.25">
      <c r="A76" s="67">
        <v>51</v>
      </c>
      <c r="B76" s="71">
        <f t="shared" si="0"/>
        <v>1.0000000000000009E-3</v>
      </c>
      <c r="C76" s="72">
        <v>-5.7000000000000002E-2</v>
      </c>
      <c r="D76" s="73">
        <v>5.8000000000000003E-2</v>
      </c>
    </row>
    <row r="77" spans="1:4" x14ac:dyDescent="0.25">
      <c r="A77" s="67">
        <v>52</v>
      </c>
      <c r="B77" s="71">
        <f t="shared" si="0"/>
        <v>-1.9999999999999948E-3</v>
      </c>
      <c r="C77" s="69">
        <v>-0.06</v>
      </c>
      <c r="D77" s="73">
        <v>5.8000000000000003E-2</v>
      </c>
    </row>
    <row r="78" spans="1:4" x14ac:dyDescent="0.25">
      <c r="A78" s="67">
        <v>53</v>
      </c>
      <c r="B78" s="71">
        <f t="shared" si="0"/>
        <v>-4.9999999999999975E-3</v>
      </c>
      <c r="C78" s="72">
        <v>-6.3E-2</v>
      </c>
      <c r="D78" s="73">
        <v>5.8000000000000003E-2</v>
      </c>
    </row>
    <row r="79" spans="1:4" x14ac:dyDescent="0.25">
      <c r="A79" s="67">
        <v>54</v>
      </c>
      <c r="B79" s="71">
        <f t="shared" si="0"/>
        <v>-8.0000000000000002E-3</v>
      </c>
      <c r="C79" s="69">
        <v>-6.6000000000000003E-2</v>
      </c>
      <c r="D79" s="73">
        <v>5.8000000000000003E-2</v>
      </c>
    </row>
    <row r="80" spans="1:4" x14ac:dyDescent="0.25">
      <c r="A80" s="67">
        <v>55</v>
      </c>
      <c r="B80" s="71">
        <f t="shared" si="0"/>
        <v>-1.1000000000000003E-2</v>
      </c>
      <c r="C80" s="72">
        <v>-6.9000000000000006E-2</v>
      </c>
      <c r="D80" s="73">
        <v>5.8000000000000003E-2</v>
      </c>
    </row>
    <row r="81" spans="1:4" x14ac:dyDescent="0.25">
      <c r="A81" s="67">
        <v>56</v>
      </c>
      <c r="B81" s="71">
        <f t="shared" si="0"/>
        <v>-1.3999999999999992E-2</v>
      </c>
      <c r="C81" s="69">
        <v>-7.1999999999999995E-2</v>
      </c>
      <c r="D81" s="73">
        <v>5.8000000000000003E-2</v>
      </c>
    </row>
    <row r="82" spans="1:4" x14ac:dyDescent="0.25">
      <c r="A82" s="67">
        <v>57</v>
      </c>
      <c r="B82" s="71">
        <f t="shared" si="0"/>
        <v>-1.6999999999999994E-2</v>
      </c>
      <c r="C82" s="72">
        <v>-7.4999999999999997E-2</v>
      </c>
      <c r="D82" s="73">
        <v>5.8000000000000003E-2</v>
      </c>
    </row>
    <row r="83" spans="1:4" x14ac:dyDescent="0.25">
      <c r="A83" s="67">
        <v>58</v>
      </c>
      <c r="B83" s="71">
        <f t="shared" si="0"/>
        <v>-1.9999999999999997E-2</v>
      </c>
      <c r="C83" s="69">
        <v>-7.8E-2</v>
      </c>
      <c r="D83" s="73">
        <v>5.8000000000000003E-2</v>
      </c>
    </row>
    <row r="84" spans="1:4" x14ac:dyDescent="0.25">
      <c r="A84" s="67">
        <v>59</v>
      </c>
      <c r="B84" s="71">
        <f t="shared" si="0"/>
        <v>-2.3E-2</v>
      </c>
      <c r="C84" s="72">
        <v>-8.1000000000000003E-2</v>
      </c>
      <c r="D84" s="73">
        <v>5.8000000000000003E-2</v>
      </c>
    </row>
    <row r="85" spans="1:4" x14ac:dyDescent="0.25">
      <c r="A85" s="67">
        <v>60</v>
      </c>
      <c r="B85" s="71">
        <f t="shared" si="0"/>
        <v>-2.6000000000000002E-2</v>
      </c>
      <c r="C85" s="69">
        <v>-8.4000000000000005E-2</v>
      </c>
      <c r="D85" s="73">
        <v>5.8000000000000003E-2</v>
      </c>
    </row>
    <row r="86" spans="1:4" x14ac:dyDescent="0.25">
      <c r="A86" s="67">
        <v>61</v>
      </c>
      <c r="B86" s="71">
        <f t="shared" si="0"/>
        <v>-2.9000000000000102E-2</v>
      </c>
      <c r="C86" s="72">
        <v>-8.7000000000000105E-2</v>
      </c>
      <c r="D86" s="73">
        <v>5.8000000000000003E-2</v>
      </c>
    </row>
    <row r="87" spans="1:4" x14ac:dyDescent="0.25">
      <c r="A87" s="67">
        <v>62</v>
      </c>
      <c r="B87" s="71">
        <f t="shared" si="0"/>
        <v>-3.2000000000000091E-2</v>
      </c>
      <c r="C87" s="69">
        <v>-9.0000000000000094E-2</v>
      </c>
      <c r="D87" s="73">
        <v>5.8000000000000003E-2</v>
      </c>
    </row>
    <row r="88" spans="1:4" x14ac:dyDescent="0.25">
      <c r="A88" s="67">
        <v>63</v>
      </c>
      <c r="B88" s="71">
        <f t="shared" si="0"/>
        <v>-3.5000000000000094E-2</v>
      </c>
      <c r="C88" s="72">
        <v>-9.3000000000000096E-2</v>
      </c>
      <c r="D88" s="73">
        <v>5.8000000000000003E-2</v>
      </c>
    </row>
    <row r="89" spans="1:4" x14ac:dyDescent="0.25">
      <c r="A89" s="67">
        <v>64</v>
      </c>
      <c r="B89" s="71">
        <f>SUM(D89+C89)</f>
        <v>-3.8000000000000096E-2</v>
      </c>
      <c r="C89" s="69">
        <v>-9.6000000000000099E-2</v>
      </c>
      <c r="D89" s="73">
        <v>5.8000000000000003E-2</v>
      </c>
    </row>
    <row r="90" spans="1:4" x14ac:dyDescent="0.25">
      <c r="A90" s="67">
        <v>65</v>
      </c>
      <c r="B90" s="71">
        <f t="shared" si="0"/>
        <v>-4.1000000000000099E-2</v>
      </c>
      <c r="C90" s="72">
        <v>-9.9000000000000102E-2</v>
      </c>
      <c r="D90" s="73">
        <v>5.8000000000000003E-2</v>
      </c>
    </row>
    <row r="91" spans="1:4" x14ac:dyDescent="0.25">
      <c r="A91" s="67">
        <v>66</v>
      </c>
      <c r="B91" s="71">
        <f t="shared" si="0"/>
        <v>-4.3999999999999991E-2</v>
      </c>
      <c r="C91" s="69">
        <v>-0.10199999999999999</v>
      </c>
      <c r="D91" s="73">
        <v>5.8000000000000003E-2</v>
      </c>
    </row>
    <row r="92" spans="1:4" x14ac:dyDescent="0.25">
      <c r="A92" s="67">
        <v>67</v>
      </c>
      <c r="B92" s="71">
        <f t="shared" si="0"/>
        <v>-4.6999999999999993E-2</v>
      </c>
      <c r="C92" s="72">
        <v>-0.105</v>
      </c>
      <c r="D92" s="73">
        <v>5.8000000000000003E-2</v>
      </c>
    </row>
    <row r="93" spans="1:4" x14ac:dyDescent="0.25">
      <c r="A93" s="67">
        <v>68</v>
      </c>
      <c r="B93" s="71">
        <f t="shared" si="0"/>
        <v>-4.9999999999999996E-2</v>
      </c>
      <c r="C93" s="69">
        <v>-0.108</v>
      </c>
      <c r="D93" s="73">
        <v>5.8000000000000003E-2</v>
      </c>
    </row>
    <row r="94" spans="1:4" x14ac:dyDescent="0.25">
      <c r="A94" s="67">
        <v>69</v>
      </c>
      <c r="B94" s="71">
        <f t="shared" si="0"/>
        <v>-5.2999999999999999E-2</v>
      </c>
      <c r="C94" s="72">
        <v>-0.111</v>
      </c>
      <c r="D94" s="73">
        <v>5.8000000000000003E-2</v>
      </c>
    </row>
    <row r="95" spans="1:4" x14ac:dyDescent="0.25">
      <c r="A95" s="67">
        <v>70</v>
      </c>
      <c r="B95" s="71">
        <f t="shared" si="0"/>
        <v>-5.6000000000000001E-2</v>
      </c>
      <c r="C95" s="69">
        <v>-0.114</v>
      </c>
      <c r="D95" s="73">
        <v>5.8000000000000003E-2</v>
      </c>
    </row>
    <row r="96" spans="1:4" x14ac:dyDescent="0.25">
      <c r="A96" s="67">
        <v>71</v>
      </c>
      <c r="B96" s="71">
        <f t="shared" si="0"/>
        <v>-5.9000000000000004E-2</v>
      </c>
      <c r="C96" s="72">
        <v>-0.11700000000000001</v>
      </c>
      <c r="D96" s="73">
        <v>5.8000000000000003E-2</v>
      </c>
    </row>
    <row r="97" spans="1:4" x14ac:dyDescent="0.25">
      <c r="A97" s="74">
        <v>72</v>
      </c>
      <c r="B97" s="75">
        <f t="shared" si="0"/>
        <v>-6.1999999999999993E-2</v>
      </c>
      <c r="C97" s="76">
        <v>-0.12</v>
      </c>
      <c r="D97" s="77">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4"/>
  <sheetViews>
    <sheetView topLeftCell="E22"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ht="15" customHeight="1"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ht="30" customHeight="1" x14ac:dyDescent="0.25">
      <c r="A8" s="20"/>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29.78</v>
      </c>
      <c r="D9" s="1">
        <v>50</v>
      </c>
      <c r="E9" s="1">
        <v>49.8</v>
      </c>
      <c r="F9" s="3">
        <v>49</v>
      </c>
      <c r="G9" s="2" t="s">
        <v>40</v>
      </c>
      <c r="H9" s="3">
        <v>4</v>
      </c>
      <c r="I9" s="3">
        <v>10</v>
      </c>
      <c r="J9" s="13">
        <v>0.05</v>
      </c>
      <c r="K9" s="1">
        <v>52</v>
      </c>
      <c r="L9" s="3">
        <v>45.5</v>
      </c>
      <c r="M9" s="2" t="s">
        <v>38</v>
      </c>
      <c r="N9" s="2">
        <v>2</v>
      </c>
      <c r="O9" s="10">
        <v>7</v>
      </c>
      <c r="P9" s="3" t="s">
        <v>52</v>
      </c>
      <c r="Q9" s="79">
        <v>1008.5004009799532</v>
      </c>
      <c r="R9" s="37">
        <f>CONVERT(D9,"F","C")</f>
        <v>10</v>
      </c>
      <c r="S9" s="48">
        <f t="shared" ref="S9:T24" si="0">CONVERT(E9,"F","C")</f>
        <v>9.8888888888888875</v>
      </c>
      <c r="T9" s="48">
        <f t="shared" si="0"/>
        <v>9.4444444444444446</v>
      </c>
      <c r="U9" s="49">
        <f>CONVERT(J9,"in","cm")</f>
        <v>0.127</v>
      </c>
      <c r="V9" s="48">
        <f>CONVERT(K9,"F","C")</f>
        <v>11.111111111111111</v>
      </c>
      <c r="W9" s="13">
        <f>CONVERT(L9,"F","C")</f>
        <v>7.5</v>
      </c>
    </row>
    <row r="10" spans="1:23" x14ac:dyDescent="0.25">
      <c r="B10" s="4">
        <v>2</v>
      </c>
      <c r="C10" s="33">
        <v>30.11</v>
      </c>
      <c r="D10" s="5">
        <v>50</v>
      </c>
      <c r="E10" s="4">
        <v>46.5</v>
      </c>
      <c r="F10" s="6">
        <v>46</v>
      </c>
      <c r="G10" s="5" t="s">
        <v>40</v>
      </c>
      <c r="H10" s="6">
        <v>1</v>
      </c>
      <c r="I10" s="6">
        <v>1</v>
      </c>
      <c r="J10" s="14">
        <v>0.12</v>
      </c>
      <c r="K10" s="4">
        <v>49</v>
      </c>
      <c r="L10" s="6">
        <v>44.1</v>
      </c>
      <c r="M10" s="5" t="s">
        <v>40</v>
      </c>
      <c r="N10" s="5">
        <v>3</v>
      </c>
      <c r="O10" s="11">
        <v>3</v>
      </c>
      <c r="P10" s="6" t="s">
        <v>53</v>
      </c>
      <c r="Q10" s="78">
        <v>1019.6754834930784</v>
      </c>
      <c r="R10" s="50">
        <f t="shared" ref="R10:T39" si="1">CONVERT(D10,"F","C")</f>
        <v>10</v>
      </c>
      <c r="S10" s="51">
        <f t="shared" si="0"/>
        <v>8.0555555555555554</v>
      </c>
      <c r="T10" s="51">
        <f t="shared" si="0"/>
        <v>7.7777777777777777</v>
      </c>
      <c r="U10" s="52">
        <f t="shared" ref="U10:U39" si="2">CONVERT(J10,"in","cm")</f>
        <v>0.30480000000000002</v>
      </c>
      <c r="V10" s="51">
        <f t="shared" ref="V10:W39" si="3">CONVERT(K10,"F","C")</f>
        <v>9.4444444444444446</v>
      </c>
      <c r="W10" s="14">
        <f t="shared" si="3"/>
        <v>6.7222222222222232</v>
      </c>
    </row>
    <row r="11" spans="1:23" x14ac:dyDescent="0.25">
      <c r="B11" s="4">
        <v>3</v>
      </c>
      <c r="C11" s="33">
        <v>30.05</v>
      </c>
      <c r="D11" s="5">
        <v>52</v>
      </c>
      <c r="E11" s="4">
        <v>48</v>
      </c>
      <c r="F11" s="6">
        <v>47</v>
      </c>
      <c r="G11" s="5" t="s">
        <v>38</v>
      </c>
      <c r="H11" s="6">
        <v>1.5</v>
      </c>
      <c r="I11" s="6">
        <v>9</v>
      </c>
      <c r="J11" s="14">
        <v>0.02</v>
      </c>
      <c r="K11" s="4">
        <v>51</v>
      </c>
      <c r="L11" s="6">
        <v>41</v>
      </c>
      <c r="M11" s="5" t="s">
        <v>38</v>
      </c>
      <c r="N11" s="5">
        <v>1</v>
      </c>
      <c r="O11" s="11">
        <v>7</v>
      </c>
      <c r="P11" s="6" t="s">
        <v>36</v>
      </c>
      <c r="Q11" s="78">
        <v>1017.6436503088739</v>
      </c>
      <c r="R11" s="50">
        <f t="shared" si="1"/>
        <v>11.111111111111111</v>
      </c>
      <c r="S11" s="51">
        <f t="shared" si="0"/>
        <v>8.8888888888888893</v>
      </c>
      <c r="T11" s="51">
        <f t="shared" si="0"/>
        <v>8.3333333333333339</v>
      </c>
      <c r="U11" s="52">
        <f t="shared" si="2"/>
        <v>5.0799999999999998E-2</v>
      </c>
      <c r="V11" s="51">
        <f t="shared" si="3"/>
        <v>10.555555555555555</v>
      </c>
      <c r="W11" s="14">
        <f t="shared" si="3"/>
        <v>5</v>
      </c>
    </row>
    <row r="12" spans="1:23" x14ac:dyDescent="0.25">
      <c r="B12" s="4">
        <v>4</v>
      </c>
      <c r="C12" s="33">
        <v>30.57</v>
      </c>
      <c r="D12" s="34">
        <v>50</v>
      </c>
      <c r="E12" s="4">
        <v>41.7</v>
      </c>
      <c r="F12" s="6">
        <v>39.6</v>
      </c>
      <c r="G12" s="5"/>
      <c r="H12" s="6">
        <v>0</v>
      </c>
      <c r="I12" s="6">
        <v>1</v>
      </c>
      <c r="J12" s="14"/>
      <c r="K12" s="4">
        <v>51</v>
      </c>
      <c r="L12" s="6">
        <v>37</v>
      </c>
      <c r="M12" s="5" t="s">
        <v>38</v>
      </c>
      <c r="N12" s="5">
        <v>1</v>
      </c>
      <c r="O12" s="11">
        <v>5</v>
      </c>
      <c r="P12" s="6" t="s">
        <v>36</v>
      </c>
      <c r="Q12" s="78">
        <v>1035.2528712386472</v>
      </c>
      <c r="R12" s="50">
        <f t="shared" si="1"/>
        <v>10</v>
      </c>
      <c r="S12" s="51">
        <f t="shared" si="0"/>
        <v>5.3888888888888902</v>
      </c>
      <c r="T12" s="51">
        <f t="shared" si="0"/>
        <v>4.2222222222222232</v>
      </c>
      <c r="U12" s="52">
        <f t="shared" si="2"/>
        <v>0</v>
      </c>
      <c r="V12" s="51">
        <f t="shared" si="3"/>
        <v>10.555555555555555</v>
      </c>
      <c r="W12" s="14">
        <f t="shared" si="3"/>
        <v>2.7777777777777777</v>
      </c>
    </row>
    <row r="13" spans="1:23" x14ac:dyDescent="0.25">
      <c r="B13" s="4">
        <v>5</v>
      </c>
      <c r="C13" s="33">
        <v>30.57</v>
      </c>
      <c r="D13" s="34">
        <v>52</v>
      </c>
      <c r="E13" s="4">
        <v>45</v>
      </c>
      <c r="F13" s="6">
        <v>43.7</v>
      </c>
      <c r="G13" s="5" t="s">
        <v>40</v>
      </c>
      <c r="H13" s="6">
        <v>1.5</v>
      </c>
      <c r="I13" s="6">
        <v>7</v>
      </c>
      <c r="J13" s="14"/>
      <c r="K13" s="4">
        <v>50</v>
      </c>
      <c r="L13" s="6">
        <v>41.3</v>
      </c>
      <c r="M13" s="5" t="s">
        <v>40</v>
      </c>
      <c r="N13" s="5">
        <v>1.5</v>
      </c>
      <c r="O13" s="11">
        <v>5</v>
      </c>
      <c r="P13" s="6" t="s">
        <v>36</v>
      </c>
      <c r="Q13" s="78">
        <v>1035.2528712386472</v>
      </c>
      <c r="R13" s="50">
        <f t="shared" si="1"/>
        <v>11.111111111111111</v>
      </c>
      <c r="S13" s="51">
        <f t="shared" si="0"/>
        <v>7.2222222222222223</v>
      </c>
      <c r="T13" s="51">
        <f t="shared" si="0"/>
        <v>6.5000000000000018</v>
      </c>
      <c r="U13" s="52">
        <f t="shared" si="2"/>
        <v>0</v>
      </c>
      <c r="V13" s="51">
        <f t="shared" si="3"/>
        <v>10</v>
      </c>
      <c r="W13" s="14">
        <f t="shared" si="3"/>
        <v>5.1666666666666652</v>
      </c>
    </row>
    <row r="14" spans="1:23" x14ac:dyDescent="0.25">
      <c r="B14" s="4">
        <v>6</v>
      </c>
      <c r="C14" s="33">
        <v>30.423999999999999</v>
      </c>
      <c r="D14" s="5">
        <v>51</v>
      </c>
      <c r="E14" s="4">
        <v>45.8</v>
      </c>
      <c r="F14" s="6">
        <v>45</v>
      </c>
      <c r="G14" s="5" t="s">
        <v>40</v>
      </c>
      <c r="H14" s="6">
        <v>1</v>
      </c>
      <c r="I14" s="6">
        <v>6</v>
      </c>
      <c r="J14" s="14">
        <v>0.01</v>
      </c>
      <c r="K14" s="4">
        <v>50</v>
      </c>
      <c r="L14" s="6">
        <v>42.5</v>
      </c>
      <c r="M14" s="5" t="s">
        <v>41</v>
      </c>
      <c r="N14" s="5">
        <v>1</v>
      </c>
      <c r="O14" s="11">
        <v>7</v>
      </c>
      <c r="P14" s="6" t="s">
        <v>54</v>
      </c>
      <c r="Q14" s="78">
        <v>1030.3087438237494</v>
      </c>
      <c r="R14" s="50">
        <f t="shared" si="1"/>
        <v>10.555555555555555</v>
      </c>
      <c r="S14" s="51">
        <f t="shared" si="0"/>
        <v>7.6666666666666652</v>
      </c>
      <c r="T14" s="51">
        <f t="shared" si="0"/>
        <v>7.2222222222222223</v>
      </c>
      <c r="U14" s="52">
        <f t="shared" si="2"/>
        <v>2.5399999999999999E-2</v>
      </c>
      <c r="V14" s="51">
        <f t="shared" si="3"/>
        <v>10</v>
      </c>
      <c r="W14" s="14">
        <f t="shared" si="3"/>
        <v>5.833333333333333</v>
      </c>
    </row>
    <row r="15" spans="1:23" x14ac:dyDescent="0.25">
      <c r="B15" s="4">
        <v>7</v>
      </c>
      <c r="C15" s="33">
        <v>30.152000000000001</v>
      </c>
      <c r="D15" s="5">
        <v>51</v>
      </c>
      <c r="E15" s="4">
        <v>40.799999999999997</v>
      </c>
      <c r="F15" s="6">
        <v>39</v>
      </c>
      <c r="G15" s="5" t="s">
        <v>40</v>
      </c>
      <c r="H15" s="6">
        <v>1.5</v>
      </c>
      <c r="I15" s="6">
        <v>10</v>
      </c>
      <c r="J15" s="14"/>
      <c r="K15" s="4">
        <v>46</v>
      </c>
      <c r="L15" s="6">
        <v>40</v>
      </c>
      <c r="M15" s="5" t="s">
        <v>40</v>
      </c>
      <c r="N15" s="5">
        <v>3</v>
      </c>
      <c r="O15" s="11">
        <v>5</v>
      </c>
      <c r="P15" s="6" t="s">
        <v>51</v>
      </c>
      <c r="Q15" s="78">
        <v>1021.0977667220219</v>
      </c>
      <c r="R15" s="50">
        <f t="shared" si="1"/>
        <v>10.555555555555555</v>
      </c>
      <c r="S15" s="51">
        <f t="shared" si="0"/>
        <v>4.8888888888888875</v>
      </c>
      <c r="T15" s="51">
        <f t="shared" si="0"/>
        <v>3.8888888888888888</v>
      </c>
      <c r="U15" s="52">
        <f t="shared" si="2"/>
        <v>0</v>
      </c>
      <c r="V15" s="51">
        <f t="shared" si="3"/>
        <v>7.7777777777777777</v>
      </c>
      <c r="W15" s="14">
        <f t="shared" si="3"/>
        <v>4.4444444444444446</v>
      </c>
    </row>
    <row r="16" spans="1:23" x14ac:dyDescent="0.25">
      <c r="B16" s="4">
        <v>8</v>
      </c>
      <c r="C16" s="33">
        <v>29.83</v>
      </c>
      <c r="D16" s="5">
        <v>51</v>
      </c>
      <c r="E16" s="4">
        <v>43</v>
      </c>
      <c r="F16" s="6">
        <v>41.5</v>
      </c>
      <c r="G16" s="5" t="s">
        <v>43</v>
      </c>
      <c r="H16" s="6">
        <v>1.5</v>
      </c>
      <c r="I16" s="6">
        <v>10</v>
      </c>
      <c r="J16" s="14">
        <v>0.43</v>
      </c>
      <c r="K16" s="4">
        <v>48</v>
      </c>
      <c r="L16" s="6">
        <v>40</v>
      </c>
      <c r="M16" s="5" t="s">
        <v>33</v>
      </c>
      <c r="N16" s="5">
        <v>2</v>
      </c>
      <c r="O16" s="11">
        <v>7</v>
      </c>
      <c r="P16" s="6" t="s">
        <v>36</v>
      </c>
      <c r="Q16" s="78">
        <v>1010.1935953001237</v>
      </c>
      <c r="R16" s="50">
        <f t="shared" si="1"/>
        <v>10.555555555555555</v>
      </c>
      <c r="S16" s="51">
        <f t="shared" si="0"/>
        <v>6.1111111111111107</v>
      </c>
      <c r="T16" s="51">
        <f t="shared" si="0"/>
        <v>5.2777777777777777</v>
      </c>
      <c r="U16" s="52">
        <f t="shared" si="2"/>
        <v>1.0921999999999998</v>
      </c>
      <c r="V16" s="51">
        <f t="shared" si="3"/>
        <v>8.8888888888888893</v>
      </c>
      <c r="W16" s="14">
        <f t="shared" si="3"/>
        <v>4.4444444444444446</v>
      </c>
    </row>
    <row r="17" spans="2:23" x14ac:dyDescent="0.25">
      <c r="B17" s="4">
        <v>9</v>
      </c>
      <c r="C17" s="33">
        <v>30.582000000000001</v>
      </c>
      <c r="D17" s="5">
        <v>49</v>
      </c>
      <c r="E17" s="4">
        <v>37.799999999999997</v>
      </c>
      <c r="F17" s="6">
        <v>36</v>
      </c>
      <c r="G17" s="5" t="s">
        <v>33</v>
      </c>
      <c r="H17" s="6">
        <v>1</v>
      </c>
      <c r="I17" s="6">
        <v>1</v>
      </c>
      <c r="J17" s="14"/>
      <c r="K17" s="4">
        <v>46.4</v>
      </c>
      <c r="L17" s="6">
        <v>33</v>
      </c>
      <c r="M17" s="5"/>
      <c r="N17" s="5">
        <v>0</v>
      </c>
      <c r="O17" s="11">
        <v>4</v>
      </c>
      <c r="P17" s="6" t="s">
        <v>51</v>
      </c>
      <c r="Q17" s="78">
        <v>1035.6592378754881</v>
      </c>
      <c r="R17" s="50">
        <f t="shared" si="1"/>
        <v>9.4444444444444446</v>
      </c>
      <c r="S17" s="51">
        <f t="shared" si="0"/>
        <v>3.2222222222222205</v>
      </c>
      <c r="T17" s="51">
        <f t="shared" si="0"/>
        <v>2.2222222222222223</v>
      </c>
      <c r="U17" s="52">
        <f t="shared" si="2"/>
        <v>0</v>
      </c>
      <c r="V17" s="51">
        <f t="shared" si="3"/>
        <v>7.9999999999999991</v>
      </c>
      <c r="W17" s="14">
        <f t="shared" si="3"/>
        <v>0.55555555555555558</v>
      </c>
    </row>
    <row r="18" spans="2:23" x14ac:dyDescent="0.25">
      <c r="B18" s="4">
        <v>10</v>
      </c>
      <c r="C18" s="33">
        <v>30.716000000000001</v>
      </c>
      <c r="D18" s="5">
        <v>50</v>
      </c>
      <c r="E18" s="4">
        <v>44.6</v>
      </c>
      <c r="F18" s="6">
        <v>44</v>
      </c>
      <c r="G18" s="5" t="s">
        <v>38</v>
      </c>
      <c r="H18" s="6">
        <v>1</v>
      </c>
      <c r="I18" s="6">
        <v>2</v>
      </c>
      <c r="J18" s="14"/>
      <c r="K18" s="4">
        <v>52.1</v>
      </c>
      <c r="L18" s="6">
        <v>37.6</v>
      </c>
      <c r="M18" s="5" t="s">
        <v>38</v>
      </c>
      <c r="N18" s="5">
        <v>1</v>
      </c>
      <c r="O18" s="11">
        <v>5</v>
      </c>
      <c r="P18" s="6" t="s">
        <v>36</v>
      </c>
      <c r="Q18" s="78">
        <v>1040.1969986535451</v>
      </c>
      <c r="R18" s="50">
        <f t="shared" si="1"/>
        <v>10</v>
      </c>
      <c r="S18" s="51">
        <f t="shared" si="0"/>
        <v>7.0000000000000009</v>
      </c>
      <c r="T18" s="51">
        <f t="shared" si="0"/>
        <v>6.6666666666666661</v>
      </c>
      <c r="U18" s="52">
        <f t="shared" si="2"/>
        <v>0</v>
      </c>
      <c r="V18" s="51">
        <f t="shared" si="3"/>
        <v>11.166666666666668</v>
      </c>
      <c r="W18" s="14">
        <f t="shared" si="3"/>
        <v>3.1111111111111116</v>
      </c>
    </row>
    <row r="19" spans="2:23" x14ac:dyDescent="0.25">
      <c r="B19" s="4">
        <v>11</v>
      </c>
      <c r="C19" s="33">
        <v>30.64</v>
      </c>
      <c r="D19" s="5">
        <v>52</v>
      </c>
      <c r="E19" s="4">
        <v>46.2</v>
      </c>
      <c r="F19" s="6">
        <v>45.4</v>
      </c>
      <c r="G19" s="5" t="s">
        <v>38</v>
      </c>
      <c r="H19" s="6">
        <v>1</v>
      </c>
      <c r="I19" s="6">
        <v>9</v>
      </c>
      <c r="J19" s="14">
        <v>0.03</v>
      </c>
      <c r="K19" s="4">
        <v>52.9</v>
      </c>
      <c r="L19" s="6">
        <v>43</v>
      </c>
      <c r="M19" s="5" t="s">
        <v>43</v>
      </c>
      <c r="N19" s="5">
        <v>1</v>
      </c>
      <c r="O19" s="11">
        <v>6</v>
      </c>
      <c r="P19" s="6" t="s">
        <v>36</v>
      </c>
      <c r="Q19" s="78">
        <v>1037.623343286886</v>
      </c>
      <c r="R19" s="50">
        <f t="shared" si="1"/>
        <v>11.111111111111111</v>
      </c>
      <c r="S19" s="51">
        <f t="shared" si="0"/>
        <v>7.8888888888888902</v>
      </c>
      <c r="T19" s="51">
        <f t="shared" si="0"/>
        <v>7.4444444444444438</v>
      </c>
      <c r="U19" s="52">
        <f t="shared" si="2"/>
        <v>7.6200000000000004E-2</v>
      </c>
      <c r="V19" s="51">
        <f t="shared" si="3"/>
        <v>11.611111111111111</v>
      </c>
      <c r="W19" s="14">
        <f t="shared" si="3"/>
        <v>6.1111111111111107</v>
      </c>
    </row>
    <row r="20" spans="2:23" x14ac:dyDescent="0.25">
      <c r="B20" s="4">
        <v>12</v>
      </c>
      <c r="C20" s="33">
        <v>30.6</v>
      </c>
      <c r="D20" s="5">
        <v>51</v>
      </c>
      <c r="E20" s="4">
        <v>41.4</v>
      </c>
      <c r="F20" s="6">
        <v>41</v>
      </c>
      <c r="G20" s="5" t="s">
        <v>35</v>
      </c>
      <c r="H20" s="6">
        <v>0.5</v>
      </c>
      <c r="I20" s="6">
        <v>0</v>
      </c>
      <c r="J20" s="14"/>
      <c r="K20" s="4">
        <v>49.5</v>
      </c>
      <c r="L20" s="6">
        <v>36</v>
      </c>
      <c r="M20" s="5" t="s">
        <v>43</v>
      </c>
      <c r="N20" s="5">
        <v>0.5</v>
      </c>
      <c r="O20" s="11">
        <v>4</v>
      </c>
      <c r="P20" s="6" t="s">
        <v>51</v>
      </c>
      <c r="Q20" s="78">
        <v>1036.2687878307495</v>
      </c>
      <c r="R20" s="50">
        <f t="shared" si="1"/>
        <v>10.555555555555555</v>
      </c>
      <c r="S20" s="51">
        <f t="shared" si="0"/>
        <v>5.2222222222222214</v>
      </c>
      <c r="T20" s="51">
        <f t="shared" si="0"/>
        <v>5</v>
      </c>
      <c r="U20" s="52">
        <f t="shared" si="2"/>
        <v>0</v>
      </c>
      <c r="V20" s="51">
        <f t="shared" si="3"/>
        <v>9.7222222222222214</v>
      </c>
      <c r="W20" s="14">
        <f t="shared" si="3"/>
        <v>2.2222222222222223</v>
      </c>
    </row>
    <row r="21" spans="2:23" x14ac:dyDescent="0.25">
      <c r="B21" s="4">
        <v>13</v>
      </c>
      <c r="C21" s="33">
        <v>30.42</v>
      </c>
      <c r="D21" s="5">
        <v>51</v>
      </c>
      <c r="E21" s="4">
        <v>43</v>
      </c>
      <c r="F21" s="6">
        <v>42</v>
      </c>
      <c r="G21" s="5"/>
      <c r="H21" s="6">
        <v>0</v>
      </c>
      <c r="I21" s="6">
        <v>10</v>
      </c>
      <c r="J21" s="14"/>
      <c r="K21" s="4">
        <v>48</v>
      </c>
      <c r="L21" s="6">
        <v>31.9</v>
      </c>
      <c r="M21" s="5" t="s">
        <v>40</v>
      </c>
      <c r="N21" s="5">
        <v>0.5</v>
      </c>
      <c r="O21" s="11">
        <v>4</v>
      </c>
      <c r="P21" s="6" t="s">
        <v>34</v>
      </c>
      <c r="Q21" s="78">
        <v>1030.1732882781357</v>
      </c>
      <c r="R21" s="50">
        <f t="shared" si="1"/>
        <v>10.555555555555555</v>
      </c>
      <c r="S21" s="51">
        <f t="shared" si="0"/>
        <v>6.1111111111111107</v>
      </c>
      <c r="T21" s="51">
        <f t="shared" si="0"/>
        <v>5.5555555555555554</v>
      </c>
      <c r="U21" s="52">
        <f t="shared" si="2"/>
        <v>0</v>
      </c>
      <c r="V21" s="51">
        <f t="shared" si="3"/>
        <v>8.8888888888888893</v>
      </c>
      <c r="W21" s="14">
        <f t="shared" si="3"/>
        <v>-5.5555555555556344E-2</v>
      </c>
    </row>
    <row r="22" spans="2:23" x14ac:dyDescent="0.25">
      <c r="B22" s="4">
        <v>14</v>
      </c>
      <c r="C22" s="33">
        <v>30.32</v>
      </c>
      <c r="D22" s="5">
        <v>51</v>
      </c>
      <c r="E22" s="4">
        <v>45</v>
      </c>
      <c r="F22" s="6">
        <v>42</v>
      </c>
      <c r="G22" s="5" t="s">
        <v>40</v>
      </c>
      <c r="H22" s="6">
        <v>1</v>
      </c>
      <c r="I22" s="6">
        <v>10</v>
      </c>
      <c r="J22" s="14"/>
      <c r="K22" s="4">
        <v>45.6</v>
      </c>
      <c r="L22" s="6">
        <v>42.2</v>
      </c>
      <c r="M22" s="5" t="s">
        <v>40</v>
      </c>
      <c r="N22" s="5">
        <v>1</v>
      </c>
      <c r="O22" s="11">
        <v>5</v>
      </c>
      <c r="P22" s="6" t="s">
        <v>34</v>
      </c>
      <c r="Q22" s="78">
        <v>1026.7868996377947</v>
      </c>
      <c r="R22" s="50">
        <f t="shared" si="1"/>
        <v>10.555555555555555</v>
      </c>
      <c r="S22" s="51">
        <f t="shared" si="0"/>
        <v>7.2222222222222223</v>
      </c>
      <c r="T22" s="51">
        <f t="shared" si="0"/>
        <v>5.5555555555555554</v>
      </c>
      <c r="U22" s="52">
        <f t="shared" si="2"/>
        <v>0</v>
      </c>
      <c r="V22" s="51">
        <f t="shared" si="3"/>
        <v>7.5555555555555562</v>
      </c>
      <c r="W22" s="14">
        <f t="shared" si="3"/>
        <v>5.6666666666666679</v>
      </c>
    </row>
    <row r="23" spans="2:23" x14ac:dyDescent="0.25">
      <c r="B23" s="4">
        <v>15</v>
      </c>
      <c r="C23" s="33">
        <v>30.202000000000002</v>
      </c>
      <c r="D23" s="5">
        <v>50</v>
      </c>
      <c r="E23" s="4">
        <v>43.7</v>
      </c>
      <c r="F23" s="6">
        <v>42.7</v>
      </c>
      <c r="G23" s="5" t="s">
        <v>40</v>
      </c>
      <c r="H23" s="6">
        <v>1.5</v>
      </c>
      <c r="I23" s="6">
        <v>10</v>
      </c>
      <c r="J23" s="14"/>
      <c r="K23" s="4">
        <v>49.8</v>
      </c>
      <c r="L23" s="6">
        <v>41</v>
      </c>
      <c r="M23" s="5" t="s">
        <v>55</v>
      </c>
      <c r="N23" s="5">
        <v>2</v>
      </c>
      <c r="O23" s="11">
        <v>5</v>
      </c>
      <c r="P23" s="6" t="s">
        <v>34</v>
      </c>
      <c r="Q23" s="78">
        <v>1022.7909610421924</v>
      </c>
      <c r="R23" s="50">
        <f t="shared" si="1"/>
        <v>10</v>
      </c>
      <c r="S23" s="51">
        <f t="shared" si="0"/>
        <v>6.5000000000000018</v>
      </c>
      <c r="T23" s="51">
        <f t="shared" si="0"/>
        <v>5.9444444444444455</v>
      </c>
      <c r="U23" s="52">
        <f t="shared" si="2"/>
        <v>0</v>
      </c>
      <c r="V23" s="51">
        <f t="shared" si="3"/>
        <v>9.8888888888888875</v>
      </c>
      <c r="W23" s="14">
        <f t="shared" si="3"/>
        <v>5</v>
      </c>
    </row>
    <row r="24" spans="2:23" x14ac:dyDescent="0.25">
      <c r="B24" s="4">
        <v>16</v>
      </c>
      <c r="C24" s="33">
        <v>30.61</v>
      </c>
      <c r="D24" s="5">
        <v>49</v>
      </c>
      <c r="E24" s="4">
        <v>41</v>
      </c>
      <c r="F24" s="6">
        <v>39</v>
      </c>
      <c r="G24" s="5" t="s">
        <v>35</v>
      </c>
      <c r="H24" s="6">
        <v>0.5</v>
      </c>
      <c r="I24" s="6">
        <v>0</v>
      </c>
      <c r="J24" s="14"/>
      <c r="K24" s="4">
        <v>47.6</v>
      </c>
      <c r="L24" s="6">
        <v>32.299999999999997</v>
      </c>
      <c r="M24" s="5" t="s">
        <v>31</v>
      </c>
      <c r="N24" s="5">
        <v>0.5</v>
      </c>
      <c r="O24" s="11">
        <v>3</v>
      </c>
      <c r="P24" s="6" t="s">
        <v>56</v>
      </c>
      <c r="Q24" s="78">
        <v>1036.6074266947835</v>
      </c>
      <c r="R24" s="50">
        <f t="shared" si="1"/>
        <v>9.4444444444444446</v>
      </c>
      <c r="S24" s="51">
        <f t="shared" si="0"/>
        <v>5</v>
      </c>
      <c r="T24" s="51">
        <f t="shared" si="0"/>
        <v>3.8888888888888888</v>
      </c>
      <c r="U24" s="52">
        <f t="shared" si="2"/>
        <v>0</v>
      </c>
      <c r="V24" s="51">
        <f t="shared" si="3"/>
        <v>8.6666666666666679</v>
      </c>
      <c r="W24" s="14">
        <f t="shared" si="3"/>
        <v>0.16666666666666508</v>
      </c>
    </row>
    <row r="25" spans="2:23" x14ac:dyDescent="0.25">
      <c r="B25" s="4">
        <v>17</v>
      </c>
      <c r="C25" s="33">
        <v>30.4</v>
      </c>
      <c r="D25" s="5">
        <v>49</v>
      </c>
      <c r="E25" s="4">
        <v>41</v>
      </c>
      <c r="F25" s="6">
        <v>39</v>
      </c>
      <c r="G25" s="5" t="s">
        <v>40</v>
      </c>
      <c r="H25" s="6">
        <v>1</v>
      </c>
      <c r="I25" s="6">
        <v>0</v>
      </c>
      <c r="J25" s="14"/>
      <c r="K25" s="4">
        <v>46</v>
      </c>
      <c r="L25" s="6">
        <v>32</v>
      </c>
      <c r="M25" s="5" t="s">
        <v>35</v>
      </c>
      <c r="N25" s="5">
        <v>0.5</v>
      </c>
      <c r="O25" s="11">
        <v>4</v>
      </c>
      <c r="P25" s="6" t="s">
        <v>51</v>
      </c>
      <c r="Q25" s="78">
        <v>1029.4960105500675</v>
      </c>
      <c r="R25" s="50">
        <f t="shared" si="1"/>
        <v>9.4444444444444446</v>
      </c>
      <c r="S25" s="51">
        <f t="shared" si="1"/>
        <v>5</v>
      </c>
      <c r="T25" s="51">
        <f t="shared" si="1"/>
        <v>3.8888888888888888</v>
      </c>
      <c r="U25" s="52">
        <f t="shared" si="2"/>
        <v>0</v>
      </c>
      <c r="V25" s="51">
        <f t="shared" si="3"/>
        <v>7.7777777777777777</v>
      </c>
      <c r="W25" s="14">
        <f t="shared" si="3"/>
        <v>0</v>
      </c>
    </row>
    <row r="26" spans="2:23" x14ac:dyDescent="0.25">
      <c r="B26" s="4">
        <v>18</v>
      </c>
      <c r="C26" s="33">
        <v>30.3</v>
      </c>
      <c r="D26" s="5">
        <v>50</v>
      </c>
      <c r="E26" s="4">
        <v>44</v>
      </c>
      <c r="F26" s="6">
        <v>44</v>
      </c>
      <c r="G26" s="5" t="s">
        <v>40</v>
      </c>
      <c r="H26" s="6">
        <v>0.5</v>
      </c>
      <c r="I26" s="6">
        <v>10</v>
      </c>
      <c r="J26" s="14"/>
      <c r="K26" s="4">
        <v>49.4</v>
      </c>
      <c r="L26" s="6">
        <v>31.5</v>
      </c>
      <c r="M26" s="5" t="s">
        <v>41</v>
      </c>
      <c r="N26" s="5">
        <v>2</v>
      </c>
      <c r="O26" s="11">
        <v>5</v>
      </c>
      <c r="P26" s="6" t="s">
        <v>36</v>
      </c>
      <c r="Q26" s="78">
        <v>1026.1096219097265</v>
      </c>
      <c r="R26" s="50">
        <f t="shared" si="1"/>
        <v>10</v>
      </c>
      <c r="S26" s="51">
        <f t="shared" si="1"/>
        <v>6.6666666666666661</v>
      </c>
      <c r="T26" s="51">
        <f t="shared" si="1"/>
        <v>6.6666666666666661</v>
      </c>
      <c r="U26" s="52">
        <f t="shared" si="2"/>
        <v>0</v>
      </c>
      <c r="V26" s="51">
        <f t="shared" si="3"/>
        <v>9.6666666666666661</v>
      </c>
      <c r="W26" s="14">
        <f t="shared" si="3"/>
        <v>-0.27777777777777779</v>
      </c>
    </row>
    <row r="27" spans="2:23" x14ac:dyDescent="0.25">
      <c r="B27" s="4">
        <v>19</v>
      </c>
      <c r="C27" s="33">
        <v>29.84</v>
      </c>
      <c r="D27" s="5">
        <v>51</v>
      </c>
      <c r="E27" s="4">
        <v>45.5</v>
      </c>
      <c r="F27" s="6">
        <v>44</v>
      </c>
      <c r="G27" s="5" t="s">
        <v>38</v>
      </c>
      <c r="H27" s="6">
        <v>3</v>
      </c>
      <c r="I27" s="6">
        <v>10</v>
      </c>
      <c r="J27" s="14">
        <v>0.04</v>
      </c>
      <c r="K27" s="4">
        <v>47.4</v>
      </c>
      <c r="L27" s="6">
        <v>43.2</v>
      </c>
      <c r="M27" s="5" t="s">
        <v>43</v>
      </c>
      <c r="N27" s="5">
        <v>2</v>
      </c>
      <c r="O27" s="11">
        <v>7</v>
      </c>
      <c r="P27" s="6" t="s">
        <v>57</v>
      </c>
      <c r="Q27" s="78">
        <v>1010.5322341641578</v>
      </c>
      <c r="R27" s="50">
        <f t="shared" si="1"/>
        <v>10.555555555555555</v>
      </c>
      <c r="S27" s="51">
        <f t="shared" si="1"/>
        <v>7.5</v>
      </c>
      <c r="T27" s="51">
        <f t="shared" si="1"/>
        <v>6.6666666666666661</v>
      </c>
      <c r="U27" s="52">
        <f t="shared" si="2"/>
        <v>0.1016</v>
      </c>
      <c r="V27" s="51">
        <f t="shared" si="3"/>
        <v>8.5555555555555554</v>
      </c>
      <c r="W27" s="14">
        <f t="shared" si="3"/>
        <v>6.2222222222222232</v>
      </c>
    </row>
    <row r="28" spans="2:23" x14ac:dyDescent="0.25">
      <c r="B28" s="4">
        <v>20</v>
      </c>
      <c r="C28" s="33">
        <v>30.274000000000001</v>
      </c>
      <c r="D28" s="5">
        <v>49</v>
      </c>
      <c r="E28" s="4">
        <v>43</v>
      </c>
      <c r="F28" s="6">
        <v>41</v>
      </c>
      <c r="G28" s="5" t="s">
        <v>40</v>
      </c>
      <c r="H28" s="6">
        <v>0.5</v>
      </c>
      <c r="I28" s="6">
        <v>2</v>
      </c>
      <c r="J28" s="14">
        <v>0.09</v>
      </c>
      <c r="K28" s="4">
        <v>53</v>
      </c>
      <c r="L28" s="6">
        <v>34.5</v>
      </c>
      <c r="M28" s="5" t="s">
        <v>41</v>
      </c>
      <c r="N28" s="5">
        <v>2</v>
      </c>
      <c r="O28" s="11">
        <v>5</v>
      </c>
      <c r="P28" s="6" t="s">
        <v>51</v>
      </c>
      <c r="Q28" s="78">
        <v>1025.2291608632379</v>
      </c>
      <c r="R28" s="50">
        <f t="shared" si="1"/>
        <v>9.4444444444444446</v>
      </c>
      <c r="S28" s="51">
        <f t="shared" si="1"/>
        <v>6.1111111111111107</v>
      </c>
      <c r="T28" s="51">
        <f t="shared" si="1"/>
        <v>5</v>
      </c>
      <c r="U28" s="52">
        <f t="shared" si="2"/>
        <v>0.22859999999999997</v>
      </c>
      <c r="V28" s="51">
        <f t="shared" si="3"/>
        <v>11.666666666666666</v>
      </c>
      <c r="W28" s="14">
        <f t="shared" si="3"/>
        <v>1.3888888888888888</v>
      </c>
    </row>
    <row r="29" spans="2:23" x14ac:dyDescent="0.25">
      <c r="B29" s="4">
        <v>21</v>
      </c>
      <c r="C29" s="33">
        <v>30.07</v>
      </c>
      <c r="D29" s="5">
        <v>51</v>
      </c>
      <c r="E29" s="4">
        <v>50</v>
      </c>
      <c r="F29" s="6">
        <v>50</v>
      </c>
      <c r="G29" s="5" t="s">
        <v>38</v>
      </c>
      <c r="H29" s="6">
        <v>1</v>
      </c>
      <c r="I29" s="6">
        <v>10</v>
      </c>
      <c r="J29" s="14">
        <v>0.03</v>
      </c>
      <c r="K29" s="4">
        <v>54</v>
      </c>
      <c r="L29" s="6">
        <v>45</v>
      </c>
      <c r="M29" s="5" t="s">
        <v>40</v>
      </c>
      <c r="N29" s="5">
        <v>0.5</v>
      </c>
      <c r="O29" s="11">
        <v>8</v>
      </c>
      <c r="P29" s="6" t="s">
        <v>36</v>
      </c>
      <c r="Q29" s="78">
        <v>1018.3209280369423</v>
      </c>
      <c r="R29" s="50">
        <f t="shared" si="1"/>
        <v>10.555555555555555</v>
      </c>
      <c r="S29" s="51">
        <f t="shared" si="1"/>
        <v>10</v>
      </c>
      <c r="T29" s="51">
        <f t="shared" si="1"/>
        <v>10</v>
      </c>
      <c r="U29" s="52">
        <f t="shared" si="2"/>
        <v>7.6200000000000004E-2</v>
      </c>
      <c r="V29" s="51">
        <f t="shared" si="3"/>
        <v>12.222222222222221</v>
      </c>
      <c r="W29" s="14">
        <f t="shared" si="3"/>
        <v>7.2222222222222223</v>
      </c>
    </row>
    <row r="30" spans="2:23" x14ac:dyDescent="0.25">
      <c r="B30" s="4">
        <v>22</v>
      </c>
      <c r="C30" s="33">
        <v>29.984000000000002</v>
      </c>
      <c r="D30" s="5">
        <v>51</v>
      </c>
      <c r="E30" s="4">
        <v>47.3</v>
      </c>
      <c r="F30" s="6">
        <v>47.3</v>
      </c>
      <c r="G30" s="5" t="s">
        <v>40</v>
      </c>
      <c r="H30" s="6">
        <v>1.5</v>
      </c>
      <c r="I30" s="6">
        <v>10</v>
      </c>
      <c r="J30" s="14">
        <v>0.06</v>
      </c>
      <c r="K30" s="4">
        <v>51.8</v>
      </c>
      <c r="L30" s="6">
        <v>44</v>
      </c>
      <c r="M30" s="5" t="s">
        <v>43</v>
      </c>
      <c r="N30" s="5">
        <v>3</v>
      </c>
      <c r="O30" s="11">
        <v>8</v>
      </c>
      <c r="P30" s="6" t="s">
        <v>58</v>
      </c>
      <c r="Q30" s="78">
        <v>1015.4086338062491</v>
      </c>
      <c r="R30" s="50">
        <f t="shared" si="1"/>
        <v>10.555555555555555</v>
      </c>
      <c r="S30" s="51">
        <f t="shared" si="1"/>
        <v>8.4999999999999982</v>
      </c>
      <c r="T30" s="51">
        <f t="shared" si="1"/>
        <v>8.4999999999999982</v>
      </c>
      <c r="U30" s="52">
        <f t="shared" si="2"/>
        <v>0.15240000000000001</v>
      </c>
      <c r="V30" s="51">
        <f t="shared" si="3"/>
        <v>10.999999999999998</v>
      </c>
      <c r="W30" s="14">
        <f t="shared" si="3"/>
        <v>6.6666666666666661</v>
      </c>
    </row>
    <row r="31" spans="2:23" x14ac:dyDescent="0.25">
      <c r="B31" s="4">
        <v>23</v>
      </c>
      <c r="C31" s="33">
        <v>30.33</v>
      </c>
      <c r="D31" s="5">
        <v>51</v>
      </c>
      <c r="E31" s="4">
        <v>44</v>
      </c>
      <c r="F31" s="6">
        <v>41</v>
      </c>
      <c r="G31" s="5" t="s">
        <v>55</v>
      </c>
      <c r="H31" s="6">
        <v>3</v>
      </c>
      <c r="I31" s="6">
        <v>3</v>
      </c>
      <c r="J31" s="14"/>
      <c r="K31" s="4">
        <v>49</v>
      </c>
      <c r="L31" s="6">
        <v>41.5</v>
      </c>
      <c r="M31" s="5" t="s">
        <v>40</v>
      </c>
      <c r="N31" s="5">
        <v>0.5</v>
      </c>
      <c r="O31" s="11">
        <v>5</v>
      </c>
      <c r="P31" s="6" t="s">
        <v>51</v>
      </c>
      <c r="Q31" s="78">
        <v>1027.1255385018287</v>
      </c>
      <c r="R31" s="50">
        <f t="shared" si="1"/>
        <v>10.555555555555555</v>
      </c>
      <c r="S31" s="51">
        <f t="shared" si="1"/>
        <v>6.6666666666666661</v>
      </c>
      <c r="T31" s="51">
        <f t="shared" si="1"/>
        <v>5</v>
      </c>
      <c r="U31" s="52">
        <f t="shared" si="2"/>
        <v>0</v>
      </c>
      <c r="V31" s="51">
        <f t="shared" si="3"/>
        <v>9.4444444444444446</v>
      </c>
      <c r="W31" s="14">
        <f t="shared" si="3"/>
        <v>5.2777777777777777</v>
      </c>
    </row>
    <row r="32" spans="2:23" x14ac:dyDescent="0.25">
      <c r="B32" s="4">
        <v>24</v>
      </c>
      <c r="C32" s="33">
        <v>30.436</v>
      </c>
      <c r="D32" s="5">
        <v>52</v>
      </c>
      <c r="E32" s="4">
        <v>48.5</v>
      </c>
      <c r="F32" s="6">
        <v>48</v>
      </c>
      <c r="G32" s="5" t="s">
        <v>40</v>
      </c>
      <c r="H32" s="6">
        <v>1</v>
      </c>
      <c r="I32" s="6">
        <v>10</v>
      </c>
      <c r="J32" s="14">
        <v>0.16</v>
      </c>
      <c r="K32" s="4">
        <v>50</v>
      </c>
      <c r="L32" s="6">
        <v>41.2</v>
      </c>
      <c r="M32" s="5" t="s">
        <v>38</v>
      </c>
      <c r="N32" s="5">
        <v>1.5</v>
      </c>
      <c r="O32" s="11">
        <v>9</v>
      </c>
      <c r="P32" s="6" t="s">
        <v>59</v>
      </c>
      <c r="Q32" s="78">
        <v>1030.71511046059</v>
      </c>
      <c r="R32" s="50">
        <f t="shared" si="1"/>
        <v>11.111111111111111</v>
      </c>
      <c r="S32" s="51">
        <f t="shared" si="1"/>
        <v>9.1666666666666661</v>
      </c>
      <c r="T32" s="51">
        <f t="shared" si="1"/>
        <v>8.8888888888888893</v>
      </c>
      <c r="U32" s="52">
        <f t="shared" si="2"/>
        <v>0.40639999999999998</v>
      </c>
      <c r="V32" s="51">
        <f t="shared" si="3"/>
        <v>10</v>
      </c>
      <c r="W32" s="14">
        <f t="shared" si="3"/>
        <v>5.1111111111111125</v>
      </c>
    </row>
    <row r="33" spans="2:23" x14ac:dyDescent="0.25">
      <c r="B33" s="4">
        <v>25</v>
      </c>
      <c r="C33" s="33">
        <v>30.5</v>
      </c>
      <c r="D33" s="5">
        <v>53</v>
      </c>
      <c r="E33" s="4">
        <v>50</v>
      </c>
      <c r="F33" s="6">
        <v>50</v>
      </c>
      <c r="G33" s="5" t="s">
        <v>38</v>
      </c>
      <c r="H33" s="6">
        <v>1</v>
      </c>
      <c r="I33" s="6">
        <v>10</v>
      </c>
      <c r="J33" s="14"/>
      <c r="K33" s="4">
        <v>56.5</v>
      </c>
      <c r="L33" s="6">
        <v>46</v>
      </c>
      <c r="M33" s="5" t="s">
        <v>38</v>
      </c>
      <c r="N33" s="5">
        <v>1</v>
      </c>
      <c r="O33" s="11">
        <v>8</v>
      </c>
      <c r="P33" s="6" t="s">
        <v>60</v>
      </c>
      <c r="Q33" s="78">
        <v>1032.8823991904085</v>
      </c>
      <c r="R33" s="50">
        <f t="shared" si="1"/>
        <v>11.666666666666666</v>
      </c>
      <c r="S33" s="51">
        <f t="shared" si="1"/>
        <v>10</v>
      </c>
      <c r="T33" s="51">
        <f t="shared" si="1"/>
        <v>10</v>
      </c>
      <c r="U33" s="52">
        <f t="shared" si="2"/>
        <v>0</v>
      </c>
      <c r="V33" s="51">
        <f t="shared" si="3"/>
        <v>13.611111111111111</v>
      </c>
      <c r="W33" s="14">
        <f t="shared" si="3"/>
        <v>7.7777777777777777</v>
      </c>
    </row>
    <row r="34" spans="2:23" x14ac:dyDescent="0.25">
      <c r="B34" s="4">
        <v>26</v>
      </c>
      <c r="C34" s="33">
        <v>30.5</v>
      </c>
      <c r="D34" s="5">
        <v>54</v>
      </c>
      <c r="E34" s="4">
        <v>48.5</v>
      </c>
      <c r="F34" s="6">
        <v>48</v>
      </c>
      <c r="G34" s="5" t="s">
        <v>38</v>
      </c>
      <c r="H34" s="6">
        <v>1</v>
      </c>
      <c r="I34" s="6">
        <v>9</v>
      </c>
      <c r="J34" s="14">
        <v>0.03</v>
      </c>
      <c r="K34" s="4">
        <v>52</v>
      </c>
      <c r="L34" s="6">
        <v>43</v>
      </c>
      <c r="M34" s="5"/>
      <c r="N34" s="5">
        <v>0</v>
      </c>
      <c r="O34" s="11">
        <v>7</v>
      </c>
      <c r="P34" s="6" t="s">
        <v>44</v>
      </c>
      <c r="Q34" s="78">
        <v>1032.8823991904085</v>
      </c>
      <c r="R34" s="50">
        <f t="shared" si="1"/>
        <v>12.222222222222221</v>
      </c>
      <c r="S34" s="51">
        <f t="shared" si="1"/>
        <v>9.1666666666666661</v>
      </c>
      <c r="T34" s="51">
        <f t="shared" si="1"/>
        <v>8.8888888888888893</v>
      </c>
      <c r="U34" s="52">
        <f t="shared" si="2"/>
        <v>7.6200000000000004E-2</v>
      </c>
      <c r="V34" s="51">
        <f t="shared" si="3"/>
        <v>11.111111111111111</v>
      </c>
      <c r="W34" s="14">
        <f t="shared" si="3"/>
        <v>6.1111111111111107</v>
      </c>
    </row>
    <row r="35" spans="2:23" x14ac:dyDescent="0.25">
      <c r="B35" s="4">
        <v>27</v>
      </c>
      <c r="C35" s="33">
        <v>30.21</v>
      </c>
      <c r="D35" s="5">
        <v>53</v>
      </c>
      <c r="E35" s="4">
        <v>46</v>
      </c>
      <c r="F35" s="6">
        <v>46</v>
      </c>
      <c r="G35" s="5"/>
      <c r="H35" s="6">
        <v>0</v>
      </c>
      <c r="I35" s="6">
        <v>9</v>
      </c>
      <c r="J35" s="14"/>
      <c r="K35" s="4">
        <v>50.3</v>
      </c>
      <c r="L35" s="6">
        <v>40</v>
      </c>
      <c r="M35" s="5" t="s">
        <v>35</v>
      </c>
      <c r="N35" s="5">
        <v>0.5</v>
      </c>
      <c r="O35" s="11">
        <v>6</v>
      </c>
      <c r="P35" s="6" t="s">
        <v>44</v>
      </c>
      <c r="Q35" s="78">
        <v>1023.0618721334195</v>
      </c>
      <c r="R35" s="50">
        <f t="shared" si="1"/>
        <v>11.666666666666666</v>
      </c>
      <c r="S35" s="51">
        <f t="shared" si="1"/>
        <v>7.7777777777777777</v>
      </c>
      <c r="T35" s="51">
        <f t="shared" si="1"/>
        <v>7.7777777777777777</v>
      </c>
      <c r="U35" s="52">
        <f t="shared" si="2"/>
        <v>0</v>
      </c>
      <c r="V35" s="51">
        <f t="shared" si="3"/>
        <v>10.166666666666664</v>
      </c>
      <c r="W35" s="14">
        <f t="shared" si="3"/>
        <v>4.4444444444444446</v>
      </c>
    </row>
    <row r="36" spans="2:23" x14ac:dyDescent="0.25">
      <c r="B36" s="4">
        <v>28</v>
      </c>
      <c r="C36" s="33">
        <v>30.02</v>
      </c>
      <c r="D36" s="5">
        <v>53</v>
      </c>
      <c r="E36" s="4">
        <v>46.2</v>
      </c>
      <c r="F36" s="6">
        <v>45.2</v>
      </c>
      <c r="G36" s="5" t="s">
        <v>41</v>
      </c>
      <c r="H36" s="6">
        <v>1</v>
      </c>
      <c r="I36" s="6">
        <v>0</v>
      </c>
      <c r="J36" s="14"/>
      <c r="K36" s="4">
        <v>56</v>
      </c>
      <c r="L36" s="6">
        <v>38.700000000000003</v>
      </c>
      <c r="M36" s="5" t="s">
        <v>41</v>
      </c>
      <c r="N36" s="5">
        <v>1.5</v>
      </c>
      <c r="O36" s="11">
        <v>6</v>
      </c>
      <c r="P36" s="6" t="s">
        <v>51</v>
      </c>
      <c r="Q36" s="78">
        <v>1016.6277337167716</v>
      </c>
      <c r="R36" s="50">
        <f t="shared" si="1"/>
        <v>11.666666666666666</v>
      </c>
      <c r="S36" s="51">
        <f t="shared" si="1"/>
        <v>7.8888888888888902</v>
      </c>
      <c r="T36" s="51">
        <f t="shared" si="1"/>
        <v>7.3333333333333348</v>
      </c>
      <c r="U36" s="52">
        <f t="shared" si="2"/>
        <v>0</v>
      </c>
      <c r="V36" s="51">
        <f t="shared" si="3"/>
        <v>13.333333333333332</v>
      </c>
      <c r="W36" s="14">
        <f t="shared" si="3"/>
        <v>3.7222222222222237</v>
      </c>
    </row>
    <row r="37" spans="2:23" x14ac:dyDescent="0.25">
      <c r="B37" s="4">
        <v>29</v>
      </c>
      <c r="C37" s="33">
        <v>29.81</v>
      </c>
      <c r="D37" s="5">
        <v>53</v>
      </c>
      <c r="E37" s="4">
        <v>46.5</v>
      </c>
      <c r="F37" s="6">
        <v>46</v>
      </c>
      <c r="G37" s="5" t="s">
        <v>41</v>
      </c>
      <c r="H37" s="6">
        <v>4</v>
      </c>
      <c r="I37" s="6">
        <v>10</v>
      </c>
      <c r="J37" s="14">
        <v>0.21</v>
      </c>
      <c r="K37" s="4">
        <v>50</v>
      </c>
      <c r="L37" s="6">
        <v>45</v>
      </c>
      <c r="M37" s="5" t="s">
        <v>43</v>
      </c>
      <c r="N37" s="5">
        <v>2</v>
      </c>
      <c r="O37" s="11">
        <v>8</v>
      </c>
      <c r="P37" s="6" t="s">
        <v>61</v>
      </c>
      <c r="Q37" s="78">
        <v>1009.5163175720554</v>
      </c>
      <c r="R37" s="50">
        <f t="shared" si="1"/>
        <v>11.666666666666666</v>
      </c>
      <c r="S37" s="51">
        <f t="shared" si="1"/>
        <v>8.0555555555555554</v>
      </c>
      <c r="T37" s="51">
        <f t="shared" si="1"/>
        <v>7.7777777777777777</v>
      </c>
      <c r="U37" s="52">
        <f t="shared" si="2"/>
        <v>0.53339999999999999</v>
      </c>
      <c r="V37" s="51">
        <f t="shared" si="3"/>
        <v>10</v>
      </c>
      <c r="W37" s="14">
        <f t="shared" si="3"/>
        <v>7.2222222222222223</v>
      </c>
    </row>
    <row r="38" spans="2:23" x14ac:dyDescent="0.25">
      <c r="B38" s="1" t="s">
        <v>15</v>
      </c>
      <c r="C38" s="12">
        <f t="shared" ref="C38:O38" si="4">SUM(C6:C37)</f>
        <v>878.25000000000011</v>
      </c>
      <c r="D38" s="36">
        <f t="shared" si="4"/>
        <v>1480</v>
      </c>
      <c r="E38" s="36">
        <f t="shared" ref="E38" si="5">SUM(E6:E37)</f>
        <v>1303.8</v>
      </c>
      <c r="F38" s="36">
        <f t="shared" si="4"/>
        <v>1272.4000000000001</v>
      </c>
      <c r="G38" s="36"/>
      <c r="H38" s="36">
        <f t="shared" si="4"/>
        <v>37</v>
      </c>
      <c r="I38" s="36">
        <f t="shared" si="4"/>
        <v>189</v>
      </c>
      <c r="J38" s="35">
        <f t="shared" si="4"/>
        <v>1.28</v>
      </c>
      <c r="K38" s="36">
        <f t="shared" si="4"/>
        <v>1454.2999999999997</v>
      </c>
      <c r="L38" s="36">
        <f t="shared" si="4"/>
        <v>1154.0000000000002</v>
      </c>
      <c r="M38" s="12"/>
      <c r="N38" s="36">
        <f t="shared" si="4"/>
        <v>38</v>
      </c>
      <c r="O38" s="37">
        <f t="shared" si="4"/>
        <v>168</v>
      </c>
      <c r="P38" s="3"/>
      <c r="Q38" s="36">
        <f>SUM(Q9:Q37)</f>
        <v>29741.940286500543</v>
      </c>
      <c r="R38" s="37"/>
      <c r="S38" s="48"/>
      <c r="T38" s="48"/>
      <c r="U38" s="49">
        <f t="shared" si="2"/>
        <v>3.2511999999999999</v>
      </c>
      <c r="V38" s="48"/>
      <c r="W38" s="13"/>
    </row>
    <row r="39" spans="2:23" x14ac:dyDescent="0.25">
      <c r="B39" s="7" t="s">
        <v>16</v>
      </c>
      <c r="C39" s="15">
        <f>C38/29</f>
        <v>30.284482758620694</v>
      </c>
      <c r="D39" s="38">
        <f>D38/29</f>
        <v>51.03448275862069</v>
      </c>
      <c r="E39" s="38">
        <f>E38/29</f>
        <v>44.95862068965517</v>
      </c>
      <c r="F39" s="38">
        <f>F38/29</f>
        <v>43.875862068965517</v>
      </c>
      <c r="G39" s="38"/>
      <c r="H39" s="38">
        <f>H38/29</f>
        <v>1.2758620689655173</v>
      </c>
      <c r="I39" s="38">
        <f>I38/29</f>
        <v>6.5172413793103452</v>
      </c>
      <c r="J39" s="38">
        <f>J38/29</f>
        <v>4.4137931034482762E-2</v>
      </c>
      <c r="K39" s="38">
        <f>K38/29</f>
        <v>50.148275862068957</v>
      </c>
      <c r="L39" s="38">
        <f>L38/29</f>
        <v>39.793103448275872</v>
      </c>
      <c r="M39" s="15"/>
      <c r="N39" s="38">
        <f>N38/29</f>
        <v>1.3103448275862069</v>
      </c>
      <c r="O39" s="39">
        <f>O38/29</f>
        <v>5.7931034482758621</v>
      </c>
      <c r="P39" s="9"/>
      <c r="Q39" s="38">
        <f>AVERAGE(Q9:Q37)</f>
        <v>1025.5841478103634</v>
      </c>
      <c r="R39" s="39">
        <f t="shared" si="1"/>
        <v>10.574712643678161</v>
      </c>
      <c r="S39" s="53">
        <f t="shared" si="1"/>
        <v>7.1992337164750939</v>
      </c>
      <c r="T39" s="53">
        <f t="shared" si="1"/>
        <v>6.5977011494252871</v>
      </c>
      <c r="U39" s="54">
        <f t="shared" si="2"/>
        <v>0.11211034482758619</v>
      </c>
      <c r="V39" s="53">
        <f t="shared" si="3"/>
        <v>10.082375478927197</v>
      </c>
      <c r="W39" s="55">
        <f t="shared" si="3"/>
        <v>4.3295019157088177</v>
      </c>
    </row>
    <row r="41" spans="2:23" x14ac:dyDescent="0.25">
      <c r="B41" s="1"/>
      <c r="C41" s="88" t="s">
        <v>17</v>
      </c>
      <c r="D41" s="89"/>
      <c r="E41" s="89"/>
      <c r="F41" s="89"/>
      <c r="G41" s="89"/>
      <c r="H41" s="89"/>
      <c r="I41" s="89"/>
      <c r="J41" s="89"/>
      <c r="K41" s="90"/>
    </row>
    <row r="42" spans="2:23" x14ac:dyDescent="0.25">
      <c r="B42" s="7" t="s">
        <v>7</v>
      </c>
      <c r="C42" s="7" t="s">
        <v>18</v>
      </c>
      <c r="D42" s="8" t="s">
        <v>19</v>
      </c>
      <c r="E42" s="8" t="s">
        <v>20</v>
      </c>
      <c r="F42" s="8" t="s">
        <v>21</v>
      </c>
      <c r="G42" s="8" t="s">
        <v>22</v>
      </c>
      <c r="H42" s="8" t="s">
        <v>23</v>
      </c>
      <c r="I42" s="8" t="s">
        <v>24</v>
      </c>
      <c r="J42" s="8" t="s">
        <v>25</v>
      </c>
      <c r="K42" s="9" t="s">
        <v>26</v>
      </c>
    </row>
    <row r="43" spans="2:23" ht="30" x14ac:dyDescent="0.25">
      <c r="B43" s="23" t="s">
        <v>27</v>
      </c>
      <c r="C43" s="4">
        <v>1</v>
      </c>
      <c r="D43" s="5">
        <v>1</v>
      </c>
      <c r="E43" s="5">
        <v>0.5</v>
      </c>
      <c r="F43" s="5">
        <v>2</v>
      </c>
      <c r="G43" s="5">
        <v>3.5</v>
      </c>
      <c r="H43" s="5">
        <v>7.5</v>
      </c>
      <c r="I43" s="5">
        <v>8</v>
      </c>
      <c r="J43" s="5">
        <v>3</v>
      </c>
      <c r="K43" s="6"/>
    </row>
    <row r="44" spans="2:23" ht="30" x14ac:dyDescent="0.25">
      <c r="B44" s="24" t="s">
        <v>28</v>
      </c>
      <c r="C44" s="7">
        <v>5</v>
      </c>
      <c r="D44" s="8">
        <v>3</v>
      </c>
      <c r="E44" s="8">
        <v>0.5</v>
      </c>
      <c r="F44" s="8">
        <v>2</v>
      </c>
      <c r="G44" s="8">
        <v>12.5</v>
      </c>
      <c r="H44" s="8">
        <v>22.5</v>
      </c>
      <c r="I44" s="8">
        <v>20.5</v>
      </c>
      <c r="J44" s="8">
        <v>10</v>
      </c>
      <c r="K44" s="9"/>
    </row>
  </sheetData>
  <mergeCells count="14">
    <mergeCell ref="Q6:T6"/>
    <mergeCell ref="U6:U8"/>
    <mergeCell ref="V6:W6"/>
    <mergeCell ref="V7:W7"/>
    <mergeCell ref="C41:K41"/>
    <mergeCell ref="B6:B8"/>
    <mergeCell ref="C6:I6"/>
    <mergeCell ref="J6:J8"/>
    <mergeCell ref="K6:O6"/>
    <mergeCell ref="P6:P8"/>
    <mergeCell ref="E7:F7"/>
    <mergeCell ref="G7:H7"/>
    <mergeCell ref="K7:L7"/>
    <mergeCell ref="M7:N7"/>
  </mergeCells>
  <conditionalFormatting sqref="C9:C32">
    <cfRule type="expression" dxfId="154" priority="26">
      <formula>C9&gt;31</formula>
    </cfRule>
  </conditionalFormatting>
  <conditionalFormatting sqref="C9:C32">
    <cfRule type="expression" dxfId="153" priority="25">
      <formula>C9&lt;29</formula>
    </cfRule>
  </conditionalFormatting>
  <conditionalFormatting sqref="D9:D32">
    <cfRule type="expression" dxfId="152" priority="23">
      <formula>D9&lt;40</formula>
    </cfRule>
    <cfRule type="expression" dxfId="151" priority="24">
      <formula>D9&gt;70</formula>
    </cfRule>
  </conditionalFormatting>
  <conditionalFormatting sqref="F9:F32">
    <cfRule type="expression" dxfId="150" priority="22">
      <formula>F9&gt;E9</formula>
    </cfRule>
  </conditionalFormatting>
  <conditionalFormatting sqref="I9:I32">
    <cfRule type="cellIs" dxfId="149" priority="21" operator="greaterThan">
      <formula>10</formula>
    </cfRule>
  </conditionalFormatting>
  <conditionalFormatting sqref="J9:J32">
    <cfRule type="cellIs" dxfId="148" priority="20" operator="greaterThanOrEqual">
      <formula>5</formula>
    </cfRule>
  </conditionalFormatting>
  <conditionalFormatting sqref="K9:K32">
    <cfRule type="cellIs" dxfId="147" priority="18" operator="lessThan">
      <formula>35</formula>
    </cfRule>
    <cfRule type="cellIs" dxfId="146" priority="19" operator="greaterThanOrEqual">
      <formula>85</formula>
    </cfRule>
  </conditionalFormatting>
  <conditionalFormatting sqref="L9:L32">
    <cfRule type="cellIs" dxfId="145" priority="16" operator="notBetween">
      <formula>70</formula>
      <formula>20</formula>
    </cfRule>
    <cfRule type="expression" dxfId="144" priority="17">
      <formula>L9&gt;K9</formula>
    </cfRule>
  </conditionalFormatting>
  <conditionalFormatting sqref="O9:O32">
    <cfRule type="cellIs" dxfId="143" priority="15" operator="greaterThan">
      <formula>10</formula>
    </cfRule>
  </conditionalFormatting>
  <conditionalFormatting sqref="P9:P32">
    <cfRule type="containsBlanks" dxfId="142" priority="14">
      <formula>LEN(TRIM(P9))=0</formula>
    </cfRule>
  </conditionalFormatting>
  <conditionalFormatting sqref="C33:C37">
    <cfRule type="expression" dxfId="141" priority="13">
      <formula>C33&gt;31</formula>
    </cfRule>
  </conditionalFormatting>
  <conditionalFormatting sqref="C33:C37">
    <cfRule type="expression" dxfId="140" priority="12">
      <formula>C33&lt;29</formula>
    </cfRule>
  </conditionalFormatting>
  <conditionalFormatting sqref="D33:D37">
    <cfRule type="expression" dxfId="139" priority="10">
      <formula>D33&lt;40</formula>
    </cfRule>
    <cfRule type="expression" dxfId="138" priority="11">
      <formula>D33&gt;70</formula>
    </cfRule>
  </conditionalFormatting>
  <conditionalFormatting sqref="F33:F37">
    <cfRule type="expression" dxfId="137" priority="9">
      <formula>F33&gt;E33</formula>
    </cfRule>
  </conditionalFormatting>
  <conditionalFormatting sqref="I33:I37">
    <cfRule type="cellIs" dxfId="136" priority="8" operator="greaterThan">
      <formula>10</formula>
    </cfRule>
  </conditionalFormatting>
  <conditionalFormatting sqref="J33:J37">
    <cfRule type="cellIs" dxfId="135" priority="7" operator="greaterThanOrEqual">
      <formula>5</formula>
    </cfRule>
  </conditionalFormatting>
  <conditionalFormatting sqref="K33:K37">
    <cfRule type="cellIs" dxfId="134" priority="5" operator="lessThan">
      <formula>35</formula>
    </cfRule>
    <cfRule type="cellIs" dxfId="133" priority="6" operator="greaterThanOrEqual">
      <formula>85</formula>
    </cfRule>
  </conditionalFormatting>
  <conditionalFormatting sqref="L33:L37">
    <cfRule type="cellIs" dxfId="132" priority="3" operator="notBetween">
      <formula>70</formula>
      <formula>20</formula>
    </cfRule>
    <cfRule type="expression" dxfId="131" priority="4">
      <formula>L33&gt;K33</formula>
    </cfRule>
  </conditionalFormatting>
  <conditionalFormatting sqref="O33:O37">
    <cfRule type="cellIs" dxfId="130" priority="2" operator="greaterThan">
      <formula>10</formula>
    </cfRule>
  </conditionalFormatting>
  <conditionalFormatting sqref="P33:P37">
    <cfRule type="containsBlanks" dxfId="129"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30.08</v>
      </c>
      <c r="D9" s="1">
        <v>52</v>
      </c>
      <c r="E9" s="1">
        <v>46</v>
      </c>
      <c r="F9" s="3">
        <v>40.799999999999997</v>
      </c>
      <c r="G9" s="2" t="s">
        <v>43</v>
      </c>
      <c r="H9" s="3">
        <v>2</v>
      </c>
      <c r="I9" s="3">
        <v>3</v>
      </c>
      <c r="J9" s="13">
        <v>0.03</v>
      </c>
      <c r="K9" s="1">
        <v>49.6</v>
      </c>
      <c r="L9" s="3">
        <v>41.6</v>
      </c>
      <c r="M9" s="2" t="s">
        <v>38</v>
      </c>
      <c r="N9" s="2">
        <v>2</v>
      </c>
      <c r="O9" s="10">
        <v>6</v>
      </c>
      <c r="P9" s="3" t="s">
        <v>36</v>
      </c>
      <c r="Q9" s="79">
        <v>1018.4563835825558</v>
      </c>
      <c r="R9" s="37">
        <f>CONVERT(D9,"F","C")</f>
        <v>11.111111111111111</v>
      </c>
      <c r="S9" s="48">
        <f t="shared" ref="S9:T24" si="0">CONVERT(E9,"F","C")</f>
        <v>7.7777777777777777</v>
      </c>
      <c r="T9" s="48">
        <f t="shared" si="0"/>
        <v>4.8888888888888875</v>
      </c>
      <c r="U9" s="49">
        <f>CONVERT(J9,"in","cm")</f>
        <v>7.6200000000000004E-2</v>
      </c>
      <c r="V9" s="48">
        <f>CONVERT(K9,"F","C")</f>
        <v>9.7777777777777786</v>
      </c>
      <c r="W9" s="13">
        <f>CONVERT(L9,"F","C")</f>
        <v>5.3333333333333339</v>
      </c>
    </row>
    <row r="10" spans="1:23" x14ac:dyDescent="0.25">
      <c r="B10" s="4">
        <v>2</v>
      </c>
      <c r="C10" s="33">
        <v>30.25</v>
      </c>
      <c r="D10" s="5">
        <v>53</v>
      </c>
      <c r="E10" s="4">
        <v>50</v>
      </c>
      <c r="F10" s="6">
        <v>48</v>
      </c>
      <c r="G10" s="5" t="s">
        <v>38</v>
      </c>
      <c r="H10" s="6">
        <v>2</v>
      </c>
      <c r="I10" s="6">
        <v>9</v>
      </c>
      <c r="J10" s="14"/>
      <c r="K10" s="4">
        <v>54.1</v>
      </c>
      <c r="L10" s="6">
        <v>46.2</v>
      </c>
      <c r="M10" s="5" t="s">
        <v>43</v>
      </c>
      <c r="N10" s="5">
        <v>2</v>
      </c>
      <c r="O10" s="11">
        <v>6</v>
      </c>
      <c r="P10" s="6" t="s">
        <v>36</v>
      </c>
      <c r="Q10" s="78">
        <v>1024.2132442711356</v>
      </c>
      <c r="R10" s="50">
        <f t="shared" ref="R10:T41" si="1">CONVERT(D10,"F","C")</f>
        <v>11.666666666666666</v>
      </c>
      <c r="S10" s="51">
        <f t="shared" si="0"/>
        <v>10</v>
      </c>
      <c r="T10" s="51">
        <f t="shared" si="0"/>
        <v>8.8888888888888893</v>
      </c>
      <c r="U10" s="52">
        <f t="shared" ref="U10:U41" si="2">CONVERT(J10,"in","cm")</f>
        <v>0</v>
      </c>
      <c r="V10" s="51">
        <f t="shared" ref="V10:W41" si="3">CONVERT(K10,"F","C")</f>
        <v>12.277777777777779</v>
      </c>
      <c r="W10" s="14">
        <f t="shared" si="3"/>
        <v>7.8888888888888902</v>
      </c>
    </row>
    <row r="11" spans="1:23" x14ac:dyDescent="0.25">
      <c r="B11" s="4">
        <v>3</v>
      </c>
      <c r="C11" s="33">
        <v>30.405999999999999</v>
      </c>
      <c r="D11" s="5">
        <v>53</v>
      </c>
      <c r="E11" s="4">
        <v>49.4</v>
      </c>
      <c r="F11" s="6">
        <v>49</v>
      </c>
      <c r="G11" s="5" t="s">
        <v>38</v>
      </c>
      <c r="H11" s="6">
        <v>1.5</v>
      </c>
      <c r="I11" s="6">
        <v>10</v>
      </c>
      <c r="J11" s="14">
        <v>0.03</v>
      </c>
      <c r="K11" s="4">
        <v>51</v>
      </c>
      <c r="L11" s="6">
        <v>46</v>
      </c>
      <c r="M11" s="5" t="s">
        <v>38</v>
      </c>
      <c r="N11" s="5">
        <v>1</v>
      </c>
      <c r="O11" s="11">
        <v>9</v>
      </c>
      <c r="P11" s="6" t="s">
        <v>54</v>
      </c>
      <c r="Q11" s="78">
        <v>1029.4960105500672</v>
      </c>
      <c r="R11" s="50">
        <f t="shared" si="1"/>
        <v>11.666666666666666</v>
      </c>
      <c r="S11" s="51">
        <f t="shared" si="0"/>
        <v>9.6666666666666661</v>
      </c>
      <c r="T11" s="51">
        <f t="shared" si="0"/>
        <v>9.4444444444444446</v>
      </c>
      <c r="U11" s="52">
        <f t="shared" si="2"/>
        <v>7.6200000000000004E-2</v>
      </c>
      <c r="V11" s="51">
        <f t="shared" si="3"/>
        <v>10.555555555555555</v>
      </c>
      <c r="W11" s="14">
        <f t="shared" si="3"/>
        <v>7.7777777777777777</v>
      </c>
    </row>
    <row r="12" spans="1:23" x14ac:dyDescent="0.25">
      <c r="B12" s="4">
        <v>4</v>
      </c>
      <c r="C12" s="33">
        <v>30.43</v>
      </c>
      <c r="D12" s="34">
        <v>53</v>
      </c>
      <c r="E12" s="4">
        <v>49.1</v>
      </c>
      <c r="F12" s="6">
        <v>49</v>
      </c>
      <c r="G12" s="5" t="s">
        <v>38</v>
      </c>
      <c r="H12" s="6">
        <v>1.5</v>
      </c>
      <c r="I12" s="6">
        <v>9</v>
      </c>
      <c r="J12" s="14"/>
      <c r="K12" s="4">
        <v>55.7</v>
      </c>
      <c r="L12" s="6">
        <v>45</v>
      </c>
      <c r="M12" s="5" t="s">
        <v>38</v>
      </c>
      <c r="N12" s="5">
        <v>3</v>
      </c>
      <c r="O12" s="11">
        <v>10</v>
      </c>
      <c r="P12" s="6" t="s">
        <v>62</v>
      </c>
      <c r="Q12" s="78">
        <v>1030.3087438237492</v>
      </c>
      <c r="R12" s="50">
        <f t="shared" si="1"/>
        <v>11.666666666666666</v>
      </c>
      <c r="S12" s="51">
        <f t="shared" si="0"/>
        <v>9.5</v>
      </c>
      <c r="T12" s="51">
        <f t="shared" si="0"/>
        <v>9.4444444444444446</v>
      </c>
      <c r="U12" s="52">
        <f t="shared" si="2"/>
        <v>0</v>
      </c>
      <c r="V12" s="51">
        <f t="shared" si="3"/>
        <v>13.166666666666668</v>
      </c>
      <c r="W12" s="14">
        <f t="shared" si="3"/>
        <v>7.2222222222222223</v>
      </c>
    </row>
    <row r="13" spans="1:23" x14ac:dyDescent="0.25">
      <c r="B13" s="4">
        <v>5</v>
      </c>
      <c r="C13" s="33">
        <v>30.021999999999998</v>
      </c>
      <c r="D13" s="34">
        <v>54</v>
      </c>
      <c r="E13" s="4">
        <v>49</v>
      </c>
      <c r="F13" s="6">
        <v>48</v>
      </c>
      <c r="G13" s="5" t="s">
        <v>38</v>
      </c>
      <c r="H13" s="6">
        <v>3</v>
      </c>
      <c r="I13" s="6">
        <v>10</v>
      </c>
      <c r="J13" s="14">
        <v>0.08</v>
      </c>
      <c r="K13" s="4">
        <v>52</v>
      </c>
      <c r="L13" s="6">
        <v>47</v>
      </c>
      <c r="M13" s="5" t="s">
        <v>38</v>
      </c>
      <c r="N13" s="5">
        <v>3</v>
      </c>
      <c r="O13" s="11">
        <v>10</v>
      </c>
      <c r="P13" s="6" t="s">
        <v>62</v>
      </c>
      <c r="Q13" s="78">
        <v>1016.4922781711579</v>
      </c>
      <c r="R13" s="50">
        <f t="shared" si="1"/>
        <v>12.222222222222221</v>
      </c>
      <c r="S13" s="51">
        <f t="shared" si="0"/>
        <v>9.4444444444444446</v>
      </c>
      <c r="T13" s="51">
        <f t="shared" si="0"/>
        <v>8.8888888888888893</v>
      </c>
      <c r="U13" s="52">
        <f t="shared" si="2"/>
        <v>0.20319999999999999</v>
      </c>
      <c r="V13" s="51">
        <f t="shared" si="3"/>
        <v>11.111111111111111</v>
      </c>
      <c r="W13" s="14">
        <f t="shared" si="3"/>
        <v>8.3333333333333339</v>
      </c>
    </row>
    <row r="14" spans="1:23" x14ac:dyDescent="0.25">
      <c r="B14" s="4">
        <v>6</v>
      </c>
      <c r="C14" s="33">
        <v>29.984000000000002</v>
      </c>
      <c r="D14" s="5">
        <v>54</v>
      </c>
      <c r="E14" s="4">
        <v>49</v>
      </c>
      <c r="F14" s="6">
        <v>45</v>
      </c>
      <c r="G14" s="5" t="s">
        <v>43</v>
      </c>
      <c r="H14" s="6">
        <v>2</v>
      </c>
      <c r="I14" s="6">
        <v>2</v>
      </c>
      <c r="J14" s="14">
        <v>0.18</v>
      </c>
      <c r="K14" s="4">
        <v>53</v>
      </c>
      <c r="L14" s="6">
        <v>42.6</v>
      </c>
      <c r="M14" s="5" t="s">
        <v>38</v>
      </c>
      <c r="N14" s="5">
        <v>2</v>
      </c>
      <c r="O14" s="11">
        <v>7</v>
      </c>
      <c r="P14" s="6" t="s">
        <v>36</v>
      </c>
      <c r="Q14" s="78">
        <v>1015.2054504878287</v>
      </c>
      <c r="R14" s="50">
        <f t="shared" si="1"/>
        <v>12.222222222222221</v>
      </c>
      <c r="S14" s="51">
        <f t="shared" si="0"/>
        <v>9.4444444444444446</v>
      </c>
      <c r="T14" s="51">
        <f t="shared" si="0"/>
        <v>7.2222222222222223</v>
      </c>
      <c r="U14" s="52">
        <f t="shared" si="2"/>
        <v>0.45719999999999994</v>
      </c>
      <c r="V14" s="51">
        <f t="shared" si="3"/>
        <v>11.666666666666666</v>
      </c>
      <c r="W14" s="14">
        <f t="shared" si="3"/>
        <v>5.8888888888888893</v>
      </c>
    </row>
    <row r="15" spans="1:23" x14ac:dyDescent="0.25">
      <c r="B15" s="4">
        <v>7</v>
      </c>
      <c r="C15" s="33">
        <v>29.93</v>
      </c>
      <c r="D15" s="5">
        <v>54</v>
      </c>
      <c r="E15" s="4">
        <v>48.2</v>
      </c>
      <c r="F15" s="6">
        <v>47.8</v>
      </c>
      <c r="G15" s="5" t="s">
        <v>38</v>
      </c>
      <c r="H15" s="6">
        <v>1</v>
      </c>
      <c r="I15" s="6">
        <v>10</v>
      </c>
      <c r="J15" s="14">
        <v>0.2</v>
      </c>
      <c r="K15" s="4">
        <v>53.6</v>
      </c>
      <c r="L15" s="6">
        <v>42.4</v>
      </c>
      <c r="M15" s="5" t="s">
        <v>38</v>
      </c>
      <c r="N15" s="5">
        <v>3</v>
      </c>
      <c r="O15" s="11">
        <v>10</v>
      </c>
      <c r="P15" s="6" t="s">
        <v>54</v>
      </c>
      <c r="Q15" s="78">
        <v>1013.3768006220442</v>
      </c>
      <c r="R15" s="50">
        <f t="shared" si="1"/>
        <v>12.222222222222221</v>
      </c>
      <c r="S15" s="51">
        <f t="shared" si="0"/>
        <v>9.0000000000000018</v>
      </c>
      <c r="T15" s="51">
        <f t="shared" si="0"/>
        <v>8.7777777777777768</v>
      </c>
      <c r="U15" s="52">
        <f t="shared" si="2"/>
        <v>0.50800000000000001</v>
      </c>
      <c r="V15" s="51">
        <f t="shared" si="3"/>
        <v>12</v>
      </c>
      <c r="W15" s="14">
        <f t="shared" si="3"/>
        <v>5.7777777777777768</v>
      </c>
    </row>
    <row r="16" spans="1:23" x14ac:dyDescent="0.25">
      <c r="B16" s="4">
        <v>8</v>
      </c>
      <c r="C16" s="33">
        <v>29.43</v>
      </c>
      <c r="D16" s="5">
        <v>53</v>
      </c>
      <c r="E16" s="4">
        <v>45</v>
      </c>
      <c r="F16" s="6">
        <v>41.2</v>
      </c>
      <c r="G16" s="5" t="s">
        <v>43</v>
      </c>
      <c r="H16" s="6">
        <v>5</v>
      </c>
      <c r="I16" s="6">
        <v>7</v>
      </c>
      <c r="J16" s="14">
        <v>0.02</v>
      </c>
      <c r="K16" s="4">
        <v>50</v>
      </c>
      <c r="L16" s="6">
        <v>37</v>
      </c>
      <c r="M16" s="5" t="s">
        <v>43</v>
      </c>
      <c r="N16" s="5">
        <v>2</v>
      </c>
      <c r="O16" s="11">
        <v>7</v>
      </c>
      <c r="P16" s="6" t="s">
        <v>63</v>
      </c>
      <c r="Q16" s="78">
        <v>996.44485742033942</v>
      </c>
      <c r="R16" s="50">
        <f t="shared" si="1"/>
        <v>11.666666666666666</v>
      </c>
      <c r="S16" s="51">
        <f t="shared" si="0"/>
        <v>7.2222222222222223</v>
      </c>
      <c r="T16" s="51">
        <f t="shared" si="0"/>
        <v>5.1111111111111125</v>
      </c>
      <c r="U16" s="52">
        <f t="shared" si="2"/>
        <v>5.0799999999999998E-2</v>
      </c>
      <c r="V16" s="51">
        <f t="shared" si="3"/>
        <v>10</v>
      </c>
      <c r="W16" s="14">
        <f t="shared" si="3"/>
        <v>2.7777777777777777</v>
      </c>
    </row>
    <row r="17" spans="2:23" x14ac:dyDescent="0.25">
      <c r="B17" s="4">
        <v>9</v>
      </c>
      <c r="C17" s="33">
        <v>29.76</v>
      </c>
      <c r="D17" s="5">
        <v>52</v>
      </c>
      <c r="E17" s="4">
        <v>45</v>
      </c>
      <c r="F17" s="6">
        <v>42</v>
      </c>
      <c r="G17" s="5" t="s">
        <v>40</v>
      </c>
      <c r="H17" s="6">
        <v>1.5</v>
      </c>
      <c r="I17" s="6">
        <v>10</v>
      </c>
      <c r="J17" s="14">
        <v>0.02</v>
      </c>
      <c r="K17" s="4">
        <v>50.4</v>
      </c>
      <c r="L17" s="6">
        <v>38</v>
      </c>
      <c r="M17" s="5" t="s">
        <v>41</v>
      </c>
      <c r="N17" s="5">
        <v>1</v>
      </c>
      <c r="O17" s="11">
        <v>5</v>
      </c>
      <c r="P17" s="6" t="s">
        <v>36</v>
      </c>
      <c r="Q17" s="78">
        <v>1007.6199399334647</v>
      </c>
      <c r="R17" s="50">
        <f t="shared" si="1"/>
        <v>11.111111111111111</v>
      </c>
      <c r="S17" s="51">
        <f t="shared" si="0"/>
        <v>7.2222222222222223</v>
      </c>
      <c r="T17" s="51">
        <f t="shared" si="0"/>
        <v>5.5555555555555554</v>
      </c>
      <c r="U17" s="52">
        <f t="shared" si="2"/>
        <v>5.0799999999999998E-2</v>
      </c>
      <c r="V17" s="51">
        <f t="shared" si="3"/>
        <v>10.222222222222221</v>
      </c>
      <c r="W17" s="14">
        <f t="shared" si="3"/>
        <v>3.333333333333333</v>
      </c>
    </row>
    <row r="18" spans="2:23" x14ac:dyDescent="0.25">
      <c r="B18" s="4">
        <v>10</v>
      </c>
      <c r="C18" s="33">
        <v>29.475999999999999</v>
      </c>
      <c r="D18" s="5">
        <v>53</v>
      </c>
      <c r="E18" s="4">
        <v>46</v>
      </c>
      <c r="F18" s="6">
        <v>45</v>
      </c>
      <c r="G18" s="5" t="s">
        <v>43</v>
      </c>
      <c r="H18" s="6">
        <v>2</v>
      </c>
      <c r="I18" s="6">
        <v>10</v>
      </c>
      <c r="J18" s="14"/>
      <c r="K18" s="4">
        <v>52.5</v>
      </c>
      <c r="L18" s="6">
        <v>43</v>
      </c>
      <c r="M18" s="5" t="s">
        <v>40</v>
      </c>
      <c r="N18" s="5">
        <v>1</v>
      </c>
      <c r="O18" s="11">
        <v>5</v>
      </c>
      <c r="P18" s="6" t="s">
        <v>36</v>
      </c>
      <c r="Q18" s="78">
        <v>998.00259619489623</v>
      </c>
      <c r="R18" s="50">
        <f t="shared" si="1"/>
        <v>11.666666666666666</v>
      </c>
      <c r="S18" s="51">
        <f t="shared" si="0"/>
        <v>7.7777777777777777</v>
      </c>
      <c r="T18" s="51">
        <f t="shared" si="0"/>
        <v>7.2222222222222223</v>
      </c>
      <c r="U18" s="52">
        <f t="shared" si="2"/>
        <v>0</v>
      </c>
      <c r="V18" s="51">
        <f t="shared" si="3"/>
        <v>11.388888888888889</v>
      </c>
      <c r="W18" s="14">
        <f t="shared" si="3"/>
        <v>6.1111111111111107</v>
      </c>
    </row>
    <row r="19" spans="2:23" x14ac:dyDescent="0.25">
      <c r="B19" s="4">
        <v>11</v>
      </c>
      <c r="C19" s="33">
        <v>29.501999999999999</v>
      </c>
      <c r="D19" s="5">
        <v>52</v>
      </c>
      <c r="E19" s="4">
        <v>48.2</v>
      </c>
      <c r="F19" s="6">
        <v>48</v>
      </c>
      <c r="G19" s="5" t="s">
        <v>41</v>
      </c>
      <c r="H19" s="6">
        <v>3</v>
      </c>
      <c r="I19" s="6">
        <v>10</v>
      </c>
      <c r="J19" s="14">
        <v>0.26</v>
      </c>
      <c r="K19" s="4">
        <v>52.2</v>
      </c>
      <c r="L19" s="6">
        <v>42</v>
      </c>
      <c r="M19" s="5" t="s">
        <v>40</v>
      </c>
      <c r="N19" s="5">
        <v>3</v>
      </c>
      <c r="O19" s="11">
        <v>9</v>
      </c>
      <c r="P19" s="6" t="s">
        <v>64</v>
      </c>
      <c r="Q19" s="78">
        <v>998.88305724138479</v>
      </c>
      <c r="R19" s="50">
        <f t="shared" si="1"/>
        <v>11.111111111111111</v>
      </c>
      <c r="S19" s="51">
        <f t="shared" si="0"/>
        <v>9.0000000000000018</v>
      </c>
      <c r="T19" s="51">
        <f t="shared" si="0"/>
        <v>8.8888888888888893</v>
      </c>
      <c r="U19" s="52">
        <f t="shared" si="2"/>
        <v>0.66039999999999999</v>
      </c>
      <c r="V19" s="51">
        <f t="shared" si="3"/>
        <v>11.222222222222223</v>
      </c>
      <c r="W19" s="14">
        <f t="shared" si="3"/>
        <v>5.5555555555555554</v>
      </c>
    </row>
    <row r="20" spans="2:23" x14ac:dyDescent="0.25">
      <c r="B20" s="4">
        <v>12</v>
      </c>
      <c r="C20" s="33">
        <v>29.74</v>
      </c>
      <c r="D20" s="5">
        <v>52</v>
      </c>
      <c r="E20" s="4">
        <v>49</v>
      </c>
      <c r="F20" s="6">
        <v>45.1</v>
      </c>
      <c r="G20" s="5" t="s">
        <v>38</v>
      </c>
      <c r="H20" s="6">
        <v>2</v>
      </c>
      <c r="I20" s="6">
        <v>2</v>
      </c>
      <c r="J20" s="14"/>
      <c r="K20" s="4">
        <v>54.8</v>
      </c>
      <c r="L20" s="6">
        <v>43</v>
      </c>
      <c r="M20" s="5" t="s">
        <v>40</v>
      </c>
      <c r="N20" s="5">
        <v>1.5</v>
      </c>
      <c r="O20" s="11">
        <v>6</v>
      </c>
      <c r="P20" s="6" t="s">
        <v>36</v>
      </c>
      <c r="Q20" s="78">
        <v>1006.9426622053963</v>
      </c>
      <c r="R20" s="50">
        <f t="shared" si="1"/>
        <v>11.111111111111111</v>
      </c>
      <c r="S20" s="51">
        <f t="shared" si="0"/>
        <v>9.4444444444444446</v>
      </c>
      <c r="T20" s="51">
        <f t="shared" si="0"/>
        <v>7.2777777777777786</v>
      </c>
      <c r="U20" s="52">
        <f t="shared" si="2"/>
        <v>0</v>
      </c>
      <c r="V20" s="51">
        <f t="shared" si="3"/>
        <v>12.666666666666664</v>
      </c>
      <c r="W20" s="14">
        <f t="shared" si="3"/>
        <v>6.1111111111111107</v>
      </c>
    </row>
    <row r="21" spans="2:23" x14ac:dyDescent="0.25">
      <c r="B21" s="4">
        <v>13</v>
      </c>
      <c r="C21" s="33">
        <v>30.26</v>
      </c>
      <c r="D21" s="5">
        <v>54</v>
      </c>
      <c r="E21" s="4">
        <v>50.8</v>
      </c>
      <c r="F21" s="6">
        <v>49</v>
      </c>
      <c r="G21" s="5" t="s">
        <v>41</v>
      </c>
      <c r="H21" s="6">
        <v>2</v>
      </c>
      <c r="I21" s="6">
        <v>8</v>
      </c>
      <c r="J21" s="14">
        <v>0.01</v>
      </c>
      <c r="K21" s="4">
        <v>53.8</v>
      </c>
      <c r="L21" s="6">
        <v>46</v>
      </c>
      <c r="M21" s="5" t="s">
        <v>41</v>
      </c>
      <c r="N21" s="5">
        <v>2</v>
      </c>
      <c r="O21" s="11">
        <v>8</v>
      </c>
      <c r="P21" s="6" t="s">
        <v>36</v>
      </c>
      <c r="Q21" s="78">
        <v>1024.5518831351694</v>
      </c>
      <c r="R21" s="50">
        <f t="shared" si="1"/>
        <v>12.222222222222221</v>
      </c>
      <c r="S21" s="51">
        <f t="shared" si="0"/>
        <v>10.444444444444443</v>
      </c>
      <c r="T21" s="51">
        <f t="shared" si="0"/>
        <v>9.4444444444444446</v>
      </c>
      <c r="U21" s="52">
        <f t="shared" si="2"/>
        <v>2.5399999999999999E-2</v>
      </c>
      <c r="V21" s="51">
        <f t="shared" si="3"/>
        <v>12.111111111111109</v>
      </c>
      <c r="W21" s="14">
        <f t="shared" si="3"/>
        <v>7.7777777777777777</v>
      </c>
    </row>
    <row r="22" spans="2:23" x14ac:dyDescent="0.25">
      <c r="B22" s="4">
        <v>14</v>
      </c>
      <c r="C22" s="33">
        <v>30.3</v>
      </c>
      <c r="D22" s="5">
        <v>54</v>
      </c>
      <c r="E22" s="4">
        <v>47.2</v>
      </c>
      <c r="F22" s="6">
        <v>46</v>
      </c>
      <c r="G22" s="5" t="s">
        <v>41</v>
      </c>
      <c r="H22" s="6">
        <v>1.5</v>
      </c>
      <c r="I22" s="6">
        <v>10</v>
      </c>
      <c r="J22" s="14">
        <v>0.02</v>
      </c>
      <c r="K22" s="4">
        <v>52</v>
      </c>
      <c r="L22" s="6">
        <v>43</v>
      </c>
      <c r="M22" s="5"/>
      <c r="N22" s="5">
        <v>0</v>
      </c>
      <c r="O22" s="11">
        <v>7</v>
      </c>
      <c r="P22" s="6" t="s">
        <v>44</v>
      </c>
      <c r="Q22" s="78">
        <v>1025.9064385913059</v>
      </c>
      <c r="R22" s="50">
        <f t="shared" si="1"/>
        <v>12.222222222222221</v>
      </c>
      <c r="S22" s="51">
        <f t="shared" si="0"/>
        <v>8.4444444444444464</v>
      </c>
      <c r="T22" s="51">
        <f t="shared" si="0"/>
        <v>7.7777777777777777</v>
      </c>
      <c r="U22" s="52">
        <f t="shared" si="2"/>
        <v>5.0799999999999998E-2</v>
      </c>
      <c r="V22" s="51">
        <f t="shared" si="3"/>
        <v>11.111111111111111</v>
      </c>
      <c r="W22" s="14">
        <f t="shared" si="3"/>
        <v>6.1111111111111107</v>
      </c>
    </row>
    <row r="23" spans="2:23" x14ac:dyDescent="0.25">
      <c r="B23" s="4">
        <v>15</v>
      </c>
      <c r="C23" s="33">
        <v>30.31</v>
      </c>
      <c r="D23" s="5">
        <v>52</v>
      </c>
      <c r="E23" s="4">
        <v>47</v>
      </c>
      <c r="F23" s="6">
        <v>44.6</v>
      </c>
      <c r="G23" s="5" t="s">
        <v>38</v>
      </c>
      <c r="H23" s="6">
        <v>1</v>
      </c>
      <c r="I23" s="6">
        <v>2</v>
      </c>
      <c r="J23" s="14"/>
      <c r="K23" s="4">
        <v>57</v>
      </c>
      <c r="L23" s="6">
        <v>37.5</v>
      </c>
      <c r="M23" s="5"/>
      <c r="N23" s="5">
        <v>0</v>
      </c>
      <c r="O23" s="11">
        <v>7</v>
      </c>
      <c r="P23" s="6" t="s">
        <v>36</v>
      </c>
      <c r="Q23" s="78">
        <v>1026.2450774553399</v>
      </c>
      <c r="R23" s="50">
        <f t="shared" si="1"/>
        <v>11.111111111111111</v>
      </c>
      <c r="S23" s="51">
        <f t="shared" si="0"/>
        <v>8.3333333333333339</v>
      </c>
      <c r="T23" s="51">
        <f t="shared" si="0"/>
        <v>7.0000000000000009</v>
      </c>
      <c r="U23" s="52">
        <f t="shared" si="2"/>
        <v>0</v>
      </c>
      <c r="V23" s="51">
        <f t="shared" si="3"/>
        <v>13.888888888888889</v>
      </c>
      <c r="W23" s="14">
        <f t="shared" si="3"/>
        <v>3.0555555555555554</v>
      </c>
    </row>
    <row r="24" spans="2:23" x14ac:dyDescent="0.25">
      <c r="B24" s="4">
        <v>16</v>
      </c>
      <c r="C24" s="33">
        <v>30.23</v>
      </c>
      <c r="D24" s="5">
        <v>52</v>
      </c>
      <c r="E24" s="4">
        <v>46.3</v>
      </c>
      <c r="F24" s="6">
        <v>46</v>
      </c>
      <c r="G24" s="5" t="s">
        <v>40</v>
      </c>
      <c r="H24" s="6">
        <v>1.5</v>
      </c>
      <c r="I24" s="6">
        <v>10</v>
      </c>
      <c r="J24" s="14">
        <v>0.19</v>
      </c>
      <c r="K24" s="4">
        <v>51</v>
      </c>
      <c r="L24" s="6">
        <v>34.700000000000003</v>
      </c>
      <c r="M24" s="5" t="s">
        <v>40</v>
      </c>
      <c r="N24" s="5">
        <v>1.5</v>
      </c>
      <c r="O24" s="11">
        <v>9</v>
      </c>
      <c r="P24" s="6" t="s">
        <v>65</v>
      </c>
      <c r="Q24" s="78">
        <v>1023.5359665430673</v>
      </c>
      <c r="R24" s="50">
        <f t="shared" si="1"/>
        <v>11.111111111111111</v>
      </c>
      <c r="S24" s="51">
        <f t="shared" si="0"/>
        <v>7.9444444444444429</v>
      </c>
      <c r="T24" s="51">
        <f t="shared" si="0"/>
        <v>7.7777777777777777</v>
      </c>
      <c r="U24" s="52">
        <f t="shared" si="2"/>
        <v>0.48260000000000003</v>
      </c>
      <c r="V24" s="51">
        <f t="shared" si="3"/>
        <v>10.555555555555555</v>
      </c>
      <c r="W24" s="14">
        <f t="shared" si="3"/>
        <v>1.5000000000000016</v>
      </c>
    </row>
    <row r="25" spans="2:23" x14ac:dyDescent="0.25">
      <c r="B25" s="4">
        <v>17</v>
      </c>
      <c r="C25" s="33">
        <v>30.15</v>
      </c>
      <c r="D25" s="5">
        <v>55</v>
      </c>
      <c r="E25" s="4">
        <v>50</v>
      </c>
      <c r="F25" s="6">
        <v>46</v>
      </c>
      <c r="G25" s="5" t="s">
        <v>38</v>
      </c>
      <c r="H25" s="6">
        <v>2</v>
      </c>
      <c r="I25" s="6">
        <v>7</v>
      </c>
      <c r="J25" s="14">
        <v>0.08</v>
      </c>
      <c r="K25" s="4">
        <v>52.4</v>
      </c>
      <c r="L25" s="6">
        <v>45</v>
      </c>
      <c r="M25" s="5" t="s">
        <v>43</v>
      </c>
      <c r="N25" s="5">
        <v>2</v>
      </c>
      <c r="O25" s="11">
        <v>7</v>
      </c>
      <c r="P25" s="6" t="s">
        <v>66</v>
      </c>
      <c r="Q25" s="78">
        <v>1020.8268556307945</v>
      </c>
      <c r="R25" s="50">
        <f t="shared" si="1"/>
        <v>12.777777777777777</v>
      </c>
      <c r="S25" s="51">
        <f t="shared" si="1"/>
        <v>10</v>
      </c>
      <c r="T25" s="51">
        <f t="shared" si="1"/>
        <v>7.7777777777777777</v>
      </c>
      <c r="U25" s="52">
        <f t="shared" si="2"/>
        <v>0.20319999999999999</v>
      </c>
      <c r="V25" s="51">
        <f t="shared" si="3"/>
        <v>11.333333333333332</v>
      </c>
      <c r="W25" s="14">
        <f t="shared" si="3"/>
        <v>7.2222222222222223</v>
      </c>
    </row>
    <row r="26" spans="2:23" x14ac:dyDescent="0.25">
      <c r="B26" s="4">
        <v>18</v>
      </c>
      <c r="C26" s="33">
        <v>30.35</v>
      </c>
      <c r="D26" s="5">
        <v>53</v>
      </c>
      <c r="E26" s="4">
        <v>48</v>
      </c>
      <c r="F26" s="6">
        <v>44</v>
      </c>
      <c r="G26" s="5" t="s">
        <v>43</v>
      </c>
      <c r="H26" s="6">
        <v>1.5</v>
      </c>
      <c r="I26" s="6">
        <v>4</v>
      </c>
      <c r="J26" s="14"/>
      <c r="K26" s="4">
        <v>50.6</v>
      </c>
      <c r="L26" s="6">
        <v>36</v>
      </c>
      <c r="M26" s="5"/>
      <c r="N26" s="5">
        <v>0</v>
      </c>
      <c r="O26" s="11">
        <v>4</v>
      </c>
      <c r="P26" s="6" t="s">
        <v>36</v>
      </c>
      <c r="Q26" s="78">
        <v>1027.5996329114764</v>
      </c>
      <c r="R26" s="50">
        <f t="shared" si="1"/>
        <v>11.666666666666666</v>
      </c>
      <c r="S26" s="51">
        <f t="shared" si="1"/>
        <v>8.8888888888888893</v>
      </c>
      <c r="T26" s="51">
        <f t="shared" si="1"/>
        <v>6.6666666666666661</v>
      </c>
      <c r="U26" s="52">
        <f t="shared" si="2"/>
        <v>0</v>
      </c>
      <c r="V26" s="51">
        <f t="shared" si="3"/>
        <v>10.333333333333334</v>
      </c>
      <c r="W26" s="14">
        <f t="shared" si="3"/>
        <v>2.2222222222222223</v>
      </c>
    </row>
    <row r="27" spans="2:23" x14ac:dyDescent="0.25">
      <c r="B27" s="4">
        <v>19</v>
      </c>
      <c r="C27" s="33">
        <v>30.027999999999999</v>
      </c>
      <c r="D27" s="5">
        <v>52</v>
      </c>
      <c r="E27" s="4">
        <v>44</v>
      </c>
      <c r="F27" s="6">
        <v>41</v>
      </c>
      <c r="G27" s="5" t="s">
        <v>40</v>
      </c>
      <c r="H27" s="6">
        <v>1.5</v>
      </c>
      <c r="I27" s="6">
        <v>6</v>
      </c>
      <c r="J27" s="14">
        <v>0.15</v>
      </c>
      <c r="K27" s="4">
        <v>48.5</v>
      </c>
      <c r="L27" s="6">
        <v>31.6</v>
      </c>
      <c r="M27" s="5" t="s">
        <v>40</v>
      </c>
      <c r="N27" s="5">
        <v>0.5</v>
      </c>
      <c r="O27" s="11">
        <v>7</v>
      </c>
      <c r="P27" s="6" t="s">
        <v>67</v>
      </c>
      <c r="Q27" s="78">
        <v>1016.6954614895785</v>
      </c>
      <c r="R27" s="50">
        <f t="shared" si="1"/>
        <v>11.111111111111111</v>
      </c>
      <c r="S27" s="51">
        <f t="shared" si="1"/>
        <v>6.6666666666666661</v>
      </c>
      <c r="T27" s="51">
        <f t="shared" si="1"/>
        <v>5</v>
      </c>
      <c r="U27" s="52">
        <f t="shared" si="2"/>
        <v>0.38100000000000001</v>
      </c>
      <c r="V27" s="51">
        <f t="shared" si="3"/>
        <v>9.1666666666666661</v>
      </c>
      <c r="W27" s="14">
        <f t="shared" si="3"/>
        <v>-0.22222222222222143</v>
      </c>
    </row>
    <row r="28" spans="2:23" x14ac:dyDescent="0.25">
      <c r="B28" s="4">
        <v>20</v>
      </c>
      <c r="C28" s="33">
        <v>30.06</v>
      </c>
      <c r="D28" s="5">
        <v>52</v>
      </c>
      <c r="E28" s="4">
        <v>47</v>
      </c>
      <c r="F28" s="6">
        <v>44</v>
      </c>
      <c r="G28" s="5" t="s">
        <v>40</v>
      </c>
      <c r="H28" s="6">
        <v>0.5</v>
      </c>
      <c r="I28" s="6">
        <v>9</v>
      </c>
      <c r="J28" s="14">
        <v>0.06</v>
      </c>
      <c r="K28" s="4">
        <v>49.6</v>
      </c>
      <c r="L28" s="6">
        <v>32.4</v>
      </c>
      <c r="M28" s="5" t="s">
        <v>40</v>
      </c>
      <c r="N28" s="5">
        <v>0.5</v>
      </c>
      <c r="O28" s="11">
        <v>6</v>
      </c>
      <c r="P28" s="6" t="s">
        <v>44</v>
      </c>
      <c r="Q28" s="78">
        <v>1017.7791058544877</v>
      </c>
      <c r="R28" s="50">
        <f t="shared" si="1"/>
        <v>11.111111111111111</v>
      </c>
      <c r="S28" s="51">
        <f t="shared" si="1"/>
        <v>8.3333333333333339</v>
      </c>
      <c r="T28" s="51">
        <f t="shared" si="1"/>
        <v>6.6666666666666661</v>
      </c>
      <c r="U28" s="52">
        <f t="shared" si="2"/>
        <v>0.15240000000000001</v>
      </c>
      <c r="V28" s="51">
        <f t="shared" si="3"/>
        <v>9.7777777777777786</v>
      </c>
      <c r="W28" s="14">
        <f t="shared" si="3"/>
        <v>0.22222222222222143</v>
      </c>
    </row>
    <row r="29" spans="2:23" x14ac:dyDescent="0.25">
      <c r="B29" s="4">
        <v>21</v>
      </c>
      <c r="C29" s="33">
        <v>30.15</v>
      </c>
      <c r="D29" s="5">
        <v>53</v>
      </c>
      <c r="E29" s="4">
        <v>50.5</v>
      </c>
      <c r="F29" s="6">
        <v>49</v>
      </c>
      <c r="G29" s="5" t="s">
        <v>40</v>
      </c>
      <c r="H29" s="6">
        <v>0.5</v>
      </c>
      <c r="I29" s="6">
        <v>9</v>
      </c>
      <c r="J29" s="14"/>
      <c r="K29" s="4">
        <v>54.4</v>
      </c>
      <c r="L29" s="6">
        <v>46.7</v>
      </c>
      <c r="M29" s="5"/>
      <c r="N29" s="5">
        <v>0</v>
      </c>
      <c r="O29" s="11">
        <v>8</v>
      </c>
      <c r="P29" s="6" t="s">
        <v>44</v>
      </c>
      <c r="Q29" s="78">
        <v>1020.8268556307945</v>
      </c>
      <c r="R29" s="50">
        <f t="shared" si="1"/>
        <v>11.666666666666666</v>
      </c>
      <c r="S29" s="51">
        <f t="shared" si="1"/>
        <v>10.277777777777777</v>
      </c>
      <c r="T29" s="51">
        <f t="shared" si="1"/>
        <v>9.4444444444444446</v>
      </c>
      <c r="U29" s="52">
        <f t="shared" si="2"/>
        <v>0</v>
      </c>
      <c r="V29" s="51">
        <f t="shared" si="3"/>
        <v>12.444444444444443</v>
      </c>
      <c r="W29" s="14">
        <f t="shared" si="3"/>
        <v>8.1666666666666679</v>
      </c>
    </row>
    <row r="30" spans="2:23" x14ac:dyDescent="0.25">
      <c r="B30" s="4">
        <v>22</v>
      </c>
      <c r="C30" s="33">
        <v>30.16</v>
      </c>
      <c r="D30" s="5">
        <v>53</v>
      </c>
      <c r="E30" s="4">
        <v>48</v>
      </c>
      <c r="F30" s="6">
        <v>45.5</v>
      </c>
      <c r="G30" s="5" t="s">
        <v>40</v>
      </c>
      <c r="H30" s="6">
        <v>1.5</v>
      </c>
      <c r="I30" s="6">
        <v>10</v>
      </c>
      <c r="J30" s="14">
        <v>0.03</v>
      </c>
      <c r="K30" s="4">
        <v>50.4</v>
      </c>
      <c r="L30" s="6">
        <v>45.5</v>
      </c>
      <c r="M30" s="5" t="s">
        <v>40</v>
      </c>
      <c r="N30" s="5">
        <v>1</v>
      </c>
      <c r="O30" s="11">
        <v>6</v>
      </c>
      <c r="P30" s="6" t="s">
        <v>44</v>
      </c>
      <c r="Q30" s="78">
        <v>1021.1654944948287</v>
      </c>
      <c r="R30" s="50">
        <f t="shared" si="1"/>
        <v>11.666666666666666</v>
      </c>
      <c r="S30" s="51">
        <f t="shared" si="1"/>
        <v>8.8888888888888893</v>
      </c>
      <c r="T30" s="51">
        <f t="shared" si="1"/>
        <v>7.5</v>
      </c>
      <c r="U30" s="52">
        <f t="shared" si="2"/>
        <v>7.6200000000000004E-2</v>
      </c>
      <c r="V30" s="51">
        <f t="shared" si="3"/>
        <v>10.222222222222221</v>
      </c>
      <c r="W30" s="14">
        <f t="shared" si="3"/>
        <v>7.5</v>
      </c>
    </row>
    <row r="31" spans="2:23" x14ac:dyDescent="0.25">
      <c r="B31" s="4">
        <v>23</v>
      </c>
      <c r="C31" s="33">
        <v>30.11</v>
      </c>
      <c r="D31" s="5">
        <v>52</v>
      </c>
      <c r="E31" s="4">
        <v>49</v>
      </c>
      <c r="F31" s="6">
        <v>45</v>
      </c>
      <c r="G31" s="5" t="s">
        <v>38</v>
      </c>
      <c r="H31" s="6">
        <v>2</v>
      </c>
      <c r="I31" s="6">
        <v>1</v>
      </c>
      <c r="J31" s="14">
        <v>0.19</v>
      </c>
      <c r="K31" s="4">
        <v>53.3</v>
      </c>
      <c r="L31" s="6">
        <v>42.6</v>
      </c>
      <c r="M31" s="5" t="s">
        <v>43</v>
      </c>
      <c r="N31" s="5">
        <v>2</v>
      </c>
      <c r="O31" s="11">
        <v>6</v>
      </c>
      <c r="P31" s="6" t="s">
        <v>68</v>
      </c>
      <c r="Q31" s="78">
        <v>1019.472300174658</v>
      </c>
      <c r="R31" s="50">
        <f t="shared" si="1"/>
        <v>11.111111111111111</v>
      </c>
      <c r="S31" s="51">
        <f t="shared" si="1"/>
        <v>9.4444444444444446</v>
      </c>
      <c r="T31" s="51">
        <f t="shared" si="1"/>
        <v>7.2222222222222223</v>
      </c>
      <c r="U31" s="52">
        <f t="shared" si="2"/>
        <v>0.48260000000000003</v>
      </c>
      <c r="V31" s="51">
        <f t="shared" si="3"/>
        <v>11.833333333333332</v>
      </c>
      <c r="W31" s="14">
        <f t="shared" si="3"/>
        <v>5.8888888888888893</v>
      </c>
    </row>
    <row r="32" spans="2:23" x14ac:dyDescent="0.25">
      <c r="B32" s="4">
        <v>24</v>
      </c>
      <c r="C32" s="33">
        <v>30</v>
      </c>
      <c r="D32" s="5">
        <v>53</v>
      </c>
      <c r="E32" s="4">
        <v>45</v>
      </c>
      <c r="F32" s="6">
        <v>42</v>
      </c>
      <c r="G32" s="5" t="s">
        <v>33</v>
      </c>
      <c r="H32" s="6">
        <v>1.5</v>
      </c>
      <c r="I32" s="6">
        <v>10</v>
      </c>
      <c r="J32" s="14"/>
      <c r="K32" s="4">
        <v>47.3</v>
      </c>
      <c r="L32" s="6">
        <v>35.200000000000003</v>
      </c>
      <c r="M32" s="5" t="s">
        <v>35</v>
      </c>
      <c r="N32" s="5">
        <v>1</v>
      </c>
      <c r="O32" s="11">
        <v>5</v>
      </c>
      <c r="P32" s="6" t="s">
        <v>44</v>
      </c>
      <c r="Q32" s="78">
        <v>1015.7472726702832</v>
      </c>
      <c r="R32" s="50">
        <f t="shared" si="1"/>
        <v>11.666666666666666</v>
      </c>
      <c r="S32" s="51">
        <f t="shared" si="1"/>
        <v>7.2222222222222223</v>
      </c>
      <c r="T32" s="51">
        <f t="shared" si="1"/>
        <v>5.5555555555555554</v>
      </c>
      <c r="U32" s="52">
        <f t="shared" si="2"/>
        <v>0</v>
      </c>
      <c r="V32" s="51">
        <f t="shared" si="3"/>
        <v>8.4999999999999982</v>
      </c>
      <c r="W32" s="14">
        <f t="shared" si="3"/>
        <v>1.7777777777777792</v>
      </c>
    </row>
    <row r="33" spans="2:23" x14ac:dyDescent="0.25">
      <c r="B33" s="4">
        <v>25</v>
      </c>
      <c r="C33" s="33">
        <v>30.18</v>
      </c>
      <c r="D33" s="5">
        <v>52</v>
      </c>
      <c r="E33" s="4">
        <v>47</v>
      </c>
      <c r="F33" s="6">
        <v>41.7</v>
      </c>
      <c r="G33" s="5" t="s">
        <v>35</v>
      </c>
      <c r="H33" s="6">
        <v>1</v>
      </c>
      <c r="I33" s="6">
        <v>0</v>
      </c>
      <c r="J33" s="14">
        <v>0.1</v>
      </c>
      <c r="K33" s="4">
        <v>50</v>
      </c>
      <c r="L33" s="6">
        <v>36.4</v>
      </c>
      <c r="M33" s="5" t="s">
        <v>41</v>
      </c>
      <c r="N33" s="5">
        <v>1</v>
      </c>
      <c r="O33" s="11">
        <v>3</v>
      </c>
      <c r="P33" s="6" t="s">
        <v>51</v>
      </c>
      <c r="Q33" s="78">
        <v>1021.8427722228968</v>
      </c>
      <c r="R33" s="50">
        <f t="shared" si="1"/>
        <v>11.111111111111111</v>
      </c>
      <c r="S33" s="51">
        <f t="shared" si="1"/>
        <v>8.3333333333333339</v>
      </c>
      <c r="T33" s="51">
        <f t="shared" si="1"/>
        <v>5.3888888888888902</v>
      </c>
      <c r="U33" s="52">
        <f t="shared" si="2"/>
        <v>0.254</v>
      </c>
      <c r="V33" s="51">
        <f t="shared" si="3"/>
        <v>10</v>
      </c>
      <c r="W33" s="14">
        <f t="shared" si="3"/>
        <v>2.4444444444444438</v>
      </c>
    </row>
    <row r="34" spans="2:23" x14ac:dyDescent="0.25">
      <c r="B34" s="4">
        <v>26</v>
      </c>
      <c r="C34" s="33">
        <v>30.08</v>
      </c>
      <c r="D34" s="5">
        <v>52</v>
      </c>
      <c r="E34" s="4">
        <v>51</v>
      </c>
      <c r="F34" s="6">
        <v>50</v>
      </c>
      <c r="G34" s="5" t="s">
        <v>43</v>
      </c>
      <c r="H34" s="6">
        <v>2</v>
      </c>
      <c r="I34" s="6">
        <v>10</v>
      </c>
      <c r="J34" s="14"/>
      <c r="K34" s="4">
        <v>57.6</v>
      </c>
      <c r="L34" s="6">
        <v>40.200000000000003</v>
      </c>
      <c r="M34" s="5" t="s">
        <v>43</v>
      </c>
      <c r="N34" s="5">
        <v>1</v>
      </c>
      <c r="O34" s="11">
        <v>8</v>
      </c>
      <c r="P34" s="6" t="s">
        <v>44</v>
      </c>
      <c r="Q34" s="78">
        <v>1018.4563835825558</v>
      </c>
      <c r="R34" s="50">
        <f t="shared" si="1"/>
        <v>11.111111111111111</v>
      </c>
      <c r="S34" s="51">
        <f t="shared" si="1"/>
        <v>10.555555555555555</v>
      </c>
      <c r="T34" s="51">
        <f t="shared" si="1"/>
        <v>10</v>
      </c>
      <c r="U34" s="52">
        <f t="shared" si="2"/>
        <v>0</v>
      </c>
      <c r="V34" s="51">
        <f t="shared" si="3"/>
        <v>14.222222222222223</v>
      </c>
      <c r="W34" s="14">
        <f t="shared" si="3"/>
        <v>4.5555555555555571</v>
      </c>
    </row>
    <row r="35" spans="2:23" x14ac:dyDescent="0.25">
      <c r="B35" s="4">
        <v>27</v>
      </c>
      <c r="C35" s="33">
        <v>30.23</v>
      </c>
      <c r="D35" s="5">
        <v>54</v>
      </c>
      <c r="E35" s="4">
        <v>52</v>
      </c>
      <c r="F35" s="6">
        <v>49.7</v>
      </c>
      <c r="G35" s="5" t="s">
        <v>55</v>
      </c>
      <c r="H35" s="6">
        <v>2</v>
      </c>
      <c r="I35" s="6">
        <v>0</v>
      </c>
      <c r="J35" s="14"/>
      <c r="K35" s="4">
        <v>55.3</v>
      </c>
      <c r="L35" s="6">
        <v>47.3</v>
      </c>
      <c r="M35" s="5" t="s">
        <v>43</v>
      </c>
      <c r="N35" s="5">
        <v>2</v>
      </c>
      <c r="O35" s="11">
        <v>7</v>
      </c>
      <c r="P35" s="6" t="s">
        <v>51</v>
      </c>
      <c r="Q35" s="78">
        <v>1023.5359665430673</v>
      </c>
      <c r="R35" s="50">
        <f t="shared" si="1"/>
        <v>12.222222222222221</v>
      </c>
      <c r="S35" s="51">
        <f t="shared" si="1"/>
        <v>11.111111111111111</v>
      </c>
      <c r="T35" s="51">
        <f t="shared" si="1"/>
        <v>9.8333333333333339</v>
      </c>
      <c r="U35" s="52">
        <f t="shared" si="2"/>
        <v>0</v>
      </c>
      <c r="V35" s="51">
        <f t="shared" si="3"/>
        <v>12.944444444444443</v>
      </c>
      <c r="W35" s="14">
        <f t="shared" si="3"/>
        <v>8.4999999999999982</v>
      </c>
    </row>
    <row r="36" spans="2:23" x14ac:dyDescent="0.25">
      <c r="B36" s="4">
        <v>28</v>
      </c>
      <c r="C36" s="33">
        <v>30.452000000000002</v>
      </c>
      <c r="D36" s="5">
        <v>55</v>
      </c>
      <c r="E36" s="4">
        <v>47.5</v>
      </c>
      <c r="F36" s="6">
        <v>44</v>
      </c>
      <c r="G36" s="5" t="s">
        <v>33</v>
      </c>
      <c r="H36" s="6">
        <v>2</v>
      </c>
      <c r="I36" s="6">
        <v>4</v>
      </c>
      <c r="J36" s="14"/>
      <c r="K36" s="4">
        <v>50.3</v>
      </c>
      <c r="L36" s="6">
        <v>41.3</v>
      </c>
      <c r="M36" s="5" t="s">
        <v>33</v>
      </c>
      <c r="N36" s="5">
        <v>1</v>
      </c>
      <c r="O36" s="11">
        <v>5</v>
      </c>
      <c r="P36" s="6" t="s">
        <v>36</v>
      </c>
      <c r="Q36" s="78">
        <v>1031.0537493246243</v>
      </c>
      <c r="R36" s="50">
        <f t="shared" si="1"/>
        <v>12.777777777777777</v>
      </c>
      <c r="S36" s="51">
        <f t="shared" si="1"/>
        <v>8.6111111111111107</v>
      </c>
      <c r="T36" s="51">
        <f t="shared" si="1"/>
        <v>6.6666666666666661</v>
      </c>
      <c r="U36" s="52">
        <f t="shared" si="2"/>
        <v>0</v>
      </c>
      <c r="V36" s="51">
        <f t="shared" si="3"/>
        <v>10.166666666666664</v>
      </c>
      <c r="W36" s="14">
        <f t="shared" si="3"/>
        <v>5.1666666666666652</v>
      </c>
    </row>
    <row r="37" spans="2:23" x14ac:dyDescent="0.25">
      <c r="B37" s="4">
        <v>29</v>
      </c>
      <c r="C37" s="33">
        <v>30.56</v>
      </c>
      <c r="D37" s="5">
        <v>53</v>
      </c>
      <c r="E37" s="4">
        <v>46</v>
      </c>
      <c r="F37" s="6">
        <v>43.4</v>
      </c>
      <c r="G37" s="5" t="s">
        <v>33</v>
      </c>
      <c r="H37" s="6">
        <v>1</v>
      </c>
      <c r="I37" s="6">
        <v>10</v>
      </c>
      <c r="J37" s="14"/>
      <c r="K37" s="4">
        <v>46.7</v>
      </c>
      <c r="L37" s="6">
        <v>41</v>
      </c>
      <c r="M37" s="5" t="s">
        <v>33</v>
      </c>
      <c r="N37" s="5">
        <v>1</v>
      </c>
      <c r="O37" s="11">
        <v>4</v>
      </c>
      <c r="P37" s="6" t="s">
        <v>44</v>
      </c>
      <c r="Q37" s="78">
        <v>1034.7110490561925</v>
      </c>
      <c r="R37" s="50">
        <f t="shared" si="1"/>
        <v>11.666666666666666</v>
      </c>
      <c r="S37" s="51">
        <f t="shared" si="1"/>
        <v>7.7777777777777777</v>
      </c>
      <c r="T37" s="51">
        <f t="shared" si="1"/>
        <v>6.3333333333333321</v>
      </c>
      <c r="U37" s="52">
        <f t="shared" si="2"/>
        <v>0</v>
      </c>
      <c r="V37" s="51">
        <f t="shared" si="3"/>
        <v>8.1666666666666679</v>
      </c>
      <c r="W37" s="14">
        <f t="shared" si="3"/>
        <v>5</v>
      </c>
    </row>
    <row r="38" spans="2:23" x14ac:dyDescent="0.25">
      <c r="B38" s="4">
        <v>30</v>
      </c>
      <c r="C38" s="33">
        <v>30.51</v>
      </c>
      <c r="D38" s="5">
        <v>52</v>
      </c>
      <c r="E38" s="4">
        <v>46</v>
      </c>
      <c r="F38" s="6">
        <v>42.1</v>
      </c>
      <c r="G38" s="5" t="s">
        <v>33</v>
      </c>
      <c r="H38" s="6">
        <v>1</v>
      </c>
      <c r="I38" s="6">
        <v>8</v>
      </c>
      <c r="J38" s="14"/>
      <c r="K38" s="4">
        <v>52</v>
      </c>
      <c r="L38" s="6">
        <v>37.799999999999997</v>
      </c>
      <c r="M38" s="5" t="s">
        <v>33</v>
      </c>
      <c r="N38" s="5">
        <v>0.5</v>
      </c>
      <c r="O38" s="11">
        <v>5</v>
      </c>
      <c r="P38" s="6" t="s">
        <v>36</v>
      </c>
      <c r="Q38" s="78">
        <v>1033.0178547360219</v>
      </c>
      <c r="R38" s="50">
        <f t="shared" si="1"/>
        <v>11.111111111111111</v>
      </c>
      <c r="S38" s="51">
        <f t="shared" si="1"/>
        <v>7.7777777777777777</v>
      </c>
      <c r="T38" s="51">
        <f t="shared" si="1"/>
        <v>5.6111111111111116</v>
      </c>
      <c r="U38" s="52">
        <f t="shared" si="2"/>
        <v>0</v>
      </c>
      <c r="V38" s="51">
        <f t="shared" si="3"/>
        <v>11.111111111111111</v>
      </c>
      <c r="W38" s="14">
        <f t="shared" si="3"/>
        <v>3.2222222222222205</v>
      </c>
    </row>
    <row r="39" spans="2:23" x14ac:dyDescent="0.25">
      <c r="B39" s="4">
        <v>31</v>
      </c>
      <c r="C39" s="33">
        <v>30.452000000000002</v>
      </c>
      <c r="D39" s="5">
        <v>53</v>
      </c>
      <c r="E39" s="4">
        <v>50</v>
      </c>
      <c r="F39" s="6">
        <v>46.8</v>
      </c>
      <c r="G39" s="5" t="s">
        <v>33</v>
      </c>
      <c r="H39" s="6">
        <v>1.5</v>
      </c>
      <c r="I39" s="6">
        <v>0</v>
      </c>
      <c r="J39" s="14"/>
      <c r="K39" s="4">
        <v>56</v>
      </c>
      <c r="L39" s="6">
        <v>38</v>
      </c>
      <c r="M39" s="5" t="s">
        <v>33</v>
      </c>
      <c r="N39" s="5">
        <v>0.5</v>
      </c>
      <c r="O39" s="11">
        <v>6</v>
      </c>
      <c r="P39" s="6" t="s">
        <v>51</v>
      </c>
      <c r="Q39" s="78">
        <v>1031.0537493246243</v>
      </c>
      <c r="R39" s="50">
        <f t="shared" si="1"/>
        <v>11.666666666666666</v>
      </c>
      <c r="S39" s="51">
        <f t="shared" si="1"/>
        <v>10</v>
      </c>
      <c r="T39" s="51">
        <f t="shared" si="1"/>
        <v>8.2222222222222197</v>
      </c>
      <c r="U39" s="52">
        <f t="shared" si="2"/>
        <v>0</v>
      </c>
      <c r="V39" s="51">
        <f t="shared" si="3"/>
        <v>13.333333333333332</v>
      </c>
      <c r="W39" s="14">
        <f t="shared" si="3"/>
        <v>3.333333333333333</v>
      </c>
    </row>
    <row r="40" spans="2:23" x14ac:dyDescent="0.25">
      <c r="B40" s="1" t="s">
        <v>15</v>
      </c>
      <c r="C40" s="12">
        <f t="shared" ref="C40:O40" si="4">SUM(C9:C39)</f>
        <v>933.58199999999988</v>
      </c>
      <c r="D40" s="36">
        <f t="shared" si="4"/>
        <v>1641</v>
      </c>
      <c r="E40" s="36">
        <f t="shared" ref="E40" si="5">SUM(E9:E39)</f>
        <v>1486.1999999999998</v>
      </c>
      <c r="F40" s="36">
        <f t="shared" si="4"/>
        <v>1408.7</v>
      </c>
      <c r="G40" s="36"/>
      <c r="H40" s="36">
        <f t="shared" si="4"/>
        <v>54</v>
      </c>
      <c r="I40" s="36">
        <f t="shared" si="4"/>
        <v>210</v>
      </c>
      <c r="J40" s="35">
        <f t="shared" si="4"/>
        <v>1.6500000000000001</v>
      </c>
      <c r="K40" s="36">
        <f t="shared" si="4"/>
        <v>1617.1</v>
      </c>
      <c r="L40" s="36">
        <f t="shared" si="4"/>
        <v>1272</v>
      </c>
      <c r="M40" s="12"/>
      <c r="N40" s="36">
        <f t="shared" si="4"/>
        <v>42</v>
      </c>
      <c r="O40" s="37">
        <f t="shared" si="4"/>
        <v>208</v>
      </c>
      <c r="P40" s="3"/>
      <c r="Q40" s="36">
        <f>SUM(Q9:Q39)</f>
        <v>31609.465893875786</v>
      </c>
      <c r="R40" s="37"/>
      <c r="S40" s="48"/>
      <c r="T40" s="48"/>
      <c r="U40" s="49">
        <f t="shared" si="2"/>
        <v>4.1910000000000007</v>
      </c>
      <c r="V40" s="48"/>
      <c r="W40" s="13"/>
    </row>
    <row r="41" spans="2:23" x14ac:dyDescent="0.25">
      <c r="B41" s="7" t="s">
        <v>16</v>
      </c>
      <c r="C41" s="15">
        <f>C40/31</f>
        <v>30.115548387096769</v>
      </c>
      <c r="D41" s="38">
        <f t="shared" ref="D41:O41" si="6">D40/31</f>
        <v>52.935483870967744</v>
      </c>
      <c r="E41" s="38">
        <f t="shared" ref="E41" si="7">E40/31</f>
        <v>47.941935483870964</v>
      </c>
      <c r="F41" s="38">
        <f t="shared" si="6"/>
        <v>45.441935483870971</v>
      </c>
      <c r="G41" s="38"/>
      <c r="H41" s="38">
        <f t="shared" si="6"/>
        <v>1.7419354838709677</v>
      </c>
      <c r="I41" s="38">
        <f t="shared" si="6"/>
        <v>6.774193548387097</v>
      </c>
      <c r="J41" s="38">
        <f t="shared" si="6"/>
        <v>5.3225806451612907E-2</v>
      </c>
      <c r="K41" s="38">
        <f t="shared" si="6"/>
        <v>52.164516129032258</v>
      </c>
      <c r="L41" s="38">
        <f t="shared" si="6"/>
        <v>41.032258064516128</v>
      </c>
      <c r="M41" s="15"/>
      <c r="N41" s="38">
        <f t="shared" si="6"/>
        <v>1.3548387096774193</v>
      </c>
      <c r="O41" s="39">
        <f t="shared" si="6"/>
        <v>6.709677419354839</v>
      </c>
      <c r="P41" s="9"/>
      <c r="Q41" s="38">
        <f>AVERAGE(Q9:Q39)</f>
        <v>1019.6601901250253</v>
      </c>
      <c r="R41" s="39">
        <f t="shared" si="1"/>
        <v>11.630824372759857</v>
      </c>
      <c r="S41" s="53">
        <f t="shared" si="1"/>
        <v>8.8566308243727576</v>
      </c>
      <c r="T41" s="53">
        <f t="shared" si="1"/>
        <v>7.4677419354838728</v>
      </c>
      <c r="U41" s="54">
        <f t="shared" si="2"/>
        <v>0.1351935483870968</v>
      </c>
      <c r="V41" s="53">
        <f t="shared" si="3"/>
        <v>11.202508960573477</v>
      </c>
      <c r="W41" s="55">
        <f t="shared" si="3"/>
        <v>5.0179211469534044</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4.5</v>
      </c>
      <c r="E45" s="5"/>
      <c r="F45" s="5">
        <v>1</v>
      </c>
      <c r="G45" s="5">
        <v>3.5</v>
      </c>
      <c r="H45" s="5">
        <v>6</v>
      </c>
      <c r="I45" s="5">
        <v>8</v>
      </c>
      <c r="J45" s="5">
        <v>5</v>
      </c>
      <c r="K45" s="6"/>
    </row>
    <row r="46" spans="2:23" ht="30" x14ac:dyDescent="0.25">
      <c r="B46" s="24" t="s">
        <v>28</v>
      </c>
      <c r="C46" s="7">
        <v>3.5</v>
      </c>
      <c r="D46" s="8">
        <v>10</v>
      </c>
      <c r="E46" s="8"/>
      <c r="F46" s="8">
        <v>2</v>
      </c>
      <c r="G46" s="8">
        <v>12</v>
      </c>
      <c r="H46" s="8">
        <v>14.5</v>
      </c>
      <c r="I46" s="8">
        <v>32</v>
      </c>
      <c r="J46" s="8">
        <v>22</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28" priority="13">
      <formula>C9&gt;31</formula>
    </cfRule>
  </conditionalFormatting>
  <conditionalFormatting sqref="C9:C39">
    <cfRule type="expression" dxfId="127" priority="12">
      <formula>C9&lt;29</formula>
    </cfRule>
  </conditionalFormatting>
  <conditionalFormatting sqref="D9:D39">
    <cfRule type="expression" dxfId="126" priority="10">
      <formula>D9&lt;40</formula>
    </cfRule>
    <cfRule type="expression" dxfId="125" priority="11">
      <formula>D9&gt;70</formula>
    </cfRule>
  </conditionalFormatting>
  <conditionalFormatting sqref="F9:F39">
    <cfRule type="expression" dxfId="124" priority="9">
      <formula>F9&gt;E9</formula>
    </cfRule>
  </conditionalFormatting>
  <conditionalFormatting sqref="I9:I39">
    <cfRule type="cellIs" dxfId="123" priority="8" operator="greaterThan">
      <formula>10</formula>
    </cfRule>
  </conditionalFormatting>
  <conditionalFormatting sqref="J9:J39">
    <cfRule type="cellIs" dxfId="122" priority="7" operator="greaterThanOrEqual">
      <formula>5</formula>
    </cfRule>
  </conditionalFormatting>
  <conditionalFormatting sqref="K9:K39">
    <cfRule type="cellIs" dxfId="121" priority="5" operator="lessThan">
      <formula>35</formula>
    </cfRule>
    <cfRule type="cellIs" dxfId="120" priority="6" operator="greaterThanOrEqual">
      <formula>85</formula>
    </cfRule>
  </conditionalFormatting>
  <conditionalFormatting sqref="L9:L39">
    <cfRule type="cellIs" dxfId="119" priority="3" operator="notBetween">
      <formula>70</formula>
      <formula>20</formula>
    </cfRule>
    <cfRule type="expression" dxfId="118" priority="4">
      <formula>L9&gt;K9</formula>
    </cfRule>
  </conditionalFormatting>
  <conditionalFormatting sqref="O9:O39">
    <cfRule type="cellIs" dxfId="117" priority="2" operator="greaterThan">
      <formula>10</formula>
    </cfRule>
  </conditionalFormatting>
  <conditionalFormatting sqref="P9:P39">
    <cfRule type="containsBlanks" dxfId="116"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ht="15" customHeight="1"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ht="30" customHeight="1" x14ac:dyDescent="0.25">
      <c r="A8" s="20"/>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30.38</v>
      </c>
      <c r="D9" s="1">
        <v>52</v>
      </c>
      <c r="E9" s="1">
        <v>50.5</v>
      </c>
      <c r="F9" s="3">
        <v>46.8</v>
      </c>
      <c r="G9" s="2" t="s">
        <v>41</v>
      </c>
      <c r="H9" s="3">
        <v>0.5</v>
      </c>
      <c r="I9" s="3">
        <v>0</v>
      </c>
      <c r="J9" s="13"/>
      <c r="K9" s="1">
        <v>58</v>
      </c>
      <c r="L9" s="3">
        <v>39</v>
      </c>
      <c r="M9" s="2" t="s">
        <v>33</v>
      </c>
      <c r="N9" s="2">
        <v>1</v>
      </c>
      <c r="O9" s="10">
        <v>6</v>
      </c>
      <c r="P9" s="3" t="s">
        <v>36</v>
      </c>
      <c r="Q9" s="79">
        <v>1028.4462300715618</v>
      </c>
      <c r="R9" s="37">
        <f>CONVERT(D9,"F","C")</f>
        <v>11.111111111111111</v>
      </c>
      <c r="S9" s="48">
        <f t="shared" ref="S9:T24" si="0">CONVERT(E9,"F","C")</f>
        <v>10.277777777777777</v>
      </c>
      <c r="T9" s="48">
        <f t="shared" si="0"/>
        <v>8.2222222222222197</v>
      </c>
      <c r="U9" s="49">
        <f>CONVERT(J9,"in","cm")</f>
        <v>0</v>
      </c>
      <c r="V9" s="48">
        <f>CONVERT(K9,"F","C")</f>
        <v>14.444444444444445</v>
      </c>
      <c r="W9" s="13">
        <f>CONVERT(L9,"F","C")</f>
        <v>3.8888888888888888</v>
      </c>
    </row>
    <row r="10" spans="1:23" x14ac:dyDescent="0.25">
      <c r="B10" s="4">
        <v>2</v>
      </c>
      <c r="C10" s="33">
        <v>30.361999999999998</v>
      </c>
      <c r="D10" s="5">
        <v>53</v>
      </c>
      <c r="E10" s="4">
        <v>49</v>
      </c>
      <c r="F10" s="6">
        <v>46</v>
      </c>
      <c r="G10" s="5" t="s">
        <v>31</v>
      </c>
      <c r="H10" s="6">
        <v>1</v>
      </c>
      <c r="I10" s="6">
        <v>10</v>
      </c>
      <c r="J10" s="14"/>
      <c r="K10" s="4">
        <v>58</v>
      </c>
      <c r="L10" s="6">
        <v>42</v>
      </c>
      <c r="M10" s="5" t="s">
        <v>33</v>
      </c>
      <c r="N10" s="5">
        <v>2</v>
      </c>
      <c r="O10" s="11">
        <v>6</v>
      </c>
      <c r="P10" s="6" t="s">
        <v>51</v>
      </c>
      <c r="Q10" s="78">
        <v>1027.8366801163004</v>
      </c>
      <c r="R10" s="50">
        <f t="shared" ref="R10:T40" si="1">CONVERT(D10,"F","C")</f>
        <v>11.666666666666666</v>
      </c>
      <c r="S10" s="51">
        <f t="shared" si="0"/>
        <v>9.4444444444444446</v>
      </c>
      <c r="T10" s="51">
        <f t="shared" si="0"/>
        <v>7.7777777777777777</v>
      </c>
      <c r="U10" s="52">
        <f t="shared" ref="U10:U40" si="2">CONVERT(J10,"in","cm")</f>
        <v>0</v>
      </c>
      <c r="V10" s="51">
        <f t="shared" ref="V10:W40" si="3">CONVERT(K10,"F","C")</f>
        <v>14.444444444444445</v>
      </c>
      <c r="W10" s="14">
        <f t="shared" si="3"/>
        <v>5.5555555555555554</v>
      </c>
    </row>
    <row r="11" spans="1:23" x14ac:dyDescent="0.25">
      <c r="B11" s="4">
        <v>3</v>
      </c>
      <c r="C11" s="33">
        <v>30.231999999999999</v>
      </c>
      <c r="D11" s="5">
        <v>54</v>
      </c>
      <c r="E11" s="4">
        <v>54.6</v>
      </c>
      <c r="F11" s="6">
        <v>50</v>
      </c>
      <c r="G11" s="5" t="s">
        <v>33</v>
      </c>
      <c r="H11" s="6">
        <v>1.5</v>
      </c>
      <c r="I11" s="6">
        <v>0</v>
      </c>
      <c r="J11" s="14"/>
      <c r="K11" s="4">
        <v>65.3</v>
      </c>
      <c r="L11" s="6">
        <v>44.3</v>
      </c>
      <c r="M11" s="5" t="s">
        <v>31</v>
      </c>
      <c r="N11" s="5">
        <v>1.5</v>
      </c>
      <c r="O11" s="11">
        <v>5</v>
      </c>
      <c r="P11" s="6" t="s">
        <v>51</v>
      </c>
      <c r="Q11" s="78">
        <v>1023.4343748838571</v>
      </c>
      <c r="R11" s="50">
        <f t="shared" si="1"/>
        <v>12.222222222222221</v>
      </c>
      <c r="S11" s="51">
        <f t="shared" si="0"/>
        <v>12.555555555555555</v>
      </c>
      <c r="T11" s="51">
        <f t="shared" si="0"/>
        <v>10</v>
      </c>
      <c r="U11" s="52">
        <f t="shared" si="2"/>
        <v>0</v>
      </c>
      <c r="V11" s="51">
        <f t="shared" si="3"/>
        <v>18.499999999999996</v>
      </c>
      <c r="W11" s="14">
        <f t="shared" si="3"/>
        <v>6.8333333333333313</v>
      </c>
    </row>
    <row r="12" spans="1:23" x14ac:dyDescent="0.25">
      <c r="B12" s="4">
        <v>4</v>
      </c>
      <c r="C12" s="33">
        <v>30.11</v>
      </c>
      <c r="D12" s="34">
        <v>55</v>
      </c>
      <c r="E12" s="4">
        <v>53.5</v>
      </c>
      <c r="F12" s="6">
        <v>51</v>
      </c>
      <c r="G12" s="5" t="s">
        <v>40</v>
      </c>
      <c r="H12" s="6">
        <v>0.5</v>
      </c>
      <c r="I12" s="6">
        <v>0</v>
      </c>
      <c r="J12" s="14"/>
      <c r="K12" s="4">
        <v>66.5</v>
      </c>
      <c r="L12" s="6">
        <v>40.299999999999997</v>
      </c>
      <c r="M12" s="5" t="s">
        <v>31</v>
      </c>
      <c r="N12" s="5">
        <v>0.5</v>
      </c>
      <c r="O12" s="11">
        <v>5</v>
      </c>
      <c r="P12" s="6" t="s">
        <v>51</v>
      </c>
      <c r="Q12" s="78">
        <v>1019.3029807426409</v>
      </c>
      <c r="R12" s="50">
        <f t="shared" si="1"/>
        <v>12.777777777777777</v>
      </c>
      <c r="S12" s="51">
        <f t="shared" si="0"/>
        <v>11.944444444444445</v>
      </c>
      <c r="T12" s="51">
        <f t="shared" si="0"/>
        <v>10.555555555555555</v>
      </c>
      <c r="U12" s="52">
        <f t="shared" si="2"/>
        <v>0</v>
      </c>
      <c r="V12" s="51">
        <f t="shared" si="3"/>
        <v>19.166666666666668</v>
      </c>
      <c r="W12" s="14">
        <f t="shared" si="3"/>
        <v>4.6111111111111098</v>
      </c>
    </row>
    <row r="13" spans="1:23" x14ac:dyDescent="0.25">
      <c r="B13" s="4">
        <v>5</v>
      </c>
      <c r="C13" s="33">
        <v>30.11</v>
      </c>
      <c r="D13" s="34">
        <v>56</v>
      </c>
      <c r="E13" s="4">
        <v>61.5</v>
      </c>
      <c r="F13" s="6">
        <v>53</v>
      </c>
      <c r="G13" s="5" t="s">
        <v>31</v>
      </c>
      <c r="H13" s="6">
        <v>1</v>
      </c>
      <c r="I13" s="6">
        <v>0</v>
      </c>
      <c r="J13" s="14"/>
      <c r="K13" s="4">
        <v>67</v>
      </c>
      <c r="L13" s="6">
        <v>42.2</v>
      </c>
      <c r="M13" s="5"/>
      <c r="N13" s="5">
        <v>0</v>
      </c>
      <c r="O13" s="11">
        <v>5</v>
      </c>
      <c r="P13" s="6" t="s">
        <v>51</v>
      </c>
      <c r="Q13" s="78">
        <v>1019.3029807426409</v>
      </c>
      <c r="R13" s="50">
        <f t="shared" si="1"/>
        <v>13.333333333333332</v>
      </c>
      <c r="S13" s="51">
        <f t="shared" si="0"/>
        <v>16.388888888888889</v>
      </c>
      <c r="T13" s="51">
        <f t="shared" si="0"/>
        <v>11.666666666666666</v>
      </c>
      <c r="U13" s="52">
        <f t="shared" si="2"/>
        <v>0</v>
      </c>
      <c r="V13" s="51">
        <f t="shared" si="3"/>
        <v>19.444444444444443</v>
      </c>
      <c r="W13" s="14">
        <f t="shared" si="3"/>
        <v>5.6666666666666679</v>
      </c>
    </row>
    <row r="14" spans="1:23" x14ac:dyDescent="0.25">
      <c r="B14" s="4">
        <v>6</v>
      </c>
      <c r="C14" s="33">
        <v>30.15</v>
      </c>
      <c r="D14" s="5">
        <v>57</v>
      </c>
      <c r="E14" s="4">
        <v>55</v>
      </c>
      <c r="F14" s="6">
        <v>53</v>
      </c>
      <c r="G14" s="5" t="s">
        <v>38</v>
      </c>
      <c r="H14" s="6">
        <v>1</v>
      </c>
      <c r="I14" s="6">
        <v>6</v>
      </c>
      <c r="J14" s="14"/>
      <c r="K14" s="4">
        <v>58.8</v>
      </c>
      <c r="L14" s="6">
        <v>39.200000000000003</v>
      </c>
      <c r="M14" s="5"/>
      <c r="N14" s="5">
        <v>0</v>
      </c>
      <c r="O14" s="11">
        <v>7</v>
      </c>
      <c r="P14" s="6" t="s">
        <v>36</v>
      </c>
      <c r="Q14" s="78">
        <v>1020.6575361987774</v>
      </c>
      <c r="R14" s="50">
        <f t="shared" si="1"/>
        <v>13.888888888888889</v>
      </c>
      <c r="S14" s="51">
        <f t="shared" si="0"/>
        <v>12.777777777777777</v>
      </c>
      <c r="T14" s="51">
        <f t="shared" si="0"/>
        <v>11.666666666666666</v>
      </c>
      <c r="U14" s="52">
        <f t="shared" si="2"/>
        <v>0</v>
      </c>
      <c r="V14" s="51">
        <f t="shared" si="3"/>
        <v>14.888888888888888</v>
      </c>
      <c r="W14" s="14">
        <f t="shared" si="3"/>
        <v>4.0000000000000018</v>
      </c>
    </row>
    <row r="15" spans="1:23" x14ac:dyDescent="0.25">
      <c r="B15" s="4">
        <v>7</v>
      </c>
      <c r="C15" s="33">
        <v>29.942</v>
      </c>
      <c r="D15" s="5">
        <v>56</v>
      </c>
      <c r="E15" s="4">
        <v>52.6</v>
      </c>
      <c r="F15" s="6">
        <v>49</v>
      </c>
      <c r="G15" s="5" t="s">
        <v>41</v>
      </c>
      <c r="H15" s="6">
        <v>1.5</v>
      </c>
      <c r="I15" s="6">
        <v>2</v>
      </c>
      <c r="J15" s="14">
        <v>0.28000000000000003</v>
      </c>
      <c r="K15" s="4">
        <v>59.9</v>
      </c>
      <c r="L15" s="6">
        <v>44.5</v>
      </c>
      <c r="M15" s="5" t="s">
        <v>40</v>
      </c>
      <c r="N15" s="5">
        <v>2</v>
      </c>
      <c r="O15" s="11">
        <v>7</v>
      </c>
      <c r="P15" s="6" t="s">
        <v>58</v>
      </c>
      <c r="Q15" s="78">
        <v>1013.6138478268682</v>
      </c>
      <c r="R15" s="50">
        <f t="shared" si="1"/>
        <v>13.333333333333332</v>
      </c>
      <c r="S15" s="51">
        <f t="shared" si="0"/>
        <v>11.444444444444445</v>
      </c>
      <c r="T15" s="51">
        <f t="shared" si="0"/>
        <v>9.4444444444444446</v>
      </c>
      <c r="U15" s="52">
        <f t="shared" si="2"/>
        <v>0.71120000000000005</v>
      </c>
      <c r="V15" s="51">
        <f t="shared" si="3"/>
        <v>15.499999999999998</v>
      </c>
      <c r="W15" s="14">
        <f t="shared" si="3"/>
        <v>6.9444444444444446</v>
      </c>
    </row>
    <row r="16" spans="1:23" x14ac:dyDescent="0.25">
      <c r="B16" s="4">
        <v>8</v>
      </c>
      <c r="C16" s="33">
        <v>29.36</v>
      </c>
      <c r="D16" s="5">
        <v>56</v>
      </c>
      <c r="E16" s="4">
        <v>49.3</v>
      </c>
      <c r="F16" s="6">
        <v>49</v>
      </c>
      <c r="G16" s="5" t="s">
        <v>38</v>
      </c>
      <c r="H16" s="6">
        <v>1</v>
      </c>
      <c r="I16" s="6">
        <v>10</v>
      </c>
      <c r="J16" s="14">
        <v>7.0000000000000007E-2</v>
      </c>
      <c r="K16" s="4">
        <v>55.6</v>
      </c>
      <c r="L16" s="6">
        <v>44</v>
      </c>
      <c r="M16" s="5" t="s">
        <v>43</v>
      </c>
      <c r="N16" s="5">
        <v>2</v>
      </c>
      <c r="O16" s="11">
        <v>6</v>
      </c>
      <c r="P16" s="6" t="s">
        <v>58</v>
      </c>
      <c r="Q16" s="78">
        <v>993.90506594008343</v>
      </c>
      <c r="R16" s="50">
        <f t="shared" si="1"/>
        <v>13.333333333333332</v>
      </c>
      <c r="S16" s="51">
        <f t="shared" si="0"/>
        <v>9.6111111111111089</v>
      </c>
      <c r="T16" s="51">
        <f t="shared" si="0"/>
        <v>9.4444444444444446</v>
      </c>
      <c r="U16" s="52">
        <f t="shared" si="2"/>
        <v>0.17780000000000001</v>
      </c>
      <c r="V16" s="51">
        <f t="shared" si="3"/>
        <v>13.111111111111111</v>
      </c>
      <c r="W16" s="14">
        <f t="shared" si="3"/>
        <v>6.6666666666666661</v>
      </c>
    </row>
    <row r="17" spans="2:23" x14ac:dyDescent="0.25">
      <c r="B17" s="4">
        <v>9</v>
      </c>
      <c r="C17" s="33">
        <v>29.82</v>
      </c>
      <c r="D17" s="5">
        <v>53</v>
      </c>
      <c r="E17" s="4">
        <v>43</v>
      </c>
      <c r="F17" s="6">
        <v>38</v>
      </c>
      <c r="G17" s="5" t="s">
        <v>33</v>
      </c>
      <c r="H17" s="6">
        <v>3</v>
      </c>
      <c r="I17" s="6">
        <v>7</v>
      </c>
      <c r="J17" s="14">
        <v>0.01</v>
      </c>
      <c r="K17" s="4">
        <v>47.4</v>
      </c>
      <c r="L17" s="6">
        <v>38.5</v>
      </c>
      <c r="M17" s="5" t="s">
        <v>43</v>
      </c>
      <c r="N17" s="5">
        <v>1.5</v>
      </c>
      <c r="O17" s="11">
        <v>4</v>
      </c>
      <c r="P17" s="6" t="s">
        <v>73</v>
      </c>
      <c r="Q17" s="78">
        <v>1009.4824536856522</v>
      </c>
      <c r="R17" s="50">
        <f t="shared" si="1"/>
        <v>11.666666666666666</v>
      </c>
      <c r="S17" s="51">
        <f t="shared" si="0"/>
        <v>6.1111111111111107</v>
      </c>
      <c r="T17" s="51">
        <f t="shared" si="0"/>
        <v>3.333333333333333</v>
      </c>
      <c r="U17" s="52">
        <f t="shared" si="2"/>
        <v>2.5399999999999999E-2</v>
      </c>
      <c r="V17" s="51">
        <f t="shared" si="3"/>
        <v>8.5555555555555554</v>
      </c>
      <c r="W17" s="14">
        <f t="shared" si="3"/>
        <v>3.6111111111111112</v>
      </c>
    </row>
    <row r="18" spans="2:23" x14ac:dyDescent="0.25">
      <c r="B18" s="4">
        <v>10</v>
      </c>
      <c r="C18" s="33">
        <v>30.07</v>
      </c>
      <c r="D18" s="5">
        <v>53</v>
      </c>
      <c r="E18" s="4">
        <v>46.7</v>
      </c>
      <c r="F18" s="6">
        <v>42</v>
      </c>
      <c r="G18" s="5" t="s">
        <v>55</v>
      </c>
      <c r="H18" s="6">
        <v>2</v>
      </c>
      <c r="I18" s="6">
        <v>2</v>
      </c>
      <c r="J18" s="14"/>
      <c r="K18" s="4">
        <v>49</v>
      </c>
      <c r="L18" s="6">
        <v>35.200000000000003</v>
      </c>
      <c r="M18" s="5" t="s">
        <v>38</v>
      </c>
      <c r="N18" s="5">
        <v>0.5</v>
      </c>
      <c r="O18" s="11">
        <v>4</v>
      </c>
      <c r="P18" s="6" t="s">
        <v>36</v>
      </c>
      <c r="Q18" s="78">
        <v>1017.9484252865047</v>
      </c>
      <c r="R18" s="50">
        <f t="shared" si="1"/>
        <v>11.666666666666666</v>
      </c>
      <c r="S18" s="51">
        <f t="shared" si="0"/>
        <v>8.1666666666666679</v>
      </c>
      <c r="T18" s="51">
        <f t="shared" si="0"/>
        <v>5.5555555555555554</v>
      </c>
      <c r="U18" s="52">
        <f t="shared" si="2"/>
        <v>0</v>
      </c>
      <c r="V18" s="51">
        <f t="shared" si="3"/>
        <v>9.4444444444444446</v>
      </c>
      <c r="W18" s="14">
        <f t="shared" si="3"/>
        <v>1.7777777777777792</v>
      </c>
    </row>
    <row r="19" spans="2:23" x14ac:dyDescent="0.25">
      <c r="B19" s="4">
        <v>11</v>
      </c>
      <c r="C19" s="33">
        <v>30.08</v>
      </c>
      <c r="D19" s="5">
        <v>52</v>
      </c>
      <c r="E19" s="4">
        <v>50.3</v>
      </c>
      <c r="F19" s="6">
        <v>45</v>
      </c>
      <c r="G19" s="5" t="s">
        <v>55</v>
      </c>
      <c r="H19" s="6">
        <v>1</v>
      </c>
      <c r="I19" s="6">
        <v>2</v>
      </c>
      <c r="J19" s="14"/>
      <c r="K19" s="4">
        <v>53.8</v>
      </c>
      <c r="L19" s="6">
        <v>34.9</v>
      </c>
      <c r="M19" s="5"/>
      <c r="N19" s="5">
        <v>0</v>
      </c>
      <c r="O19" s="11">
        <v>4</v>
      </c>
      <c r="P19" s="6" t="s">
        <v>36</v>
      </c>
      <c r="Q19" s="78">
        <v>1018.2870641505386</v>
      </c>
      <c r="R19" s="50">
        <f t="shared" si="1"/>
        <v>11.111111111111111</v>
      </c>
      <c r="S19" s="51">
        <f t="shared" si="0"/>
        <v>10.166666666666664</v>
      </c>
      <c r="T19" s="51">
        <f t="shared" si="0"/>
        <v>7.2222222222222223</v>
      </c>
      <c r="U19" s="52">
        <f t="shared" si="2"/>
        <v>0</v>
      </c>
      <c r="V19" s="51">
        <f t="shared" si="3"/>
        <v>12.111111111111109</v>
      </c>
      <c r="W19" s="14">
        <f t="shared" si="3"/>
        <v>1.6111111111111103</v>
      </c>
    </row>
    <row r="20" spans="2:23" x14ac:dyDescent="0.25">
      <c r="B20" s="4">
        <v>12</v>
      </c>
      <c r="C20" s="33">
        <v>30.02</v>
      </c>
      <c r="D20" s="5">
        <v>53</v>
      </c>
      <c r="E20" s="4">
        <v>44.5</v>
      </c>
      <c r="F20" s="6">
        <v>39.5</v>
      </c>
      <c r="G20" s="5" t="s">
        <v>33</v>
      </c>
      <c r="H20" s="6">
        <v>1.5</v>
      </c>
      <c r="I20" s="6">
        <v>9</v>
      </c>
      <c r="J20" s="14"/>
      <c r="K20" s="4">
        <v>50.1</v>
      </c>
      <c r="L20" s="6">
        <v>38.200000000000003</v>
      </c>
      <c r="M20" s="5" t="s">
        <v>31</v>
      </c>
      <c r="N20" s="5">
        <v>1.5</v>
      </c>
      <c r="O20" s="11">
        <v>3</v>
      </c>
      <c r="P20" s="6" t="s">
        <v>36</v>
      </c>
      <c r="Q20" s="78">
        <v>1016.255230966334</v>
      </c>
      <c r="R20" s="50">
        <f t="shared" si="1"/>
        <v>11.666666666666666</v>
      </c>
      <c r="S20" s="51">
        <f t="shared" si="0"/>
        <v>6.9444444444444446</v>
      </c>
      <c r="T20" s="51">
        <f t="shared" si="0"/>
        <v>4.166666666666667</v>
      </c>
      <c r="U20" s="52">
        <f t="shared" si="2"/>
        <v>0</v>
      </c>
      <c r="V20" s="51">
        <f t="shared" si="3"/>
        <v>10.055555555555555</v>
      </c>
      <c r="W20" s="14">
        <f t="shared" si="3"/>
        <v>3.444444444444446</v>
      </c>
    </row>
    <row r="21" spans="2:23" x14ac:dyDescent="0.25">
      <c r="B21" s="4">
        <v>13</v>
      </c>
      <c r="C21" s="33">
        <v>30.09</v>
      </c>
      <c r="D21" s="5">
        <v>53</v>
      </c>
      <c r="E21" s="4">
        <v>45.3</v>
      </c>
      <c r="F21" s="6">
        <v>40</v>
      </c>
      <c r="G21" s="5" t="s">
        <v>33</v>
      </c>
      <c r="H21" s="6">
        <v>1.5</v>
      </c>
      <c r="I21" s="6">
        <v>9</v>
      </c>
      <c r="J21" s="14"/>
      <c r="K21" s="4">
        <v>51</v>
      </c>
      <c r="L21" s="6">
        <v>36.9</v>
      </c>
      <c r="M21" s="5"/>
      <c r="N21" s="5">
        <v>0</v>
      </c>
      <c r="O21" s="11">
        <v>3</v>
      </c>
      <c r="P21" s="6" t="s">
        <v>36</v>
      </c>
      <c r="Q21" s="78">
        <v>1018.625703014573</v>
      </c>
      <c r="R21" s="50">
        <f t="shared" si="1"/>
        <v>11.666666666666666</v>
      </c>
      <c r="S21" s="51">
        <f t="shared" si="0"/>
        <v>7.3888888888888875</v>
      </c>
      <c r="T21" s="51">
        <f t="shared" si="0"/>
        <v>4.4444444444444446</v>
      </c>
      <c r="U21" s="52">
        <f t="shared" si="2"/>
        <v>0</v>
      </c>
      <c r="V21" s="51">
        <f t="shared" si="3"/>
        <v>10.555555555555555</v>
      </c>
      <c r="W21" s="14">
        <f t="shared" si="3"/>
        <v>2.7222222222222214</v>
      </c>
    </row>
    <row r="22" spans="2:23" x14ac:dyDescent="0.25">
      <c r="B22" s="4">
        <v>14</v>
      </c>
      <c r="C22" s="33">
        <v>30.196000000000002</v>
      </c>
      <c r="D22" s="5">
        <v>54</v>
      </c>
      <c r="E22" s="4">
        <v>50</v>
      </c>
      <c r="F22" s="6">
        <v>46</v>
      </c>
      <c r="G22" s="5" t="s">
        <v>33</v>
      </c>
      <c r="H22" s="6">
        <v>1.5</v>
      </c>
      <c r="I22" s="6">
        <v>3</v>
      </c>
      <c r="J22" s="14"/>
      <c r="K22" s="4">
        <v>52</v>
      </c>
      <c r="L22" s="6">
        <v>36.5</v>
      </c>
      <c r="M22" s="5"/>
      <c r="N22" s="5">
        <v>0</v>
      </c>
      <c r="O22" s="11">
        <v>4</v>
      </c>
      <c r="P22" s="6" t="s">
        <v>44</v>
      </c>
      <c r="Q22" s="78">
        <v>1022.2152749733342</v>
      </c>
      <c r="R22" s="50">
        <f t="shared" si="1"/>
        <v>12.222222222222221</v>
      </c>
      <c r="S22" s="51">
        <f t="shared" si="0"/>
        <v>10</v>
      </c>
      <c r="T22" s="51">
        <f t="shared" si="0"/>
        <v>7.7777777777777777</v>
      </c>
      <c r="U22" s="52">
        <f t="shared" si="2"/>
        <v>0</v>
      </c>
      <c r="V22" s="51">
        <f t="shared" si="3"/>
        <v>11.111111111111111</v>
      </c>
      <c r="W22" s="14">
        <f t="shared" si="3"/>
        <v>2.5</v>
      </c>
    </row>
    <row r="23" spans="2:23" x14ac:dyDescent="0.25">
      <c r="B23" s="4">
        <v>15</v>
      </c>
      <c r="C23" s="33">
        <v>30.41</v>
      </c>
      <c r="D23" s="5">
        <v>53</v>
      </c>
      <c r="E23" s="4">
        <v>53.1</v>
      </c>
      <c r="F23" s="6">
        <v>49</v>
      </c>
      <c r="G23" s="5" t="s">
        <v>55</v>
      </c>
      <c r="H23" s="6">
        <v>1</v>
      </c>
      <c r="I23" s="6">
        <v>2</v>
      </c>
      <c r="J23" s="14"/>
      <c r="K23" s="4">
        <v>58</v>
      </c>
      <c r="L23" s="6">
        <v>35.799999999999997</v>
      </c>
      <c r="M23" s="5" t="s">
        <v>55</v>
      </c>
      <c r="N23" s="5">
        <v>0.5</v>
      </c>
      <c r="O23" s="11">
        <v>5</v>
      </c>
      <c r="P23" s="6" t="s">
        <v>51</v>
      </c>
      <c r="Q23" s="78">
        <v>1029.462146663664</v>
      </c>
      <c r="R23" s="50">
        <f t="shared" si="1"/>
        <v>11.666666666666666</v>
      </c>
      <c r="S23" s="51">
        <f t="shared" si="0"/>
        <v>11.722222222222223</v>
      </c>
      <c r="T23" s="51">
        <f t="shared" si="0"/>
        <v>9.4444444444444446</v>
      </c>
      <c r="U23" s="52">
        <f t="shared" si="2"/>
        <v>0</v>
      </c>
      <c r="V23" s="51">
        <f t="shared" si="3"/>
        <v>14.444444444444445</v>
      </c>
      <c r="W23" s="14">
        <f t="shared" si="3"/>
        <v>2.1111111111111094</v>
      </c>
    </row>
    <row r="24" spans="2:23" x14ac:dyDescent="0.25">
      <c r="B24" s="4">
        <v>16</v>
      </c>
      <c r="C24" s="33">
        <v>30.302</v>
      </c>
      <c r="D24" s="5">
        <v>54</v>
      </c>
      <c r="E24" s="4">
        <v>52</v>
      </c>
      <c r="F24" s="6">
        <v>51</v>
      </c>
      <c r="G24" s="5" t="s">
        <v>38</v>
      </c>
      <c r="H24" s="6">
        <v>1.5</v>
      </c>
      <c r="I24" s="6">
        <v>10</v>
      </c>
      <c r="J24" s="14">
        <v>0.03</v>
      </c>
      <c r="K24" s="4">
        <v>55</v>
      </c>
      <c r="L24" s="6">
        <v>43</v>
      </c>
      <c r="M24" s="5" t="s">
        <v>38</v>
      </c>
      <c r="N24" s="5">
        <v>2</v>
      </c>
      <c r="O24" s="11">
        <v>7</v>
      </c>
      <c r="P24" s="6" t="s">
        <v>44</v>
      </c>
      <c r="Q24" s="78">
        <v>1025.8048469320956</v>
      </c>
      <c r="R24" s="50">
        <f t="shared" si="1"/>
        <v>12.222222222222221</v>
      </c>
      <c r="S24" s="51">
        <f t="shared" si="0"/>
        <v>11.111111111111111</v>
      </c>
      <c r="T24" s="51">
        <f t="shared" si="0"/>
        <v>10.555555555555555</v>
      </c>
      <c r="U24" s="52">
        <f t="shared" si="2"/>
        <v>7.6200000000000004E-2</v>
      </c>
      <c r="V24" s="51">
        <f t="shared" si="3"/>
        <v>12.777777777777777</v>
      </c>
      <c r="W24" s="14">
        <f t="shared" si="3"/>
        <v>6.1111111111111107</v>
      </c>
    </row>
    <row r="25" spans="2:23" x14ac:dyDescent="0.25">
      <c r="B25" s="4">
        <v>17</v>
      </c>
      <c r="C25" s="33">
        <v>30.1</v>
      </c>
      <c r="D25" s="5">
        <v>55</v>
      </c>
      <c r="E25" s="4">
        <v>56.3</v>
      </c>
      <c r="F25" s="6">
        <v>54</v>
      </c>
      <c r="G25" s="5" t="s">
        <v>43</v>
      </c>
      <c r="H25" s="6">
        <v>1.5</v>
      </c>
      <c r="I25" s="6">
        <v>1</v>
      </c>
      <c r="J25" s="14"/>
      <c r="K25" s="4">
        <v>61</v>
      </c>
      <c r="L25" s="6">
        <v>46.8</v>
      </c>
      <c r="M25" s="5" t="s">
        <v>38</v>
      </c>
      <c r="N25" s="5">
        <v>1</v>
      </c>
      <c r="O25" s="11">
        <v>7</v>
      </c>
      <c r="P25" s="6" t="s">
        <v>51</v>
      </c>
      <c r="Q25" s="78">
        <v>1018.9643418786071</v>
      </c>
      <c r="R25" s="50">
        <f t="shared" si="1"/>
        <v>12.777777777777777</v>
      </c>
      <c r="S25" s="51">
        <f t="shared" si="1"/>
        <v>13.499999999999998</v>
      </c>
      <c r="T25" s="51">
        <f t="shared" si="1"/>
        <v>12.222222222222221</v>
      </c>
      <c r="U25" s="52">
        <f t="shared" si="2"/>
        <v>0</v>
      </c>
      <c r="V25" s="51">
        <f t="shared" si="3"/>
        <v>16.111111111111111</v>
      </c>
      <c r="W25" s="14">
        <f t="shared" si="3"/>
        <v>8.2222222222222197</v>
      </c>
    </row>
    <row r="26" spans="2:23" x14ac:dyDescent="0.25">
      <c r="B26" s="4">
        <v>18</v>
      </c>
      <c r="C26" s="33">
        <v>29.92</v>
      </c>
      <c r="D26" s="5">
        <v>55</v>
      </c>
      <c r="E26" s="4">
        <v>49.3</v>
      </c>
      <c r="F26" s="6">
        <v>49.3</v>
      </c>
      <c r="G26" s="5" t="s">
        <v>41</v>
      </c>
      <c r="H26" s="6">
        <v>1</v>
      </c>
      <c r="I26" s="6">
        <v>10</v>
      </c>
      <c r="J26" s="14"/>
      <c r="K26" s="4">
        <v>56.8</v>
      </c>
      <c r="L26" s="6">
        <v>46</v>
      </c>
      <c r="M26" s="5" t="s">
        <v>41</v>
      </c>
      <c r="N26" s="5">
        <v>2</v>
      </c>
      <c r="O26" s="11">
        <v>7</v>
      </c>
      <c r="P26" s="6" t="s">
        <v>60</v>
      </c>
      <c r="Q26" s="78">
        <v>1012.8688423259932</v>
      </c>
      <c r="R26" s="50">
        <f t="shared" si="1"/>
        <v>12.777777777777777</v>
      </c>
      <c r="S26" s="51">
        <f t="shared" si="1"/>
        <v>9.6111111111111089</v>
      </c>
      <c r="T26" s="51">
        <f t="shared" si="1"/>
        <v>9.6111111111111089</v>
      </c>
      <c r="U26" s="52">
        <f t="shared" si="2"/>
        <v>0</v>
      </c>
      <c r="V26" s="51">
        <f t="shared" si="3"/>
        <v>13.777777777777775</v>
      </c>
      <c r="W26" s="14">
        <f t="shared" si="3"/>
        <v>7.7777777777777777</v>
      </c>
    </row>
    <row r="27" spans="2:23" x14ac:dyDescent="0.25">
      <c r="B27" s="4">
        <v>19</v>
      </c>
      <c r="C27" s="33">
        <v>29.53</v>
      </c>
      <c r="D27" s="5">
        <v>55</v>
      </c>
      <c r="E27" s="4">
        <v>51</v>
      </c>
      <c r="F27" s="6">
        <v>50</v>
      </c>
      <c r="G27" s="5" t="s">
        <v>41</v>
      </c>
      <c r="H27" s="6">
        <v>4</v>
      </c>
      <c r="I27" s="6">
        <v>10</v>
      </c>
      <c r="J27" s="14">
        <v>0.7</v>
      </c>
      <c r="K27" s="4">
        <v>54</v>
      </c>
      <c r="L27" s="6">
        <v>47.3</v>
      </c>
      <c r="M27" s="5" t="s">
        <v>41</v>
      </c>
      <c r="N27" s="5">
        <v>6</v>
      </c>
      <c r="O27" s="11">
        <v>9</v>
      </c>
      <c r="P27" s="6" t="s">
        <v>69</v>
      </c>
      <c r="Q27" s="78">
        <v>999.66192662866331</v>
      </c>
      <c r="R27" s="50">
        <f t="shared" si="1"/>
        <v>12.777777777777777</v>
      </c>
      <c r="S27" s="51">
        <f t="shared" si="1"/>
        <v>10.555555555555555</v>
      </c>
      <c r="T27" s="51">
        <f t="shared" si="1"/>
        <v>10</v>
      </c>
      <c r="U27" s="52">
        <f t="shared" si="2"/>
        <v>1.778</v>
      </c>
      <c r="V27" s="51">
        <f t="shared" si="3"/>
        <v>12.222222222222221</v>
      </c>
      <c r="W27" s="14">
        <f t="shared" si="3"/>
        <v>8.4999999999999982</v>
      </c>
    </row>
    <row r="28" spans="2:23" x14ac:dyDescent="0.25">
      <c r="B28" s="4">
        <v>20</v>
      </c>
      <c r="C28" s="33">
        <v>29.26</v>
      </c>
      <c r="D28" s="5">
        <v>54</v>
      </c>
      <c r="E28" s="4">
        <v>53.6</v>
      </c>
      <c r="F28" s="6">
        <v>50</v>
      </c>
      <c r="G28" s="5" t="s">
        <v>38</v>
      </c>
      <c r="H28" s="6">
        <v>4</v>
      </c>
      <c r="I28" s="6">
        <v>7</v>
      </c>
      <c r="J28" s="14">
        <v>0.08</v>
      </c>
      <c r="K28" s="4">
        <v>56.4</v>
      </c>
      <c r="L28" s="6">
        <v>48.6</v>
      </c>
      <c r="M28" s="5" t="s">
        <v>40</v>
      </c>
      <c r="N28" s="5">
        <v>1.5</v>
      </c>
      <c r="O28" s="11">
        <v>7</v>
      </c>
      <c r="P28" s="6" t="s">
        <v>36</v>
      </c>
      <c r="Q28" s="78">
        <v>990.51867729974254</v>
      </c>
      <c r="R28" s="50">
        <f t="shared" si="1"/>
        <v>12.222222222222221</v>
      </c>
      <c r="S28" s="51">
        <f t="shared" si="1"/>
        <v>12</v>
      </c>
      <c r="T28" s="51">
        <f t="shared" si="1"/>
        <v>10</v>
      </c>
      <c r="U28" s="52">
        <f t="shared" si="2"/>
        <v>0.20319999999999999</v>
      </c>
      <c r="V28" s="51">
        <f t="shared" si="3"/>
        <v>13.555555555555554</v>
      </c>
      <c r="W28" s="14">
        <f t="shared" si="3"/>
        <v>9.2222222222222232</v>
      </c>
    </row>
    <row r="29" spans="2:23" x14ac:dyDescent="0.25">
      <c r="B29" s="4">
        <v>21</v>
      </c>
      <c r="C29" s="33">
        <v>29.76</v>
      </c>
      <c r="D29" s="5">
        <v>55</v>
      </c>
      <c r="E29" s="4">
        <v>58</v>
      </c>
      <c r="F29" s="6">
        <v>54.8</v>
      </c>
      <c r="G29" s="5" t="s">
        <v>38</v>
      </c>
      <c r="H29" s="6">
        <v>3</v>
      </c>
      <c r="I29" s="6">
        <v>0</v>
      </c>
      <c r="J29" s="14">
        <v>7.0000000000000007E-2</v>
      </c>
      <c r="K29" s="4">
        <v>63</v>
      </c>
      <c r="L29" s="6">
        <v>49</v>
      </c>
      <c r="M29" s="5" t="s">
        <v>40</v>
      </c>
      <c r="N29" s="5">
        <v>2</v>
      </c>
      <c r="O29" s="11">
        <v>8</v>
      </c>
      <c r="P29" s="6" t="s">
        <v>70</v>
      </c>
      <c r="Q29" s="78">
        <v>1007.4506205014476</v>
      </c>
      <c r="R29" s="50">
        <f t="shared" si="1"/>
        <v>12.777777777777777</v>
      </c>
      <c r="S29" s="51">
        <f t="shared" si="1"/>
        <v>14.444444444444445</v>
      </c>
      <c r="T29" s="51">
        <f t="shared" si="1"/>
        <v>12.666666666666664</v>
      </c>
      <c r="U29" s="52">
        <f t="shared" si="2"/>
        <v>0.17780000000000001</v>
      </c>
      <c r="V29" s="51">
        <f t="shared" si="3"/>
        <v>17.222222222222221</v>
      </c>
      <c r="W29" s="14">
        <f t="shared" si="3"/>
        <v>9.4444444444444446</v>
      </c>
    </row>
    <row r="30" spans="2:23" x14ac:dyDescent="0.25">
      <c r="B30" s="4">
        <v>22</v>
      </c>
      <c r="C30" s="33">
        <v>29.88</v>
      </c>
      <c r="D30" s="5">
        <v>55</v>
      </c>
      <c r="E30" s="4">
        <v>54</v>
      </c>
      <c r="F30" s="6">
        <v>52.5</v>
      </c>
      <c r="G30" s="5" t="s">
        <v>41</v>
      </c>
      <c r="H30" s="6">
        <v>3</v>
      </c>
      <c r="I30" s="6">
        <v>10</v>
      </c>
      <c r="J30" s="14">
        <v>0.03</v>
      </c>
      <c r="K30" s="4">
        <v>60</v>
      </c>
      <c r="L30" s="6">
        <v>51.8</v>
      </c>
      <c r="M30" s="5" t="s">
        <v>41</v>
      </c>
      <c r="N30" s="5">
        <v>3</v>
      </c>
      <c r="O30" s="11">
        <v>7</v>
      </c>
      <c r="P30" s="6" t="s">
        <v>44</v>
      </c>
      <c r="Q30" s="78">
        <v>1011.5142868698568</v>
      </c>
      <c r="R30" s="50">
        <f t="shared" si="1"/>
        <v>12.777777777777777</v>
      </c>
      <c r="S30" s="51">
        <f t="shared" si="1"/>
        <v>12.222222222222221</v>
      </c>
      <c r="T30" s="51">
        <f t="shared" si="1"/>
        <v>11.388888888888889</v>
      </c>
      <c r="U30" s="52">
        <f t="shared" si="2"/>
        <v>7.6200000000000004E-2</v>
      </c>
      <c r="V30" s="51">
        <f t="shared" si="3"/>
        <v>15.555555555555555</v>
      </c>
      <c r="W30" s="14">
        <f t="shared" si="3"/>
        <v>10.999999999999998</v>
      </c>
    </row>
    <row r="31" spans="2:23" x14ac:dyDescent="0.25">
      <c r="B31" s="4">
        <v>23</v>
      </c>
      <c r="C31" s="33">
        <v>29.85</v>
      </c>
      <c r="D31" s="5">
        <v>56</v>
      </c>
      <c r="E31" s="4">
        <v>57</v>
      </c>
      <c r="F31" s="6">
        <v>54</v>
      </c>
      <c r="G31" s="5" t="s">
        <v>40</v>
      </c>
      <c r="H31" s="6">
        <v>1.5</v>
      </c>
      <c r="I31" s="6">
        <v>1</v>
      </c>
      <c r="J31" s="14">
        <v>0.18</v>
      </c>
      <c r="K31" s="4">
        <v>61</v>
      </c>
      <c r="L31" s="6">
        <v>50</v>
      </c>
      <c r="M31" s="5" t="s">
        <v>41</v>
      </c>
      <c r="N31" s="5">
        <v>1.5</v>
      </c>
      <c r="O31" s="11">
        <v>6</v>
      </c>
      <c r="P31" s="6" t="s">
        <v>67</v>
      </c>
      <c r="Q31" s="78">
        <v>1010.4983702777545</v>
      </c>
      <c r="R31" s="50">
        <f t="shared" si="1"/>
        <v>13.333333333333332</v>
      </c>
      <c r="S31" s="51">
        <f t="shared" si="1"/>
        <v>13.888888888888889</v>
      </c>
      <c r="T31" s="51">
        <f t="shared" si="1"/>
        <v>12.222222222222221</v>
      </c>
      <c r="U31" s="52">
        <f t="shared" si="2"/>
        <v>0.45719999999999994</v>
      </c>
      <c r="V31" s="51">
        <f t="shared" si="3"/>
        <v>16.111111111111111</v>
      </c>
      <c r="W31" s="14">
        <f t="shared" si="3"/>
        <v>10</v>
      </c>
    </row>
    <row r="32" spans="2:23" x14ac:dyDescent="0.25">
      <c r="B32" s="4">
        <v>24</v>
      </c>
      <c r="C32" s="33">
        <v>29.52</v>
      </c>
      <c r="D32" s="5">
        <v>56</v>
      </c>
      <c r="E32" s="4">
        <v>52.6</v>
      </c>
      <c r="F32" s="6">
        <v>51</v>
      </c>
      <c r="G32" s="5" t="s">
        <v>41</v>
      </c>
      <c r="H32" s="6">
        <v>3</v>
      </c>
      <c r="I32" s="6">
        <v>9</v>
      </c>
      <c r="J32" s="14">
        <v>0.62</v>
      </c>
      <c r="K32" s="4">
        <v>55.4</v>
      </c>
      <c r="L32" s="6">
        <v>48.7</v>
      </c>
      <c r="M32" s="5" t="s">
        <v>43</v>
      </c>
      <c r="N32" s="5">
        <v>1.5</v>
      </c>
      <c r="O32" s="40">
        <v>8</v>
      </c>
      <c r="P32" s="6" t="s">
        <v>71</v>
      </c>
      <c r="Q32" s="78">
        <v>999.32328776462919</v>
      </c>
      <c r="R32" s="50">
        <f t="shared" si="1"/>
        <v>13.333333333333332</v>
      </c>
      <c r="S32" s="51">
        <f t="shared" si="1"/>
        <v>11.444444444444445</v>
      </c>
      <c r="T32" s="51">
        <f t="shared" si="1"/>
        <v>10.555555555555555</v>
      </c>
      <c r="U32" s="52">
        <f t="shared" si="2"/>
        <v>1.5748000000000002</v>
      </c>
      <c r="V32" s="51">
        <f t="shared" si="3"/>
        <v>12.999999999999998</v>
      </c>
      <c r="W32" s="14">
        <f t="shared" si="3"/>
        <v>9.2777777777777786</v>
      </c>
    </row>
    <row r="33" spans="2:23" x14ac:dyDescent="0.25">
      <c r="B33" s="4">
        <v>25</v>
      </c>
      <c r="C33" s="33">
        <v>30.026</v>
      </c>
      <c r="D33" s="5">
        <v>56</v>
      </c>
      <c r="E33" s="4">
        <v>55</v>
      </c>
      <c r="F33" s="6">
        <v>53</v>
      </c>
      <c r="G33" s="5" t="s">
        <v>38</v>
      </c>
      <c r="H33" s="6">
        <v>1</v>
      </c>
      <c r="I33" s="6">
        <v>9</v>
      </c>
      <c r="J33" s="14"/>
      <c r="K33" s="4">
        <v>60.4</v>
      </c>
      <c r="L33" s="6">
        <v>48.6</v>
      </c>
      <c r="M33" s="5" t="s">
        <v>33</v>
      </c>
      <c r="N33" s="5">
        <v>0.5</v>
      </c>
      <c r="O33" s="11">
        <v>7</v>
      </c>
      <c r="P33" s="6" t="s">
        <v>36</v>
      </c>
      <c r="Q33" s="78">
        <v>1016.4584142847547</v>
      </c>
      <c r="R33" s="50">
        <f t="shared" si="1"/>
        <v>13.333333333333332</v>
      </c>
      <c r="S33" s="51">
        <f t="shared" si="1"/>
        <v>12.777777777777777</v>
      </c>
      <c r="T33" s="51">
        <f t="shared" si="1"/>
        <v>11.666666666666666</v>
      </c>
      <c r="U33" s="52">
        <f t="shared" si="2"/>
        <v>0</v>
      </c>
      <c r="V33" s="51">
        <f t="shared" si="3"/>
        <v>15.777777777777777</v>
      </c>
      <c r="W33" s="14">
        <f t="shared" si="3"/>
        <v>9.2222222222222232</v>
      </c>
    </row>
    <row r="34" spans="2:23" x14ac:dyDescent="0.25">
      <c r="B34" s="4">
        <v>26</v>
      </c>
      <c r="C34" s="33">
        <v>30.14</v>
      </c>
      <c r="D34" s="5">
        <v>56</v>
      </c>
      <c r="E34" s="4">
        <v>52.3</v>
      </c>
      <c r="F34" s="6">
        <v>50</v>
      </c>
      <c r="G34" s="5" t="s">
        <v>33</v>
      </c>
      <c r="H34" s="6">
        <v>1</v>
      </c>
      <c r="I34" s="6">
        <v>8</v>
      </c>
      <c r="J34" s="14"/>
      <c r="K34" s="4">
        <v>58</v>
      </c>
      <c r="L34" s="6">
        <v>47.5</v>
      </c>
      <c r="M34" s="5" t="s">
        <v>33</v>
      </c>
      <c r="N34" s="5">
        <v>1</v>
      </c>
      <c r="O34" s="11">
        <v>6</v>
      </c>
      <c r="P34" s="6" t="s">
        <v>36</v>
      </c>
      <c r="Q34" s="78">
        <v>1020.3188973347433</v>
      </c>
      <c r="R34" s="50">
        <f t="shared" si="1"/>
        <v>13.333333333333332</v>
      </c>
      <c r="S34" s="51">
        <f t="shared" si="1"/>
        <v>11.277777777777777</v>
      </c>
      <c r="T34" s="51">
        <f t="shared" si="1"/>
        <v>10</v>
      </c>
      <c r="U34" s="52">
        <f t="shared" si="2"/>
        <v>0</v>
      </c>
      <c r="V34" s="51">
        <f t="shared" si="3"/>
        <v>14.444444444444445</v>
      </c>
      <c r="W34" s="14">
        <f t="shared" si="3"/>
        <v>8.6111111111111107</v>
      </c>
    </row>
    <row r="35" spans="2:23" x14ac:dyDescent="0.25">
      <c r="B35" s="4">
        <v>27</v>
      </c>
      <c r="C35" s="33">
        <v>30.24</v>
      </c>
      <c r="D35" s="5">
        <v>56</v>
      </c>
      <c r="E35" s="4">
        <v>55</v>
      </c>
      <c r="F35" s="6">
        <v>52</v>
      </c>
      <c r="G35" s="5" t="s">
        <v>40</v>
      </c>
      <c r="H35" s="6">
        <v>1</v>
      </c>
      <c r="I35" s="6">
        <v>10</v>
      </c>
      <c r="J35" s="14"/>
      <c r="K35" s="4">
        <v>61.5</v>
      </c>
      <c r="L35" s="6">
        <v>40</v>
      </c>
      <c r="M35" s="5" t="s">
        <v>38</v>
      </c>
      <c r="N35" s="5">
        <v>2</v>
      </c>
      <c r="O35" s="11">
        <v>7</v>
      </c>
      <c r="P35" s="6" t="s">
        <v>72</v>
      </c>
      <c r="Q35" s="78">
        <v>1023.7052859750842</v>
      </c>
      <c r="R35" s="50">
        <f t="shared" si="1"/>
        <v>13.333333333333332</v>
      </c>
      <c r="S35" s="51">
        <f t="shared" si="1"/>
        <v>12.777777777777777</v>
      </c>
      <c r="T35" s="51">
        <f t="shared" si="1"/>
        <v>11.111111111111111</v>
      </c>
      <c r="U35" s="52">
        <f t="shared" si="2"/>
        <v>0</v>
      </c>
      <c r="V35" s="51">
        <f t="shared" si="3"/>
        <v>16.388888888888889</v>
      </c>
      <c r="W35" s="14">
        <f t="shared" si="3"/>
        <v>4.4444444444444446</v>
      </c>
    </row>
    <row r="36" spans="2:23" x14ac:dyDescent="0.25">
      <c r="B36" s="4">
        <v>28</v>
      </c>
      <c r="C36" s="33">
        <v>30.27</v>
      </c>
      <c r="D36" s="5">
        <v>55</v>
      </c>
      <c r="E36" s="4">
        <v>47</v>
      </c>
      <c r="F36" s="6">
        <v>46</v>
      </c>
      <c r="G36" s="5" t="s">
        <v>40</v>
      </c>
      <c r="H36" s="6">
        <v>2</v>
      </c>
      <c r="I36" s="6">
        <v>10</v>
      </c>
      <c r="J36" s="14">
        <v>0.48</v>
      </c>
      <c r="K36" s="4">
        <v>53.4</v>
      </c>
      <c r="L36" s="6">
        <v>46</v>
      </c>
      <c r="M36" s="5" t="s">
        <v>38</v>
      </c>
      <c r="N36" s="5">
        <v>1.5</v>
      </c>
      <c r="O36" s="11">
        <v>8</v>
      </c>
      <c r="P36" s="6" t="s">
        <v>39</v>
      </c>
      <c r="Q36" s="78">
        <v>1024.7212025671868</v>
      </c>
      <c r="R36" s="50">
        <f t="shared" si="1"/>
        <v>12.777777777777777</v>
      </c>
      <c r="S36" s="51">
        <f t="shared" si="1"/>
        <v>8.3333333333333339</v>
      </c>
      <c r="T36" s="51">
        <f t="shared" si="1"/>
        <v>7.7777777777777777</v>
      </c>
      <c r="U36" s="52">
        <f t="shared" si="2"/>
        <v>1.2192000000000001</v>
      </c>
      <c r="V36" s="51">
        <f t="shared" si="3"/>
        <v>11.888888888888888</v>
      </c>
      <c r="W36" s="14">
        <f t="shared" si="3"/>
        <v>7.7777777777777777</v>
      </c>
    </row>
    <row r="37" spans="2:23" x14ac:dyDescent="0.25">
      <c r="B37" s="4">
        <v>29</v>
      </c>
      <c r="C37" s="33">
        <v>30.33</v>
      </c>
      <c r="D37" s="5">
        <v>56</v>
      </c>
      <c r="E37" s="4">
        <v>56.2</v>
      </c>
      <c r="F37" s="6">
        <v>55</v>
      </c>
      <c r="G37" s="5" t="s">
        <v>38</v>
      </c>
      <c r="H37" s="6">
        <v>3</v>
      </c>
      <c r="I37" s="6">
        <v>9</v>
      </c>
      <c r="J37" s="14">
        <v>0.02</v>
      </c>
      <c r="K37" s="4">
        <v>59.5</v>
      </c>
      <c r="L37" s="6">
        <v>51</v>
      </c>
      <c r="M37" s="5" t="s">
        <v>38</v>
      </c>
      <c r="N37" s="5">
        <v>2</v>
      </c>
      <c r="O37" s="11">
        <v>8</v>
      </c>
      <c r="P37" s="6" t="s">
        <v>36</v>
      </c>
      <c r="Q37" s="78">
        <v>1026.7530357513913</v>
      </c>
      <c r="R37" s="50">
        <f t="shared" si="1"/>
        <v>13.333333333333332</v>
      </c>
      <c r="S37" s="51">
        <f t="shared" si="1"/>
        <v>13.444444444444446</v>
      </c>
      <c r="T37" s="51">
        <f t="shared" si="1"/>
        <v>12.777777777777777</v>
      </c>
      <c r="U37" s="52">
        <f t="shared" si="2"/>
        <v>5.0799999999999998E-2</v>
      </c>
      <c r="V37" s="51">
        <f t="shared" si="3"/>
        <v>15.277777777777777</v>
      </c>
      <c r="W37" s="14">
        <f t="shared" si="3"/>
        <v>10.555555555555555</v>
      </c>
    </row>
    <row r="38" spans="2:23" x14ac:dyDescent="0.25">
      <c r="B38" s="4">
        <v>30</v>
      </c>
      <c r="C38" s="33">
        <v>30.306000000000001</v>
      </c>
      <c r="D38" s="5">
        <v>56</v>
      </c>
      <c r="E38" s="4">
        <v>55</v>
      </c>
      <c r="F38" s="6">
        <v>54.2</v>
      </c>
      <c r="G38" s="5" t="s">
        <v>38</v>
      </c>
      <c r="H38" s="6">
        <v>2</v>
      </c>
      <c r="I38" s="6">
        <v>10</v>
      </c>
      <c r="J38" s="14"/>
      <c r="K38" s="4">
        <v>60</v>
      </c>
      <c r="L38" s="6">
        <v>51</v>
      </c>
      <c r="M38" s="5" t="s">
        <v>38</v>
      </c>
      <c r="N38" s="5">
        <v>1</v>
      </c>
      <c r="O38" s="11">
        <v>7</v>
      </c>
      <c r="P38" s="6" t="s">
        <v>44</v>
      </c>
      <c r="Q38" s="78">
        <v>1025.9403024777096</v>
      </c>
      <c r="R38" s="50">
        <f t="shared" si="1"/>
        <v>13.333333333333332</v>
      </c>
      <c r="S38" s="51">
        <f t="shared" si="1"/>
        <v>12.777777777777777</v>
      </c>
      <c r="T38" s="51">
        <f t="shared" si="1"/>
        <v>12.333333333333334</v>
      </c>
      <c r="U38" s="52">
        <f t="shared" si="2"/>
        <v>0</v>
      </c>
      <c r="V38" s="51">
        <f t="shared" si="3"/>
        <v>15.555555555555555</v>
      </c>
      <c r="W38" s="14">
        <f t="shared" si="3"/>
        <v>10.555555555555555</v>
      </c>
    </row>
    <row r="39" spans="2:23" x14ac:dyDescent="0.25">
      <c r="B39" s="1" t="s">
        <v>15</v>
      </c>
      <c r="C39" s="12">
        <f t="shared" ref="C39:N39" si="4">SUM(C8:C38)</f>
        <v>900.76599999999996</v>
      </c>
      <c r="D39" s="36">
        <f t="shared" si="4"/>
        <v>1640</v>
      </c>
      <c r="E39" s="36">
        <f t="shared" ref="E39" si="5">SUM(E8:E38)</f>
        <v>1563.1999999999998</v>
      </c>
      <c r="F39" s="36">
        <f t="shared" si="4"/>
        <v>1474.1</v>
      </c>
      <c r="G39" s="36"/>
      <c r="H39" s="36">
        <f t="shared" si="4"/>
        <v>52</v>
      </c>
      <c r="I39" s="36">
        <f t="shared" si="4"/>
        <v>176</v>
      </c>
      <c r="J39" s="35">
        <f t="shared" si="4"/>
        <v>2.57</v>
      </c>
      <c r="K39" s="36">
        <f t="shared" si="4"/>
        <v>1725.8000000000002</v>
      </c>
      <c r="L39" s="36">
        <f t="shared" si="4"/>
        <v>1306.7999999999997</v>
      </c>
      <c r="M39" s="12"/>
      <c r="N39" s="36">
        <f t="shared" si="4"/>
        <v>41.5</v>
      </c>
      <c r="O39" s="37">
        <f>SUM(O8:O38)</f>
        <v>183</v>
      </c>
      <c r="P39" s="3"/>
      <c r="Q39" s="37">
        <f>SUM(Q9:Q38)</f>
        <v>30493.278334132985</v>
      </c>
      <c r="R39" s="37"/>
      <c r="S39" s="48"/>
      <c r="T39" s="48"/>
      <c r="U39" s="49">
        <f t="shared" si="2"/>
        <v>6.5278</v>
      </c>
      <c r="V39" s="48"/>
      <c r="W39" s="13"/>
    </row>
    <row r="40" spans="2:23" x14ac:dyDescent="0.25">
      <c r="B40" s="7" t="s">
        <v>16</v>
      </c>
      <c r="C40" s="15">
        <f>C39/30</f>
        <v>30.025533333333332</v>
      </c>
      <c r="D40" s="38">
        <f>D39/30</f>
        <v>54.666666666666664</v>
      </c>
      <c r="E40" s="38">
        <f>E39/30</f>
        <v>52.106666666666662</v>
      </c>
      <c r="F40" s="38">
        <f>F39/30</f>
        <v>49.136666666666663</v>
      </c>
      <c r="G40" s="38"/>
      <c r="H40" s="38">
        <f>H39/30</f>
        <v>1.7333333333333334</v>
      </c>
      <c r="I40" s="38">
        <f>I39/30</f>
        <v>5.8666666666666663</v>
      </c>
      <c r="J40" s="38">
        <f>J39/30</f>
        <v>8.5666666666666655E-2</v>
      </c>
      <c r="K40" s="38">
        <f>K39/30</f>
        <v>57.526666666666671</v>
      </c>
      <c r="L40" s="38">
        <f>L39/30</f>
        <v>43.559999999999988</v>
      </c>
      <c r="M40" s="15"/>
      <c r="N40" s="38">
        <f>N39/30</f>
        <v>1.3833333333333333</v>
      </c>
      <c r="O40" s="39">
        <f>O39/30</f>
        <v>6.1</v>
      </c>
      <c r="P40" s="9"/>
      <c r="Q40" s="38">
        <f>AVERAGE(Q9:Q38)</f>
        <v>1016.4426111377662</v>
      </c>
      <c r="R40" s="39">
        <f t="shared" si="1"/>
        <v>12.592592592592592</v>
      </c>
      <c r="S40" s="53">
        <f t="shared" si="1"/>
        <v>11.170370370370367</v>
      </c>
      <c r="T40" s="53">
        <f t="shared" si="1"/>
        <v>9.5203703703703688</v>
      </c>
      <c r="U40" s="54">
        <f t="shared" si="2"/>
        <v>0.21759333333333333</v>
      </c>
      <c r="V40" s="53">
        <f t="shared" si="3"/>
        <v>14.181481481481484</v>
      </c>
      <c r="W40" s="55">
        <f t="shared" si="3"/>
        <v>6.4222222222222154</v>
      </c>
    </row>
    <row r="42" spans="2:23" x14ac:dyDescent="0.25">
      <c r="B42" s="1"/>
      <c r="C42" s="88" t="s">
        <v>17</v>
      </c>
      <c r="D42" s="89"/>
      <c r="E42" s="89"/>
      <c r="F42" s="89"/>
      <c r="G42" s="89"/>
      <c r="H42" s="89"/>
      <c r="I42" s="89"/>
      <c r="J42" s="89"/>
      <c r="K42" s="90"/>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2</v>
      </c>
      <c r="D44" s="5">
        <v>5</v>
      </c>
      <c r="E44" s="5">
        <v>2.5</v>
      </c>
      <c r="F44" s="5"/>
      <c r="G44" s="5">
        <v>5.5</v>
      </c>
      <c r="H44" s="5">
        <v>3</v>
      </c>
      <c r="I44" s="5">
        <v>7.5</v>
      </c>
      <c r="J44" s="5">
        <v>2</v>
      </c>
      <c r="K44" s="6"/>
    </row>
    <row r="45" spans="2:23" ht="30" x14ac:dyDescent="0.25">
      <c r="B45" s="24" t="s">
        <v>28</v>
      </c>
      <c r="C45" s="7">
        <v>4.5</v>
      </c>
      <c r="D45" s="8">
        <v>13</v>
      </c>
      <c r="E45" s="8">
        <v>5.5</v>
      </c>
      <c r="F45" s="8"/>
      <c r="G45" s="8">
        <v>26</v>
      </c>
      <c r="H45" s="8">
        <v>10</v>
      </c>
      <c r="I45" s="8">
        <v>27</v>
      </c>
      <c r="J45" s="8">
        <v>6.5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115" priority="13">
      <formula>C9&gt;31</formula>
    </cfRule>
  </conditionalFormatting>
  <conditionalFormatting sqref="C9:C38">
    <cfRule type="expression" dxfId="114" priority="12">
      <formula>C9&lt;29</formula>
    </cfRule>
  </conditionalFormatting>
  <conditionalFormatting sqref="D9:D38">
    <cfRule type="expression" dxfId="113" priority="10">
      <formula>D9&lt;40</formula>
    </cfRule>
    <cfRule type="expression" dxfId="112" priority="11">
      <formula>D9&gt;70</formula>
    </cfRule>
  </conditionalFormatting>
  <conditionalFormatting sqref="F9:F38">
    <cfRule type="expression" dxfId="111" priority="9">
      <formula>F9&gt;E9</formula>
    </cfRule>
  </conditionalFormatting>
  <conditionalFormatting sqref="I9:I38 O9:O38">
    <cfRule type="cellIs" dxfId="110" priority="8" operator="greaterThan">
      <formula>10</formula>
    </cfRule>
  </conditionalFormatting>
  <conditionalFormatting sqref="J9:J38">
    <cfRule type="cellIs" dxfId="109" priority="7" operator="greaterThanOrEqual">
      <formula>5</formula>
    </cfRule>
  </conditionalFormatting>
  <conditionalFormatting sqref="K9:K38">
    <cfRule type="cellIs" dxfId="108" priority="5" operator="lessThan">
      <formula>35</formula>
    </cfRule>
    <cfRule type="cellIs" dxfId="107" priority="6" operator="greaterThanOrEqual">
      <formula>85</formula>
    </cfRule>
  </conditionalFormatting>
  <conditionalFormatting sqref="L9:L38">
    <cfRule type="cellIs" dxfId="106" priority="3" operator="notBetween">
      <formula>70</formula>
      <formula>20</formula>
    </cfRule>
    <cfRule type="expression" dxfId="105" priority="4">
      <formula>L9&gt;K9</formula>
    </cfRule>
  </conditionalFormatting>
  <conditionalFormatting sqref="P9:P38">
    <cfRule type="containsBlanks" dxfId="104"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30.404</v>
      </c>
      <c r="D9" s="1">
        <v>56</v>
      </c>
      <c r="E9" s="1">
        <v>55</v>
      </c>
      <c r="F9" s="3">
        <v>52.1</v>
      </c>
      <c r="G9" s="2" t="s">
        <v>40</v>
      </c>
      <c r="H9" s="3">
        <v>1</v>
      </c>
      <c r="I9" s="3">
        <v>9</v>
      </c>
      <c r="J9" s="13"/>
      <c r="K9" s="1">
        <v>63.7</v>
      </c>
      <c r="L9" s="3">
        <v>48.2</v>
      </c>
      <c r="M9" s="2" t="s">
        <v>33</v>
      </c>
      <c r="N9" s="2">
        <v>1.5</v>
      </c>
      <c r="O9" s="10">
        <v>6</v>
      </c>
      <c r="P9" s="3" t="s">
        <v>74</v>
      </c>
      <c r="Q9" s="79">
        <v>1028.7848689355958</v>
      </c>
      <c r="R9" s="37">
        <f>CONVERT(D9,"F","C")</f>
        <v>13.333333333333332</v>
      </c>
      <c r="S9" s="48">
        <f t="shared" ref="S9:T24" si="0">CONVERT(E9,"F","C")</f>
        <v>12.777777777777777</v>
      </c>
      <c r="T9" s="48">
        <f t="shared" si="0"/>
        <v>11.166666666666668</v>
      </c>
      <c r="U9" s="49">
        <f>CONVERT(J9,"in","cm")</f>
        <v>0</v>
      </c>
      <c r="V9" s="48">
        <f>CONVERT(K9,"F","C")</f>
        <v>17.611111111111111</v>
      </c>
      <c r="W9" s="13">
        <f>CONVERT(L9,"F","C")</f>
        <v>9.0000000000000018</v>
      </c>
    </row>
    <row r="10" spans="1:23" x14ac:dyDescent="0.25">
      <c r="B10" s="4">
        <v>2</v>
      </c>
      <c r="C10" s="33">
        <v>30.17</v>
      </c>
      <c r="D10" s="5">
        <v>56</v>
      </c>
      <c r="E10" s="4">
        <v>63</v>
      </c>
      <c r="F10" s="6">
        <v>57.4</v>
      </c>
      <c r="G10" s="5" t="s">
        <v>35</v>
      </c>
      <c r="H10" s="6">
        <v>1.5</v>
      </c>
      <c r="I10" s="6">
        <v>0</v>
      </c>
      <c r="J10" s="14"/>
      <c r="K10" s="4">
        <v>71.8</v>
      </c>
      <c r="L10" s="6">
        <v>48</v>
      </c>
      <c r="M10" s="5" t="s">
        <v>31</v>
      </c>
      <c r="N10" s="5">
        <v>1</v>
      </c>
      <c r="O10" s="11">
        <v>5</v>
      </c>
      <c r="P10" s="6" t="s">
        <v>51</v>
      </c>
      <c r="Q10" s="78">
        <v>1020.8607195171978</v>
      </c>
      <c r="R10" s="50">
        <f t="shared" ref="R10:T41" si="1">CONVERT(D10,"F","C")</f>
        <v>13.333333333333332</v>
      </c>
      <c r="S10" s="51">
        <f t="shared" si="0"/>
        <v>17.222222222222221</v>
      </c>
      <c r="T10" s="51">
        <f t="shared" si="0"/>
        <v>14.111111111111111</v>
      </c>
      <c r="U10" s="52">
        <f t="shared" ref="U10:U41" si="2">CONVERT(J10,"in","cm")</f>
        <v>0</v>
      </c>
      <c r="V10" s="51">
        <f t="shared" ref="V10:W41" si="3">CONVERT(K10,"F","C")</f>
        <v>22.111111111111111</v>
      </c>
      <c r="W10" s="14">
        <f t="shared" si="3"/>
        <v>8.8888888888888893</v>
      </c>
    </row>
    <row r="11" spans="1:23" x14ac:dyDescent="0.25">
      <c r="B11" s="4">
        <v>3</v>
      </c>
      <c r="C11" s="33">
        <v>29.936</v>
      </c>
      <c r="D11" s="5">
        <v>58</v>
      </c>
      <c r="E11" s="4">
        <v>63</v>
      </c>
      <c r="F11" s="6">
        <v>59</v>
      </c>
      <c r="G11" s="5" t="s">
        <v>41</v>
      </c>
      <c r="H11" s="6">
        <v>1</v>
      </c>
      <c r="I11" s="6">
        <v>0</v>
      </c>
      <c r="J11" s="14"/>
      <c r="K11" s="4">
        <v>74</v>
      </c>
      <c r="L11" s="6">
        <v>49.7</v>
      </c>
      <c r="M11" s="5"/>
      <c r="N11" s="5">
        <v>0</v>
      </c>
      <c r="O11" s="11">
        <v>4</v>
      </c>
      <c r="P11" s="6" t="s">
        <v>51</v>
      </c>
      <c r="Q11" s="78">
        <v>1012.9365700988001</v>
      </c>
      <c r="R11" s="50">
        <f t="shared" si="1"/>
        <v>14.444444444444445</v>
      </c>
      <c r="S11" s="51">
        <f t="shared" si="0"/>
        <v>17.222222222222221</v>
      </c>
      <c r="T11" s="51">
        <f t="shared" si="0"/>
        <v>15</v>
      </c>
      <c r="U11" s="52">
        <f t="shared" si="2"/>
        <v>0</v>
      </c>
      <c r="V11" s="51">
        <f t="shared" si="3"/>
        <v>23.333333333333332</v>
      </c>
      <c r="W11" s="14">
        <f t="shared" si="3"/>
        <v>9.8333333333333339</v>
      </c>
    </row>
    <row r="12" spans="1:23" x14ac:dyDescent="0.25">
      <c r="B12" s="4">
        <v>4</v>
      </c>
      <c r="C12" s="33">
        <v>29.923999999999999</v>
      </c>
      <c r="D12" s="34">
        <v>59</v>
      </c>
      <c r="E12" s="4">
        <v>60</v>
      </c>
      <c r="F12" s="6">
        <v>56</v>
      </c>
      <c r="G12" s="5" t="s">
        <v>31</v>
      </c>
      <c r="H12" s="6">
        <v>3</v>
      </c>
      <c r="I12" s="6">
        <v>0</v>
      </c>
      <c r="J12" s="14"/>
      <c r="K12" s="4">
        <v>63.6</v>
      </c>
      <c r="L12" s="6">
        <v>48.6</v>
      </c>
      <c r="M12" s="5" t="s">
        <v>31</v>
      </c>
      <c r="N12" s="5">
        <v>4</v>
      </c>
      <c r="O12" s="11">
        <v>5</v>
      </c>
      <c r="P12" s="6" t="s">
        <v>51</v>
      </c>
      <c r="Q12" s="78">
        <v>1012.5302034619592</v>
      </c>
      <c r="R12" s="50">
        <f t="shared" si="1"/>
        <v>15</v>
      </c>
      <c r="S12" s="51">
        <f t="shared" si="0"/>
        <v>15.555555555555555</v>
      </c>
      <c r="T12" s="51">
        <f t="shared" si="0"/>
        <v>13.333333333333332</v>
      </c>
      <c r="U12" s="52">
        <f t="shared" si="2"/>
        <v>0</v>
      </c>
      <c r="V12" s="51">
        <f t="shared" si="3"/>
        <v>17.555555555555557</v>
      </c>
      <c r="W12" s="14">
        <f t="shared" si="3"/>
        <v>9.2222222222222232</v>
      </c>
    </row>
    <row r="13" spans="1:23" x14ac:dyDescent="0.25">
      <c r="B13" s="4">
        <v>5</v>
      </c>
      <c r="C13" s="33">
        <v>29.974</v>
      </c>
      <c r="D13" s="34">
        <v>58</v>
      </c>
      <c r="E13" s="4">
        <v>51</v>
      </c>
      <c r="F13" s="6">
        <v>50</v>
      </c>
      <c r="G13" s="5" t="s">
        <v>31</v>
      </c>
      <c r="H13" s="6">
        <v>2</v>
      </c>
      <c r="I13" s="6">
        <v>10</v>
      </c>
      <c r="J13" s="14">
        <v>0.42</v>
      </c>
      <c r="K13" s="4">
        <v>53.4</v>
      </c>
      <c r="L13" s="6">
        <v>49</v>
      </c>
      <c r="M13" s="5" t="s">
        <v>33</v>
      </c>
      <c r="N13" s="5">
        <v>3</v>
      </c>
      <c r="O13" s="11">
        <v>6</v>
      </c>
      <c r="P13" s="6" t="s">
        <v>75</v>
      </c>
      <c r="Q13" s="78">
        <v>1014.2233977821295</v>
      </c>
      <c r="R13" s="50">
        <f t="shared" si="1"/>
        <v>14.444444444444445</v>
      </c>
      <c r="S13" s="51">
        <f t="shared" si="0"/>
        <v>10.555555555555555</v>
      </c>
      <c r="T13" s="51">
        <f t="shared" si="0"/>
        <v>10</v>
      </c>
      <c r="U13" s="52">
        <f t="shared" si="2"/>
        <v>1.0668</v>
      </c>
      <c r="V13" s="51">
        <f t="shared" si="3"/>
        <v>11.888888888888888</v>
      </c>
      <c r="W13" s="14">
        <f t="shared" si="3"/>
        <v>9.4444444444444446</v>
      </c>
    </row>
    <row r="14" spans="1:23" x14ac:dyDescent="0.25">
      <c r="B14" s="4">
        <v>6</v>
      </c>
      <c r="C14" s="33">
        <v>30.06</v>
      </c>
      <c r="D14" s="5">
        <v>56</v>
      </c>
      <c r="E14" s="4">
        <v>52.5</v>
      </c>
      <c r="F14" s="6">
        <v>51.6</v>
      </c>
      <c r="G14" s="5" t="s">
        <v>33</v>
      </c>
      <c r="H14" s="6">
        <v>3</v>
      </c>
      <c r="I14" s="6">
        <v>3</v>
      </c>
      <c r="J14" s="14"/>
      <c r="K14" s="4">
        <v>55.6</v>
      </c>
      <c r="L14" s="6">
        <v>47</v>
      </c>
      <c r="M14" s="5" t="s">
        <v>33</v>
      </c>
      <c r="N14" s="5">
        <v>2</v>
      </c>
      <c r="O14" s="11">
        <v>4</v>
      </c>
      <c r="P14" s="6" t="s">
        <v>76</v>
      </c>
      <c r="Q14" s="78">
        <v>1017.1356920128229</v>
      </c>
      <c r="R14" s="50">
        <f t="shared" si="1"/>
        <v>13.333333333333332</v>
      </c>
      <c r="S14" s="51">
        <f t="shared" si="0"/>
        <v>11.388888888888889</v>
      </c>
      <c r="T14" s="51">
        <f t="shared" si="0"/>
        <v>10.888888888888889</v>
      </c>
      <c r="U14" s="52">
        <f t="shared" si="2"/>
        <v>0</v>
      </c>
      <c r="V14" s="51">
        <f t="shared" si="3"/>
        <v>13.111111111111111</v>
      </c>
      <c r="W14" s="14">
        <f t="shared" si="3"/>
        <v>8.3333333333333339</v>
      </c>
    </row>
    <row r="15" spans="1:23" x14ac:dyDescent="0.25">
      <c r="B15" s="4">
        <v>7</v>
      </c>
      <c r="C15" s="33">
        <v>29.988</v>
      </c>
      <c r="D15" s="5">
        <v>56</v>
      </c>
      <c r="E15" s="4">
        <v>57</v>
      </c>
      <c r="F15" s="6">
        <v>53</v>
      </c>
      <c r="G15" s="5" t="s">
        <v>33</v>
      </c>
      <c r="H15" s="6">
        <v>1</v>
      </c>
      <c r="I15" s="6">
        <v>0</v>
      </c>
      <c r="J15" s="14"/>
      <c r="K15" s="4">
        <v>65.2</v>
      </c>
      <c r="L15" s="6">
        <v>46</v>
      </c>
      <c r="M15" s="5" t="s">
        <v>33</v>
      </c>
      <c r="N15" s="5">
        <v>1</v>
      </c>
      <c r="O15" s="11">
        <v>5</v>
      </c>
      <c r="P15" s="6" t="s">
        <v>51</v>
      </c>
      <c r="Q15" s="78">
        <v>1014.6974921917773</v>
      </c>
      <c r="R15" s="50">
        <f t="shared" si="1"/>
        <v>13.333333333333332</v>
      </c>
      <c r="S15" s="51">
        <f t="shared" si="0"/>
        <v>13.888888888888889</v>
      </c>
      <c r="T15" s="51">
        <f t="shared" si="0"/>
        <v>11.666666666666666</v>
      </c>
      <c r="U15" s="52">
        <f t="shared" si="2"/>
        <v>0</v>
      </c>
      <c r="V15" s="51">
        <f t="shared" si="3"/>
        <v>18.444444444444446</v>
      </c>
      <c r="W15" s="14">
        <f t="shared" si="3"/>
        <v>7.7777777777777777</v>
      </c>
    </row>
    <row r="16" spans="1:23" x14ac:dyDescent="0.25">
      <c r="B16" s="4">
        <v>8</v>
      </c>
      <c r="C16" s="33">
        <v>29.85</v>
      </c>
      <c r="D16" s="5">
        <v>58</v>
      </c>
      <c r="E16" s="4">
        <v>58.5</v>
      </c>
      <c r="F16" s="6">
        <v>56</v>
      </c>
      <c r="G16" s="5" t="s">
        <v>41</v>
      </c>
      <c r="H16" s="6">
        <v>1</v>
      </c>
      <c r="I16" s="6">
        <v>0</v>
      </c>
      <c r="J16" s="14"/>
      <c r="K16" s="4">
        <v>61.3</v>
      </c>
      <c r="L16" s="6">
        <v>47</v>
      </c>
      <c r="M16" s="5" t="s">
        <v>38</v>
      </c>
      <c r="N16" s="5">
        <v>1</v>
      </c>
      <c r="O16" s="11">
        <v>6</v>
      </c>
      <c r="P16" s="6" t="s">
        <v>36</v>
      </c>
      <c r="Q16" s="78">
        <v>1010.0242758681068</v>
      </c>
      <c r="R16" s="50">
        <f t="shared" si="1"/>
        <v>14.444444444444445</v>
      </c>
      <c r="S16" s="51">
        <f t="shared" si="0"/>
        <v>14.722222222222221</v>
      </c>
      <c r="T16" s="51">
        <f t="shared" si="0"/>
        <v>13.333333333333332</v>
      </c>
      <c r="U16" s="52">
        <f t="shared" si="2"/>
        <v>0</v>
      </c>
      <c r="V16" s="51">
        <f t="shared" si="3"/>
        <v>16.277777777777775</v>
      </c>
      <c r="W16" s="14">
        <f t="shared" si="3"/>
        <v>8.3333333333333339</v>
      </c>
    </row>
    <row r="17" spans="2:23" x14ac:dyDescent="0.25">
      <c r="B17" s="4">
        <v>9</v>
      </c>
      <c r="C17" s="33">
        <v>29.867999999999999</v>
      </c>
      <c r="D17" s="5">
        <v>58</v>
      </c>
      <c r="E17" s="4">
        <v>55.3</v>
      </c>
      <c r="F17" s="6">
        <v>54</v>
      </c>
      <c r="G17" s="5" t="s">
        <v>41</v>
      </c>
      <c r="H17" s="6">
        <v>1</v>
      </c>
      <c r="I17" s="6">
        <v>10</v>
      </c>
      <c r="J17" s="14">
        <v>0.12</v>
      </c>
      <c r="K17" s="4">
        <v>63.5</v>
      </c>
      <c r="L17" s="6">
        <v>51</v>
      </c>
      <c r="M17" s="5" t="s">
        <v>41</v>
      </c>
      <c r="N17" s="5">
        <v>1</v>
      </c>
      <c r="O17" s="11">
        <v>7</v>
      </c>
      <c r="P17" s="6" t="s">
        <v>44</v>
      </c>
      <c r="Q17" s="78">
        <v>1010.6338258233681</v>
      </c>
      <c r="R17" s="50">
        <f t="shared" si="1"/>
        <v>14.444444444444445</v>
      </c>
      <c r="S17" s="51">
        <f t="shared" si="0"/>
        <v>12.944444444444443</v>
      </c>
      <c r="T17" s="51">
        <f t="shared" si="0"/>
        <v>12.222222222222221</v>
      </c>
      <c r="U17" s="52">
        <f t="shared" si="2"/>
        <v>0.30480000000000002</v>
      </c>
      <c r="V17" s="51">
        <f t="shared" si="3"/>
        <v>17.5</v>
      </c>
      <c r="W17" s="14">
        <f t="shared" si="3"/>
        <v>10.555555555555555</v>
      </c>
    </row>
    <row r="18" spans="2:23" x14ac:dyDescent="0.25">
      <c r="B18" s="4">
        <v>10</v>
      </c>
      <c r="C18" s="33">
        <v>29.81</v>
      </c>
      <c r="D18" s="5">
        <v>58</v>
      </c>
      <c r="E18" s="4">
        <v>55.6</v>
      </c>
      <c r="F18" s="6">
        <v>54</v>
      </c>
      <c r="G18" s="5" t="s">
        <v>41</v>
      </c>
      <c r="H18" s="6">
        <v>2</v>
      </c>
      <c r="I18" s="6">
        <v>0</v>
      </c>
      <c r="J18" s="14">
        <v>0.01</v>
      </c>
      <c r="K18" s="4">
        <v>63</v>
      </c>
      <c r="L18" s="6">
        <v>49</v>
      </c>
      <c r="M18" s="5" t="s">
        <v>41</v>
      </c>
      <c r="N18" s="5">
        <v>2</v>
      </c>
      <c r="O18" s="11">
        <v>7</v>
      </c>
      <c r="P18" s="6" t="s">
        <v>36</v>
      </c>
      <c r="Q18" s="78">
        <v>1008.6697204119702</v>
      </c>
      <c r="R18" s="50">
        <f t="shared" si="1"/>
        <v>14.444444444444445</v>
      </c>
      <c r="S18" s="51">
        <f t="shared" si="0"/>
        <v>13.111111111111111</v>
      </c>
      <c r="T18" s="51">
        <f t="shared" si="0"/>
        <v>12.222222222222221</v>
      </c>
      <c r="U18" s="52">
        <f t="shared" si="2"/>
        <v>2.5399999999999999E-2</v>
      </c>
      <c r="V18" s="51">
        <f t="shared" si="3"/>
        <v>17.222222222222221</v>
      </c>
      <c r="W18" s="14">
        <f t="shared" si="3"/>
        <v>9.4444444444444446</v>
      </c>
    </row>
    <row r="19" spans="2:23" x14ac:dyDescent="0.25">
      <c r="B19" s="4">
        <v>11</v>
      </c>
      <c r="C19" s="33">
        <v>29.92</v>
      </c>
      <c r="D19" s="5">
        <v>58</v>
      </c>
      <c r="E19" s="4">
        <v>55</v>
      </c>
      <c r="F19" s="6">
        <v>53</v>
      </c>
      <c r="G19" s="5" t="s">
        <v>41</v>
      </c>
      <c r="H19" s="6">
        <v>3</v>
      </c>
      <c r="I19" s="6">
        <v>2</v>
      </c>
      <c r="J19" s="14"/>
      <c r="K19" s="4">
        <v>60.6</v>
      </c>
      <c r="L19" s="6">
        <v>50</v>
      </c>
      <c r="M19" s="5"/>
      <c r="N19" s="5">
        <v>0</v>
      </c>
      <c r="O19" s="11">
        <v>6</v>
      </c>
      <c r="P19" s="6" t="s">
        <v>36</v>
      </c>
      <c r="Q19" s="78">
        <v>1012.3947479163455</v>
      </c>
      <c r="R19" s="50">
        <f t="shared" si="1"/>
        <v>14.444444444444445</v>
      </c>
      <c r="S19" s="51">
        <f t="shared" si="0"/>
        <v>12.777777777777777</v>
      </c>
      <c r="T19" s="51">
        <f t="shared" si="0"/>
        <v>11.666666666666666</v>
      </c>
      <c r="U19" s="52">
        <f t="shared" si="2"/>
        <v>0</v>
      </c>
      <c r="V19" s="51">
        <f t="shared" si="3"/>
        <v>15.888888888888889</v>
      </c>
      <c r="W19" s="14">
        <f t="shared" si="3"/>
        <v>10</v>
      </c>
    </row>
    <row r="20" spans="2:23" x14ac:dyDescent="0.25">
      <c r="B20" s="4">
        <v>12</v>
      </c>
      <c r="C20" s="33">
        <v>29.9</v>
      </c>
      <c r="D20" s="5">
        <v>58</v>
      </c>
      <c r="E20" s="4">
        <v>53.7</v>
      </c>
      <c r="F20" s="6">
        <v>53.2</v>
      </c>
      <c r="G20" s="5" t="s">
        <v>41</v>
      </c>
      <c r="H20" s="6">
        <v>2</v>
      </c>
      <c r="I20" s="6">
        <v>10</v>
      </c>
      <c r="J20" s="14">
        <v>0.04</v>
      </c>
      <c r="K20" s="4">
        <v>61</v>
      </c>
      <c r="L20" s="6">
        <v>49</v>
      </c>
      <c r="M20" s="5" t="s">
        <v>40</v>
      </c>
      <c r="N20" s="5">
        <v>0.5</v>
      </c>
      <c r="O20" s="11">
        <v>7</v>
      </c>
      <c r="P20" s="6" t="s">
        <v>50</v>
      </c>
      <c r="Q20" s="78">
        <v>1011.7174701882772</v>
      </c>
      <c r="R20" s="50">
        <f t="shared" si="1"/>
        <v>14.444444444444445</v>
      </c>
      <c r="S20" s="51">
        <f t="shared" si="0"/>
        <v>12.055555555555557</v>
      </c>
      <c r="T20" s="51">
        <f t="shared" si="0"/>
        <v>11.777777777777779</v>
      </c>
      <c r="U20" s="52">
        <f t="shared" si="2"/>
        <v>0.1016</v>
      </c>
      <c r="V20" s="51">
        <f t="shared" si="3"/>
        <v>16.111111111111111</v>
      </c>
      <c r="W20" s="14">
        <f t="shared" si="3"/>
        <v>9.4444444444444446</v>
      </c>
    </row>
    <row r="21" spans="2:23" x14ac:dyDescent="0.25">
      <c r="B21" s="4">
        <v>13</v>
      </c>
      <c r="C21" s="33">
        <v>30.25</v>
      </c>
      <c r="D21" s="5">
        <v>57</v>
      </c>
      <c r="E21" s="4">
        <v>56.4</v>
      </c>
      <c r="F21" s="6">
        <v>54</v>
      </c>
      <c r="G21" s="5" t="s">
        <v>40</v>
      </c>
      <c r="H21" s="6">
        <v>1</v>
      </c>
      <c r="I21" s="6">
        <v>4</v>
      </c>
      <c r="J21" s="14"/>
      <c r="K21" s="4">
        <v>59.8</v>
      </c>
      <c r="L21" s="6">
        <v>45</v>
      </c>
      <c r="M21" s="5"/>
      <c r="N21" s="5">
        <v>0</v>
      </c>
      <c r="O21" s="11">
        <v>7</v>
      </c>
      <c r="P21" s="6" t="s">
        <v>36</v>
      </c>
      <c r="Q21" s="78">
        <v>1023.5698304294709</v>
      </c>
      <c r="R21" s="50">
        <f t="shared" si="1"/>
        <v>13.888888888888889</v>
      </c>
      <c r="S21" s="51">
        <f t="shared" si="0"/>
        <v>13.555555555555554</v>
      </c>
      <c r="T21" s="51">
        <f t="shared" si="0"/>
        <v>12.222222222222221</v>
      </c>
      <c r="U21" s="52">
        <f t="shared" si="2"/>
        <v>0</v>
      </c>
      <c r="V21" s="51">
        <f t="shared" si="3"/>
        <v>15.444444444444443</v>
      </c>
      <c r="W21" s="14">
        <f t="shared" si="3"/>
        <v>7.2222222222222223</v>
      </c>
    </row>
    <row r="22" spans="2:23" x14ac:dyDescent="0.25">
      <c r="B22" s="4">
        <v>14</v>
      </c>
      <c r="C22" s="33">
        <v>30.41</v>
      </c>
      <c r="D22" s="5">
        <v>58</v>
      </c>
      <c r="E22" s="4">
        <v>58</v>
      </c>
      <c r="F22" s="6">
        <v>56.4</v>
      </c>
      <c r="G22" s="5" t="s">
        <v>40</v>
      </c>
      <c r="H22" s="6">
        <v>0.5</v>
      </c>
      <c r="I22" s="6">
        <v>10</v>
      </c>
      <c r="J22" s="14"/>
      <c r="K22" s="4">
        <v>65.3</v>
      </c>
      <c r="L22" s="6">
        <v>50.3</v>
      </c>
      <c r="M22" s="5"/>
      <c r="N22" s="5">
        <v>0</v>
      </c>
      <c r="O22" s="11">
        <v>5</v>
      </c>
      <c r="P22" s="6" t="s">
        <v>36</v>
      </c>
      <c r="Q22" s="78">
        <v>1028.9880522540161</v>
      </c>
      <c r="R22" s="50">
        <f t="shared" si="1"/>
        <v>14.444444444444445</v>
      </c>
      <c r="S22" s="51">
        <f t="shared" si="0"/>
        <v>14.444444444444445</v>
      </c>
      <c r="T22" s="51">
        <f t="shared" si="0"/>
        <v>13.555555555555554</v>
      </c>
      <c r="U22" s="52">
        <f t="shared" si="2"/>
        <v>0</v>
      </c>
      <c r="V22" s="51">
        <f t="shared" si="3"/>
        <v>18.499999999999996</v>
      </c>
      <c r="W22" s="14">
        <f t="shared" si="3"/>
        <v>10.166666666666664</v>
      </c>
    </row>
    <row r="23" spans="2:23" x14ac:dyDescent="0.25">
      <c r="B23" s="4">
        <v>15</v>
      </c>
      <c r="C23" s="33">
        <v>30.31</v>
      </c>
      <c r="D23" s="5">
        <v>60</v>
      </c>
      <c r="E23" s="4">
        <v>67</v>
      </c>
      <c r="F23" s="6">
        <v>61</v>
      </c>
      <c r="G23" s="5" t="s">
        <v>35</v>
      </c>
      <c r="H23" s="6">
        <v>1</v>
      </c>
      <c r="I23" s="6">
        <v>0</v>
      </c>
      <c r="J23" s="14"/>
      <c r="K23" s="4">
        <v>70.3</v>
      </c>
      <c r="L23" s="6">
        <v>48</v>
      </c>
      <c r="M23" s="5" t="s">
        <v>33</v>
      </c>
      <c r="N23" s="5">
        <v>1</v>
      </c>
      <c r="O23" s="11">
        <v>4</v>
      </c>
      <c r="P23" s="6" t="s">
        <v>51</v>
      </c>
      <c r="Q23" s="78">
        <v>1025.6016636136751</v>
      </c>
      <c r="R23" s="50">
        <f t="shared" si="1"/>
        <v>15.555555555555555</v>
      </c>
      <c r="S23" s="51">
        <f t="shared" si="0"/>
        <v>19.444444444444443</v>
      </c>
      <c r="T23" s="51">
        <f t="shared" si="0"/>
        <v>16.111111111111111</v>
      </c>
      <c r="U23" s="52">
        <f t="shared" si="2"/>
        <v>0</v>
      </c>
      <c r="V23" s="51">
        <f t="shared" si="3"/>
        <v>21.277777777777775</v>
      </c>
      <c r="W23" s="14">
        <f t="shared" si="3"/>
        <v>8.8888888888888893</v>
      </c>
    </row>
    <row r="24" spans="2:23" x14ac:dyDescent="0.25">
      <c r="B24" s="4">
        <v>16</v>
      </c>
      <c r="C24" s="33">
        <v>30.135999999999999</v>
      </c>
      <c r="D24" s="5">
        <v>60</v>
      </c>
      <c r="E24" s="4">
        <v>65.5</v>
      </c>
      <c r="F24" s="6">
        <v>60</v>
      </c>
      <c r="G24" s="5" t="s">
        <v>55</v>
      </c>
      <c r="H24" s="6">
        <v>1</v>
      </c>
      <c r="I24" s="6">
        <v>2</v>
      </c>
      <c r="J24" s="14"/>
      <c r="K24" s="4">
        <v>70</v>
      </c>
      <c r="L24" s="6">
        <v>47</v>
      </c>
      <c r="M24" s="5" t="s">
        <v>33</v>
      </c>
      <c r="N24" s="5">
        <v>1</v>
      </c>
      <c r="O24" s="11">
        <v>4</v>
      </c>
      <c r="P24" s="6" t="s">
        <v>36</v>
      </c>
      <c r="Q24" s="78">
        <v>1019.7093473794819</v>
      </c>
      <c r="R24" s="50">
        <f t="shared" si="1"/>
        <v>15.555555555555555</v>
      </c>
      <c r="S24" s="51">
        <f t="shared" si="0"/>
        <v>18.611111111111111</v>
      </c>
      <c r="T24" s="51">
        <f t="shared" si="0"/>
        <v>15.555555555555555</v>
      </c>
      <c r="U24" s="52">
        <f t="shared" si="2"/>
        <v>0</v>
      </c>
      <c r="V24" s="51">
        <f t="shared" si="3"/>
        <v>21.111111111111111</v>
      </c>
      <c r="W24" s="14">
        <f t="shared" si="3"/>
        <v>8.3333333333333339</v>
      </c>
    </row>
    <row r="25" spans="2:23" x14ac:dyDescent="0.25">
      <c r="B25" s="4">
        <v>17</v>
      </c>
      <c r="C25" s="33">
        <v>30.11</v>
      </c>
      <c r="D25" s="5">
        <v>60</v>
      </c>
      <c r="E25" s="4">
        <v>64</v>
      </c>
      <c r="F25" s="6">
        <v>60.8</v>
      </c>
      <c r="G25" s="5" t="s">
        <v>33</v>
      </c>
      <c r="H25" s="6">
        <v>1</v>
      </c>
      <c r="I25" s="6">
        <v>4</v>
      </c>
      <c r="J25" s="14"/>
      <c r="K25" s="4">
        <v>71.5</v>
      </c>
      <c r="L25" s="6">
        <v>48</v>
      </c>
      <c r="M25" s="5" t="s">
        <v>31</v>
      </c>
      <c r="N25" s="5">
        <v>2</v>
      </c>
      <c r="O25" s="11">
        <v>5</v>
      </c>
      <c r="P25" s="6" t="s">
        <v>51</v>
      </c>
      <c r="Q25" s="78">
        <v>1018.8288863329932</v>
      </c>
      <c r="R25" s="50">
        <f t="shared" si="1"/>
        <v>15.555555555555555</v>
      </c>
      <c r="S25" s="51">
        <f t="shared" si="1"/>
        <v>17.777777777777779</v>
      </c>
      <c r="T25" s="51">
        <f t="shared" si="1"/>
        <v>15.999999999999998</v>
      </c>
      <c r="U25" s="52">
        <f t="shared" si="2"/>
        <v>0</v>
      </c>
      <c r="V25" s="51">
        <f t="shared" si="3"/>
        <v>21.944444444444443</v>
      </c>
      <c r="W25" s="14">
        <f t="shared" si="3"/>
        <v>8.8888888888888893</v>
      </c>
    </row>
    <row r="26" spans="2:23" x14ac:dyDescent="0.25">
      <c r="B26" s="4">
        <v>18</v>
      </c>
      <c r="C26" s="33">
        <v>30.1</v>
      </c>
      <c r="D26" s="5">
        <v>63</v>
      </c>
      <c r="E26" s="4">
        <v>71.8</v>
      </c>
      <c r="F26" s="6">
        <v>65.5</v>
      </c>
      <c r="G26" s="5" t="s">
        <v>35</v>
      </c>
      <c r="H26" s="6">
        <v>1.5</v>
      </c>
      <c r="I26" s="6">
        <v>0</v>
      </c>
      <c r="J26" s="14"/>
      <c r="K26" s="4">
        <v>80</v>
      </c>
      <c r="L26" s="6">
        <v>55</v>
      </c>
      <c r="M26" s="5" t="s">
        <v>38</v>
      </c>
      <c r="N26" s="5">
        <v>1</v>
      </c>
      <c r="O26" s="11">
        <v>5</v>
      </c>
      <c r="P26" s="6" t="s">
        <v>51</v>
      </c>
      <c r="Q26" s="78">
        <v>1018.4902474689594</v>
      </c>
      <c r="R26" s="50">
        <f t="shared" si="1"/>
        <v>17.222222222222221</v>
      </c>
      <c r="S26" s="51">
        <f t="shared" si="1"/>
        <v>22.111111111111111</v>
      </c>
      <c r="T26" s="51">
        <f t="shared" si="1"/>
        <v>18.611111111111111</v>
      </c>
      <c r="U26" s="52">
        <f t="shared" si="2"/>
        <v>0</v>
      </c>
      <c r="V26" s="51">
        <f t="shared" si="3"/>
        <v>26.666666666666664</v>
      </c>
      <c r="W26" s="14">
        <f t="shared" si="3"/>
        <v>12.777777777777777</v>
      </c>
    </row>
    <row r="27" spans="2:23" x14ac:dyDescent="0.25">
      <c r="B27" s="4">
        <v>19</v>
      </c>
      <c r="C27" s="33">
        <v>30.04</v>
      </c>
      <c r="D27" s="5">
        <v>63</v>
      </c>
      <c r="E27" s="4">
        <v>69</v>
      </c>
      <c r="F27" s="6">
        <v>63.3</v>
      </c>
      <c r="G27" s="5" t="s">
        <v>35</v>
      </c>
      <c r="H27" s="6">
        <v>1</v>
      </c>
      <c r="I27" s="6">
        <v>2</v>
      </c>
      <c r="J27" s="14">
        <v>0.35</v>
      </c>
      <c r="K27" s="4">
        <v>79.400000000000006</v>
      </c>
      <c r="L27" s="6">
        <v>53</v>
      </c>
      <c r="M27" s="5"/>
      <c r="N27" s="5">
        <v>0</v>
      </c>
      <c r="O27" s="11">
        <v>6</v>
      </c>
      <c r="P27" s="6" t="s">
        <v>77</v>
      </c>
      <c r="Q27" s="78">
        <v>1016.4584142847546</v>
      </c>
      <c r="R27" s="50">
        <f t="shared" si="1"/>
        <v>17.222222222222221</v>
      </c>
      <c r="S27" s="51">
        <f t="shared" si="1"/>
        <v>20.555555555555554</v>
      </c>
      <c r="T27" s="51">
        <f t="shared" si="1"/>
        <v>17.388888888888886</v>
      </c>
      <c r="U27" s="52">
        <f t="shared" si="2"/>
        <v>0.88900000000000001</v>
      </c>
      <c r="V27" s="51">
        <f t="shared" si="3"/>
        <v>26.333333333333336</v>
      </c>
      <c r="W27" s="14">
        <f t="shared" si="3"/>
        <v>11.666666666666666</v>
      </c>
    </row>
    <row r="28" spans="2:23" x14ac:dyDescent="0.25">
      <c r="B28" s="4">
        <v>20</v>
      </c>
      <c r="C28" s="33">
        <v>30.091999999999999</v>
      </c>
      <c r="D28" s="5">
        <v>62</v>
      </c>
      <c r="E28" s="4">
        <v>57.6</v>
      </c>
      <c r="F28" s="6">
        <v>55</v>
      </c>
      <c r="G28" s="5" t="s">
        <v>40</v>
      </c>
      <c r="H28" s="6">
        <v>1.5</v>
      </c>
      <c r="I28" s="6">
        <v>3</v>
      </c>
      <c r="J28" s="14"/>
      <c r="K28" s="4">
        <v>64.599999999999994</v>
      </c>
      <c r="L28" s="6">
        <v>49.4</v>
      </c>
      <c r="M28" s="5" t="s">
        <v>43</v>
      </c>
      <c r="N28" s="5">
        <v>0.5</v>
      </c>
      <c r="O28" s="11">
        <v>6</v>
      </c>
      <c r="P28" s="6" t="s">
        <v>36</v>
      </c>
      <c r="Q28" s="78">
        <v>1018.2193363777318</v>
      </c>
      <c r="R28" s="50">
        <f t="shared" si="1"/>
        <v>16.666666666666668</v>
      </c>
      <c r="S28" s="51">
        <f t="shared" si="1"/>
        <v>14.222222222222223</v>
      </c>
      <c r="T28" s="51">
        <f t="shared" si="1"/>
        <v>12.777777777777777</v>
      </c>
      <c r="U28" s="52">
        <f t="shared" si="2"/>
        <v>0</v>
      </c>
      <c r="V28" s="51">
        <f t="shared" si="3"/>
        <v>18.111111111111107</v>
      </c>
      <c r="W28" s="14">
        <f t="shared" si="3"/>
        <v>9.6666666666666661</v>
      </c>
    </row>
    <row r="29" spans="2:23" x14ac:dyDescent="0.25">
      <c r="B29" s="4">
        <v>21</v>
      </c>
      <c r="C29" s="33">
        <v>30.044</v>
      </c>
      <c r="D29" s="5">
        <v>61</v>
      </c>
      <c r="E29" s="4">
        <v>58</v>
      </c>
      <c r="F29" s="6">
        <v>55</v>
      </c>
      <c r="G29" s="5" t="s">
        <v>40</v>
      </c>
      <c r="H29" s="6">
        <v>1.5</v>
      </c>
      <c r="I29" s="6">
        <v>1</v>
      </c>
      <c r="J29" s="14">
        <v>0.04</v>
      </c>
      <c r="K29" s="4">
        <v>63.3</v>
      </c>
      <c r="L29" s="6">
        <v>43</v>
      </c>
      <c r="M29" s="5"/>
      <c r="N29" s="5">
        <v>0</v>
      </c>
      <c r="O29" s="11">
        <v>5</v>
      </c>
      <c r="P29" s="6" t="s">
        <v>36</v>
      </c>
      <c r="Q29" s="78">
        <v>1016.5938698303685</v>
      </c>
      <c r="R29" s="50">
        <f t="shared" si="1"/>
        <v>16.111111111111111</v>
      </c>
      <c r="S29" s="51">
        <f t="shared" si="1"/>
        <v>14.444444444444445</v>
      </c>
      <c r="T29" s="51">
        <f t="shared" si="1"/>
        <v>12.777777777777777</v>
      </c>
      <c r="U29" s="52">
        <f t="shared" si="2"/>
        <v>0.1016</v>
      </c>
      <c r="V29" s="51">
        <f t="shared" si="3"/>
        <v>17.388888888888886</v>
      </c>
      <c r="W29" s="14">
        <f t="shared" si="3"/>
        <v>6.1111111111111107</v>
      </c>
    </row>
    <row r="30" spans="2:23" x14ac:dyDescent="0.25">
      <c r="B30" s="4">
        <v>22</v>
      </c>
      <c r="C30" s="33">
        <v>29.93</v>
      </c>
      <c r="D30" s="5">
        <v>61</v>
      </c>
      <c r="E30" s="4">
        <v>57.7</v>
      </c>
      <c r="F30" s="6">
        <v>56.3</v>
      </c>
      <c r="G30" s="5" t="s">
        <v>41</v>
      </c>
      <c r="H30" s="6">
        <v>1.5</v>
      </c>
      <c r="I30" s="6">
        <v>10</v>
      </c>
      <c r="J30" s="14">
        <v>7.0000000000000007E-2</v>
      </c>
      <c r="K30" s="4">
        <v>61.2</v>
      </c>
      <c r="L30" s="6">
        <v>52.8</v>
      </c>
      <c r="M30" s="5" t="s">
        <v>41</v>
      </c>
      <c r="N30" s="5">
        <v>2</v>
      </c>
      <c r="O30" s="11">
        <v>6</v>
      </c>
      <c r="P30" s="6" t="s">
        <v>34</v>
      </c>
      <c r="Q30" s="78">
        <v>1012.7333867803794</v>
      </c>
      <c r="R30" s="50">
        <f t="shared" si="1"/>
        <v>16.111111111111111</v>
      </c>
      <c r="S30" s="51">
        <f t="shared" si="1"/>
        <v>14.277777777777779</v>
      </c>
      <c r="T30" s="51">
        <f t="shared" si="1"/>
        <v>13.499999999999998</v>
      </c>
      <c r="U30" s="52">
        <f t="shared" si="2"/>
        <v>0.17780000000000001</v>
      </c>
      <c r="V30" s="51">
        <f t="shared" si="3"/>
        <v>16.222222222222225</v>
      </c>
      <c r="W30" s="14">
        <f t="shared" si="3"/>
        <v>11.555555555555554</v>
      </c>
    </row>
    <row r="31" spans="2:23" x14ac:dyDescent="0.25">
      <c r="B31" s="4">
        <v>23</v>
      </c>
      <c r="C31" s="33">
        <v>29.692</v>
      </c>
      <c r="D31" s="5">
        <v>60</v>
      </c>
      <c r="E31" s="4">
        <v>58</v>
      </c>
      <c r="F31" s="6">
        <v>57</v>
      </c>
      <c r="G31" s="5" t="s">
        <v>41</v>
      </c>
      <c r="H31" s="6">
        <v>4</v>
      </c>
      <c r="I31" s="6">
        <v>10</v>
      </c>
      <c r="J31" s="14">
        <v>0.21</v>
      </c>
      <c r="K31" s="4">
        <v>60.8</v>
      </c>
      <c r="L31" s="6">
        <v>52</v>
      </c>
      <c r="M31" s="5"/>
      <c r="N31" s="5">
        <v>0</v>
      </c>
      <c r="O31" s="11">
        <v>7</v>
      </c>
      <c r="P31" s="6" t="s">
        <v>34</v>
      </c>
      <c r="Q31" s="78">
        <v>1004.673781816368</v>
      </c>
      <c r="R31" s="50">
        <f t="shared" si="1"/>
        <v>15.555555555555555</v>
      </c>
      <c r="S31" s="51">
        <f t="shared" si="1"/>
        <v>14.444444444444445</v>
      </c>
      <c r="T31" s="51">
        <f t="shared" si="1"/>
        <v>13.888888888888889</v>
      </c>
      <c r="U31" s="52">
        <f t="shared" si="2"/>
        <v>0.53339999999999999</v>
      </c>
      <c r="V31" s="51">
        <f t="shared" si="3"/>
        <v>15.999999999999998</v>
      </c>
      <c r="W31" s="14">
        <f t="shared" si="3"/>
        <v>11.111111111111111</v>
      </c>
    </row>
    <row r="32" spans="2:23" x14ac:dyDescent="0.25">
      <c r="B32" s="4">
        <v>24</v>
      </c>
      <c r="C32" s="33">
        <v>29.79</v>
      </c>
      <c r="D32" s="5">
        <v>60</v>
      </c>
      <c r="E32" s="4">
        <v>59</v>
      </c>
      <c r="F32" s="6">
        <v>58</v>
      </c>
      <c r="G32" s="5" t="s">
        <v>40</v>
      </c>
      <c r="H32" s="6">
        <v>2</v>
      </c>
      <c r="I32" s="6">
        <v>10</v>
      </c>
      <c r="J32" s="14">
        <v>0.21</v>
      </c>
      <c r="K32" s="4">
        <v>60</v>
      </c>
      <c r="L32" s="6">
        <v>51</v>
      </c>
      <c r="M32" s="5" t="s">
        <v>41</v>
      </c>
      <c r="N32" s="5">
        <v>3</v>
      </c>
      <c r="O32" s="11">
        <v>8</v>
      </c>
      <c r="P32" s="6" t="s">
        <v>39</v>
      </c>
      <c r="Q32" s="78">
        <v>1007.9924426839023</v>
      </c>
      <c r="R32" s="50">
        <f t="shared" si="1"/>
        <v>15.555555555555555</v>
      </c>
      <c r="S32" s="51">
        <f t="shared" si="1"/>
        <v>15</v>
      </c>
      <c r="T32" s="51">
        <f t="shared" si="1"/>
        <v>14.444444444444445</v>
      </c>
      <c r="U32" s="52">
        <f t="shared" si="2"/>
        <v>0.53339999999999999</v>
      </c>
      <c r="V32" s="51">
        <f t="shared" si="3"/>
        <v>15.555555555555555</v>
      </c>
      <c r="W32" s="14">
        <f t="shared" si="3"/>
        <v>10.555555555555555</v>
      </c>
    </row>
    <row r="33" spans="2:23" x14ac:dyDescent="0.25">
      <c r="B33" s="4">
        <v>25</v>
      </c>
      <c r="C33" s="33">
        <v>29.888000000000002</v>
      </c>
      <c r="D33" s="5">
        <v>60</v>
      </c>
      <c r="E33" s="4">
        <v>57</v>
      </c>
      <c r="F33" s="6">
        <v>56</v>
      </c>
      <c r="G33" s="5" t="s">
        <v>41</v>
      </c>
      <c r="H33" s="6">
        <v>1.5</v>
      </c>
      <c r="I33" s="6">
        <v>10</v>
      </c>
      <c r="J33" s="14"/>
      <c r="K33" s="4">
        <v>66</v>
      </c>
      <c r="L33" s="6">
        <v>52</v>
      </c>
      <c r="M33" s="5"/>
      <c r="N33" s="5">
        <v>0</v>
      </c>
      <c r="O33" s="11">
        <v>7</v>
      </c>
      <c r="P33" s="6" t="s">
        <v>78</v>
      </c>
      <c r="Q33" s="78">
        <v>1011.3111035514363</v>
      </c>
      <c r="R33" s="50">
        <f t="shared" si="1"/>
        <v>15.555555555555555</v>
      </c>
      <c r="S33" s="51">
        <f t="shared" si="1"/>
        <v>13.888888888888889</v>
      </c>
      <c r="T33" s="51">
        <f t="shared" si="1"/>
        <v>13.333333333333332</v>
      </c>
      <c r="U33" s="52">
        <f t="shared" si="2"/>
        <v>0</v>
      </c>
      <c r="V33" s="51">
        <f t="shared" si="3"/>
        <v>18.888888888888889</v>
      </c>
      <c r="W33" s="14">
        <f t="shared" si="3"/>
        <v>11.111111111111111</v>
      </c>
    </row>
    <row r="34" spans="2:23" x14ac:dyDescent="0.25">
      <c r="B34" s="4">
        <v>26</v>
      </c>
      <c r="C34" s="33">
        <v>30.11</v>
      </c>
      <c r="D34" s="5">
        <v>59</v>
      </c>
      <c r="E34" s="4">
        <v>56.6</v>
      </c>
      <c r="F34" s="6">
        <v>55</v>
      </c>
      <c r="G34" s="5" t="s">
        <v>40</v>
      </c>
      <c r="H34" s="6">
        <v>1</v>
      </c>
      <c r="I34" s="6">
        <v>5</v>
      </c>
      <c r="J34" s="14"/>
      <c r="K34" s="4">
        <v>66</v>
      </c>
      <c r="L34" s="6">
        <v>45</v>
      </c>
      <c r="M34" s="5"/>
      <c r="N34" s="5">
        <v>0</v>
      </c>
      <c r="O34" s="11">
        <v>6</v>
      </c>
      <c r="P34" s="6" t="s">
        <v>36</v>
      </c>
      <c r="Q34" s="78">
        <v>1018.8288863329932</v>
      </c>
      <c r="R34" s="50">
        <f t="shared" si="1"/>
        <v>15</v>
      </c>
      <c r="S34" s="51">
        <f t="shared" si="1"/>
        <v>13.666666666666668</v>
      </c>
      <c r="T34" s="51">
        <f t="shared" si="1"/>
        <v>12.777777777777777</v>
      </c>
      <c r="U34" s="52">
        <f t="shared" si="2"/>
        <v>0</v>
      </c>
      <c r="V34" s="51">
        <f t="shared" si="3"/>
        <v>18.888888888888889</v>
      </c>
      <c r="W34" s="14">
        <f t="shared" si="3"/>
        <v>7.2222222222222223</v>
      </c>
    </row>
    <row r="35" spans="2:23" x14ac:dyDescent="0.25">
      <c r="B35" s="4">
        <v>27</v>
      </c>
      <c r="C35" s="33">
        <v>30.21</v>
      </c>
      <c r="D35" s="5">
        <v>60</v>
      </c>
      <c r="E35" s="4">
        <v>62.4</v>
      </c>
      <c r="F35" s="6">
        <v>56.7</v>
      </c>
      <c r="G35" s="5" t="s">
        <v>40</v>
      </c>
      <c r="H35" s="6">
        <v>1</v>
      </c>
      <c r="I35" s="6">
        <v>3</v>
      </c>
      <c r="J35" s="14"/>
      <c r="K35" s="4">
        <v>67.2</v>
      </c>
      <c r="L35" s="6">
        <v>50.5</v>
      </c>
      <c r="M35" s="5" t="s">
        <v>33</v>
      </c>
      <c r="N35" s="5">
        <v>0.5</v>
      </c>
      <c r="O35" s="11">
        <v>5</v>
      </c>
      <c r="P35" s="6" t="s">
        <v>36</v>
      </c>
      <c r="Q35" s="78">
        <v>1022.2152749733342</v>
      </c>
      <c r="R35" s="50">
        <f t="shared" si="1"/>
        <v>15.555555555555555</v>
      </c>
      <c r="S35" s="51">
        <f t="shared" si="1"/>
        <v>16.888888888888889</v>
      </c>
      <c r="T35" s="51">
        <f t="shared" si="1"/>
        <v>13.722222222222223</v>
      </c>
      <c r="U35" s="52">
        <f t="shared" si="2"/>
        <v>0</v>
      </c>
      <c r="V35" s="51">
        <f t="shared" si="3"/>
        <v>19.555555555555557</v>
      </c>
      <c r="W35" s="14">
        <f t="shared" si="3"/>
        <v>10.277777777777777</v>
      </c>
    </row>
    <row r="36" spans="2:23" x14ac:dyDescent="0.25">
      <c r="B36" s="4">
        <v>28</v>
      </c>
      <c r="C36" s="33">
        <v>30.23</v>
      </c>
      <c r="D36" s="5">
        <v>60</v>
      </c>
      <c r="E36" s="4">
        <v>66</v>
      </c>
      <c r="F36" s="6">
        <v>59</v>
      </c>
      <c r="G36" s="5" t="s">
        <v>33</v>
      </c>
      <c r="H36" s="6">
        <v>2</v>
      </c>
      <c r="I36" s="6">
        <v>1</v>
      </c>
      <c r="J36" s="14">
        <v>0.02</v>
      </c>
      <c r="K36" s="4">
        <v>74.599999999999994</v>
      </c>
      <c r="L36" s="6">
        <v>48.5</v>
      </c>
      <c r="M36" s="5" t="s">
        <v>33</v>
      </c>
      <c r="N36" s="5">
        <v>2</v>
      </c>
      <c r="O36" s="11">
        <v>5</v>
      </c>
      <c r="P36" s="6" t="s">
        <v>79</v>
      </c>
      <c r="Q36" s="78">
        <v>1022.8925527014025</v>
      </c>
      <c r="R36" s="50">
        <f t="shared" si="1"/>
        <v>15.555555555555555</v>
      </c>
      <c r="S36" s="51">
        <f t="shared" si="1"/>
        <v>18.888888888888889</v>
      </c>
      <c r="T36" s="51">
        <f t="shared" si="1"/>
        <v>15</v>
      </c>
      <c r="U36" s="52">
        <f t="shared" si="2"/>
        <v>5.0799999999999998E-2</v>
      </c>
      <c r="V36" s="51">
        <f t="shared" si="3"/>
        <v>23.666666666666664</v>
      </c>
      <c r="W36" s="14">
        <f t="shared" si="3"/>
        <v>9.1666666666666661</v>
      </c>
    </row>
    <row r="37" spans="2:23" x14ac:dyDescent="0.25">
      <c r="B37" s="4">
        <v>29</v>
      </c>
      <c r="C37" s="33">
        <v>30.007999999999999</v>
      </c>
      <c r="D37" s="5">
        <v>63</v>
      </c>
      <c r="E37" s="4">
        <v>74.2</v>
      </c>
      <c r="F37" s="6">
        <v>66</v>
      </c>
      <c r="G37" s="5" t="s">
        <v>33</v>
      </c>
      <c r="H37" s="6">
        <v>1.5</v>
      </c>
      <c r="I37" s="6">
        <v>0</v>
      </c>
      <c r="J37" s="14"/>
      <c r="K37" s="4">
        <v>75.599999999999994</v>
      </c>
      <c r="L37" s="6">
        <v>56.4</v>
      </c>
      <c r="M37" s="5" t="s">
        <v>38</v>
      </c>
      <c r="N37" s="5">
        <v>1</v>
      </c>
      <c r="O37" s="11">
        <v>5</v>
      </c>
      <c r="P37" s="6" t="s">
        <v>36</v>
      </c>
      <c r="Q37" s="78">
        <v>1015.3747699198454</v>
      </c>
      <c r="R37" s="50">
        <f t="shared" si="1"/>
        <v>17.222222222222221</v>
      </c>
      <c r="S37" s="51">
        <f t="shared" si="1"/>
        <v>23.444444444444446</v>
      </c>
      <c r="T37" s="51">
        <f t="shared" si="1"/>
        <v>18.888888888888889</v>
      </c>
      <c r="U37" s="52">
        <f t="shared" si="2"/>
        <v>0</v>
      </c>
      <c r="V37" s="51">
        <f t="shared" si="3"/>
        <v>24.222222222222218</v>
      </c>
      <c r="W37" s="14">
        <f t="shared" si="3"/>
        <v>13.555555555555554</v>
      </c>
    </row>
    <row r="38" spans="2:23" x14ac:dyDescent="0.25">
      <c r="B38" s="4">
        <v>30</v>
      </c>
      <c r="C38" s="33">
        <v>30.102</v>
      </c>
      <c r="D38" s="5">
        <v>63</v>
      </c>
      <c r="E38" s="4">
        <v>61</v>
      </c>
      <c r="F38" s="6">
        <v>57</v>
      </c>
      <c r="G38" s="5" t="s">
        <v>55</v>
      </c>
      <c r="H38" s="6">
        <v>1.5</v>
      </c>
      <c r="I38" s="6">
        <v>6</v>
      </c>
      <c r="J38" s="14"/>
      <c r="K38" s="4">
        <v>64.2</v>
      </c>
      <c r="L38" s="6">
        <v>52</v>
      </c>
      <c r="M38" s="5" t="s">
        <v>40</v>
      </c>
      <c r="N38" s="5">
        <v>0.5</v>
      </c>
      <c r="O38" s="11">
        <v>5</v>
      </c>
      <c r="P38" s="6" t="s">
        <v>36</v>
      </c>
      <c r="Q38" s="78">
        <v>1018.5579752417661</v>
      </c>
      <c r="R38" s="50">
        <f t="shared" si="1"/>
        <v>17.222222222222221</v>
      </c>
      <c r="S38" s="51">
        <f t="shared" si="1"/>
        <v>16.111111111111111</v>
      </c>
      <c r="T38" s="51">
        <f t="shared" si="1"/>
        <v>13.888888888888889</v>
      </c>
      <c r="U38" s="52">
        <f t="shared" si="2"/>
        <v>0</v>
      </c>
      <c r="V38" s="51">
        <f t="shared" si="3"/>
        <v>17.888888888888889</v>
      </c>
      <c r="W38" s="14">
        <f t="shared" si="3"/>
        <v>11.111111111111111</v>
      </c>
    </row>
    <row r="39" spans="2:23" x14ac:dyDescent="0.25">
      <c r="B39" s="4">
        <v>31</v>
      </c>
      <c r="C39" s="33">
        <v>30.1</v>
      </c>
      <c r="D39" s="5">
        <v>62</v>
      </c>
      <c r="E39" s="4">
        <v>61</v>
      </c>
      <c r="F39" s="6">
        <v>57.2</v>
      </c>
      <c r="G39" s="5" t="s">
        <v>40</v>
      </c>
      <c r="H39" s="6">
        <v>1</v>
      </c>
      <c r="I39" s="6">
        <v>0</v>
      </c>
      <c r="J39" s="14"/>
      <c r="K39" s="4">
        <v>69.5</v>
      </c>
      <c r="L39" s="6">
        <v>49</v>
      </c>
      <c r="M39" s="5" t="s">
        <v>33</v>
      </c>
      <c r="N39" s="5">
        <v>0.5</v>
      </c>
      <c r="O39" s="11">
        <v>6</v>
      </c>
      <c r="P39" s="6" t="s">
        <v>80</v>
      </c>
      <c r="Q39" s="78">
        <v>1018.4902474689594</v>
      </c>
      <c r="R39" s="50">
        <f t="shared" si="1"/>
        <v>16.666666666666668</v>
      </c>
      <c r="S39" s="51">
        <f t="shared" si="1"/>
        <v>16.111111111111111</v>
      </c>
      <c r="T39" s="51">
        <f t="shared" si="1"/>
        <v>14.000000000000002</v>
      </c>
      <c r="U39" s="52">
        <f t="shared" si="2"/>
        <v>0</v>
      </c>
      <c r="V39" s="51">
        <f t="shared" si="3"/>
        <v>20.833333333333332</v>
      </c>
      <c r="W39" s="14">
        <f t="shared" si="3"/>
        <v>9.4444444444444446</v>
      </c>
    </row>
    <row r="40" spans="2:23" x14ac:dyDescent="0.25">
      <c r="B40" s="1" t="s">
        <v>15</v>
      </c>
      <c r="C40" s="12">
        <f t="shared" ref="C40:O40" si="4">SUM(C9:C39)</f>
        <v>931.35599999999999</v>
      </c>
      <c r="D40" s="36">
        <f t="shared" si="4"/>
        <v>1841</v>
      </c>
      <c r="E40" s="36">
        <f t="shared" ref="E40" si="5">SUM(E9:E39)</f>
        <v>1859.8</v>
      </c>
      <c r="F40" s="36">
        <f t="shared" si="4"/>
        <v>1758.5</v>
      </c>
      <c r="G40" s="36"/>
      <c r="H40" s="36">
        <f t="shared" si="4"/>
        <v>48.5</v>
      </c>
      <c r="I40" s="36">
        <f t="shared" si="4"/>
        <v>125</v>
      </c>
      <c r="J40" s="35">
        <f t="shared" si="4"/>
        <v>1.49</v>
      </c>
      <c r="K40" s="36">
        <f t="shared" si="4"/>
        <v>2045.9999999999998</v>
      </c>
      <c r="L40" s="36">
        <f t="shared" si="4"/>
        <v>1530.4</v>
      </c>
      <c r="M40" s="12"/>
      <c r="N40" s="36">
        <f t="shared" si="4"/>
        <v>32</v>
      </c>
      <c r="O40" s="37">
        <f t="shared" si="4"/>
        <v>175</v>
      </c>
      <c r="P40" s="3"/>
      <c r="Q40" s="36">
        <f>SUM(Q9:Q39)</f>
        <v>31514.139053650197</v>
      </c>
      <c r="R40" s="37"/>
      <c r="S40" s="48"/>
      <c r="T40" s="48"/>
      <c r="U40" s="49">
        <f t="shared" si="2"/>
        <v>3.7845999999999997</v>
      </c>
      <c r="V40" s="48"/>
      <c r="W40" s="13"/>
    </row>
    <row r="41" spans="2:23" x14ac:dyDescent="0.25">
      <c r="B41" s="7" t="s">
        <v>16</v>
      </c>
      <c r="C41" s="15">
        <f>C40/31</f>
        <v>30.043741935483872</v>
      </c>
      <c r="D41" s="38">
        <f t="shared" ref="D41:O41" si="6">D40/31</f>
        <v>59.387096774193552</v>
      </c>
      <c r="E41" s="38">
        <f t="shared" ref="E41" si="7">E40/31</f>
        <v>59.993548387096773</v>
      </c>
      <c r="F41" s="38">
        <f t="shared" si="6"/>
        <v>56.725806451612904</v>
      </c>
      <c r="G41" s="38"/>
      <c r="H41" s="38">
        <f t="shared" si="6"/>
        <v>1.564516129032258</v>
      </c>
      <c r="I41" s="38">
        <f t="shared" si="6"/>
        <v>4.032258064516129</v>
      </c>
      <c r="J41" s="38">
        <f t="shared" si="6"/>
        <v>4.8064516129032259E-2</v>
      </c>
      <c r="K41" s="38">
        <f t="shared" si="6"/>
        <v>65.999999999999986</v>
      </c>
      <c r="L41" s="38">
        <f t="shared" si="6"/>
        <v>49.36774193548387</v>
      </c>
      <c r="M41" s="15"/>
      <c r="N41" s="38">
        <f t="shared" si="6"/>
        <v>1.032258064516129</v>
      </c>
      <c r="O41" s="39">
        <f t="shared" si="6"/>
        <v>5.645161290322581</v>
      </c>
      <c r="P41" s="9"/>
      <c r="Q41" s="38">
        <f>AVERAGE(Q9:Q39)</f>
        <v>1016.5851307629096</v>
      </c>
      <c r="R41" s="39">
        <f t="shared" si="1"/>
        <v>15.215053763440862</v>
      </c>
      <c r="S41" s="53">
        <f t="shared" si="1"/>
        <v>15.551971326164873</v>
      </c>
      <c r="T41" s="53">
        <f t="shared" si="1"/>
        <v>13.736559139784946</v>
      </c>
      <c r="U41" s="54">
        <f t="shared" si="2"/>
        <v>0.12208387096774194</v>
      </c>
      <c r="V41" s="53">
        <f t="shared" si="3"/>
        <v>18.888888888888882</v>
      </c>
      <c r="W41" s="55">
        <f t="shared" si="3"/>
        <v>9.6487455197132608</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6.5</v>
      </c>
      <c r="E45" s="5">
        <v>3</v>
      </c>
      <c r="F45" s="5">
        <v>2</v>
      </c>
      <c r="G45" s="5">
        <v>6.5</v>
      </c>
      <c r="H45" s="5">
        <v>5.5</v>
      </c>
      <c r="I45" s="5">
        <v>1.5</v>
      </c>
      <c r="J45" s="5">
        <v>0.5</v>
      </c>
      <c r="K45" s="6"/>
    </row>
    <row r="46" spans="2:23" ht="30" x14ac:dyDescent="0.25">
      <c r="B46" s="24" t="s">
        <v>28</v>
      </c>
      <c r="C46" s="7">
        <v>2.5</v>
      </c>
      <c r="D46" s="8">
        <v>18</v>
      </c>
      <c r="E46" s="8">
        <v>15</v>
      </c>
      <c r="F46" s="8">
        <v>5</v>
      </c>
      <c r="G46" s="8">
        <v>25</v>
      </c>
      <c r="H46" s="8">
        <v>12</v>
      </c>
      <c r="I46" s="8">
        <v>3</v>
      </c>
      <c r="J46" s="8">
        <v>0.5</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103" priority="13">
      <formula>C9&gt;31</formula>
    </cfRule>
  </conditionalFormatting>
  <conditionalFormatting sqref="C9:C39">
    <cfRule type="expression" dxfId="102" priority="12">
      <formula>C9&lt;29</formula>
    </cfRule>
  </conditionalFormatting>
  <conditionalFormatting sqref="D9:D39">
    <cfRule type="expression" dxfId="101" priority="10">
      <formula>D9&lt;40</formula>
    </cfRule>
    <cfRule type="expression" dxfId="100" priority="11">
      <formula>D9&gt;70</formula>
    </cfRule>
  </conditionalFormatting>
  <conditionalFormatting sqref="F9:F39">
    <cfRule type="expression" dxfId="99" priority="9">
      <formula>F9&gt;E9</formula>
    </cfRule>
  </conditionalFormatting>
  <conditionalFormatting sqref="I9:I39">
    <cfRule type="cellIs" dxfId="98" priority="8" operator="greaterThan">
      <formula>10</formula>
    </cfRule>
  </conditionalFormatting>
  <conditionalFormatting sqref="J9:J39">
    <cfRule type="cellIs" dxfId="97" priority="7" operator="greaterThanOrEqual">
      <formula>5</formula>
    </cfRule>
  </conditionalFormatting>
  <conditionalFormatting sqref="K9:K39">
    <cfRule type="cellIs" dxfId="96" priority="5" operator="lessThan">
      <formula>35</formula>
    </cfRule>
    <cfRule type="cellIs" dxfId="95" priority="6" operator="greaterThanOrEqual">
      <formula>85</formula>
    </cfRule>
  </conditionalFormatting>
  <conditionalFormatting sqref="L9:L39">
    <cfRule type="cellIs" dxfId="94" priority="3" operator="notBetween">
      <formula>70</formula>
      <formula>20</formula>
    </cfRule>
    <cfRule type="expression" dxfId="93" priority="4">
      <formula>L9&gt;K9</formula>
    </cfRule>
  </conditionalFormatting>
  <conditionalFormatting sqref="O9:O39">
    <cfRule type="cellIs" dxfId="92" priority="2" operator="greaterThan">
      <formula>10</formula>
    </cfRule>
  </conditionalFormatting>
  <conditionalFormatting sqref="P9:P39">
    <cfRule type="containsBlanks" dxfId="91"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topLeftCell="F24"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ht="15" customHeight="1"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ht="30" customHeight="1" x14ac:dyDescent="0.25">
      <c r="A8" s="20"/>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30.03</v>
      </c>
      <c r="D9" s="1">
        <v>63</v>
      </c>
      <c r="E9" s="1">
        <v>63.4</v>
      </c>
      <c r="F9" s="3">
        <v>61</v>
      </c>
      <c r="G9" s="2" t="s">
        <v>41</v>
      </c>
      <c r="H9" s="3">
        <v>1</v>
      </c>
      <c r="I9" s="3">
        <v>0</v>
      </c>
      <c r="J9" s="13"/>
      <c r="K9" s="1">
        <v>70</v>
      </c>
      <c r="L9" s="3">
        <v>48.8</v>
      </c>
      <c r="M9" s="2"/>
      <c r="N9" s="2">
        <v>0</v>
      </c>
      <c r="O9" s="10">
        <v>4</v>
      </c>
      <c r="P9" s="3" t="s">
        <v>51</v>
      </c>
      <c r="Q9" s="79">
        <v>1015.7811365566865</v>
      </c>
      <c r="R9" s="37">
        <f>CONVERT(D9,"F","C")</f>
        <v>17.222222222222221</v>
      </c>
      <c r="S9" s="48">
        <f t="shared" ref="S9:T24" si="0">CONVERT(E9,"F","C")</f>
        <v>17.444444444444443</v>
      </c>
      <c r="T9" s="48">
        <f t="shared" si="0"/>
        <v>16.111111111111111</v>
      </c>
      <c r="U9" s="49">
        <f>CONVERT(J9,"in","cm")</f>
        <v>0</v>
      </c>
      <c r="V9" s="48">
        <f>CONVERT(K9,"F","C")</f>
        <v>21.111111111111111</v>
      </c>
      <c r="W9" s="13">
        <f>CONVERT(L9,"F","C")</f>
        <v>9.3333333333333321</v>
      </c>
    </row>
    <row r="10" spans="1:23" x14ac:dyDescent="0.25">
      <c r="B10" s="4">
        <v>2</v>
      </c>
      <c r="C10" s="33">
        <v>30.08</v>
      </c>
      <c r="D10" s="5">
        <v>63</v>
      </c>
      <c r="E10" s="4">
        <v>59</v>
      </c>
      <c r="F10" s="6">
        <v>56.4</v>
      </c>
      <c r="G10" s="5" t="s">
        <v>43</v>
      </c>
      <c r="H10" s="6">
        <v>1</v>
      </c>
      <c r="I10" s="6">
        <v>10</v>
      </c>
      <c r="J10" s="14">
        <v>0.08</v>
      </c>
      <c r="K10" s="4">
        <v>65</v>
      </c>
      <c r="L10" s="6">
        <v>51</v>
      </c>
      <c r="M10" s="5" t="s">
        <v>38</v>
      </c>
      <c r="N10" s="5">
        <v>0.5</v>
      </c>
      <c r="O10" s="11">
        <v>6</v>
      </c>
      <c r="P10" s="6" t="s">
        <v>37</v>
      </c>
      <c r="Q10" s="78">
        <v>1017.4743308768568</v>
      </c>
      <c r="R10" s="50">
        <f t="shared" ref="R10:T40" si="1">CONVERT(D10,"F","C")</f>
        <v>17.222222222222221</v>
      </c>
      <c r="S10" s="51">
        <f t="shared" si="0"/>
        <v>15</v>
      </c>
      <c r="T10" s="51">
        <f t="shared" si="0"/>
        <v>13.555555555555554</v>
      </c>
      <c r="U10" s="52">
        <f t="shared" ref="U10:U40" si="2">CONVERT(J10,"in","cm")</f>
        <v>0.20319999999999999</v>
      </c>
      <c r="V10" s="51">
        <f t="shared" ref="V10:W40" si="3">CONVERT(K10,"F","C")</f>
        <v>18.333333333333332</v>
      </c>
      <c r="W10" s="14">
        <f t="shared" si="3"/>
        <v>10.555555555555555</v>
      </c>
    </row>
    <row r="11" spans="1:23" x14ac:dyDescent="0.25">
      <c r="B11" s="4">
        <v>3</v>
      </c>
      <c r="C11" s="33">
        <v>30.222000000000001</v>
      </c>
      <c r="D11" s="5">
        <v>62</v>
      </c>
      <c r="E11" s="4">
        <v>60.8</v>
      </c>
      <c r="F11" s="6">
        <v>56</v>
      </c>
      <c r="G11" s="5" t="s">
        <v>38</v>
      </c>
      <c r="H11" s="6">
        <v>1</v>
      </c>
      <c r="I11" s="6">
        <v>4</v>
      </c>
      <c r="J11" s="14"/>
      <c r="K11" s="4">
        <v>64</v>
      </c>
      <c r="L11" s="6">
        <v>47.3</v>
      </c>
      <c r="M11" s="5" t="s">
        <v>40</v>
      </c>
      <c r="N11" s="5">
        <v>0.5</v>
      </c>
      <c r="O11" s="11">
        <v>6</v>
      </c>
      <c r="P11" s="6" t="s">
        <v>36</v>
      </c>
      <c r="Q11" s="78">
        <v>1022.2830027461412</v>
      </c>
      <c r="R11" s="50">
        <f t="shared" si="1"/>
        <v>16.666666666666668</v>
      </c>
      <c r="S11" s="51">
        <f t="shared" si="0"/>
        <v>15.999999999999998</v>
      </c>
      <c r="T11" s="51">
        <f t="shared" si="0"/>
        <v>13.333333333333332</v>
      </c>
      <c r="U11" s="52">
        <f t="shared" si="2"/>
        <v>0</v>
      </c>
      <c r="V11" s="51">
        <f t="shared" si="3"/>
        <v>17.777777777777779</v>
      </c>
      <c r="W11" s="14">
        <f t="shared" si="3"/>
        <v>8.4999999999999982</v>
      </c>
    </row>
    <row r="12" spans="1:23" x14ac:dyDescent="0.25">
      <c r="B12" s="4">
        <v>4</v>
      </c>
      <c r="C12" s="33">
        <v>30.18</v>
      </c>
      <c r="D12" s="34">
        <v>61</v>
      </c>
      <c r="E12" s="4">
        <v>58</v>
      </c>
      <c r="F12" s="6">
        <v>55</v>
      </c>
      <c r="G12" s="5" t="s">
        <v>40</v>
      </c>
      <c r="H12" s="6">
        <v>2</v>
      </c>
      <c r="I12" s="6">
        <v>10</v>
      </c>
      <c r="J12" s="14">
        <v>0.09</v>
      </c>
      <c r="K12" s="4">
        <v>63.6</v>
      </c>
      <c r="L12" s="6">
        <v>44</v>
      </c>
      <c r="M12" s="5" t="s">
        <v>38</v>
      </c>
      <c r="N12" s="5">
        <v>1</v>
      </c>
      <c r="O12" s="11">
        <v>7</v>
      </c>
      <c r="P12" s="6" t="s">
        <v>81</v>
      </c>
      <c r="Q12" s="78">
        <v>1020.8607195171978</v>
      </c>
      <c r="R12" s="50">
        <f t="shared" si="1"/>
        <v>16.111111111111111</v>
      </c>
      <c r="S12" s="51">
        <f t="shared" si="0"/>
        <v>14.444444444444445</v>
      </c>
      <c r="T12" s="51">
        <f t="shared" si="0"/>
        <v>12.777777777777777</v>
      </c>
      <c r="U12" s="52">
        <f t="shared" si="2"/>
        <v>0.22859999999999997</v>
      </c>
      <c r="V12" s="51">
        <f t="shared" si="3"/>
        <v>17.555555555555557</v>
      </c>
      <c r="W12" s="14">
        <f t="shared" si="3"/>
        <v>6.6666666666666661</v>
      </c>
    </row>
    <row r="13" spans="1:23" x14ac:dyDescent="0.25">
      <c r="B13" s="4">
        <v>5</v>
      </c>
      <c r="C13" s="33">
        <v>30.25</v>
      </c>
      <c r="D13" s="34">
        <v>61</v>
      </c>
      <c r="E13" s="4">
        <v>61</v>
      </c>
      <c r="F13" s="6">
        <v>57</v>
      </c>
      <c r="G13" s="5" t="s">
        <v>40</v>
      </c>
      <c r="H13" s="6">
        <v>1</v>
      </c>
      <c r="I13" s="6">
        <v>7</v>
      </c>
      <c r="J13" s="14"/>
      <c r="K13" s="4">
        <v>65.5</v>
      </c>
      <c r="L13" s="6">
        <v>49.4</v>
      </c>
      <c r="M13" s="5" t="s">
        <v>35</v>
      </c>
      <c r="N13" s="5">
        <v>0.5</v>
      </c>
      <c r="O13" s="11">
        <v>6</v>
      </c>
      <c r="P13" s="6" t="s">
        <v>51</v>
      </c>
      <c r="Q13" s="78">
        <v>1023.2311915654368</v>
      </c>
      <c r="R13" s="50">
        <f t="shared" si="1"/>
        <v>16.111111111111111</v>
      </c>
      <c r="S13" s="51">
        <f t="shared" si="0"/>
        <v>16.111111111111111</v>
      </c>
      <c r="T13" s="51">
        <f t="shared" si="0"/>
        <v>13.888888888888889</v>
      </c>
      <c r="U13" s="52">
        <f t="shared" si="2"/>
        <v>0</v>
      </c>
      <c r="V13" s="51">
        <f t="shared" si="3"/>
        <v>18.611111111111111</v>
      </c>
      <c r="W13" s="14">
        <f t="shared" si="3"/>
        <v>9.6666666666666661</v>
      </c>
    </row>
    <row r="14" spans="1:23" x14ac:dyDescent="0.25">
      <c r="B14" s="4">
        <v>6</v>
      </c>
      <c r="C14" s="33">
        <v>30.33</v>
      </c>
      <c r="D14" s="5">
        <v>60</v>
      </c>
      <c r="E14" s="4">
        <v>60</v>
      </c>
      <c r="F14" s="6">
        <v>56</v>
      </c>
      <c r="G14" s="5" t="s">
        <v>40</v>
      </c>
      <c r="H14" s="6">
        <v>1</v>
      </c>
      <c r="I14" s="6">
        <v>0</v>
      </c>
      <c r="J14" s="14">
        <v>0.01</v>
      </c>
      <c r="K14" s="4">
        <v>68.7</v>
      </c>
      <c r="L14" s="6">
        <v>41.2</v>
      </c>
      <c r="M14" s="5" t="s">
        <v>40</v>
      </c>
      <c r="N14" s="5">
        <v>0.5</v>
      </c>
      <c r="O14" s="11">
        <v>5</v>
      </c>
      <c r="P14" s="6" t="s">
        <v>82</v>
      </c>
      <c r="Q14" s="78">
        <v>1025.9403024777093</v>
      </c>
      <c r="R14" s="50">
        <f t="shared" si="1"/>
        <v>15.555555555555555</v>
      </c>
      <c r="S14" s="51">
        <f t="shared" si="0"/>
        <v>15.555555555555555</v>
      </c>
      <c r="T14" s="51">
        <f t="shared" si="0"/>
        <v>13.333333333333332</v>
      </c>
      <c r="U14" s="52">
        <f t="shared" si="2"/>
        <v>2.5399999999999999E-2</v>
      </c>
      <c r="V14" s="51">
        <f t="shared" si="3"/>
        <v>20.388888888888889</v>
      </c>
      <c r="W14" s="14">
        <f t="shared" si="3"/>
        <v>5.1111111111111125</v>
      </c>
    </row>
    <row r="15" spans="1:23" x14ac:dyDescent="0.25">
      <c r="B15" s="4">
        <v>7</v>
      </c>
      <c r="C15" s="33">
        <v>30.312000000000001</v>
      </c>
      <c r="D15" s="5">
        <v>61</v>
      </c>
      <c r="E15" s="4">
        <v>58</v>
      </c>
      <c r="F15" s="6">
        <v>57</v>
      </c>
      <c r="G15" s="5" t="s">
        <v>40</v>
      </c>
      <c r="H15" s="6">
        <v>1</v>
      </c>
      <c r="I15" s="6">
        <v>10</v>
      </c>
      <c r="J15" s="14"/>
      <c r="K15" s="4">
        <v>64.7</v>
      </c>
      <c r="L15" s="6">
        <v>53</v>
      </c>
      <c r="M15" s="5" t="s">
        <v>38</v>
      </c>
      <c r="N15" s="5">
        <v>2</v>
      </c>
      <c r="O15" s="11">
        <v>5</v>
      </c>
      <c r="P15" s="6" t="s">
        <v>62</v>
      </c>
      <c r="Q15" s="78">
        <v>1025.3307525224482</v>
      </c>
      <c r="R15" s="50">
        <f t="shared" si="1"/>
        <v>16.111111111111111</v>
      </c>
      <c r="S15" s="51">
        <f t="shared" si="0"/>
        <v>14.444444444444445</v>
      </c>
      <c r="T15" s="51">
        <f t="shared" si="0"/>
        <v>13.888888888888889</v>
      </c>
      <c r="U15" s="52">
        <f t="shared" si="2"/>
        <v>0</v>
      </c>
      <c r="V15" s="51">
        <f t="shared" si="3"/>
        <v>18.166666666666668</v>
      </c>
      <c r="W15" s="14">
        <f t="shared" si="3"/>
        <v>11.666666666666666</v>
      </c>
    </row>
    <row r="16" spans="1:23" x14ac:dyDescent="0.25">
      <c r="B16" s="4">
        <v>8</v>
      </c>
      <c r="C16" s="33">
        <v>30.344000000000001</v>
      </c>
      <c r="D16" s="5">
        <v>61</v>
      </c>
      <c r="E16" s="4">
        <v>58</v>
      </c>
      <c r="F16" s="6">
        <v>51</v>
      </c>
      <c r="G16" s="5" t="s">
        <v>43</v>
      </c>
      <c r="H16" s="6">
        <v>1.5</v>
      </c>
      <c r="I16" s="6">
        <v>2</v>
      </c>
      <c r="J16" s="14"/>
      <c r="K16" s="4">
        <v>60.5</v>
      </c>
      <c r="L16" s="6">
        <v>45</v>
      </c>
      <c r="M16" s="5" t="s">
        <v>43</v>
      </c>
      <c r="N16" s="5">
        <v>0.5</v>
      </c>
      <c r="O16" s="11">
        <v>4</v>
      </c>
      <c r="P16" s="6" t="s">
        <v>36</v>
      </c>
      <c r="Q16" s="78">
        <v>1026.414396887357</v>
      </c>
      <c r="R16" s="50">
        <f t="shared" si="1"/>
        <v>16.111111111111111</v>
      </c>
      <c r="S16" s="51">
        <f t="shared" si="0"/>
        <v>14.444444444444445</v>
      </c>
      <c r="T16" s="51">
        <f t="shared" si="0"/>
        <v>10.555555555555555</v>
      </c>
      <c r="U16" s="52">
        <f t="shared" si="2"/>
        <v>0</v>
      </c>
      <c r="V16" s="51">
        <f t="shared" si="3"/>
        <v>15.833333333333332</v>
      </c>
      <c r="W16" s="14">
        <f t="shared" si="3"/>
        <v>7.2222222222222223</v>
      </c>
    </row>
    <row r="17" spans="2:23" x14ac:dyDescent="0.25">
      <c r="B17" s="4">
        <v>9</v>
      </c>
      <c r="C17" s="33">
        <v>30.3</v>
      </c>
      <c r="D17" s="5">
        <v>61</v>
      </c>
      <c r="E17" s="4">
        <v>61.5</v>
      </c>
      <c r="F17" s="6">
        <v>55.6</v>
      </c>
      <c r="G17" s="5" t="s">
        <v>40</v>
      </c>
      <c r="H17" s="6">
        <v>1</v>
      </c>
      <c r="I17" s="6">
        <v>1</v>
      </c>
      <c r="J17" s="14"/>
      <c r="K17" s="4">
        <v>64.599999999999994</v>
      </c>
      <c r="L17" s="6">
        <v>46</v>
      </c>
      <c r="M17" s="5" t="s">
        <v>43</v>
      </c>
      <c r="N17" s="5">
        <v>0.5</v>
      </c>
      <c r="O17" s="11">
        <v>5</v>
      </c>
      <c r="P17" s="6" t="s">
        <v>36</v>
      </c>
      <c r="Q17" s="78">
        <v>1024.9243858856071</v>
      </c>
      <c r="R17" s="50">
        <f t="shared" si="1"/>
        <v>16.111111111111111</v>
      </c>
      <c r="S17" s="51">
        <f t="shared" si="0"/>
        <v>16.388888888888889</v>
      </c>
      <c r="T17" s="51">
        <f t="shared" si="0"/>
        <v>13.111111111111111</v>
      </c>
      <c r="U17" s="52">
        <f t="shared" si="2"/>
        <v>0</v>
      </c>
      <c r="V17" s="51">
        <f t="shared" si="3"/>
        <v>18.111111111111107</v>
      </c>
      <c r="W17" s="14">
        <f t="shared" si="3"/>
        <v>7.7777777777777777</v>
      </c>
    </row>
    <row r="18" spans="2:23" x14ac:dyDescent="0.25">
      <c r="B18" s="4">
        <v>10</v>
      </c>
      <c r="C18" s="33">
        <v>30.3</v>
      </c>
      <c r="D18" s="5">
        <v>60</v>
      </c>
      <c r="E18" s="4">
        <v>61</v>
      </c>
      <c r="F18" s="6">
        <v>55</v>
      </c>
      <c r="G18" s="5" t="s">
        <v>38</v>
      </c>
      <c r="H18" s="6">
        <v>1</v>
      </c>
      <c r="I18" s="6">
        <v>7</v>
      </c>
      <c r="J18" s="14"/>
      <c r="K18" s="4">
        <v>65.5</v>
      </c>
      <c r="L18" s="6">
        <v>45.5</v>
      </c>
      <c r="M18" s="5" t="s">
        <v>40</v>
      </c>
      <c r="N18" s="5">
        <v>0.5</v>
      </c>
      <c r="O18" s="11">
        <v>5</v>
      </c>
      <c r="P18" s="6" t="s">
        <v>36</v>
      </c>
      <c r="Q18" s="78">
        <v>1024.9243858856071</v>
      </c>
      <c r="R18" s="50">
        <f t="shared" si="1"/>
        <v>15.555555555555555</v>
      </c>
      <c r="S18" s="51">
        <f t="shared" si="0"/>
        <v>16.111111111111111</v>
      </c>
      <c r="T18" s="51">
        <f t="shared" si="0"/>
        <v>12.777777777777777</v>
      </c>
      <c r="U18" s="52">
        <f t="shared" si="2"/>
        <v>0</v>
      </c>
      <c r="V18" s="51">
        <f t="shared" si="3"/>
        <v>18.611111111111111</v>
      </c>
      <c r="W18" s="14">
        <f t="shared" si="3"/>
        <v>7.5</v>
      </c>
    </row>
    <row r="19" spans="2:23" x14ac:dyDescent="0.25">
      <c r="B19" s="4">
        <v>11</v>
      </c>
      <c r="C19" s="33">
        <v>30.327999999999999</v>
      </c>
      <c r="D19" s="5">
        <v>61</v>
      </c>
      <c r="E19" s="4">
        <v>61</v>
      </c>
      <c r="F19" s="6">
        <v>56.5</v>
      </c>
      <c r="G19" s="5" t="s">
        <v>43</v>
      </c>
      <c r="H19" s="6">
        <v>1.5</v>
      </c>
      <c r="I19" s="6">
        <v>8</v>
      </c>
      <c r="J19" s="14"/>
      <c r="K19" s="4">
        <v>66.2</v>
      </c>
      <c r="L19" s="6">
        <v>45</v>
      </c>
      <c r="M19" s="5" t="s">
        <v>43</v>
      </c>
      <c r="N19" s="5">
        <v>1</v>
      </c>
      <c r="O19" s="11">
        <v>6</v>
      </c>
      <c r="P19" s="6" t="s">
        <v>36</v>
      </c>
      <c r="Q19" s="78">
        <v>1025.8725747049027</v>
      </c>
      <c r="R19" s="50">
        <f t="shared" si="1"/>
        <v>16.111111111111111</v>
      </c>
      <c r="S19" s="51">
        <f t="shared" si="0"/>
        <v>16.111111111111111</v>
      </c>
      <c r="T19" s="51">
        <f t="shared" si="0"/>
        <v>13.611111111111111</v>
      </c>
      <c r="U19" s="52">
        <f t="shared" si="2"/>
        <v>0</v>
      </c>
      <c r="V19" s="51">
        <f t="shared" si="3"/>
        <v>19</v>
      </c>
      <c r="W19" s="14">
        <f t="shared" si="3"/>
        <v>7.2222222222222223</v>
      </c>
    </row>
    <row r="20" spans="2:23" x14ac:dyDescent="0.25">
      <c r="B20" s="4">
        <v>12</v>
      </c>
      <c r="C20" s="33">
        <v>30.37</v>
      </c>
      <c r="D20" s="5">
        <v>61</v>
      </c>
      <c r="E20" s="4">
        <v>63.8</v>
      </c>
      <c r="F20" s="6">
        <v>59</v>
      </c>
      <c r="G20" s="5" t="s">
        <v>43</v>
      </c>
      <c r="H20" s="6">
        <v>1.5</v>
      </c>
      <c r="I20" s="6">
        <v>2</v>
      </c>
      <c r="J20" s="14"/>
      <c r="K20" s="4">
        <v>67.8</v>
      </c>
      <c r="L20" s="6">
        <v>52.1</v>
      </c>
      <c r="M20" s="5" t="s">
        <v>43</v>
      </c>
      <c r="N20" s="5">
        <v>1</v>
      </c>
      <c r="O20" s="11">
        <v>6</v>
      </c>
      <c r="P20" s="6" t="s">
        <v>36</v>
      </c>
      <c r="Q20" s="78">
        <v>1027.2948579338461</v>
      </c>
      <c r="R20" s="50">
        <f t="shared" si="1"/>
        <v>16.111111111111111</v>
      </c>
      <c r="S20" s="51">
        <f t="shared" si="0"/>
        <v>17.666666666666664</v>
      </c>
      <c r="T20" s="51">
        <f t="shared" si="0"/>
        <v>15</v>
      </c>
      <c r="U20" s="52">
        <f t="shared" si="2"/>
        <v>0</v>
      </c>
      <c r="V20" s="51">
        <f t="shared" si="3"/>
        <v>19.888888888888886</v>
      </c>
      <c r="W20" s="14">
        <f t="shared" si="3"/>
        <v>11.166666666666668</v>
      </c>
    </row>
    <row r="21" spans="2:23" x14ac:dyDescent="0.25">
      <c r="B21" s="4">
        <v>13</v>
      </c>
      <c r="C21" s="33">
        <v>30.324000000000002</v>
      </c>
      <c r="D21" s="5">
        <v>62</v>
      </c>
      <c r="E21" s="4">
        <v>68</v>
      </c>
      <c r="F21" s="6">
        <v>61.7</v>
      </c>
      <c r="G21" s="5" t="s">
        <v>43</v>
      </c>
      <c r="H21" s="6">
        <v>1</v>
      </c>
      <c r="I21" s="6">
        <v>0</v>
      </c>
      <c r="J21" s="14"/>
      <c r="K21" s="4">
        <v>68.3</v>
      </c>
      <c r="L21" s="6">
        <v>52</v>
      </c>
      <c r="M21" s="5" t="s">
        <v>43</v>
      </c>
      <c r="N21" s="5">
        <v>1</v>
      </c>
      <c r="O21" s="11">
        <v>5</v>
      </c>
      <c r="P21" s="6" t="s">
        <v>51</v>
      </c>
      <c r="Q21" s="78">
        <v>1025.7371191592893</v>
      </c>
      <c r="R21" s="50">
        <f t="shared" si="1"/>
        <v>16.666666666666668</v>
      </c>
      <c r="S21" s="51">
        <f t="shared" si="0"/>
        <v>20</v>
      </c>
      <c r="T21" s="51">
        <f t="shared" si="0"/>
        <v>16.5</v>
      </c>
      <c r="U21" s="52">
        <f t="shared" si="2"/>
        <v>0</v>
      </c>
      <c r="V21" s="51">
        <f t="shared" si="3"/>
        <v>20.166666666666664</v>
      </c>
      <c r="W21" s="14">
        <f t="shared" si="3"/>
        <v>11.111111111111111</v>
      </c>
    </row>
    <row r="22" spans="2:23" x14ac:dyDescent="0.25">
      <c r="B22" s="4">
        <v>14</v>
      </c>
      <c r="C22" s="33">
        <v>30.324000000000002</v>
      </c>
      <c r="D22" s="5">
        <v>62</v>
      </c>
      <c r="E22" s="4">
        <v>62</v>
      </c>
      <c r="F22" s="6">
        <v>58.8</v>
      </c>
      <c r="G22" s="5" t="s">
        <v>40</v>
      </c>
      <c r="H22" s="6">
        <v>1</v>
      </c>
      <c r="I22" s="6">
        <v>1</v>
      </c>
      <c r="J22" s="14"/>
      <c r="K22" s="4">
        <v>71</v>
      </c>
      <c r="L22" s="6">
        <v>50</v>
      </c>
      <c r="M22" s="5" t="s">
        <v>33</v>
      </c>
      <c r="N22" s="5">
        <v>1</v>
      </c>
      <c r="O22" s="11">
        <v>5</v>
      </c>
      <c r="P22" s="6" t="s">
        <v>51</v>
      </c>
      <c r="Q22" s="78">
        <v>1025.7371191592893</v>
      </c>
      <c r="R22" s="50">
        <f t="shared" si="1"/>
        <v>16.666666666666668</v>
      </c>
      <c r="S22" s="51">
        <f t="shared" si="0"/>
        <v>16.666666666666668</v>
      </c>
      <c r="T22" s="51">
        <f t="shared" si="0"/>
        <v>14.888888888888888</v>
      </c>
      <c r="U22" s="52">
        <f t="shared" si="2"/>
        <v>0</v>
      </c>
      <c r="V22" s="51">
        <f t="shared" si="3"/>
        <v>21.666666666666668</v>
      </c>
      <c r="W22" s="14">
        <f t="shared" si="3"/>
        <v>10</v>
      </c>
    </row>
    <row r="23" spans="2:23" x14ac:dyDescent="0.25">
      <c r="B23" s="4">
        <v>15</v>
      </c>
      <c r="C23" s="33">
        <v>30.364000000000001</v>
      </c>
      <c r="D23" s="5">
        <v>62</v>
      </c>
      <c r="E23" s="4">
        <v>64</v>
      </c>
      <c r="F23" s="6">
        <v>58</v>
      </c>
      <c r="G23" s="5" t="s">
        <v>33</v>
      </c>
      <c r="H23" s="6">
        <v>1.5</v>
      </c>
      <c r="I23" s="6">
        <v>0</v>
      </c>
      <c r="J23" s="14"/>
      <c r="K23" s="4">
        <v>67.400000000000006</v>
      </c>
      <c r="L23" s="6">
        <v>53.5</v>
      </c>
      <c r="M23" s="5" t="s">
        <v>38</v>
      </c>
      <c r="N23" s="5">
        <v>0.5</v>
      </c>
      <c r="O23" s="11">
        <v>4</v>
      </c>
      <c r="P23" s="6" t="s">
        <v>51</v>
      </c>
      <c r="Q23" s="78">
        <v>1027.0916746154253</v>
      </c>
      <c r="R23" s="50">
        <f t="shared" si="1"/>
        <v>16.666666666666668</v>
      </c>
      <c r="S23" s="51">
        <f t="shared" si="0"/>
        <v>17.777777777777779</v>
      </c>
      <c r="T23" s="51">
        <f t="shared" si="0"/>
        <v>14.444444444444445</v>
      </c>
      <c r="U23" s="52">
        <f t="shared" si="2"/>
        <v>0</v>
      </c>
      <c r="V23" s="51">
        <f t="shared" si="3"/>
        <v>19.666666666666668</v>
      </c>
      <c r="W23" s="14">
        <f t="shared" si="3"/>
        <v>11.944444444444445</v>
      </c>
    </row>
    <row r="24" spans="2:23" x14ac:dyDescent="0.25">
      <c r="B24" s="4">
        <v>16</v>
      </c>
      <c r="C24" s="33">
        <v>30.364000000000001</v>
      </c>
      <c r="D24" s="5">
        <v>63</v>
      </c>
      <c r="E24" s="4">
        <v>64</v>
      </c>
      <c r="F24" s="6">
        <v>60</v>
      </c>
      <c r="G24" s="5" t="s">
        <v>41</v>
      </c>
      <c r="H24" s="6">
        <v>1</v>
      </c>
      <c r="I24" s="6">
        <v>7</v>
      </c>
      <c r="J24" s="14"/>
      <c r="K24" s="4">
        <v>69</v>
      </c>
      <c r="L24" s="6">
        <v>50.7</v>
      </c>
      <c r="M24" s="5" t="s">
        <v>55</v>
      </c>
      <c r="N24" s="5">
        <v>1</v>
      </c>
      <c r="O24" s="11">
        <v>5</v>
      </c>
      <c r="P24" s="6" t="s">
        <v>36</v>
      </c>
      <c r="Q24" s="78">
        <v>1027.0916746154253</v>
      </c>
      <c r="R24" s="50">
        <f t="shared" si="1"/>
        <v>17.222222222222221</v>
      </c>
      <c r="S24" s="51">
        <f t="shared" si="0"/>
        <v>17.777777777777779</v>
      </c>
      <c r="T24" s="51">
        <f t="shared" si="0"/>
        <v>15.555555555555555</v>
      </c>
      <c r="U24" s="52">
        <f t="shared" si="2"/>
        <v>0</v>
      </c>
      <c r="V24" s="51">
        <f t="shared" si="3"/>
        <v>20.555555555555554</v>
      </c>
      <c r="W24" s="14">
        <f t="shared" si="3"/>
        <v>10.388888888888891</v>
      </c>
    </row>
    <row r="25" spans="2:23" x14ac:dyDescent="0.25">
      <c r="B25" s="4">
        <v>17</v>
      </c>
      <c r="C25" s="33">
        <v>30.28</v>
      </c>
      <c r="D25" s="5">
        <v>63</v>
      </c>
      <c r="E25" s="4">
        <v>61</v>
      </c>
      <c r="F25" s="6">
        <v>57.8</v>
      </c>
      <c r="G25" s="5" t="s">
        <v>41</v>
      </c>
      <c r="H25" s="6">
        <v>1</v>
      </c>
      <c r="I25" s="6">
        <v>10</v>
      </c>
      <c r="J25" s="14"/>
      <c r="K25" s="4">
        <v>71</v>
      </c>
      <c r="L25" s="6">
        <v>46.2</v>
      </c>
      <c r="M25" s="5"/>
      <c r="N25" s="5">
        <v>0</v>
      </c>
      <c r="O25" s="11">
        <v>5</v>
      </c>
      <c r="P25" s="6" t="s">
        <v>36</v>
      </c>
      <c r="Q25" s="78">
        <v>1024.2471081575391</v>
      </c>
      <c r="R25" s="50">
        <f t="shared" si="1"/>
        <v>17.222222222222221</v>
      </c>
      <c r="S25" s="51">
        <f t="shared" si="1"/>
        <v>16.111111111111111</v>
      </c>
      <c r="T25" s="51">
        <f t="shared" si="1"/>
        <v>14.333333333333332</v>
      </c>
      <c r="U25" s="52">
        <f t="shared" si="2"/>
        <v>0</v>
      </c>
      <c r="V25" s="51">
        <f t="shared" si="3"/>
        <v>21.666666666666668</v>
      </c>
      <c r="W25" s="14">
        <f t="shared" si="3"/>
        <v>7.8888888888888902</v>
      </c>
    </row>
    <row r="26" spans="2:23" x14ac:dyDescent="0.25">
      <c r="B26" s="4">
        <v>18</v>
      </c>
      <c r="C26" s="33">
        <v>30.206</v>
      </c>
      <c r="D26" s="5">
        <v>63</v>
      </c>
      <c r="E26" s="4">
        <v>69.8</v>
      </c>
      <c r="F26" s="6">
        <v>63</v>
      </c>
      <c r="G26" s="5" t="s">
        <v>31</v>
      </c>
      <c r="H26" s="6">
        <v>2</v>
      </c>
      <c r="I26" s="6">
        <v>0</v>
      </c>
      <c r="J26" s="14"/>
      <c r="K26" s="4">
        <v>77.8</v>
      </c>
      <c r="L26" s="6">
        <v>50</v>
      </c>
      <c r="M26" s="5" t="s">
        <v>31</v>
      </c>
      <c r="N26" s="5">
        <v>3</v>
      </c>
      <c r="O26" s="11">
        <v>4</v>
      </c>
      <c r="P26" s="6" t="s">
        <v>51</v>
      </c>
      <c r="Q26" s="78">
        <v>1021.7411805636866</v>
      </c>
      <c r="R26" s="50">
        <f t="shared" si="1"/>
        <v>17.222222222222221</v>
      </c>
      <c r="S26" s="51">
        <f t="shared" si="1"/>
        <v>20.999999999999996</v>
      </c>
      <c r="T26" s="51">
        <f t="shared" si="1"/>
        <v>17.222222222222221</v>
      </c>
      <c r="U26" s="52">
        <f t="shared" si="2"/>
        <v>0</v>
      </c>
      <c r="V26" s="51">
        <f t="shared" si="3"/>
        <v>25.444444444444443</v>
      </c>
      <c r="W26" s="14">
        <f t="shared" si="3"/>
        <v>10</v>
      </c>
    </row>
    <row r="27" spans="2:23" x14ac:dyDescent="0.25">
      <c r="B27" s="4">
        <v>19</v>
      </c>
      <c r="C27" s="33">
        <v>30.1</v>
      </c>
      <c r="D27" s="5">
        <v>64</v>
      </c>
      <c r="E27" s="4">
        <v>68.8</v>
      </c>
      <c r="F27" s="6">
        <v>63</v>
      </c>
      <c r="G27" s="5" t="s">
        <v>33</v>
      </c>
      <c r="H27" s="6">
        <v>3</v>
      </c>
      <c r="I27" s="6">
        <v>1</v>
      </c>
      <c r="J27" s="14"/>
      <c r="K27" s="4">
        <v>75.5</v>
      </c>
      <c r="L27" s="6">
        <v>59</v>
      </c>
      <c r="M27" s="5" t="s">
        <v>31</v>
      </c>
      <c r="N27" s="5">
        <v>2</v>
      </c>
      <c r="O27" s="11">
        <v>5</v>
      </c>
      <c r="P27" s="6" t="s">
        <v>51</v>
      </c>
      <c r="Q27" s="78">
        <v>1018.1516086049253</v>
      </c>
      <c r="R27" s="50">
        <f t="shared" si="1"/>
        <v>17.777777777777779</v>
      </c>
      <c r="S27" s="51">
        <f t="shared" si="1"/>
        <v>20.444444444444443</v>
      </c>
      <c r="T27" s="51">
        <f t="shared" si="1"/>
        <v>17.222222222222221</v>
      </c>
      <c r="U27" s="52">
        <f t="shared" si="2"/>
        <v>0</v>
      </c>
      <c r="V27" s="51">
        <f t="shared" si="3"/>
        <v>24.166666666666664</v>
      </c>
      <c r="W27" s="14">
        <f t="shared" si="3"/>
        <v>15</v>
      </c>
    </row>
    <row r="28" spans="2:23" x14ac:dyDescent="0.25">
      <c r="B28" s="4">
        <v>20</v>
      </c>
      <c r="C28" s="33">
        <v>30.123999999999999</v>
      </c>
      <c r="D28" s="5">
        <v>64</v>
      </c>
      <c r="E28" s="4">
        <v>61.9</v>
      </c>
      <c r="F28" s="6">
        <v>60</v>
      </c>
      <c r="G28" s="5" t="s">
        <v>38</v>
      </c>
      <c r="H28" s="6">
        <v>0.5</v>
      </c>
      <c r="I28" s="6">
        <v>10</v>
      </c>
      <c r="J28" s="14"/>
      <c r="K28" s="4">
        <v>70.599999999999994</v>
      </c>
      <c r="L28" s="6">
        <v>58</v>
      </c>
      <c r="M28" s="5" t="s">
        <v>31</v>
      </c>
      <c r="N28" s="5">
        <v>1</v>
      </c>
      <c r="O28" s="11">
        <v>5</v>
      </c>
      <c r="P28" s="6" t="s">
        <v>36</v>
      </c>
      <c r="Q28" s="78">
        <v>1018.9643418786069</v>
      </c>
      <c r="R28" s="50">
        <f t="shared" si="1"/>
        <v>17.777777777777779</v>
      </c>
      <c r="S28" s="51">
        <f t="shared" si="1"/>
        <v>16.611111111111111</v>
      </c>
      <c r="T28" s="51">
        <f t="shared" si="1"/>
        <v>15.555555555555555</v>
      </c>
      <c r="U28" s="52">
        <f t="shared" si="2"/>
        <v>0</v>
      </c>
      <c r="V28" s="51">
        <f t="shared" si="3"/>
        <v>21.444444444444439</v>
      </c>
      <c r="W28" s="14">
        <f t="shared" si="3"/>
        <v>14.444444444444445</v>
      </c>
    </row>
    <row r="29" spans="2:23" x14ac:dyDescent="0.25">
      <c r="B29" s="4">
        <v>21</v>
      </c>
      <c r="C29" s="33">
        <v>30.032</v>
      </c>
      <c r="D29" s="5">
        <v>65</v>
      </c>
      <c r="E29" s="4">
        <v>66</v>
      </c>
      <c r="F29" s="6">
        <v>62.5</v>
      </c>
      <c r="G29" s="5" t="s">
        <v>35</v>
      </c>
      <c r="H29" s="6">
        <v>2</v>
      </c>
      <c r="I29" s="6">
        <v>9</v>
      </c>
      <c r="J29" s="14">
        <v>0.36</v>
      </c>
      <c r="K29" s="4">
        <v>74.400000000000006</v>
      </c>
      <c r="L29" s="6">
        <v>56.2</v>
      </c>
      <c r="M29" s="5" t="s">
        <v>40</v>
      </c>
      <c r="N29" s="5">
        <v>0.5</v>
      </c>
      <c r="O29" s="11">
        <v>5</v>
      </c>
      <c r="P29" s="6" t="s">
        <v>58</v>
      </c>
      <c r="Q29" s="78">
        <v>1015.8488643294933</v>
      </c>
      <c r="R29" s="50">
        <f t="shared" si="1"/>
        <v>18.333333333333332</v>
      </c>
      <c r="S29" s="51">
        <f t="shared" si="1"/>
        <v>18.888888888888889</v>
      </c>
      <c r="T29" s="51">
        <f t="shared" si="1"/>
        <v>16.944444444444443</v>
      </c>
      <c r="U29" s="52">
        <f t="shared" si="2"/>
        <v>0.91439999999999988</v>
      </c>
      <c r="V29" s="51">
        <f t="shared" si="3"/>
        <v>23.555555555555557</v>
      </c>
      <c r="W29" s="14">
        <f t="shared" si="3"/>
        <v>13.444444444444446</v>
      </c>
    </row>
    <row r="30" spans="2:23" x14ac:dyDescent="0.25">
      <c r="B30" s="4">
        <v>22</v>
      </c>
      <c r="C30" s="33">
        <v>29.776</v>
      </c>
      <c r="D30" s="5">
        <v>64</v>
      </c>
      <c r="E30" s="4">
        <v>62</v>
      </c>
      <c r="F30" s="6">
        <v>61</v>
      </c>
      <c r="G30" s="5" t="s">
        <v>40</v>
      </c>
      <c r="H30" s="6">
        <v>1</v>
      </c>
      <c r="I30" s="6">
        <v>10</v>
      </c>
      <c r="J30" s="14"/>
      <c r="K30" s="4">
        <v>67.5</v>
      </c>
      <c r="L30" s="6">
        <v>53.5</v>
      </c>
      <c r="M30" s="5" t="s">
        <v>40</v>
      </c>
      <c r="N30" s="5">
        <v>1</v>
      </c>
      <c r="O30" s="11">
        <v>7</v>
      </c>
      <c r="P30" s="6" t="s">
        <v>36</v>
      </c>
      <c r="Q30" s="78">
        <v>1007.1797094102203</v>
      </c>
      <c r="R30" s="50">
        <f t="shared" si="1"/>
        <v>17.777777777777779</v>
      </c>
      <c r="S30" s="51">
        <f t="shared" si="1"/>
        <v>16.666666666666668</v>
      </c>
      <c r="T30" s="51">
        <f t="shared" si="1"/>
        <v>16.111111111111111</v>
      </c>
      <c r="U30" s="52">
        <f t="shared" si="2"/>
        <v>0</v>
      </c>
      <c r="V30" s="51">
        <f t="shared" si="3"/>
        <v>19.722222222222221</v>
      </c>
      <c r="W30" s="14">
        <f t="shared" si="3"/>
        <v>11.944444444444445</v>
      </c>
    </row>
    <row r="31" spans="2:23" x14ac:dyDescent="0.25">
      <c r="B31" s="4">
        <v>23</v>
      </c>
      <c r="C31" s="33">
        <v>29.87</v>
      </c>
      <c r="D31" s="5">
        <v>62</v>
      </c>
      <c r="E31" s="4">
        <v>62</v>
      </c>
      <c r="F31" s="6">
        <v>57.3</v>
      </c>
      <c r="G31" s="5" t="s">
        <v>40</v>
      </c>
      <c r="H31" s="6">
        <v>1.5</v>
      </c>
      <c r="I31" s="6">
        <v>3</v>
      </c>
      <c r="J31" s="14"/>
      <c r="K31" s="4">
        <v>67.5</v>
      </c>
      <c r="L31" s="6">
        <v>48.7</v>
      </c>
      <c r="M31" s="5" t="s">
        <v>40</v>
      </c>
      <c r="N31" s="5">
        <v>0.5</v>
      </c>
      <c r="O31" s="11">
        <v>5</v>
      </c>
      <c r="P31" s="6" t="s">
        <v>36</v>
      </c>
      <c r="Q31" s="78">
        <v>1010.3629147321407</v>
      </c>
      <c r="R31" s="50">
        <f t="shared" si="1"/>
        <v>16.666666666666668</v>
      </c>
      <c r="S31" s="51">
        <f t="shared" si="1"/>
        <v>16.666666666666668</v>
      </c>
      <c r="T31" s="51">
        <f t="shared" si="1"/>
        <v>14.055555555555554</v>
      </c>
      <c r="U31" s="52">
        <f t="shared" si="2"/>
        <v>0</v>
      </c>
      <c r="V31" s="51">
        <f t="shared" si="3"/>
        <v>19.722222222222221</v>
      </c>
      <c r="W31" s="14">
        <f t="shared" si="3"/>
        <v>9.2777777777777786</v>
      </c>
    </row>
    <row r="32" spans="2:23" x14ac:dyDescent="0.25">
      <c r="B32" s="4">
        <v>24</v>
      </c>
      <c r="C32" s="33">
        <v>30.09</v>
      </c>
      <c r="D32" s="5">
        <v>63</v>
      </c>
      <c r="E32" s="4">
        <v>62</v>
      </c>
      <c r="F32" s="6">
        <v>59.7</v>
      </c>
      <c r="G32" s="5" t="s">
        <v>41</v>
      </c>
      <c r="H32" s="6">
        <v>2</v>
      </c>
      <c r="I32" s="6">
        <v>9</v>
      </c>
      <c r="J32" s="14"/>
      <c r="K32" s="4">
        <v>69.599999999999994</v>
      </c>
      <c r="L32" s="6">
        <v>48.8</v>
      </c>
      <c r="M32" s="5" t="s">
        <v>35</v>
      </c>
      <c r="N32" s="5">
        <v>0.5</v>
      </c>
      <c r="O32" s="11">
        <v>6</v>
      </c>
      <c r="P32" s="6" t="s">
        <v>36</v>
      </c>
      <c r="Q32" s="78">
        <v>1017.8129697408912</v>
      </c>
      <c r="R32" s="50">
        <f t="shared" si="1"/>
        <v>17.222222222222221</v>
      </c>
      <c r="S32" s="51">
        <f t="shared" si="1"/>
        <v>16.666666666666668</v>
      </c>
      <c r="T32" s="51">
        <f t="shared" si="1"/>
        <v>15.388888888888889</v>
      </c>
      <c r="U32" s="52">
        <f t="shared" si="2"/>
        <v>0</v>
      </c>
      <c r="V32" s="51">
        <f t="shared" si="3"/>
        <v>20.888888888888886</v>
      </c>
      <c r="W32" s="14">
        <f t="shared" si="3"/>
        <v>9.3333333333333321</v>
      </c>
    </row>
    <row r="33" spans="2:23" x14ac:dyDescent="0.25">
      <c r="B33" s="4">
        <v>25</v>
      </c>
      <c r="C33" s="33">
        <v>30.257999999999999</v>
      </c>
      <c r="D33" s="5">
        <v>64</v>
      </c>
      <c r="E33" s="4">
        <v>67.7</v>
      </c>
      <c r="F33" s="6">
        <v>63</v>
      </c>
      <c r="G33" s="5" t="s">
        <v>40</v>
      </c>
      <c r="H33" s="6">
        <v>1</v>
      </c>
      <c r="I33" s="6">
        <v>5</v>
      </c>
      <c r="J33" s="14"/>
      <c r="K33" s="4">
        <v>72</v>
      </c>
      <c r="L33" s="6">
        <v>52.6</v>
      </c>
      <c r="M33" s="5" t="s">
        <v>35</v>
      </c>
      <c r="N33" s="5">
        <v>0.5</v>
      </c>
      <c r="O33" s="11">
        <v>4</v>
      </c>
      <c r="P33" s="6" t="s">
        <v>36</v>
      </c>
      <c r="Q33" s="78">
        <v>1023.5021026566637</v>
      </c>
      <c r="R33" s="50">
        <f t="shared" si="1"/>
        <v>17.777777777777779</v>
      </c>
      <c r="S33" s="51">
        <f t="shared" si="1"/>
        <v>19.833333333333336</v>
      </c>
      <c r="T33" s="51">
        <f t="shared" si="1"/>
        <v>17.222222222222221</v>
      </c>
      <c r="U33" s="52">
        <f t="shared" si="2"/>
        <v>0</v>
      </c>
      <c r="V33" s="51">
        <f t="shared" si="3"/>
        <v>22.222222222222221</v>
      </c>
      <c r="W33" s="14">
        <f t="shared" si="3"/>
        <v>11.444444444444445</v>
      </c>
    </row>
    <row r="34" spans="2:23" x14ac:dyDescent="0.25">
      <c r="B34" s="4">
        <v>26</v>
      </c>
      <c r="C34" s="33">
        <v>30.393999999999998</v>
      </c>
      <c r="D34" s="5">
        <v>65</v>
      </c>
      <c r="E34" s="4">
        <v>69.5</v>
      </c>
      <c r="F34" s="6">
        <v>64</v>
      </c>
      <c r="G34" s="5" t="s">
        <v>35</v>
      </c>
      <c r="H34" s="6">
        <v>1</v>
      </c>
      <c r="I34" s="6">
        <v>9</v>
      </c>
      <c r="J34" s="14"/>
      <c r="K34" s="4">
        <v>75.099999999999994</v>
      </c>
      <c r="L34" s="6">
        <v>59.6</v>
      </c>
      <c r="M34" s="5" t="s">
        <v>33</v>
      </c>
      <c r="N34" s="5">
        <v>1</v>
      </c>
      <c r="O34" s="11">
        <v>4</v>
      </c>
      <c r="P34" s="6" t="s">
        <v>36</v>
      </c>
      <c r="Q34" s="78">
        <v>1028.1075912075275</v>
      </c>
      <c r="R34" s="50">
        <f t="shared" si="1"/>
        <v>18.333333333333332</v>
      </c>
      <c r="S34" s="51">
        <f t="shared" si="1"/>
        <v>20.833333333333332</v>
      </c>
      <c r="T34" s="51">
        <f t="shared" si="1"/>
        <v>17.777777777777779</v>
      </c>
      <c r="U34" s="52">
        <f t="shared" si="2"/>
        <v>0</v>
      </c>
      <c r="V34" s="51">
        <f t="shared" si="3"/>
        <v>23.944444444444439</v>
      </c>
      <c r="W34" s="14">
        <f t="shared" si="3"/>
        <v>15.333333333333334</v>
      </c>
    </row>
    <row r="35" spans="2:23" x14ac:dyDescent="0.25">
      <c r="B35" s="4">
        <v>27</v>
      </c>
      <c r="C35" s="33">
        <v>30.36</v>
      </c>
      <c r="D35" s="5">
        <v>66</v>
      </c>
      <c r="E35" s="4">
        <v>73.5</v>
      </c>
      <c r="F35" s="6">
        <v>64</v>
      </c>
      <c r="G35" s="5" t="s">
        <v>33</v>
      </c>
      <c r="H35" s="6">
        <v>1.5</v>
      </c>
      <c r="I35" s="6">
        <v>0</v>
      </c>
      <c r="J35" s="14"/>
      <c r="K35" s="4">
        <v>78.8</v>
      </c>
      <c r="L35" s="6">
        <v>57</v>
      </c>
      <c r="M35" s="5" t="s">
        <v>33</v>
      </c>
      <c r="N35" s="5">
        <v>1</v>
      </c>
      <c r="O35" s="11">
        <v>4</v>
      </c>
      <c r="P35" s="6" t="s">
        <v>51</v>
      </c>
      <c r="Q35" s="78">
        <v>1026.9562190698116</v>
      </c>
      <c r="R35" s="50">
        <f t="shared" si="1"/>
        <v>18.888888888888889</v>
      </c>
      <c r="S35" s="51">
        <f t="shared" si="1"/>
        <v>23.055555555555554</v>
      </c>
      <c r="T35" s="51">
        <f t="shared" si="1"/>
        <v>17.777777777777779</v>
      </c>
      <c r="U35" s="52">
        <f t="shared" si="2"/>
        <v>0</v>
      </c>
      <c r="V35" s="51">
        <f t="shared" si="3"/>
        <v>25.999999999999996</v>
      </c>
      <c r="W35" s="14">
        <f t="shared" si="3"/>
        <v>13.888888888888889</v>
      </c>
    </row>
    <row r="36" spans="2:23" x14ac:dyDescent="0.25">
      <c r="B36" s="4">
        <v>28</v>
      </c>
      <c r="C36" s="33">
        <v>30.29</v>
      </c>
      <c r="D36" s="5">
        <v>66</v>
      </c>
      <c r="E36" s="4">
        <v>70</v>
      </c>
      <c r="F36" s="6">
        <v>64.2</v>
      </c>
      <c r="G36" s="5" t="s">
        <v>55</v>
      </c>
      <c r="H36" s="6">
        <v>1.5</v>
      </c>
      <c r="I36" s="6">
        <v>0</v>
      </c>
      <c r="J36" s="14"/>
      <c r="K36" s="4">
        <v>77</v>
      </c>
      <c r="L36" s="6">
        <v>56</v>
      </c>
      <c r="M36" s="5" t="s">
        <v>55</v>
      </c>
      <c r="N36" s="5">
        <v>0.5</v>
      </c>
      <c r="O36" s="11">
        <v>5</v>
      </c>
      <c r="P36" s="6" t="s">
        <v>51</v>
      </c>
      <c r="Q36" s="78">
        <v>1024.5857470215728</v>
      </c>
      <c r="R36" s="50">
        <f t="shared" si="1"/>
        <v>18.888888888888889</v>
      </c>
      <c r="S36" s="51">
        <f t="shared" si="1"/>
        <v>21.111111111111111</v>
      </c>
      <c r="T36" s="51">
        <f t="shared" si="1"/>
        <v>17.888888888888889</v>
      </c>
      <c r="U36" s="52">
        <f t="shared" si="2"/>
        <v>0</v>
      </c>
      <c r="V36" s="51">
        <f t="shared" si="3"/>
        <v>25</v>
      </c>
      <c r="W36" s="14">
        <f t="shared" si="3"/>
        <v>13.333333333333332</v>
      </c>
    </row>
    <row r="37" spans="2:23" x14ac:dyDescent="0.25">
      <c r="B37" s="4">
        <v>29</v>
      </c>
      <c r="C37" s="33">
        <v>30.361999999999998</v>
      </c>
      <c r="D37" s="5">
        <v>65</v>
      </c>
      <c r="E37" s="4">
        <v>62</v>
      </c>
      <c r="F37" s="6">
        <v>56.1</v>
      </c>
      <c r="G37" s="5" t="s">
        <v>31</v>
      </c>
      <c r="H37" s="6">
        <v>2</v>
      </c>
      <c r="I37" s="6">
        <v>9</v>
      </c>
      <c r="J37" s="14"/>
      <c r="K37" s="4">
        <v>68.900000000000006</v>
      </c>
      <c r="L37" s="6">
        <v>56.5</v>
      </c>
      <c r="M37" s="5" t="s">
        <v>33</v>
      </c>
      <c r="N37" s="5">
        <v>1</v>
      </c>
      <c r="O37" s="11">
        <v>5</v>
      </c>
      <c r="P37" s="6" t="s">
        <v>51</v>
      </c>
      <c r="Q37" s="78">
        <v>1027.0239468426184</v>
      </c>
      <c r="R37" s="50">
        <f t="shared" si="1"/>
        <v>18.333333333333332</v>
      </c>
      <c r="S37" s="51">
        <f t="shared" si="1"/>
        <v>16.666666666666668</v>
      </c>
      <c r="T37" s="51">
        <f t="shared" si="1"/>
        <v>13.388888888888889</v>
      </c>
      <c r="U37" s="52">
        <f t="shared" si="2"/>
        <v>0</v>
      </c>
      <c r="V37" s="51">
        <f t="shared" si="3"/>
        <v>20.500000000000004</v>
      </c>
      <c r="W37" s="14">
        <f t="shared" si="3"/>
        <v>13.611111111111111</v>
      </c>
    </row>
    <row r="38" spans="2:23" x14ac:dyDescent="0.25">
      <c r="B38" s="4">
        <v>30</v>
      </c>
      <c r="C38" s="33">
        <v>30.344000000000001</v>
      </c>
      <c r="D38" s="5">
        <v>65</v>
      </c>
      <c r="E38" s="4">
        <v>65.8</v>
      </c>
      <c r="F38" s="6">
        <v>60</v>
      </c>
      <c r="G38" s="5" t="s">
        <v>33</v>
      </c>
      <c r="H38" s="6">
        <v>2</v>
      </c>
      <c r="I38" s="6">
        <v>1</v>
      </c>
      <c r="J38" s="14"/>
      <c r="K38" s="4">
        <v>71.900000000000006</v>
      </c>
      <c r="L38" s="6">
        <v>54.5</v>
      </c>
      <c r="M38" s="5" t="s">
        <v>33</v>
      </c>
      <c r="N38" s="5">
        <v>1.5</v>
      </c>
      <c r="O38" s="11">
        <v>4</v>
      </c>
      <c r="P38" s="6" t="s">
        <v>51</v>
      </c>
      <c r="Q38" s="78">
        <v>1026.414396887357</v>
      </c>
      <c r="R38" s="50">
        <f t="shared" si="1"/>
        <v>18.333333333333332</v>
      </c>
      <c r="S38" s="51">
        <f t="shared" si="1"/>
        <v>18.777777777777775</v>
      </c>
      <c r="T38" s="51">
        <f t="shared" si="1"/>
        <v>15.555555555555555</v>
      </c>
      <c r="U38" s="52">
        <f t="shared" si="2"/>
        <v>0</v>
      </c>
      <c r="V38" s="51">
        <f t="shared" si="3"/>
        <v>22.166666666666668</v>
      </c>
      <c r="W38" s="14">
        <f t="shared" si="3"/>
        <v>12.5</v>
      </c>
    </row>
    <row r="39" spans="2:23" x14ac:dyDescent="0.25">
      <c r="B39" s="1" t="s">
        <v>15</v>
      </c>
      <c r="C39" s="12">
        <f t="shared" ref="C39:O39" si="4">SUM(C8:C38)</f>
        <v>906.90800000000013</v>
      </c>
      <c r="D39" s="36">
        <f t="shared" si="4"/>
        <v>1883</v>
      </c>
      <c r="E39" s="36">
        <f t="shared" ref="E39:F39" si="5">SUM(E8:E38)</f>
        <v>1905.5</v>
      </c>
      <c r="F39" s="36">
        <f t="shared" si="5"/>
        <v>1769.6</v>
      </c>
      <c r="G39" s="36"/>
      <c r="H39" s="36">
        <f t="shared" si="4"/>
        <v>41</v>
      </c>
      <c r="I39" s="36">
        <f t="shared" si="4"/>
        <v>145</v>
      </c>
      <c r="J39" s="35">
        <f t="shared" si="4"/>
        <v>0.54</v>
      </c>
      <c r="K39" s="36">
        <f t="shared" si="4"/>
        <v>2079.3999999999996</v>
      </c>
      <c r="L39" s="36">
        <f t="shared" si="4"/>
        <v>1531.1</v>
      </c>
      <c r="M39" s="12"/>
      <c r="N39" s="36">
        <f t="shared" si="4"/>
        <v>26</v>
      </c>
      <c r="O39" s="37">
        <f t="shared" si="4"/>
        <v>152</v>
      </c>
      <c r="P39" s="3"/>
      <c r="Q39" s="37">
        <f>SUM(Q9:Q38)</f>
        <v>30676.888326212291</v>
      </c>
      <c r="R39" s="37"/>
      <c r="S39" s="48"/>
      <c r="T39" s="48"/>
      <c r="U39" s="49">
        <f t="shared" si="2"/>
        <v>1.3716000000000002</v>
      </c>
      <c r="V39" s="48"/>
      <c r="W39" s="13"/>
    </row>
    <row r="40" spans="2:23" x14ac:dyDescent="0.25">
      <c r="B40" s="7" t="s">
        <v>16</v>
      </c>
      <c r="C40" s="15">
        <f>C39/30</f>
        <v>30.230266666666672</v>
      </c>
      <c r="D40" s="38">
        <f>D39/30</f>
        <v>62.766666666666666</v>
      </c>
      <c r="E40" s="38">
        <f>E39/30</f>
        <v>63.516666666666666</v>
      </c>
      <c r="F40" s="38">
        <f>F39/30</f>
        <v>58.986666666666665</v>
      </c>
      <c r="G40" s="38"/>
      <c r="H40" s="38">
        <f>H39/30</f>
        <v>1.3666666666666667</v>
      </c>
      <c r="I40" s="38">
        <f>I39/30</f>
        <v>4.833333333333333</v>
      </c>
      <c r="J40" s="38">
        <f>J39/30</f>
        <v>1.8000000000000002E-2</v>
      </c>
      <c r="K40" s="38">
        <f>K39/30</f>
        <v>69.313333333333318</v>
      </c>
      <c r="L40" s="38">
        <f>L39/30</f>
        <v>51.036666666666662</v>
      </c>
      <c r="M40" s="15"/>
      <c r="N40" s="38">
        <f>N39/30</f>
        <v>0.8666666666666667</v>
      </c>
      <c r="O40" s="39">
        <f>O39/30</f>
        <v>5.0666666666666664</v>
      </c>
      <c r="P40" s="9"/>
      <c r="Q40" s="38">
        <f>AVERAGE(Q9:Q38)</f>
        <v>1022.5629442070764</v>
      </c>
      <c r="R40" s="39">
        <f t="shared" si="1"/>
        <v>17.092592592592592</v>
      </c>
      <c r="S40" s="53">
        <f t="shared" si="1"/>
        <v>17.50925925925926</v>
      </c>
      <c r="T40" s="53">
        <f t="shared" si="1"/>
        <v>14.99259259259259</v>
      </c>
      <c r="U40" s="54">
        <f t="shared" si="2"/>
        <v>4.5720000000000011E-2</v>
      </c>
      <c r="V40" s="53">
        <f t="shared" si="3"/>
        <v>20.729629629629621</v>
      </c>
      <c r="W40" s="55">
        <f t="shared" si="3"/>
        <v>10.575925925925922</v>
      </c>
    </row>
    <row r="42" spans="2:23" x14ac:dyDescent="0.25">
      <c r="B42" s="1"/>
      <c r="C42" s="88" t="s">
        <v>17</v>
      </c>
      <c r="D42" s="89"/>
      <c r="E42" s="89"/>
      <c r="F42" s="89"/>
      <c r="G42" s="89"/>
      <c r="H42" s="89"/>
      <c r="I42" s="89"/>
      <c r="J42" s="89"/>
      <c r="K42" s="90"/>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1.5</v>
      </c>
      <c r="D44" s="5">
        <v>4.5</v>
      </c>
      <c r="E44" s="5">
        <v>2.5</v>
      </c>
      <c r="F44" s="5">
        <v>2.5</v>
      </c>
      <c r="G44" s="5">
        <v>2</v>
      </c>
      <c r="H44" s="5">
        <v>7.5</v>
      </c>
      <c r="I44" s="5">
        <v>3.5</v>
      </c>
      <c r="J44" s="5">
        <v>5</v>
      </c>
      <c r="K44" s="6"/>
    </row>
    <row r="45" spans="2:23" ht="30" x14ac:dyDescent="0.25">
      <c r="B45" s="24" t="s">
        <v>28</v>
      </c>
      <c r="C45" s="7">
        <v>3</v>
      </c>
      <c r="D45" s="8">
        <v>13.5</v>
      </c>
      <c r="E45" s="8">
        <v>9.5</v>
      </c>
      <c r="F45" s="8">
        <v>4.5</v>
      </c>
      <c r="G45" s="8">
        <v>5</v>
      </c>
      <c r="H45" s="8">
        <v>14</v>
      </c>
      <c r="I45" s="8">
        <v>6.5</v>
      </c>
      <c r="J45" s="8">
        <v>10.5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30.31</v>
      </c>
      <c r="D9" s="1">
        <v>65</v>
      </c>
      <c r="E9" s="1">
        <v>59.7</v>
      </c>
      <c r="F9" s="3">
        <v>55</v>
      </c>
      <c r="G9" s="2" t="s">
        <v>33</v>
      </c>
      <c r="H9" s="3">
        <v>1.5</v>
      </c>
      <c r="I9" s="3">
        <v>10</v>
      </c>
      <c r="J9" s="13"/>
      <c r="K9" s="1">
        <v>65.900000000000006</v>
      </c>
      <c r="L9" s="3">
        <v>55.5</v>
      </c>
      <c r="M9" s="2" t="s">
        <v>33</v>
      </c>
      <c r="N9" s="2">
        <v>0.5</v>
      </c>
      <c r="O9" s="10">
        <v>5</v>
      </c>
      <c r="P9" s="3" t="s">
        <v>44</v>
      </c>
      <c r="Q9" s="79">
        <v>1024.7889303399934</v>
      </c>
      <c r="R9" s="37">
        <f>CONVERT(D9,"F","C")</f>
        <v>18.333333333333332</v>
      </c>
      <c r="S9" s="48">
        <f t="shared" ref="S9:T24" si="0">CONVERT(E9,"F","C")</f>
        <v>15.388888888888889</v>
      </c>
      <c r="T9" s="48">
        <f t="shared" si="0"/>
        <v>12.777777777777777</v>
      </c>
      <c r="U9" s="49">
        <f>CONVERT(J9,"in","cm")</f>
        <v>0</v>
      </c>
      <c r="V9" s="48">
        <f>CONVERT(K9,"F","C")</f>
        <v>18.833333333333336</v>
      </c>
      <c r="W9" s="13">
        <f>CONVERT(L9,"F","C")</f>
        <v>13.055555555555555</v>
      </c>
    </row>
    <row r="10" spans="1:23" x14ac:dyDescent="0.25">
      <c r="B10" s="4">
        <v>2</v>
      </c>
      <c r="C10" s="33">
        <v>30.23</v>
      </c>
      <c r="D10" s="5">
        <v>64</v>
      </c>
      <c r="E10" s="4">
        <v>63</v>
      </c>
      <c r="F10" s="6">
        <v>58</v>
      </c>
      <c r="G10" s="5" t="s">
        <v>33</v>
      </c>
      <c r="H10" s="6">
        <v>1.5</v>
      </c>
      <c r="I10" s="6">
        <v>10</v>
      </c>
      <c r="J10" s="14"/>
      <c r="K10" s="4">
        <v>68.3</v>
      </c>
      <c r="L10" s="6">
        <v>53.5</v>
      </c>
      <c r="M10" s="5" t="s">
        <v>33</v>
      </c>
      <c r="N10" s="5">
        <v>1</v>
      </c>
      <c r="O10" s="11">
        <v>5</v>
      </c>
      <c r="P10" s="6" t="s">
        <v>36</v>
      </c>
      <c r="Q10" s="78">
        <v>1022.0798194277206</v>
      </c>
      <c r="R10" s="50">
        <f t="shared" ref="R10:T41" si="1">CONVERT(D10,"F","C")</f>
        <v>17.777777777777779</v>
      </c>
      <c r="S10" s="51">
        <f t="shared" si="0"/>
        <v>17.222222222222221</v>
      </c>
      <c r="T10" s="51">
        <f t="shared" si="0"/>
        <v>14.444444444444445</v>
      </c>
      <c r="U10" s="52">
        <f t="shared" ref="U10:U41" si="2">CONVERT(J10,"in","cm")</f>
        <v>0</v>
      </c>
      <c r="V10" s="51">
        <f t="shared" ref="V10:W41" si="3">CONVERT(K10,"F","C")</f>
        <v>20.166666666666664</v>
      </c>
      <c r="W10" s="14">
        <f t="shared" si="3"/>
        <v>11.944444444444445</v>
      </c>
    </row>
    <row r="11" spans="1:23" x14ac:dyDescent="0.25">
      <c r="B11" s="4">
        <v>3</v>
      </c>
      <c r="C11" s="33">
        <v>30.05</v>
      </c>
      <c r="D11" s="5">
        <v>65</v>
      </c>
      <c r="E11" s="4">
        <v>68.7</v>
      </c>
      <c r="F11" s="6">
        <v>62.3</v>
      </c>
      <c r="G11" s="5" t="s">
        <v>33</v>
      </c>
      <c r="H11" s="6">
        <v>2</v>
      </c>
      <c r="I11" s="6">
        <v>0</v>
      </c>
      <c r="J11" s="14"/>
      <c r="K11" s="4">
        <v>72</v>
      </c>
      <c r="L11" s="6">
        <v>55.5</v>
      </c>
      <c r="M11" s="5" t="s">
        <v>33</v>
      </c>
      <c r="N11" s="5">
        <v>1</v>
      </c>
      <c r="O11" s="11">
        <v>5</v>
      </c>
      <c r="P11" s="6" t="s">
        <v>36</v>
      </c>
      <c r="Q11" s="78">
        <v>1015.9843198751068</v>
      </c>
      <c r="R11" s="50">
        <f t="shared" si="1"/>
        <v>18.333333333333332</v>
      </c>
      <c r="S11" s="51">
        <f t="shared" si="0"/>
        <v>20.388888888888889</v>
      </c>
      <c r="T11" s="51">
        <f t="shared" si="0"/>
        <v>16.833333333333332</v>
      </c>
      <c r="U11" s="52">
        <f t="shared" si="2"/>
        <v>0</v>
      </c>
      <c r="V11" s="51">
        <f t="shared" si="3"/>
        <v>22.222222222222221</v>
      </c>
      <c r="W11" s="14">
        <f t="shared" si="3"/>
        <v>13.055555555555555</v>
      </c>
    </row>
    <row r="12" spans="1:23" x14ac:dyDescent="0.25">
      <c r="B12" s="4">
        <v>4</v>
      </c>
      <c r="C12" s="33">
        <v>30.044</v>
      </c>
      <c r="D12" s="34">
        <v>65</v>
      </c>
      <c r="E12" s="4">
        <v>63.7</v>
      </c>
      <c r="F12" s="6">
        <v>59.4</v>
      </c>
      <c r="G12" s="5" t="s">
        <v>33</v>
      </c>
      <c r="H12" s="6">
        <v>2</v>
      </c>
      <c r="I12" s="6">
        <v>2</v>
      </c>
      <c r="J12" s="14"/>
      <c r="K12" s="4">
        <v>67.5</v>
      </c>
      <c r="L12" s="6">
        <v>56</v>
      </c>
      <c r="M12" s="5" t="s">
        <v>40</v>
      </c>
      <c r="N12" s="5">
        <v>0.5</v>
      </c>
      <c r="O12" s="11">
        <v>5</v>
      </c>
      <c r="P12" s="6" t="s">
        <v>36</v>
      </c>
      <c r="Q12" s="78">
        <v>1015.7811365566866</v>
      </c>
      <c r="R12" s="50">
        <f t="shared" si="1"/>
        <v>18.333333333333332</v>
      </c>
      <c r="S12" s="51">
        <f t="shared" si="0"/>
        <v>17.611111111111111</v>
      </c>
      <c r="T12" s="51">
        <f t="shared" si="0"/>
        <v>15.222222222222221</v>
      </c>
      <c r="U12" s="52">
        <f t="shared" si="2"/>
        <v>0</v>
      </c>
      <c r="V12" s="51">
        <f t="shared" si="3"/>
        <v>19.722222222222221</v>
      </c>
      <c r="W12" s="14">
        <f t="shared" si="3"/>
        <v>13.333333333333332</v>
      </c>
    </row>
    <row r="13" spans="1:23" x14ac:dyDescent="0.25">
      <c r="B13" s="4">
        <v>5</v>
      </c>
      <c r="C13" s="33">
        <v>30.102</v>
      </c>
      <c r="D13" s="34">
        <v>65</v>
      </c>
      <c r="E13" s="4">
        <v>61</v>
      </c>
      <c r="F13" s="6">
        <v>57.5</v>
      </c>
      <c r="G13" s="5" t="s">
        <v>31</v>
      </c>
      <c r="H13" s="6">
        <v>1.5</v>
      </c>
      <c r="I13" s="6">
        <v>10</v>
      </c>
      <c r="J13" s="14"/>
      <c r="K13" s="4">
        <v>69.5</v>
      </c>
      <c r="L13" s="6">
        <v>54</v>
      </c>
      <c r="M13" s="5" t="s">
        <v>33</v>
      </c>
      <c r="N13" s="5">
        <v>1</v>
      </c>
      <c r="O13" s="11">
        <v>5</v>
      </c>
      <c r="P13" s="6" t="s">
        <v>36</v>
      </c>
      <c r="Q13" s="78">
        <v>1017.7452419680843</v>
      </c>
      <c r="R13" s="50">
        <f t="shared" si="1"/>
        <v>18.333333333333332</v>
      </c>
      <c r="S13" s="51">
        <f t="shared" si="0"/>
        <v>16.111111111111111</v>
      </c>
      <c r="T13" s="51">
        <f t="shared" si="0"/>
        <v>14.166666666666666</v>
      </c>
      <c r="U13" s="52">
        <f t="shared" si="2"/>
        <v>0</v>
      </c>
      <c r="V13" s="51">
        <f t="shared" si="3"/>
        <v>20.833333333333332</v>
      </c>
      <c r="W13" s="14">
        <f t="shared" si="3"/>
        <v>12.222222222222221</v>
      </c>
    </row>
    <row r="14" spans="1:23" x14ac:dyDescent="0.25">
      <c r="B14" s="4">
        <v>6</v>
      </c>
      <c r="C14" s="33">
        <v>30.12</v>
      </c>
      <c r="D14" s="5">
        <v>65</v>
      </c>
      <c r="E14" s="4">
        <v>67</v>
      </c>
      <c r="F14" s="6">
        <v>62</v>
      </c>
      <c r="G14" s="5" t="s">
        <v>55</v>
      </c>
      <c r="H14" s="6">
        <v>1</v>
      </c>
      <c r="I14" s="6">
        <v>5</v>
      </c>
      <c r="J14" s="14"/>
      <c r="K14" s="4">
        <v>69.8</v>
      </c>
      <c r="L14" s="6">
        <v>54</v>
      </c>
      <c r="M14" s="5"/>
      <c r="N14" s="5">
        <v>0</v>
      </c>
      <c r="O14" s="11">
        <v>5</v>
      </c>
      <c r="P14" s="6" t="s">
        <v>36</v>
      </c>
      <c r="Q14" s="78">
        <v>1018.3547919233457</v>
      </c>
      <c r="R14" s="50">
        <f t="shared" si="1"/>
        <v>18.333333333333332</v>
      </c>
      <c r="S14" s="51">
        <f t="shared" si="0"/>
        <v>19.444444444444443</v>
      </c>
      <c r="T14" s="51">
        <f t="shared" si="0"/>
        <v>16.666666666666668</v>
      </c>
      <c r="U14" s="52">
        <f t="shared" si="2"/>
        <v>0</v>
      </c>
      <c r="V14" s="51">
        <f t="shared" si="3"/>
        <v>20.999999999999996</v>
      </c>
      <c r="W14" s="14">
        <f t="shared" si="3"/>
        <v>12.222222222222221</v>
      </c>
    </row>
    <row r="15" spans="1:23" x14ac:dyDescent="0.25">
      <c r="B15" s="4">
        <v>7</v>
      </c>
      <c r="C15" s="33">
        <v>30.22</v>
      </c>
      <c r="D15" s="5">
        <v>65</v>
      </c>
      <c r="E15" s="4">
        <v>69.5</v>
      </c>
      <c r="F15" s="6">
        <v>61</v>
      </c>
      <c r="G15" s="5" t="s">
        <v>55</v>
      </c>
      <c r="H15" s="6">
        <v>1</v>
      </c>
      <c r="I15" s="6">
        <v>6</v>
      </c>
      <c r="J15" s="14"/>
      <c r="K15" s="4">
        <v>73</v>
      </c>
      <c r="L15" s="6">
        <v>50</v>
      </c>
      <c r="M15" s="5" t="s">
        <v>40</v>
      </c>
      <c r="N15" s="5">
        <v>0.5</v>
      </c>
      <c r="O15" s="11">
        <v>4</v>
      </c>
      <c r="P15" s="6" t="s">
        <v>36</v>
      </c>
      <c r="Q15" s="78">
        <v>1021.7411805636865</v>
      </c>
      <c r="R15" s="50">
        <f t="shared" si="1"/>
        <v>18.333333333333332</v>
      </c>
      <c r="S15" s="51">
        <f t="shared" si="0"/>
        <v>20.833333333333332</v>
      </c>
      <c r="T15" s="51">
        <f t="shared" si="0"/>
        <v>16.111111111111111</v>
      </c>
      <c r="U15" s="52">
        <f t="shared" si="2"/>
        <v>0</v>
      </c>
      <c r="V15" s="51">
        <f t="shared" si="3"/>
        <v>22.777777777777779</v>
      </c>
      <c r="W15" s="14">
        <f t="shared" si="3"/>
        <v>10</v>
      </c>
    </row>
    <row r="16" spans="1:23" x14ac:dyDescent="0.25">
      <c r="B16" s="4">
        <v>8</v>
      </c>
      <c r="C16" s="33">
        <v>30.234000000000002</v>
      </c>
      <c r="D16" s="5">
        <v>65</v>
      </c>
      <c r="E16" s="4">
        <v>65.8</v>
      </c>
      <c r="F16" s="6">
        <v>62.2</v>
      </c>
      <c r="G16" s="5" t="s">
        <v>41</v>
      </c>
      <c r="H16" s="6">
        <v>1.5</v>
      </c>
      <c r="I16" s="6">
        <v>1</v>
      </c>
      <c r="J16" s="14"/>
      <c r="K16" s="4">
        <v>74</v>
      </c>
      <c r="L16" s="6">
        <v>47.7</v>
      </c>
      <c r="M16" s="5" t="s">
        <v>43</v>
      </c>
      <c r="N16" s="5">
        <v>0.5</v>
      </c>
      <c r="O16" s="11">
        <v>4</v>
      </c>
      <c r="P16" s="6" t="s">
        <v>36</v>
      </c>
      <c r="Q16" s="78">
        <v>1022.2152749733345</v>
      </c>
      <c r="R16" s="50">
        <f t="shared" si="1"/>
        <v>18.333333333333332</v>
      </c>
      <c r="S16" s="51">
        <f t="shared" si="0"/>
        <v>18.777777777777775</v>
      </c>
      <c r="T16" s="51">
        <f t="shared" si="0"/>
        <v>16.777777777777779</v>
      </c>
      <c r="U16" s="52">
        <f t="shared" si="2"/>
        <v>0</v>
      </c>
      <c r="V16" s="51">
        <f t="shared" si="3"/>
        <v>23.333333333333332</v>
      </c>
      <c r="W16" s="14">
        <f t="shared" si="3"/>
        <v>8.7222222222222232</v>
      </c>
    </row>
    <row r="17" spans="2:23" x14ac:dyDescent="0.25">
      <c r="B17" s="4">
        <v>9</v>
      </c>
      <c r="C17" s="33">
        <v>30.196000000000002</v>
      </c>
      <c r="D17" s="5">
        <v>66</v>
      </c>
      <c r="E17" s="4">
        <v>71</v>
      </c>
      <c r="F17" s="6">
        <v>63</v>
      </c>
      <c r="G17" s="5" t="s">
        <v>33</v>
      </c>
      <c r="H17" s="6">
        <v>1</v>
      </c>
      <c r="I17" s="6">
        <v>0</v>
      </c>
      <c r="J17" s="14"/>
      <c r="K17" s="4">
        <v>77.3</v>
      </c>
      <c r="L17" s="6">
        <v>50.8</v>
      </c>
      <c r="M17" s="5" t="s">
        <v>33</v>
      </c>
      <c r="N17" s="5">
        <v>1</v>
      </c>
      <c r="O17" s="11">
        <v>5</v>
      </c>
      <c r="P17" s="6" t="s">
        <v>51</v>
      </c>
      <c r="Q17" s="78">
        <v>1020.9284472900047</v>
      </c>
      <c r="R17" s="50">
        <f t="shared" si="1"/>
        <v>18.888888888888889</v>
      </c>
      <c r="S17" s="51">
        <f t="shared" si="0"/>
        <v>21.666666666666668</v>
      </c>
      <c r="T17" s="51">
        <f t="shared" si="0"/>
        <v>17.222222222222221</v>
      </c>
      <c r="U17" s="52">
        <f t="shared" si="2"/>
        <v>0</v>
      </c>
      <c r="V17" s="51">
        <f t="shared" si="3"/>
        <v>25.166666666666664</v>
      </c>
      <c r="W17" s="14">
        <f t="shared" si="3"/>
        <v>10.444444444444443</v>
      </c>
    </row>
    <row r="18" spans="2:23" x14ac:dyDescent="0.25">
      <c r="B18" s="4">
        <v>10</v>
      </c>
      <c r="C18" s="33">
        <v>30.17</v>
      </c>
      <c r="D18" s="5">
        <v>66</v>
      </c>
      <c r="E18" s="4">
        <v>72.599999999999994</v>
      </c>
      <c r="F18" s="6">
        <v>65</v>
      </c>
      <c r="G18" s="5" t="s">
        <v>33</v>
      </c>
      <c r="H18" s="6">
        <v>1.5</v>
      </c>
      <c r="I18" s="6">
        <v>0</v>
      </c>
      <c r="J18" s="14"/>
      <c r="K18" s="4">
        <v>79</v>
      </c>
      <c r="L18" s="6">
        <v>59.6</v>
      </c>
      <c r="M18" s="5" t="s">
        <v>33</v>
      </c>
      <c r="N18" s="5">
        <v>2</v>
      </c>
      <c r="O18" s="11">
        <v>5</v>
      </c>
      <c r="P18" s="6" t="s">
        <v>51</v>
      </c>
      <c r="Q18" s="78">
        <v>1020.047986243516</v>
      </c>
      <c r="R18" s="50">
        <f t="shared" si="1"/>
        <v>18.888888888888889</v>
      </c>
      <c r="S18" s="51">
        <f t="shared" si="0"/>
        <v>22.555555555555554</v>
      </c>
      <c r="T18" s="51">
        <f t="shared" si="0"/>
        <v>18.333333333333332</v>
      </c>
      <c r="U18" s="52">
        <f t="shared" si="2"/>
        <v>0</v>
      </c>
      <c r="V18" s="51">
        <f t="shared" si="3"/>
        <v>26.111111111111111</v>
      </c>
      <c r="W18" s="14">
        <f t="shared" si="3"/>
        <v>15.333333333333334</v>
      </c>
    </row>
    <row r="19" spans="2:23" x14ac:dyDescent="0.25">
      <c r="B19" s="4">
        <v>11</v>
      </c>
      <c r="C19" s="33">
        <v>30.13</v>
      </c>
      <c r="D19" s="5">
        <v>67</v>
      </c>
      <c r="E19" s="4">
        <v>70</v>
      </c>
      <c r="F19" s="6">
        <v>66</v>
      </c>
      <c r="G19" s="5" t="s">
        <v>33</v>
      </c>
      <c r="H19" s="6">
        <v>3</v>
      </c>
      <c r="I19" s="6">
        <v>3</v>
      </c>
      <c r="J19" s="14"/>
      <c r="K19" s="4">
        <v>76</v>
      </c>
      <c r="L19" s="6">
        <v>61.7</v>
      </c>
      <c r="M19" s="5" t="s">
        <v>33</v>
      </c>
      <c r="N19" s="5">
        <v>2</v>
      </c>
      <c r="O19" s="11">
        <v>5</v>
      </c>
      <c r="P19" s="6" t="s">
        <v>51</v>
      </c>
      <c r="Q19" s="78">
        <v>1018.6934307873796</v>
      </c>
      <c r="R19" s="50">
        <f t="shared" si="1"/>
        <v>19.444444444444443</v>
      </c>
      <c r="S19" s="51">
        <f t="shared" si="0"/>
        <v>21.111111111111111</v>
      </c>
      <c r="T19" s="51">
        <f t="shared" si="0"/>
        <v>18.888888888888889</v>
      </c>
      <c r="U19" s="52">
        <f t="shared" si="2"/>
        <v>0</v>
      </c>
      <c r="V19" s="51">
        <f t="shared" si="3"/>
        <v>24.444444444444443</v>
      </c>
      <c r="W19" s="14">
        <f t="shared" si="3"/>
        <v>16.5</v>
      </c>
    </row>
    <row r="20" spans="2:23" x14ac:dyDescent="0.25">
      <c r="B20" s="4">
        <v>12</v>
      </c>
      <c r="C20" s="33">
        <v>30.05</v>
      </c>
      <c r="D20" s="5">
        <v>67</v>
      </c>
      <c r="E20" s="4">
        <v>68</v>
      </c>
      <c r="F20" s="6">
        <v>65.5</v>
      </c>
      <c r="G20" s="5" t="s">
        <v>33</v>
      </c>
      <c r="H20" s="6">
        <v>1.5</v>
      </c>
      <c r="I20" s="6">
        <v>10</v>
      </c>
      <c r="J20" s="14">
        <v>7.0000000000000007E-2</v>
      </c>
      <c r="K20" s="4">
        <v>74.8</v>
      </c>
      <c r="L20" s="6">
        <v>62</v>
      </c>
      <c r="M20" s="5" t="s">
        <v>33</v>
      </c>
      <c r="N20" s="5">
        <v>0.5</v>
      </c>
      <c r="O20" s="11">
        <v>5</v>
      </c>
      <c r="P20" s="6" t="s">
        <v>83</v>
      </c>
      <c r="Q20" s="78">
        <v>1015.9843198751068</v>
      </c>
      <c r="R20" s="50">
        <f t="shared" si="1"/>
        <v>19.444444444444443</v>
      </c>
      <c r="S20" s="51">
        <f t="shared" si="0"/>
        <v>20</v>
      </c>
      <c r="T20" s="51">
        <f t="shared" si="0"/>
        <v>18.611111111111111</v>
      </c>
      <c r="U20" s="52">
        <f t="shared" si="2"/>
        <v>0.17780000000000001</v>
      </c>
      <c r="V20" s="51">
        <f t="shared" si="3"/>
        <v>23.777777777777775</v>
      </c>
      <c r="W20" s="14">
        <f t="shared" si="3"/>
        <v>16.666666666666668</v>
      </c>
    </row>
    <row r="21" spans="2:23" x14ac:dyDescent="0.25">
      <c r="B21" s="4">
        <v>13</v>
      </c>
      <c r="C21" s="33">
        <v>30.04</v>
      </c>
      <c r="D21" s="5">
        <v>67</v>
      </c>
      <c r="E21" s="4">
        <v>64.099999999999994</v>
      </c>
      <c r="F21" s="6">
        <v>63.9</v>
      </c>
      <c r="G21" s="5" t="s">
        <v>33</v>
      </c>
      <c r="H21" s="6">
        <v>1.5</v>
      </c>
      <c r="I21" s="6">
        <v>10</v>
      </c>
      <c r="J21" s="14"/>
      <c r="K21" s="4">
        <v>76</v>
      </c>
      <c r="L21" s="6">
        <v>62.8</v>
      </c>
      <c r="M21" s="5" t="s">
        <v>33</v>
      </c>
      <c r="N21" s="5">
        <v>1.5</v>
      </c>
      <c r="O21" s="11">
        <v>6</v>
      </c>
      <c r="P21" s="6" t="s">
        <v>87</v>
      </c>
      <c r="Q21" s="78">
        <v>1015.6456810110727</v>
      </c>
      <c r="R21" s="50">
        <f t="shared" si="1"/>
        <v>19.444444444444443</v>
      </c>
      <c r="S21" s="51">
        <f t="shared" si="0"/>
        <v>17.833333333333329</v>
      </c>
      <c r="T21" s="51">
        <f t="shared" si="0"/>
        <v>17.722222222222221</v>
      </c>
      <c r="U21" s="52">
        <f t="shared" si="2"/>
        <v>0</v>
      </c>
      <c r="V21" s="51">
        <f t="shared" si="3"/>
        <v>24.444444444444443</v>
      </c>
      <c r="W21" s="14">
        <f t="shared" si="3"/>
        <v>17.111111111111111</v>
      </c>
    </row>
    <row r="22" spans="2:23" x14ac:dyDescent="0.25">
      <c r="B22" s="4">
        <v>14</v>
      </c>
      <c r="C22" s="33">
        <v>30.09</v>
      </c>
      <c r="D22" s="5">
        <v>68</v>
      </c>
      <c r="E22" s="4">
        <v>69</v>
      </c>
      <c r="F22" s="6">
        <v>64.8</v>
      </c>
      <c r="G22" s="5" t="s">
        <v>35</v>
      </c>
      <c r="H22" s="6">
        <v>1.5</v>
      </c>
      <c r="I22" s="6">
        <v>5</v>
      </c>
      <c r="J22" s="14"/>
      <c r="K22" s="4">
        <v>76.400000000000006</v>
      </c>
      <c r="L22" s="6">
        <v>61</v>
      </c>
      <c r="M22" s="5"/>
      <c r="N22" s="5">
        <v>0</v>
      </c>
      <c r="O22" s="11">
        <v>5</v>
      </c>
      <c r="P22" s="6" t="s">
        <v>36</v>
      </c>
      <c r="Q22" s="78">
        <v>1017.3388753312435</v>
      </c>
      <c r="R22" s="50">
        <f t="shared" si="1"/>
        <v>20</v>
      </c>
      <c r="S22" s="51">
        <f t="shared" si="0"/>
        <v>20.555555555555554</v>
      </c>
      <c r="T22" s="51">
        <f t="shared" si="0"/>
        <v>18.222222222222221</v>
      </c>
      <c r="U22" s="52">
        <f t="shared" si="2"/>
        <v>0</v>
      </c>
      <c r="V22" s="51">
        <f t="shared" si="3"/>
        <v>24.666666666666668</v>
      </c>
      <c r="W22" s="14">
        <f t="shared" si="3"/>
        <v>16.111111111111111</v>
      </c>
    </row>
    <row r="23" spans="2:23" x14ac:dyDescent="0.25">
      <c r="B23" s="4">
        <v>15</v>
      </c>
      <c r="C23" s="33">
        <v>30.01</v>
      </c>
      <c r="D23" s="5">
        <v>68</v>
      </c>
      <c r="E23" s="4">
        <v>68.7</v>
      </c>
      <c r="F23" s="6">
        <v>66</v>
      </c>
      <c r="G23" s="5" t="s">
        <v>41</v>
      </c>
      <c r="H23" s="6">
        <v>1</v>
      </c>
      <c r="I23" s="6">
        <v>2</v>
      </c>
      <c r="J23" s="14"/>
      <c r="K23" s="4">
        <v>80</v>
      </c>
      <c r="L23" s="6">
        <v>61</v>
      </c>
      <c r="M23" s="5" t="s">
        <v>33</v>
      </c>
      <c r="N23" s="5">
        <v>1</v>
      </c>
      <c r="O23" s="11">
        <v>5</v>
      </c>
      <c r="P23" s="6" t="s">
        <v>51</v>
      </c>
      <c r="Q23" s="78">
        <v>1014.6297644189706</v>
      </c>
      <c r="R23" s="50">
        <f t="shared" si="1"/>
        <v>20</v>
      </c>
      <c r="S23" s="51">
        <f t="shared" si="0"/>
        <v>20.388888888888889</v>
      </c>
      <c r="T23" s="51">
        <f t="shared" si="0"/>
        <v>18.888888888888889</v>
      </c>
      <c r="U23" s="52">
        <f t="shared" si="2"/>
        <v>0</v>
      </c>
      <c r="V23" s="51">
        <f t="shared" si="3"/>
        <v>26.666666666666664</v>
      </c>
      <c r="W23" s="14">
        <f t="shared" si="3"/>
        <v>16.111111111111111</v>
      </c>
    </row>
    <row r="24" spans="2:23" x14ac:dyDescent="0.25">
      <c r="B24" s="4">
        <v>16</v>
      </c>
      <c r="C24" s="33">
        <v>30.05</v>
      </c>
      <c r="D24" s="5">
        <v>69</v>
      </c>
      <c r="E24" s="4">
        <v>73</v>
      </c>
      <c r="F24" s="6">
        <v>68</v>
      </c>
      <c r="G24" s="5" t="s">
        <v>41</v>
      </c>
      <c r="H24" s="6">
        <v>1</v>
      </c>
      <c r="I24" s="6">
        <v>0</v>
      </c>
      <c r="J24" s="14"/>
      <c r="K24" s="4">
        <v>79.099999999999994</v>
      </c>
      <c r="L24" s="6">
        <v>56</v>
      </c>
      <c r="M24" s="5"/>
      <c r="N24" s="5">
        <v>0</v>
      </c>
      <c r="O24" s="11">
        <v>4</v>
      </c>
      <c r="P24" s="6" t="s">
        <v>51</v>
      </c>
      <c r="Q24" s="78">
        <v>1015.9843198751068</v>
      </c>
      <c r="R24" s="50">
        <f t="shared" si="1"/>
        <v>20.555555555555554</v>
      </c>
      <c r="S24" s="51">
        <f t="shared" si="0"/>
        <v>22.777777777777779</v>
      </c>
      <c r="T24" s="51">
        <f t="shared" si="0"/>
        <v>20</v>
      </c>
      <c r="U24" s="52">
        <f t="shared" si="2"/>
        <v>0</v>
      </c>
      <c r="V24" s="51">
        <f t="shared" si="3"/>
        <v>26.166666666666664</v>
      </c>
      <c r="W24" s="14">
        <f t="shared" si="3"/>
        <v>13.333333333333332</v>
      </c>
    </row>
    <row r="25" spans="2:23" x14ac:dyDescent="0.25">
      <c r="B25" s="4">
        <v>17</v>
      </c>
      <c r="C25" s="33">
        <v>30.13</v>
      </c>
      <c r="D25" s="5">
        <v>69</v>
      </c>
      <c r="E25" s="4">
        <v>69</v>
      </c>
      <c r="F25" s="6">
        <v>67</v>
      </c>
      <c r="G25" s="5" t="s">
        <v>38</v>
      </c>
      <c r="H25" s="6">
        <v>1</v>
      </c>
      <c r="I25" s="6">
        <v>9</v>
      </c>
      <c r="J25" s="14"/>
      <c r="K25" s="4">
        <v>78.400000000000006</v>
      </c>
      <c r="L25" s="6">
        <v>59.3</v>
      </c>
      <c r="M25" s="5"/>
      <c r="N25" s="5">
        <v>0</v>
      </c>
      <c r="O25" s="11">
        <v>4</v>
      </c>
      <c r="P25" s="6" t="s">
        <v>36</v>
      </c>
      <c r="Q25" s="78">
        <v>1018.6934307873796</v>
      </c>
      <c r="R25" s="50">
        <f t="shared" si="1"/>
        <v>20.555555555555554</v>
      </c>
      <c r="S25" s="51">
        <f t="shared" si="1"/>
        <v>20.555555555555554</v>
      </c>
      <c r="T25" s="51">
        <f t="shared" si="1"/>
        <v>19.444444444444443</v>
      </c>
      <c r="U25" s="52">
        <f t="shared" si="2"/>
        <v>0</v>
      </c>
      <c r="V25" s="51">
        <f t="shared" si="3"/>
        <v>25.777777777777779</v>
      </c>
      <c r="W25" s="14">
        <f t="shared" si="3"/>
        <v>15.166666666666664</v>
      </c>
    </row>
    <row r="26" spans="2:23" x14ac:dyDescent="0.25">
      <c r="B26" s="4">
        <v>18</v>
      </c>
      <c r="C26" s="33">
        <v>30.14</v>
      </c>
      <c r="D26" s="5">
        <v>69</v>
      </c>
      <c r="E26" s="4">
        <v>67</v>
      </c>
      <c r="F26" s="6">
        <v>65</v>
      </c>
      <c r="G26" s="5" t="s">
        <v>41</v>
      </c>
      <c r="H26" s="6">
        <v>1</v>
      </c>
      <c r="I26" s="6">
        <v>9</v>
      </c>
      <c r="J26" s="14"/>
      <c r="K26" s="4">
        <v>80</v>
      </c>
      <c r="L26" s="6">
        <v>56.7</v>
      </c>
      <c r="M26" s="5" t="s">
        <v>40</v>
      </c>
      <c r="N26" s="5">
        <v>0.5</v>
      </c>
      <c r="O26" s="11">
        <v>3</v>
      </c>
      <c r="P26" s="6" t="s">
        <v>36</v>
      </c>
      <c r="Q26" s="78">
        <v>1019.0320696514137</v>
      </c>
      <c r="R26" s="50">
        <f t="shared" si="1"/>
        <v>20.555555555555554</v>
      </c>
      <c r="S26" s="51">
        <f t="shared" si="1"/>
        <v>19.444444444444443</v>
      </c>
      <c r="T26" s="51">
        <f t="shared" si="1"/>
        <v>18.333333333333332</v>
      </c>
      <c r="U26" s="52">
        <f t="shared" si="2"/>
        <v>0</v>
      </c>
      <c r="V26" s="51">
        <f t="shared" si="3"/>
        <v>26.666666666666664</v>
      </c>
      <c r="W26" s="14">
        <f t="shared" si="3"/>
        <v>13.722222222222223</v>
      </c>
    </row>
    <row r="27" spans="2:23" x14ac:dyDescent="0.25">
      <c r="B27" s="4">
        <v>19</v>
      </c>
      <c r="C27" s="33">
        <v>30.17</v>
      </c>
      <c r="D27" s="5">
        <v>69</v>
      </c>
      <c r="E27" s="4">
        <v>72.5</v>
      </c>
      <c r="F27" s="6">
        <v>67</v>
      </c>
      <c r="G27" s="5" t="s">
        <v>38</v>
      </c>
      <c r="H27" s="6">
        <v>1</v>
      </c>
      <c r="I27" s="6">
        <v>2</v>
      </c>
      <c r="J27" s="14"/>
      <c r="K27" s="4">
        <v>77.2</v>
      </c>
      <c r="L27" s="6">
        <v>56.8</v>
      </c>
      <c r="M27" s="5" t="s">
        <v>43</v>
      </c>
      <c r="N27" s="5">
        <v>1</v>
      </c>
      <c r="O27" s="11">
        <v>4</v>
      </c>
      <c r="P27" s="6" t="s">
        <v>36</v>
      </c>
      <c r="Q27" s="78">
        <v>1020.047986243516</v>
      </c>
      <c r="R27" s="50">
        <f t="shared" si="1"/>
        <v>20.555555555555554</v>
      </c>
      <c r="S27" s="51">
        <f t="shared" si="1"/>
        <v>22.5</v>
      </c>
      <c r="T27" s="51">
        <f t="shared" si="1"/>
        <v>19.444444444444443</v>
      </c>
      <c r="U27" s="52">
        <f t="shared" si="2"/>
        <v>0</v>
      </c>
      <c r="V27" s="51">
        <f t="shared" si="3"/>
        <v>25.111111111111111</v>
      </c>
      <c r="W27" s="14">
        <f t="shared" si="3"/>
        <v>13.777777777777775</v>
      </c>
    </row>
    <row r="28" spans="2:23" x14ac:dyDescent="0.25">
      <c r="B28" s="4">
        <v>20</v>
      </c>
      <c r="C28" s="33">
        <v>30.175999999999998</v>
      </c>
      <c r="D28" s="5">
        <v>69</v>
      </c>
      <c r="E28" s="4">
        <v>71</v>
      </c>
      <c r="F28" s="6">
        <v>63</v>
      </c>
      <c r="G28" s="5" t="s">
        <v>40</v>
      </c>
      <c r="H28" s="6">
        <v>1</v>
      </c>
      <c r="I28" s="6">
        <v>0</v>
      </c>
      <c r="J28" s="14"/>
      <c r="K28" s="4">
        <v>81.400000000000006</v>
      </c>
      <c r="L28" s="6">
        <v>56.6</v>
      </c>
      <c r="M28" s="5" t="s">
        <v>55</v>
      </c>
      <c r="N28" s="5">
        <v>1.5</v>
      </c>
      <c r="O28" s="11">
        <v>6</v>
      </c>
      <c r="P28" s="6" t="s">
        <v>51</v>
      </c>
      <c r="Q28" s="78">
        <v>1020.2511695619366</v>
      </c>
      <c r="R28" s="50">
        <f t="shared" si="1"/>
        <v>20.555555555555554</v>
      </c>
      <c r="S28" s="51">
        <f t="shared" si="1"/>
        <v>21.666666666666668</v>
      </c>
      <c r="T28" s="51">
        <f t="shared" si="1"/>
        <v>17.222222222222221</v>
      </c>
      <c r="U28" s="52">
        <f t="shared" si="2"/>
        <v>0</v>
      </c>
      <c r="V28" s="51">
        <f t="shared" si="3"/>
        <v>27.444444444444446</v>
      </c>
      <c r="W28" s="14">
        <f t="shared" si="3"/>
        <v>13.666666666666668</v>
      </c>
    </row>
    <row r="29" spans="2:23" x14ac:dyDescent="0.25">
      <c r="B29" s="4">
        <v>21</v>
      </c>
      <c r="C29" s="33">
        <v>30.161999999999999</v>
      </c>
      <c r="D29" s="5">
        <v>69</v>
      </c>
      <c r="E29" s="4">
        <v>72</v>
      </c>
      <c r="F29" s="6">
        <v>65.599999999999994</v>
      </c>
      <c r="G29" s="5" t="s">
        <v>41</v>
      </c>
      <c r="H29" s="6">
        <v>1</v>
      </c>
      <c r="I29" s="6">
        <v>0</v>
      </c>
      <c r="J29" s="14"/>
      <c r="K29" s="4">
        <v>83</v>
      </c>
      <c r="L29" s="6">
        <v>53</v>
      </c>
      <c r="M29" s="5" t="s">
        <v>33</v>
      </c>
      <c r="N29" s="5">
        <v>1.5</v>
      </c>
      <c r="O29" s="11">
        <v>4</v>
      </c>
      <c r="P29" s="6" t="s">
        <v>51</v>
      </c>
      <c r="Q29" s="78">
        <v>1019.7770751522888</v>
      </c>
      <c r="R29" s="50">
        <f t="shared" si="1"/>
        <v>20.555555555555554</v>
      </c>
      <c r="S29" s="51">
        <f t="shared" si="1"/>
        <v>22.222222222222221</v>
      </c>
      <c r="T29" s="51">
        <f t="shared" si="1"/>
        <v>18.666666666666664</v>
      </c>
      <c r="U29" s="52">
        <f t="shared" si="2"/>
        <v>0</v>
      </c>
      <c r="V29" s="51">
        <f t="shared" si="3"/>
        <v>28.333333333333332</v>
      </c>
      <c r="W29" s="14">
        <f t="shared" si="3"/>
        <v>11.666666666666666</v>
      </c>
    </row>
    <row r="30" spans="2:23" x14ac:dyDescent="0.25">
      <c r="B30" s="4">
        <v>22</v>
      </c>
      <c r="C30" s="33">
        <v>30.032</v>
      </c>
      <c r="D30" s="5">
        <v>70</v>
      </c>
      <c r="E30" s="4">
        <v>80</v>
      </c>
      <c r="F30" s="6">
        <v>70</v>
      </c>
      <c r="G30" s="5" t="s">
        <v>40</v>
      </c>
      <c r="H30" s="6">
        <v>0.5</v>
      </c>
      <c r="I30" s="6">
        <v>6</v>
      </c>
      <c r="J30" s="14"/>
      <c r="K30" s="4">
        <v>84.8</v>
      </c>
      <c r="L30" s="6">
        <v>62</v>
      </c>
      <c r="M30" s="5" t="s">
        <v>40</v>
      </c>
      <c r="N30" s="5">
        <v>0.5</v>
      </c>
      <c r="O30" s="11">
        <v>4</v>
      </c>
      <c r="P30" s="6" t="s">
        <v>84</v>
      </c>
      <c r="Q30" s="78">
        <v>1015.3747699198456</v>
      </c>
      <c r="R30" s="50">
        <f t="shared" si="1"/>
        <v>21.111111111111111</v>
      </c>
      <c r="S30" s="51">
        <f t="shared" si="1"/>
        <v>26.666666666666664</v>
      </c>
      <c r="T30" s="51">
        <f t="shared" si="1"/>
        <v>21.111111111111111</v>
      </c>
      <c r="U30" s="52">
        <f t="shared" si="2"/>
        <v>0</v>
      </c>
      <c r="V30" s="51">
        <f t="shared" si="3"/>
        <v>29.333333333333332</v>
      </c>
      <c r="W30" s="14">
        <f t="shared" si="3"/>
        <v>16.666666666666668</v>
      </c>
    </row>
    <row r="31" spans="2:23" x14ac:dyDescent="0.25">
      <c r="B31" s="4">
        <v>23</v>
      </c>
      <c r="C31" s="33">
        <v>30.122</v>
      </c>
      <c r="D31" s="5">
        <v>71</v>
      </c>
      <c r="E31" s="4">
        <v>72.900000000000006</v>
      </c>
      <c r="F31" s="6">
        <v>66.099999999999994</v>
      </c>
      <c r="G31" s="5" t="s">
        <v>33</v>
      </c>
      <c r="H31" s="6">
        <v>1</v>
      </c>
      <c r="I31" s="6">
        <v>1</v>
      </c>
      <c r="J31" s="14"/>
      <c r="K31" s="4">
        <v>81.599999999999994</v>
      </c>
      <c r="L31" s="6">
        <v>57.4</v>
      </c>
      <c r="M31" s="5" t="s">
        <v>33</v>
      </c>
      <c r="N31" s="5">
        <v>2</v>
      </c>
      <c r="O31" s="11">
        <v>5</v>
      </c>
      <c r="P31" s="6" t="s">
        <v>36</v>
      </c>
      <c r="Q31" s="78">
        <v>1018.4225196961522</v>
      </c>
      <c r="R31" s="50">
        <f t="shared" si="1"/>
        <v>21.666666666666668</v>
      </c>
      <c r="S31" s="51">
        <f t="shared" si="1"/>
        <v>22.722222222222225</v>
      </c>
      <c r="T31" s="51">
        <f t="shared" si="1"/>
        <v>18.944444444444439</v>
      </c>
      <c r="U31" s="52">
        <f t="shared" si="2"/>
        <v>0</v>
      </c>
      <c r="V31" s="51">
        <f t="shared" si="3"/>
        <v>27.55555555555555</v>
      </c>
      <c r="W31" s="14">
        <f t="shared" si="3"/>
        <v>14.111111111111111</v>
      </c>
    </row>
    <row r="32" spans="2:23" x14ac:dyDescent="0.25">
      <c r="B32" s="4">
        <v>24</v>
      </c>
      <c r="C32" s="33">
        <v>30.33</v>
      </c>
      <c r="D32" s="5">
        <v>69</v>
      </c>
      <c r="E32" s="4">
        <v>65</v>
      </c>
      <c r="F32" s="6">
        <v>60.5</v>
      </c>
      <c r="G32" s="5" t="s">
        <v>33</v>
      </c>
      <c r="H32" s="6">
        <v>3</v>
      </c>
      <c r="I32" s="6">
        <v>10</v>
      </c>
      <c r="J32" s="14"/>
      <c r="K32" s="4">
        <v>71.5</v>
      </c>
      <c r="L32" s="6">
        <v>61.2</v>
      </c>
      <c r="M32" s="5" t="s">
        <v>33</v>
      </c>
      <c r="N32" s="5">
        <v>2</v>
      </c>
      <c r="O32" s="11">
        <v>5</v>
      </c>
      <c r="P32" s="6" t="s">
        <v>85</v>
      </c>
      <c r="Q32" s="78">
        <v>1025.4662080680616</v>
      </c>
      <c r="R32" s="50">
        <f t="shared" si="1"/>
        <v>20.555555555555554</v>
      </c>
      <c r="S32" s="51">
        <f t="shared" si="1"/>
        <v>18.333333333333332</v>
      </c>
      <c r="T32" s="51">
        <f t="shared" si="1"/>
        <v>15.833333333333332</v>
      </c>
      <c r="U32" s="52">
        <f t="shared" si="2"/>
        <v>0</v>
      </c>
      <c r="V32" s="51">
        <f t="shared" si="3"/>
        <v>21.944444444444443</v>
      </c>
      <c r="W32" s="14">
        <f t="shared" si="3"/>
        <v>16.222222222222225</v>
      </c>
    </row>
    <row r="33" spans="2:23" x14ac:dyDescent="0.25">
      <c r="B33" s="4">
        <v>25</v>
      </c>
      <c r="C33" s="33">
        <v>30.21</v>
      </c>
      <c r="D33" s="5">
        <v>68</v>
      </c>
      <c r="E33" s="4">
        <v>70</v>
      </c>
      <c r="F33" s="6">
        <v>63.7</v>
      </c>
      <c r="G33" s="5" t="s">
        <v>33</v>
      </c>
      <c r="H33" s="6">
        <v>3</v>
      </c>
      <c r="I33" s="6">
        <v>3</v>
      </c>
      <c r="J33" s="14"/>
      <c r="K33" s="4">
        <v>75.5</v>
      </c>
      <c r="L33" s="6">
        <v>61.2</v>
      </c>
      <c r="M33" s="5" t="s">
        <v>33</v>
      </c>
      <c r="N33" s="5">
        <v>2</v>
      </c>
      <c r="O33" s="11">
        <v>5</v>
      </c>
      <c r="P33" s="6" t="s">
        <v>85</v>
      </c>
      <c r="Q33" s="78">
        <v>1021.4025416996524</v>
      </c>
      <c r="R33" s="50">
        <f t="shared" si="1"/>
        <v>20</v>
      </c>
      <c r="S33" s="51">
        <f t="shared" si="1"/>
        <v>21.111111111111111</v>
      </c>
      <c r="T33" s="51">
        <f t="shared" si="1"/>
        <v>17.611111111111111</v>
      </c>
      <c r="U33" s="52">
        <f t="shared" si="2"/>
        <v>0</v>
      </c>
      <c r="V33" s="51">
        <f t="shared" si="3"/>
        <v>24.166666666666664</v>
      </c>
      <c r="W33" s="14">
        <f t="shared" si="3"/>
        <v>16.222222222222225</v>
      </c>
    </row>
    <row r="34" spans="2:23" x14ac:dyDescent="0.25">
      <c r="B34" s="4">
        <v>26</v>
      </c>
      <c r="C34" s="33">
        <v>30.02</v>
      </c>
      <c r="D34" s="5">
        <v>69</v>
      </c>
      <c r="E34" s="4">
        <v>67.7</v>
      </c>
      <c r="F34" s="6">
        <v>65</v>
      </c>
      <c r="G34" s="5" t="s">
        <v>55</v>
      </c>
      <c r="H34" s="6">
        <v>0.5</v>
      </c>
      <c r="I34" s="6">
        <v>10</v>
      </c>
      <c r="J34" s="14">
        <v>0.05</v>
      </c>
      <c r="K34" s="4">
        <v>73.3</v>
      </c>
      <c r="L34" s="6">
        <v>60.5</v>
      </c>
      <c r="M34" s="5" t="s">
        <v>55</v>
      </c>
      <c r="N34" s="5">
        <v>1</v>
      </c>
      <c r="O34" s="11">
        <v>6</v>
      </c>
      <c r="P34" s="6" t="s">
        <v>86</v>
      </c>
      <c r="Q34" s="78">
        <v>1014.9684032830045</v>
      </c>
      <c r="R34" s="50">
        <f t="shared" si="1"/>
        <v>20.555555555555554</v>
      </c>
      <c r="S34" s="51">
        <f t="shared" si="1"/>
        <v>19.833333333333336</v>
      </c>
      <c r="T34" s="51">
        <f t="shared" si="1"/>
        <v>18.333333333333332</v>
      </c>
      <c r="U34" s="52">
        <f t="shared" si="2"/>
        <v>0.127</v>
      </c>
      <c r="V34" s="51">
        <f t="shared" si="3"/>
        <v>22.944444444444443</v>
      </c>
      <c r="W34" s="14">
        <f t="shared" si="3"/>
        <v>15.833333333333332</v>
      </c>
    </row>
    <row r="35" spans="2:23" x14ac:dyDescent="0.25">
      <c r="B35" s="4">
        <v>27</v>
      </c>
      <c r="C35" s="33">
        <v>30.01</v>
      </c>
      <c r="D35" s="5">
        <v>69</v>
      </c>
      <c r="E35" s="4">
        <v>70.2</v>
      </c>
      <c r="F35" s="6">
        <v>65</v>
      </c>
      <c r="G35" s="5" t="s">
        <v>41</v>
      </c>
      <c r="H35" s="6">
        <v>1</v>
      </c>
      <c r="I35" s="6">
        <v>1</v>
      </c>
      <c r="J35" s="14"/>
      <c r="K35" s="4">
        <v>82</v>
      </c>
      <c r="L35" s="6">
        <v>54</v>
      </c>
      <c r="M35" s="5" t="s">
        <v>33</v>
      </c>
      <c r="N35" s="5">
        <v>0.5</v>
      </c>
      <c r="O35" s="11">
        <v>5</v>
      </c>
      <c r="P35" s="6" t="s">
        <v>36</v>
      </c>
      <c r="Q35" s="78">
        <v>1014.6297644189706</v>
      </c>
      <c r="R35" s="50">
        <f t="shared" si="1"/>
        <v>20.555555555555554</v>
      </c>
      <c r="S35" s="51">
        <f t="shared" si="1"/>
        <v>21.222222222222225</v>
      </c>
      <c r="T35" s="51">
        <f t="shared" si="1"/>
        <v>18.333333333333332</v>
      </c>
      <c r="U35" s="52">
        <f t="shared" si="2"/>
        <v>0</v>
      </c>
      <c r="V35" s="51">
        <f t="shared" si="3"/>
        <v>27.777777777777779</v>
      </c>
      <c r="W35" s="14">
        <f t="shared" si="3"/>
        <v>12.222222222222221</v>
      </c>
    </row>
    <row r="36" spans="2:23" x14ac:dyDescent="0.25">
      <c r="B36" s="4">
        <v>28</v>
      </c>
      <c r="C36" s="33">
        <v>29.88</v>
      </c>
      <c r="D36" s="5">
        <v>69</v>
      </c>
      <c r="E36" s="4">
        <v>66</v>
      </c>
      <c r="F36" s="6">
        <v>63.2</v>
      </c>
      <c r="G36" s="5" t="s">
        <v>38</v>
      </c>
      <c r="H36" s="6">
        <v>1.5</v>
      </c>
      <c r="I36" s="6">
        <v>10</v>
      </c>
      <c r="J36" s="14">
        <v>0.13</v>
      </c>
      <c r="K36" s="4">
        <v>72.400000000000006</v>
      </c>
      <c r="L36" s="6">
        <v>55</v>
      </c>
      <c r="M36" s="5" t="s">
        <v>40</v>
      </c>
      <c r="N36" s="5">
        <v>0.5</v>
      </c>
      <c r="O36" s="11">
        <v>5</v>
      </c>
      <c r="P36" s="6" t="s">
        <v>58</v>
      </c>
      <c r="Q36" s="78">
        <v>1010.2274591865273</v>
      </c>
      <c r="R36" s="50">
        <f t="shared" si="1"/>
        <v>20.555555555555554</v>
      </c>
      <c r="S36" s="51">
        <f t="shared" si="1"/>
        <v>18.888888888888889</v>
      </c>
      <c r="T36" s="51">
        <f t="shared" si="1"/>
        <v>17.333333333333336</v>
      </c>
      <c r="U36" s="52">
        <f t="shared" si="2"/>
        <v>0.33019999999999999</v>
      </c>
      <c r="V36" s="51">
        <f t="shared" si="3"/>
        <v>22.444444444444446</v>
      </c>
      <c r="W36" s="14">
        <f t="shared" si="3"/>
        <v>12.777777777777777</v>
      </c>
    </row>
    <row r="37" spans="2:23" x14ac:dyDescent="0.25">
      <c r="B37" s="4">
        <v>29</v>
      </c>
      <c r="C37" s="33">
        <v>29.92</v>
      </c>
      <c r="D37" s="5">
        <v>68</v>
      </c>
      <c r="E37" s="4">
        <v>63</v>
      </c>
      <c r="F37" s="6">
        <v>58.5</v>
      </c>
      <c r="G37" s="5" t="s">
        <v>38</v>
      </c>
      <c r="H37" s="6">
        <v>2</v>
      </c>
      <c r="I37" s="6">
        <v>10</v>
      </c>
      <c r="J37" s="14">
        <v>7.0000000000000007E-2</v>
      </c>
      <c r="K37" s="4">
        <v>69.7</v>
      </c>
      <c r="L37" s="6">
        <v>56.5</v>
      </c>
      <c r="M37" s="5" t="s">
        <v>38</v>
      </c>
      <c r="N37" s="5">
        <v>2</v>
      </c>
      <c r="O37" s="11">
        <v>7</v>
      </c>
      <c r="P37" s="6" t="s">
        <v>44</v>
      </c>
      <c r="Q37" s="78">
        <v>1011.5820146426637</v>
      </c>
      <c r="R37" s="50">
        <f t="shared" si="1"/>
        <v>20</v>
      </c>
      <c r="S37" s="51">
        <f t="shared" si="1"/>
        <v>17.222222222222221</v>
      </c>
      <c r="T37" s="51">
        <f t="shared" si="1"/>
        <v>14.722222222222221</v>
      </c>
      <c r="U37" s="52">
        <f t="shared" si="2"/>
        <v>0.17780000000000001</v>
      </c>
      <c r="V37" s="51">
        <f t="shared" si="3"/>
        <v>20.944444444444446</v>
      </c>
      <c r="W37" s="14">
        <f t="shared" si="3"/>
        <v>13.611111111111111</v>
      </c>
    </row>
    <row r="38" spans="2:23" x14ac:dyDescent="0.25">
      <c r="B38" s="4">
        <v>30</v>
      </c>
      <c r="C38" s="33">
        <v>30.18</v>
      </c>
      <c r="D38" s="5">
        <v>67</v>
      </c>
      <c r="E38" s="4">
        <v>64</v>
      </c>
      <c r="F38" s="6">
        <v>60</v>
      </c>
      <c r="G38" s="5" t="s">
        <v>38</v>
      </c>
      <c r="H38" s="6">
        <v>1</v>
      </c>
      <c r="I38" s="6">
        <v>5</v>
      </c>
      <c r="J38" s="14">
        <v>0.02</v>
      </c>
      <c r="K38" s="4">
        <v>71.5</v>
      </c>
      <c r="L38" s="6">
        <v>59</v>
      </c>
      <c r="M38" s="5" t="s">
        <v>38</v>
      </c>
      <c r="N38" s="5">
        <v>1</v>
      </c>
      <c r="O38" s="11">
        <v>5</v>
      </c>
      <c r="P38" s="6" t="s">
        <v>36</v>
      </c>
      <c r="Q38" s="78">
        <v>1020.3866251075501</v>
      </c>
      <c r="R38" s="50">
        <f t="shared" si="1"/>
        <v>19.444444444444443</v>
      </c>
      <c r="S38" s="51">
        <f t="shared" si="1"/>
        <v>17.777777777777779</v>
      </c>
      <c r="T38" s="51">
        <f t="shared" si="1"/>
        <v>15.555555555555555</v>
      </c>
      <c r="U38" s="52">
        <f t="shared" si="2"/>
        <v>5.0799999999999998E-2</v>
      </c>
      <c r="V38" s="51">
        <f t="shared" si="3"/>
        <v>21.944444444444443</v>
      </c>
      <c r="W38" s="14">
        <f t="shared" si="3"/>
        <v>15</v>
      </c>
    </row>
    <row r="39" spans="2:23" x14ac:dyDescent="0.25">
      <c r="B39" s="4">
        <v>31</v>
      </c>
      <c r="C39" s="33">
        <v>30.26</v>
      </c>
      <c r="D39" s="5">
        <v>67</v>
      </c>
      <c r="E39" s="4">
        <v>68.7</v>
      </c>
      <c r="F39" s="6">
        <v>65</v>
      </c>
      <c r="G39" s="5" t="s">
        <v>38</v>
      </c>
      <c r="H39" s="6">
        <v>2</v>
      </c>
      <c r="I39" s="6">
        <v>3</v>
      </c>
      <c r="J39" s="14"/>
      <c r="K39" s="4">
        <v>70.5</v>
      </c>
      <c r="L39" s="6">
        <v>57.5</v>
      </c>
      <c r="M39" s="5" t="s">
        <v>43</v>
      </c>
      <c r="N39" s="5">
        <v>0.5</v>
      </c>
      <c r="O39" s="11">
        <v>5</v>
      </c>
      <c r="P39" s="6" t="s">
        <v>36</v>
      </c>
      <c r="Q39" s="78">
        <v>1023.0957360198229</v>
      </c>
      <c r="R39" s="50">
        <f t="shared" si="1"/>
        <v>19.444444444444443</v>
      </c>
      <c r="S39" s="51">
        <f t="shared" si="1"/>
        <v>20.388888888888889</v>
      </c>
      <c r="T39" s="51">
        <f t="shared" si="1"/>
        <v>18.333333333333332</v>
      </c>
      <c r="U39" s="52">
        <f t="shared" si="2"/>
        <v>0</v>
      </c>
      <c r="V39" s="51">
        <f t="shared" si="3"/>
        <v>21.388888888888889</v>
      </c>
      <c r="W39" s="14">
        <f t="shared" si="3"/>
        <v>14.166666666666666</v>
      </c>
    </row>
    <row r="40" spans="2:23" x14ac:dyDescent="0.25">
      <c r="B40" s="1" t="s">
        <v>15</v>
      </c>
      <c r="C40" s="12">
        <f t="shared" ref="C40:O40" si="4">SUM(C9:C39)</f>
        <v>933.78800000000001</v>
      </c>
      <c r="D40" s="36">
        <f t="shared" si="4"/>
        <v>2089</v>
      </c>
      <c r="E40" s="36">
        <f t="shared" ref="E40" si="5">SUM(E9:E39)</f>
        <v>2113.8000000000002</v>
      </c>
      <c r="F40" s="36">
        <f t="shared" si="4"/>
        <v>1964.1999999999998</v>
      </c>
      <c r="G40" s="36"/>
      <c r="H40" s="36">
        <f t="shared" si="4"/>
        <v>44.5</v>
      </c>
      <c r="I40" s="36">
        <f t="shared" si="4"/>
        <v>153</v>
      </c>
      <c r="J40" s="35">
        <f t="shared" si="4"/>
        <v>0.34</v>
      </c>
      <c r="K40" s="36">
        <f t="shared" si="4"/>
        <v>2331.3999999999996</v>
      </c>
      <c r="L40" s="36">
        <f t="shared" si="4"/>
        <v>1767.8000000000002</v>
      </c>
      <c r="M40" s="12"/>
      <c r="N40" s="36">
        <f t="shared" si="4"/>
        <v>29.5</v>
      </c>
      <c r="O40" s="37">
        <f t="shared" si="4"/>
        <v>151</v>
      </c>
      <c r="P40" s="3"/>
      <c r="Q40" s="36">
        <f>SUM(Q9:Q39)</f>
        <v>31571.301293899138</v>
      </c>
      <c r="R40" s="37"/>
      <c r="S40" s="48"/>
      <c r="T40" s="48"/>
      <c r="U40" s="49">
        <f t="shared" si="2"/>
        <v>0.86359999999999992</v>
      </c>
      <c r="V40" s="48"/>
      <c r="W40" s="13"/>
    </row>
    <row r="41" spans="2:23" x14ac:dyDescent="0.25">
      <c r="B41" s="7" t="s">
        <v>16</v>
      </c>
      <c r="C41" s="15">
        <f>C40/31</f>
        <v>30.122193548387099</v>
      </c>
      <c r="D41" s="38">
        <f t="shared" ref="D41:O41" si="6">D40/31</f>
        <v>67.387096774193552</v>
      </c>
      <c r="E41" s="38">
        <f t="shared" ref="E41" si="7">E40/31</f>
        <v>68.187096774193549</v>
      </c>
      <c r="F41" s="38">
        <f t="shared" si="6"/>
        <v>63.361290322580636</v>
      </c>
      <c r="G41" s="38"/>
      <c r="H41" s="38">
        <f t="shared" si="6"/>
        <v>1.435483870967742</v>
      </c>
      <c r="I41" s="38">
        <f t="shared" si="6"/>
        <v>4.935483870967742</v>
      </c>
      <c r="J41" s="38">
        <f t="shared" si="6"/>
        <v>1.0967741935483872E-2</v>
      </c>
      <c r="K41" s="38">
        <f t="shared" si="6"/>
        <v>75.206451612903209</v>
      </c>
      <c r="L41" s="38">
        <f t="shared" si="6"/>
        <v>57.025806451612908</v>
      </c>
      <c r="M41" s="15"/>
      <c r="N41" s="38">
        <f t="shared" si="6"/>
        <v>0.95161290322580649</v>
      </c>
      <c r="O41" s="39">
        <f t="shared" si="6"/>
        <v>4.870967741935484</v>
      </c>
      <c r="P41" s="9"/>
      <c r="Q41" s="38">
        <f>AVERAGE(Q9:Q39)</f>
        <v>1018.4290739967464</v>
      </c>
      <c r="R41" s="39">
        <f t="shared" si="1"/>
        <v>19.659498207885306</v>
      </c>
      <c r="S41" s="53">
        <f t="shared" si="1"/>
        <v>20.103942652329749</v>
      </c>
      <c r="T41" s="53">
        <f t="shared" si="1"/>
        <v>17.422939068100352</v>
      </c>
      <c r="U41" s="54">
        <f t="shared" si="2"/>
        <v>2.7858064516129041E-2</v>
      </c>
      <c r="V41" s="53">
        <f t="shared" si="3"/>
        <v>24.003584229390672</v>
      </c>
      <c r="W41" s="55">
        <f t="shared" si="3"/>
        <v>13.903225806451616</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3</v>
      </c>
      <c r="D45" s="5">
        <v>13</v>
      </c>
      <c r="E45" s="5">
        <v>0.5</v>
      </c>
      <c r="F45" s="5">
        <v>0.5</v>
      </c>
      <c r="G45" s="5">
        <v>3</v>
      </c>
      <c r="H45" s="5">
        <v>3</v>
      </c>
      <c r="I45" s="5">
        <v>4</v>
      </c>
      <c r="J45" s="5">
        <v>1.5</v>
      </c>
      <c r="K45" s="6"/>
    </row>
    <row r="46" spans="2:23" ht="30" x14ac:dyDescent="0.25">
      <c r="B46" s="24" t="s">
        <v>28</v>
      </c>
      <c r="C46" s="7">
        <v>6</v>
      </c>
      <c r="D46" s="8">
        <v>41</v>
      </c>
      <c r="E46" s="8">
        <v>1.5</v>
      </c>
      <c r="F46" s="8">
        <v>1.5</v>
      </c>
      <c r="G46" s="8">
        <v>6.5</v>
      </c>
      <c r="H46" s="8">
        <v>3.5</v>
      </c>
      <c r="I46" s="8">
        <v>11.5</v>
      </c>
      <c r="J46" s="8">
        <v>2</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0 D32:D39">
    <cfRule type="expression" dxfId="75" priority="10">
      <formula>D9&lt;40</formula>
    </cfRule>
    <cfRule type="expression" dxfId="74" priority="11">
      <formula>D9&gt;70</formula>
    </cfRule>
  </conditionalFormatting>
  <conditionalFormatting sqref="F9: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s="20" customFormat="1" ht="90" x14ac:dyDescent="0.25">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30.327999999999999</v>
      </c>
      <c r="D9" s="1">
        <v>67</v>
      </c>
      <c r="E9" s="1">
        <v>71.7</v>
      </c>
      <c r="F9" s="3">
        <v>64</v>
      </c>
      <c r="G9" s="2" t="s">
        <v>35</v>
      </c>
      <c r="H9" s="3">
        <v>1</v>
      </c>
      <c r="I9" s="3">
        <v>0</v>
      </c>
      <c r="J9" s="13"/>
      <c r="K9" s="1">
        <v>80.099999999999994</v>
      </c>
      <c r="L9" s="3">
        <v>55.2</v>
      </c>
      <c r="M9" s="2" t="s">
        <v>33</v>
      </c>
      <c r="N9" s="2">
        <v>2</v>
      </c>
      <c r="O9" s="10">
        <v>4</v>
      </c>
      <c r="P9" s="3" t="s">
        <v>51</v>
      </c>
      <c r="Q9" s="79">
        <v>1025.5339358408687</v>
      </c>
      <c r="R9" s="37">
        <f>CONVERT(D9,"F","C")</f>
        <v>19.444444444444443</v>
      </c>
      <c r="S9" s="48">
        <f t="shared" ref="S9:T24" si="0">CONVERT(E9,"F","C")</f>
        <v>22.055555555555557</v>
      </c>
      <c r="T9" s="48">
        <f t="shared" si="0"/>
        <v>17.777777777777779</v>
      </c>
      <c r="U9" s="49">
        <f>CONVERT(J9,"in","cm")</f>
        <v>0</v>
      </c>
      <c r="V9" s="48">
        <f>CONVERT(K9,"F","C")</f>
        <v>26.722222222222218</v>
      </c>
      <c r="W9" s="13">
        <f>CONVERT(L9,"F","C")</f>
        <v>12.888888888888889</v>
      </c>
    </row>
    <row r="10" spans="1:23" x14ac:dyDescent="0.25">
      <c r="B10" s="4">
        <v>2</v>
      </c>
      <c r="C10" s="33">
        <v>30.16</v>
      </c>
      <c r="D10" s="5">
        <v>68</v>
      </c>
      <c r="E10" s="4">
        <v>72.5</v>
      </c>
      <c r="F10" s="6">
        <v>64</v>
      </c>
      <c r="G10" s="5" t="s">
        <v>31</v>
      </c>
      <c r="H10" s="6">
        <v>1.5</v>
      </c>
      <c r="I10" s="6">
        <v>0</v>
      </c>
      <c r="J10" s="14"/>
      <c r="K10" s="4">
        <v>84</v>
      </c>
      <c r="L10" s="6">
        <v>61</v>
      </c>
      <c r="M10" s="5" t="s">
        <v>33</v>
      </c>
      <c r="N10" s="5">
        <v>1.5</v>
      </c>
      <c r="O10" s="11">
        <v>4</v>
      </c>
      <c r="P10" s="6" t="s">
        <v>51</v>
      </c>
      <c r="Q10" s="78">
        <v>1019.8448029250957</v>
      </c>
      <c r="R10" s="50">
        <f t="shared" ref="R10:T41" si="1">CONVERT(D10,"F","C")</f>
        <v>20</v>
      </c>
      <c r="S10" s="51">
        <f t="shared" si="0"/>
        <v>22.5</v>
      </c>
      <c r="T10" s="51">
        <f t="shared" si="0"/>
        <v>17.777777777777779</v>
      </c>
      <c r="U10" s="52">
        <f t="shared" ref="U10:U41" si="2">CONVERT(J10,"in","cm")</f>
        <v>0</v>
      </c>
      <c r="V10" s="51">
        <f t="shared" ref="V10:W41" si="3">CONVERT(K10,"F","C")</f>
        <v>28.888888888888889</v>
      </c>
      <c r="W10" s="14">
        <f t="shared" si="3"/>
        <v>16.111111111111111</v>
      </c>
    </row>
    <row r="11" spans="1:23" x14ac:dyDescent="0.25">
      <c r="B11" s="4">
        <v>3</v>
      </c>
      <c r="C11" s="33">
        <v>30.04</v>
      </c>
      <c r="D11" s="5">
        <v>69</v>
      </c>
      <c r="E11" s="4">
        <v>74</v>
      </c>
      <c r="F11" s="6">
        <v>66.8</v>
      </c>
      <c r="G11" s="5" t="s">
        <v>31</v>
      </c>
      <c r="H11" s="6">
        <v>1</v>
      </c>
      <c r="I11" s="6">
        <v>4</v>
      </c>
      <c r="J11" s="14"/>
      <c r="K11" s="4">
        <v>87.3</v>
      </c>
      <c r="L11" s="6" t="s">
        <v>94</v>
      </c>
      <c r="M11" s="5" t="s">
        <v>41</v>
      </c>
      <c r="N11" s="5">
        <v>1</v>
      </c>
      <c r="O11" s="11">
        <v>4</v>
      </c>
      <c r="P11" s="6" t="s">
        <v>36</v>
      </c>
      <c r="Q11" s="78">
        <v>1015.7811365566863</v>
      </c>
      <c r="R11" s="50">
        <f t="shared" si="1"/>
        <v>20.555555555555554</v>
      </c>
      <c r="S11" s="51">
        <f t="shared" si="0"/>
        <v>23.333333333333332</v>
      </c>
      <c r="T11" s="51">
        <f t="shared" si="0"/>
        <v>19.333333333333332</v>
      </c>
      <c r="U11" s="52">
        <f t="shared" si="2"/>
        <v>0</v>
      </c>
      <c r="V11" s="51">
        <f t="shared" si="3"/>
        <v>30.722222222222221</v>
      </c>
      <c r="W11" s="14" t="e">
        <f t="shared" si="3"/>
        <v>#VALUE!</v>
      </c>
    </row>
    <row r="12" spans="1:23" x14ac:dyDescent="0.25">
      <c r="B12" s="4">
        <v>4</v>
      </c>
      <c r="C12" s="33">
        <v>29.98</v>
      </c>
      <c r="D12" s="34">
        <v>69</v>
      </c>
      <c r="E12" s="4">
        <v>65.7</v>
      </c>
      <c r="F12" s="6">
        <v>63.4</v>
      </c>
      <c r="G12" s="5" t="s">
        <v>38</v>
      </c>
      <c r="H12" s="6">
        <v>1.5</v>
      </c>
      <c r="I12" s="6">
        <v>10</v>
      </c>
      <c r="J12" s="14">
        <v>0.39</v>
      </c>
      <c r="K12" s="4">
        <v>72.5</v>
      </c>
      <c r="L12" s="6">
        <v>60</v>
      </c>
      <c r="M12" s="5" t="s">
        <v>38</v>
      </c>
      <c r="N12" s="5">
        <v>1</v>
      </c>
      <c r="O12" s="11">
        <v>8</v>
      </c>
      <c r="P12" s="6" t="s">
        <v>88</v>
      </c>
      <c r="Q12" s="78">
        <v>1013.7493033724819</v>
      </c>
      <c r="R12" s="50">
        <f t="shared" si="1"/>
        <v>20.555555555555554</v>
      </c>
      <c r="S12" s="51">
        <f t="shared" si="0"/>
        <v>18.722222222222225</v>
      </c>
      <c r="T12" s="51">
        <f t="shared" si="0"/>
        <v>17.444444444444443</v>
      </c>
      <c r="U12" s="52">
        <f t="shared" si="2"/>
        <v>0.99060000000000004</v>
      </c>
      <c r="V12" s="51">
        <f t="shared" si="3"/>
        <v>22.5</v>
      </c>
      <c r="W12" s="14">
        <f t="shared" si="3"/>
        <v>15.555555555555555</v>
      </c>
    </row>
    <row r="13" spans="1:23" x14ac:dyDescent="0.25">
      <c r="B13" s="4">
        <v>5</v>
      </c>
      <c r="C13" s="33">
        <v>29.99</v>
      </c>
      <c r="D13" s="34">
        <v>69</v>
      </c>
      <c r="E13" s="4">
        <v>69</v>
      </c>
      <c r="F13" s="6">
        <v>65.5</v>
      </c>
      <c r="G13" s="5" t="s">
        <v>38</v>
      </c>
      <c r="H13" s="6">
        <v>2</v>
      </c>
      <c r="I13" s="6">
        <v>8</v>
      </c>
      <c r="J13" s="14">
        <v>0.4</v>
      </c>
      <c r="K13" s="4">
        <v>73.5</v>
      </c>
      <c r="L13" s="6">
        <v>59</v>
      </c>
      <c r="M13" s="5" t="s">
        <v>40</v>
      </c>
      <c r="N13" s="5">
        <v>0.5</v>
      </c>
      <c r="O13" s="11">
        <v>6</v>
      </c>
      <c r="P13" s="6" t="s">
        <v>36</v>
      </c>
      <c r="Q13" s="78">
        <v>1014.0879422365158</v>
      </c>
      <c r="R13" s="50">
        <f t="shared" si="1"/>
        <v>20.555555555555554</v>
      </c>
      <c r="S13" s="51">
        <f t="shared" si="0"/>
        <v>20.555555555555554</v>
      </c>
      <c r="T13" s="51">
        <f t="shared" si="0"/>
        <v>18.611111111111111</v>
      </c>
      <c r="U13" s="52">
        <f t="shared" si="2"/>
        <v>1.016</v>
      </c>
      <c r="V13" s="51">
        <f t="shared" si="3"/>
        <v>23.055555555555554</v>
      </c>
      <c r="W13" s="14">
        <f t="shared" si="3"/>
        <v>15</v>
      </c>
    </row>
    <row r="14" spans="1:23" x14ac:dyDescent="0.25">
      <c r="B14" s="4">
        <v>6</v>
      </c>
      <c r="C14" s="33">
        <v>29.91</v>
      </c>
      <c r="D14" s="5">
        <v>68</v>
      </c>
      <c r="E14" s="4">
        <v>65</v>
      </c>
      <c r="F14" s="6">
        <v>65</v>
      </c>
      <c r="G14" s="5" t="s">
        <v>40</v>
      </c>
      <c r="H14" s="6">
        <v>2</v>
      </c>
      <c r="I14" s="6">
        <v>10</v>
      </c>
      <c r="J14" s="14">
        <v>0.21</v>
      </c>
      <c r="K14" s="4">
        <v>68.5</v>
      </c>
      <c r="L14" s="6">
        <v>63</v>
      </c>
      <c r="M14" s="5" t="s">
        <v>41</v>
      </c>
      <c r="N14" s="5">
        <v>2</v>
      </c>
      <c r="O14" s="11">
        <v>9</v>
      </c>
      <c r="P14" s="6" t="s">
        <v>39</v>
      </c>
      <c r="Q14" s="78">
        <v>1011.3788313242432</v>
      </c>
      <c r="R14" s="50">
        <f t="shared" si="1"/>
        <v>20</v>
      </c>
      <c r="S14" s="51">
        <f t="shared" si="0"/>
        <v>18.333333333333332</v>
      </c>
      <c r="T14" s="51">
        <f t="shared" si="0"/>
        <v>18.333333333333332</v>
      </c>
      <c r="U14" s="52">
        <f t="shared" si="2"/>
        <v>0.53339999999999999</v>
      </c>
      <c r="V14" s="51">
        <f t="shared" si="3"/>
        <v>20.277777777777779</v>
      </c>
      <c r="W14" s="14">
        <f t="shared" si="3"/>
        <v>17.222222222222221</v>
      </c>
    </row>
    <row r="15" spans="1:23" x14ac:dyDescent="0.25">
      <c r="B15" s="4">
        <v>7</v>
      </c>
      <c r="C15" s="33">
        <v>29.91</v>
      </c>
      <c r="D15" s="5">
        <v>68</v>
      </c>
      <c r="E15" s="4">
        <v>69</v>
      </c>
      <c r="F15" s="6">
        <v>67</v>
      </c>
      <c r="G15" s="5" t="s">
        <v>38</v>
      </c>
      <c r="H15" s="6">
        <v>3</v>
      </c>
      <c r="I15" s="6">
        <v>2</v>
      </c>
      <c r="J15" s="14">
        <v>0.03</v>
      </c>
      <c r="K15" s="4">
        <v>75.400000000000006</v>
      </c>
      <c r="L15" s="6">
        <v>60.3</v>
      </c>
      <c r="M15" s="5" t="s">
        <v>38</v>
      </c>
      <c r="N15" s="5">
        <v>1</v>
      </c>
      <c r="O15" s="11">
        <v>6</v>
      </c>
      <c r="P15" s="6" t="s">
        <v>89</v>
      </c>
      <c r="Q15" s="78">
        <v>1011.3788313242432</v>
      </c>
      <c r="R15" s="50">
        <f t="shared" si="1"/>
        <v>20</v>
      </c>
      <c r="S15" s="51">
        <f t="shared" si="0"/>
        <v>20.555555555555554</v>
      </c>
      <c r="T15" s="51">
        <f t="shared" si="0"/>
        <v>19.444444444444443</v>
      </c>
      <c r="U15" s="52">
        <f t="shared" si="2"/>
        <v>7.6200000000000004E-2</v>
      </c>
      <c r="V15" s="51">
        <f t="shared" si="3"/>
        <v>24.111111111111114</v>
      </c>
      <c r="W15" s="14">
        <f t="shared" si="3"/>
        <v>15.72222222222222</v>
      </c>
    </row>
    <row r="16" spans="1:23" x14ac:dyDescent="0.25">
      <c r="B16" s="4">
        <v>8</v>
      </c>
      <c r="C16" s="33">
        <v>30.16</v>
      </c>
      <c r="D16" s="5">
        <v>68</v>
      </c>
      <c r="E16" s="4">
        <v>70</v>
      </c>
      <c r="F16" s="6">
        <v>64.8</v>
      </c>
      <c r="G16" s="5" t="s">
        <v>40</v>
      </c>
      <c r="H16" s="6">
        <v>2</v>
      </c>
      <c r="I16" s="6">
        <v>6</v>
      </c>
      <c r="J16" s="14"/>
      <c r="K16" s="4">
        <v>71.3</v>
      </c>
      <c r="L16" s="6">
        <v>57</v>
      </c>
      <c r="M16" s="5" t="s">
        <v>41</v>
      </c>
      <c r="N16" s="5">
        <v>0.5</v>
      </c>
      <c r="O16" s="11">
        <v>5</v>
      </c>
      <c r="P16" s="6" t="s">
        <v>36</v>
      </c>
      <c r="Q16" s="78">
        <v>1019.8448029250957</v>
      </c>
      <c r="R16" s="50">
        <f t="shared" si="1"/>
        <v>20</v>
      </c>
      <c r="S16" s="51">
        <f t="shared" si="0"/>
        <v>21.111111111111111</v>
      </c>
      <c r="T16" s="51">
        <f t="shared" si="0"/>
        <v>18.222222222222221</v>
      </c>
      <c r="U16" s="52">
        <f t="shared" si="2"/>
        <v>0</v>
      </c>
      <c r="V16" s="51">
        <f t="shared" si="3"/>
        <v>21.833333333333332</v>
      </c>
      <c r="W16" s="14">
        <f t="shared" si="3"/>
        <v>13.888888888888889</v>
      </c>
    </row>
    <row r="17" spans="2:23" x14ac:dyDescent="0.25">
      <c r="B17" s="4">
        <v>9</v>
      </c>
      <c r="C17" s="33">
        <v>30.22</v>
      </c>
      <c r="D17" s="5">
        <v>67</v>
      </c>
      <c r="E17" s="4">
        <v>67</v>
      </c>
      <c r="F17" s="6">
        <v>63</v>
      </c>
      <c r="G17" s="5" t="s">
        <v>33</v>
      </c>
      <c r="H17" s="6">
        <v>1</v>
      </c>
      <c r="I17" s="6">
        <v>9</v>
      </c>
      <c r="J17" s="14"/>
      <c r="K17" s="4">
        <v>75</v>
      </c>
      <c r="L17" s="6">
        <v>51</v>
      </c>
      <c r="M17" s="5" t="s">
        <v>55</v>
      </c>
      <c r="N17" s="5">
        <v>0.5</v>
      </c>
      <c r="O17" s="11">
        <v>4</v>
      </c>
      <c r="P17" s="6" t="s">
        <v>36</v>
      </c>
      <c r="Q17" s="78">
        <v>1021.8766361093001</v>
      </c>
      <c r="R17" s="50">
        <f t="shared" si="1"/>
        <v>19.444444444444443</v>
      </c>
      <c r="S17" s="51">
        <f t="shared" si="0"/>
        <v>19.444444444444443</v>
      </c>
      <c r="T17" s="51">
        <f t="shared" si="0"/>
        <v>17.222222222222221</v>
      </c>
      <c r="U17" s="52">
        <f t="shared" si="2"/>
        <v>0</v>
      </c>
      <c r="V17" s="51">
        <f t="shared" si="3"/>
        <v>23.888888888888889</v>
      </c>
      <c r="W17" s="14">
        <f t="shared" si="3"/>
        <v>10.555555555555555</v>
      </c>
    </row>
    <row r="18" spans="2:23" x14ac:dyDescent="0.25">
      <c r="B18" s="4">
        <v>10</v>
      </c>
      <c r="C18" s="33">
        <v>30.01</v>
      </c>
      <c r="D18" s="5">
        <v>68</v>
      </c>
      <c r="E18" s="4">
        <v>73</v>
      </c>
      <c r="F18" s="6">
        <v>68.8</v>
      </c>
      <c r="G18" s="5" t="s">
        <v>38</v>
      </c>
      <c r="H18" s="6">
        <v>0.5</v>
      </c>
      <c r="I18" s="6">
        <v>0</v>
      </c>
      <c r="J18" s="14"/>
      <c r="K18" s="4">
        <v>78</v>
      </c>
      <c r="L18" s="6">
        <v>61</v>
      </c>
      <c r="M18" s="5" t="s">
        <v>31</v>
      </c>
      <c r="N18" s="5">
        <v>2</v>
      </c>
      <c r="O18" s="11">
        <v>5</v>
      </c>
      <c r="P18" s="6" t="s">
        <v>36</v>
      </c>
      <c r="Q18" s="78">
        <v>1014.7652199645842</v>
      </c>
      <c r="R18" s="50">
        <f t="shared" si="1"/>
        <v>20</v>
      </c>
      <c r="S18" s="51">
        <f t="shared" si="0"/>
        <v>22.777777777777779</v>
      </c>
      <c r="T18" s="51">
        <f t="shared" si="0"/>
        <v>20.444444444444443</v>
      </c>
      <c r="U18" s="52">
        <f t="shared" si="2"/>
        <v>0</v>
      </c>
      <c r="V18" s="51">
        <f t="shared" si="3"/>
        <v>25.555555555555554</v>
      </c>
      <c r="W18" s="14">
        <f t="shared" si="3"/>
        <v>16.111111111111111</v>
      </c>
    </row>
    <row r="19" spans="2:23" x14ac:dyDescent="0.25">
      <c r="B19" s="4">
        <v>11</v>
      </c>
      <c r="C19" s="33">
        <v>29.73</v>
      </c>
      <c r="D19" s="5">
        <v>69</v>
      </c>
      <c r="E19" s="4">
        <v>66.8</v>
      </c>
      <c r="F19" s="6">
        <v>65.5</v>
      </c>
      <c r="G19" s="5" t="s">
        <v>40</v>
      </c>
      <c r="H19" s="6">
        <v>1.5</v>
      </c>
      <c r="I19" s="6">
        <v>10</v>
      </c>
      <c r="J19" s="14">
        <v>0.22</v>
      </c>
      <c r="K19" s="4">
        <v>69.8</v>
      </c>
      <c r="L19" s="6">
        <v>59</v>
      </c>
      <c r="M19" s="5" t="s">
        <v>38</v>
      </c>
      <c r="N19" s="5">
        <v>1</v>
      </c>
      <c r="O19" s="11">
        <v>8</v>
      </c>
      <c r="P19" s="6" t="s">
        <v>90</v>
      </c>
      <c r="Q19" s="78">
        <v>1005.2833317716294</v>
      </c>
      <c r="R19" s="50">
        <f t="shared" si="1"/>
        <v>20.555555555555554</v>
      </c>
      <c r="S19" s="51">
        <f t="shared" si="0"/>
        <v>19.333333333333332</v>
      </c>
      <c r="T19" s="51">
        <f t="shared" si="0"/>
        <v>18.611111111111111</v>
      </c>
      <c r="U19" s="52">
        <f t="shared" si="2"/>
        <v>0.55879999999999996</v>
      </c>
      <c r="V19" s="51">
        <f t="shared" si="3"/>
        <v>20.999999999999996</v>
      </c>
      <c r="W19" s="14">
        <f t="shared" si="3"/>
        <v>15</v>
      </c>
    </row>
    <row r="20" spans="2:23" x14ac:dyDescent="0.25">
      <c r="B20" s="4">
        <v>12</v>
      </c>
      <c r="C20" s="33">
        <v>29.808</v>
      </c>
      <c r="D20" s="5">
        <v>65</v>
      </c>
      <c r="E20" s="4">
        <v>63</v>
      </c>
      <c r="F20" s="6">
        <v>57.7</v>
      </c>
      <c r="G20" s="5" t="s">
        <v>41</v>
      </c>
      <c r="H20" s="6">
        <v>3</v>
      </c>
      <c r="I20" s="6">
        <v>7</v>
      </c>
      <c r="J20" s="14">
        <v>0.2</v>
      </c>
      <c r="K20" s="4">
        <v>70.5</v>
      </c>
      <c r="L20" s="6">
        <v>53</v>
      </c>
      <c r="M20" s="5" t="s">
        <v>41</v>
      </c>
      <c r="N20" s="5">
        <v>3</v>
      </c>
      <c r="O20" s="11">
        <v>6</v>
      </c>
      <c r="P20" s="6" t="s">
        <v>36</v>
      </c>
      <c r="Q20" s="78">
        <v>1007.9247149110952</v>
      </c>
      <c r="R20" s="50">
        <f t="shared" si="1"/>
        <v>18.333333333333332</v>
      </c>
      <c r="S20" s="51">
        <f t="shared" si="0"/>
        <v>17.222222222222221</v>
      </c>
      <c r="T20" s="51">
        <f t="shared" si="0"/>
        <v>14.277777777777779</v>
      </c>
      <c r="U20" s="52">
        <f t="shared" si="2"/>
        <v>0.50800000000000001</v>
      </c>
      <c r="V20" s="51">
        <f t="shared" si="3"/>
        <v>21.388888888888889</v>
      </c>
      <c r="W20" s="14">
        <f t="shared" si="3"/>
        <v>11.666666666666666</v>
      </c>
    </row>
    <row r="21" spans="2:23" x14ac:dyDescent="0.25">
      <c r="B21" s="4">
        <v>13</v>
      </c>
      <c r="C21" s="33">
        <v>29.59</v>
      </c>
      <c r="D21" s="5">
        <v>67</v>
      </c>
      <c r="E21" s="4">
        <v>60.5</v>
      </c>
      <c r="F21" s="6">
        <v>59</v>
      </c>
      <c r="G21" s="5" t="s">
        <v>38</v>
      </c>
      <c r="H21" s="6">
        <v>1.5</v>
      </c>
      <c r="I21" s="6">
        <v>10</v>
      </c>
      <c r="J21" s="14">
        <v>0.03</v>
      </c>
      <c r="K21" s="4">
        <v>69</v>
      </c>
      <c r="L21" s="6">
        <v>57</v>
      </c>
      <c r="M21" s="5" t="s">
        <v>40</v>
      </c>
      <c r="N21" s="5">
        <v>1</v>
      </c>
      <c r="O21" s="11">
        <v>6</v>
      </c>
      <c r="P21" s="6" t="s">
        <v>90</v>
      </c>
      <c r="Q21" s="78">
        <v>1000.542387675152</v>
      </c>
      <c r="R21" s="50">
        <f t="shared" si="1"/>
        <v>19.444444444444443</v>
      </c>
      <c r="S21" s="51">
        <f t="shared" si="0"/>
        <v>15.833333333333332</v>
      </c>
      <c r="T21" s="51">
        <f t="shared" si="0"/>
        <v>15</v>
      </c>
      <c r="U21" s="52">
        <f t="shared" si="2"/>
        <v>7.6200000000000004E-2</v>
      </c>
      <c r="V21" s="51">
        <f t="shared" si="3"/>
        <v>20.555555555555554</v>
      </c>
      <c r="W21" s="14">
        <f t="shared" si="3"/>
        <v>13.888888888888889</v>
      </c>
    </row>
    <row r="22" spans="2:23" x14ac:dyDescent="0.25">
      <c r="B22" s="4">
        <v>14</v>
      </c>
      <c r="C22" s="33">
        <v>29.77</v>
      </c>
      <c r="D22" s="5">
        <v>65</v>
      </c>
      <c r="E22" s="4">
        <v>65</v>
      </c>
      <c r="F22" s="6">
        <v>61</v>
      </c>
      <c r="G22" s="5" t="s">
        <v>41</v>
      </c>
      <c r="H22" s="6">
        <v>4</v>
      </c>
      <c r="I22" s="6">
        <v>8</v>
      </c>
      <c r="J22" s="14">
        <v>0.06</v>
      </c>
      <c r="K22" s="4">
        <v>67</v>
      </c>
      <c r="L22" s="6">
        <v>58</v>
      </c>
      <c r="M22" s="5" t="s">
        <v>41</v>
      </c>
      <c r="N22" s="5">
        <v>3</v>
      </c>
      <c r="O22" s="11">
        <v>6</v>
      </c>
      <c r="P22" s="6" t="s">
        <v>90</v>
      </c>
      <c r="Q22" s="78">
        <v>1006.6378872277655</v>
      </c>
      <c r="R22" s="50">
        <f t="shared" si="1"/>
        <v>18.333333333333332</v>
      </c>
      <c r="S22" s="51">
        <f t="shared" si="0"/>
        <v>18.333333333333332</v>
      </c>
      <c r="T22" s="51">
        <f t="shared" si="0"/>
        <v>16.111111111111111</v>
      </c>
      <c r="U22" s="52">
        <f t="shared" si="2"/>
        <v>0.15240000000000001</v>
      </c>
      <c r="V22" s="51">
        <f t="shared" si="3"/>
        <v>19.444444444444443</v>
      </c>
      <c r="W22" s="14">
        <f t="shared" si="3"/>
        <v>14.444444444444445</v>
      </c>
    </row>
    <row r="23" spans="2:23" x14ac:dyDescent="0.25">
      <c r="B23" s="4">
        <v>15</v>
      </c>
      <c r="C23" s="33">
        <v>29.86</v>
      </c>
      <c r="D23" s="5">
        <v>65</v>
      </c>
      <c r="E23" s="4">
        <v>65</v>
      </c>
      <c r="F23" s="6">
        <v>61</v>
      </c>
      <c r="G23" s="5" t="s">
        <v>41</v>
      </c>
      <c r="H23" s="6">
        <v>2</v>
      </c>
      <c r="I23" s="6">
        <v>3</v>
      </c>
      <c r="J23" s="14">
        <v>0.19</v>
      </c>
      <c r="K23" s="4">
        <v>74.400000000000006</v>
      </c>
      <c r="L23" s="6">
        <v>59</v>
      </c>
      <c r="M23" s="5"/>
      <c r="N23" s="5">
        <v>0</v>
      </c>
      <c r="O23" s="11">
        <v>5</v>
      </c>
      <c r="P23" s="6" t="s">
        <v>87</v>
      </c>
      <c r="Q23" s="78">
        <v>1009.6856370040724</v>
      </c>
      <c r="R23" s="50">
        <f t="shared" si="1"/>
        <v>18.333333333333332</v>
      </c>
      <c r="S23" s="51">
        <f t="shared" si="0"/>
        <v>18.333333333333332</v>
      </c>
      <c r="T23" s="51">
        <f t="shared" si="0"/>
        <v>16.111111111111111</v>
      </c>
      <c r="U23" s="52">
        <f t="shared" si="2"/>
        <v>0.48260000000000003</v>
      </c>
      <c r="V23" s="51">
        <f t="shared" si="3"/>
        <v>23.555555555555557</v>
      </c>
      <c r="W23" s="14">
        <f t="shared" si="3"/>
        <v>15</v>
      </c>
    </row>
    <row r="24" spans="2:23" x14ac:dyDescent="0.25">
      <c r="B24" s="4">
        <v>16</v>
      </c>
      <c r="C24" s="33">
        <v>29.84</v>
      </c>
      <c r="D24" s="5">
        <v>67</v>
      </c>
      <c r="E24" s="4">
        <v>66.8</v>
      </c>
      <c r="F24" s="6">
        <v>65</v>
      </c>
      <c r="G24" s="5" t="s">
        <v>35</v>
      </c>
      <c r="H24" s="6">
        <v>0.5</v>
      </c>
      <c r="I24" s="6">
        <v>10</v>
      </c>
      <c r="J24" s="14">
        <v>0.2</v>
      </c>
      <c r="K24" s="4">
        <v>76</v>
      </c>
      <c r="L24" s="6">
        <v>60</v>
      </c>
      <c r="M24" s="5" t="s">
        <v>33</v>
      </c>
      <c r="N24" s="5">
        <v>1</v>
      </c>
      <c r="O24" s="11">
        <v>8</v>
      </c>
      <c r="P24" s="6" t="s">
        <v>36</v>
      </c>
      <c r="Q24" s="78">
        <v>1009.0083592760043</v>
      </c>
      <c r="R24" s="50">
        <f t="shared" si="1"/>
        <v>19.444444444444443</v>
      </c>
      <c r="S24" s="51">
        <f t="shared" si="0"/>
        <v>19.333333333333332</v>
      </c>
      <c r="T24" s="51">
        <f t="shared" si="0"/>
        <v>18.333333333333332</v>
      </c>
      <c r="U24" s="52">
        <f t="shared" si="2"/>
        <v>0.50800000000000001</v>
      </c>
      <c r="V24" s="51">
        <f t="shared" si="3"/>
        <v>24.444444444444443</v>
      </c>
      <c r="W24" s="14">
        <f t="shared" si="3"/>
        <v>15.555555555555555</v>
      </c>
    </row>
    <row r="25" spans="2:23" x14ac:dyDescent="0.25">
      <c r="B25" s="4">
        <v>17</v>
      </c>
      <c r="C25" s="33">
        <v>29.76</v>
      </c>
      <c r="D25" s="5">
        <v>68</v>
      </c>
      <c r="E25" s="4">
        <v>68</v>
      </c>
      <c r="F25" s="6">
        <v>66.099999999999994</v>
      </c>
      <c r="G25" s="5" t="s">
        <v>33</v>
      </c>
      <c r="H25" s="6">
        <v>1</v>
      </c>
      <c r="I25" s="6">
        <v>10</v>
      </c>
      <c r="J25" s="14">
        <v>0.81</v>
      </c>
      <c r="K25" s="4">
        <v>71.599999999999994</v>
      </c>
      <c r="L25" s="6">
        <v>63</v>
      </c>
      <c r="M25" s="5" t="s">
        <v>55</v>
      </c>
      <c r="N25" s="5">
        <v>1.5</v>
      </c>
      <c r="O25" s="11">
        <v>8</v>
      </c>
      <c r="P25" s="6" t="s">
        <v>37</v>
      </c>
      <c r="Q25" s="78">
        <v>1006.2992483637316</v>
      </c>
      <c r="R25" s="50">
        <f t="shared" si="1"/>
        <v>20</v>
      </c>
      <c r="S25" s="51">
        <f t="shared" si="1"/>
        <v>20</v>
      </c>
      <c r="T25" s="51">
        <f t="shared" si="1"/>
        <v>18.944444444444439</v>
      </c>
      <c r="U25" s="52">
        <f t="shared" si="2"/>
        <v>2.0573999999999999</v>
      </c>
      <c r="V25" s="51">
        <f t="shared" si="3"/>
        <v>21.999999999999996</v>
      </c>
      <c r="W25" s="14">
        <f t="shared" si="3"/>
        <v>17.222222222222221</v>
      </c>
    </row>
    <row r="26" spans="2:23" x14ac:dyDescent="0.25">
      <c r="B26" s="4">
        <v>18</v>
      </c>
      <c r="C26" s="33">
        <v>29.67</v>
      </c>
      <c r="D26" s="5">
        <v>67</v>
      </c>
      <c r="E26" s="4">
        <v>61.3</v>
      </c>
      <c r="F26" s="6">
        <v>60.5</v>
      </c>
      <c r="G26" s="5" t="s">
        <v>38</v>
      </c>
      <c r="H26" s="6">
        <v>1.5</v>
      </c>
      <c r="I26" s="6">
        <v>10</v>
      </c>
      <c r="J26" s="14">
        <v>0.05</v>
      </c>
      <c r="K26" s="4">
        <v>61.5</v>
      </c>
      <c r="L26" s="6">
        <v>61</v>
      </c>
      <c r="M26" s="5" t="s">
        <v>38</v>
      </c>
      <c r="N26" s="5">
        <v>1</v>
      </c>
      <c r="O26" s="11">
        <v>9</v>
      </c>
      <c r="P26" s="6" t="s">
        <v>37</v>
      </c>
      <c r="Q26" s="78">
        <v>1003.2514985874247</v>
      </c>
      <c r="R26" s="50">
        <f t="shared" si="1"/>
        <v>19.444444444444443</v>
      </c>
      <c r="S26" s="51">
        <f t="shared" si="1"/>
        <v>16.277777777777775</v>
      </c>
      <c r="T26" s="51">
        <f t="shared" si="1"/>
        <v>15.833333333333332</v>
      </c>
      <c r="U26" s="52">
        <f t="shared" si="2"/>
        <v>0.127</v>
      </c>
      <c r="V26" s="51">
        <f t="shared" si="3"/>
        <v>16.388888888888889</v>
      </c>
      <c r="W26" s="14">
        <f t="shared" si="3"/>
        <v>16.111111111111111</v>
      </c>
    </row>
    <row r="27" spans="2:23" x14ac:dyDescent="0.25">
      <c r="B27" s="4">
        <v>19</v>
      </c>
      <c r="C27" s="33">
        <v>29.77</v>
      </c>
      <c r="D27" s="5">
        <v>66</v>
      </c>
      <c r="E27" s="4">
        <v>61.5</v>
      </c>
      <c r="F27" s="6">
        <v>61</v>
      </c>
      <c r="G27" s="5" t="s">
        <v>40</v>
      </c>
      <c r="H27" s="6">
        <v>0.5</v>
      </c>
      <c r="I27" s="6">
        <v>10</v>
      </c>
      <c r="J27" s="14">
        <v>0.12</v>
      </c>
      <c r="K27" s="4">
        <v>65.5</v>
      </c>
      <c r="L27" s="6">
        <v>58.8</v>
      </c>
      <c r="M27" s="5" t="s">
        <v>43</v>
      </c>
      <c r="N27" s="5">
        <v>1</v>
      </c>
      <c r="O27" s="11">
        <v>9</v>
      </c>
      <c r="P27" s="6" t="s">
        <v>37</v>
      </c>
      <c r="Q27" s="78">
        <v>1006.6378872277655</v>
      </c>
      <c r="R27" s="50">
        <f t="shared" si="1"/>
        <v>18.888888888888889</v>
      </c>
      <c r="S27" s="51">
        <f t="shared" si="1"/>
        <v>16.388888888888889</v>
      </c>
      <c r="T27" s="51">
        <f t="shared" si="1"/>
        <v>16.111111111111111</v>
      </c>
      <c r="U27" s="52">
        <f t="shared" si="2"/>
        <v>0.30480000000000002</v>
      </c>
      <c r="V27" s="51">
        <f t="shared" si="3"/>
        <v>18.611111111111111</v>
      </c>
      <c r="W27" s="14">
        <f t="shared" si="3"/>
        <v>14.888888888888888</v>
      </c>
    </row>
    <row r="28" spans="2:23" x14ac:dyDescent="0.25">
      <c r="B28" s="4">
        <v>20</v>
      </c>
      <c r="C28" s="33">
        <v>30.05</v>
      </c>
      <c r="D28" s="5">
        <v>66</v>
      </c>
      <c r="E28" s="4">
        <v>65.5</v>
      </c>
      <c r="F28" s="6">
        <v>58.8</v>
      </c>
      <c r="G28" s="5" t="s">
        <v>43</v>
      </c>
      <c r="H28" s="6">
        <v>1.5</v>
      </c>
      <c r="I28" s="6">
        <v>10</v>
      </c>
      <c r="J28" s="14"/>
      <c r="K28" s="4">
        <v>65</v>
      </c>
      <c r="L28" s="6">
        <v>58</v>
      </c>
      <c r="M28" s="5" t="s">
        <v>43</v>
      </c>
      <c r="N28" s="5">
        <v>2</v>
      </c>
      <c r="O28" s="11">
        <v>6</v>
      </c>
      <c r="P28" s="6" t="s">
        <v>37</v>
      </c>
      <c r="Q28" s="78">
        <v>1016.1197754207204</v>
      </c>
      <c r="R28" s="50">
        <f t="shared" si="1"/>
        <v>18.888888888888889</v>
      </c>
      <c r="S28" s="51">
        <f t="shared" si="1"/>
        <v>18.611111111111111</v>
      </c>
      <c r="T28" s="51">
        <f t="shared" si="1"/>
        <v>14.888888888888888</v>
      </c>
      <c r="U28" s="52">
        <f t="shared" si="2"/>
        <v>0</v>
      </c>
      <c r="V28" s="51">
        <f t="shared" si="3"/>
        <v>18.333333333333332</v>
      </c>
      <c r="W28" s="14">
        <f t="shared" si="3"/>
        <v>14.444444444444445</v>
      </c>
    </row>
    <row r="29" spans="2:23" x14ac:dyDescent="0.25">
      <c r="B29" s="4">
        <v>21</v>
      </c>
      <c r="C29" s="33">
        <v>30.13</v>
      </c>
      <c r="D29" s="5">
        <v>65</v>
      </c>
      <c r="E29" s="4">
        <v>61.7</v>
      </c>
      <c r="F29" s="6">
        <v>60</v>
      </c>
      <c r="G29" s="5" t="s">
        <v>43</v>
      </c>
      <c r="H29" s="6">
        <v>2</v>
      </c>
      <c r="I29" s="6">
        <v>10</v>
      </c>
      <c r="J29" s="14">
        <v>0.8</v>
      </c>
      <c r="K29" s="4">
        <v>67.5</v>
      </c>
      <c r="L29" s="6">
        <v>55.1</v>
      </c>
      <c r="M29" s="5"/>
      <c r="N29" s="5">
        <v>0</v>
      </c>
      <c r="O29" s="11">
        <v>7</v>
      </c>
      <c r="P29" s="6" t="s">
        <v>91</v>
      </c>
      <c r="Q29" s="78">
        <v>1018.8288863329932</v>
      </c>
      <c r="R29" s="50">
        <f t="shared" si="1"/>
        <v>18.333333333333332</v>
      </c>
      <c r="S29" s="51">
        <f t="shared" si="1"/>
        <v>16.5</v>
      </c>
      <c r="T29" s="51">
        <f t="shared" si="1"/>
        <v>15.555555555555555</v>
      </c>
      <c r="U29" s="52">
        <f t="shared" si="2"/>
        <v>2.032</v>
      </c>
      <c r="V29" s="51">
        <f t="shared" si="3"/>
        <v>19.722222222222221</v>
      </c>
      <c r="W29" s="14">
        <f t="shared" si="3"/>
        <v>12.833333333333334</v>
      </c>
    </row>
    <row r="30" spans="2:23" x14ac:dyDescent="0.25">
      <c r="B30" s="4">
        <v>22</v>
      </c>
      <c r="C30" s="33">
        <v>29.62</v>
      </c>
      <c r="D30" s="5">
        <v>65</v>
      </c>
      <c r="E30" s="4">
        <v>62</v>
      </c>
      <c r="F30" s="6">
        <v>61</v>
      </c>
      <c r="G30" s="5" t="s">
        <v>40</v>
      </c>
      <c r="H30" s="6">
        <v>4</v>
      </c>
      <c r="I30" s="6">
        <v>10</v>
      </c>
      <c r="J30" s="14">
        <v>0.05</v>
      </c>
      <c r="K30" s="4">
        <v>67</v>
      </c>
      <c r="L30" s="6">
        <v>55.6</v>
      </c>
      <c r="M30" s="5" t="s">
        <v>38</v>
      </c>
      <c r="N30" s="5">
        <v>3</v>
      </c>
      <c r="O30" s="11">
        <v>8</v>
      </c>
      <c r="P30" s="6" t="s">
        <v>92</v>
      </c>
      <c r="Q30" s="78">
        <v>1001.5583042672542</v>
      </c>
      <c r="R30" s="50">
        <f t="shared" si="1"/>
        <v>18.333333333333332</v>
      </c>
      <c r="S30" s="51">
        <f t="shared" si="1"/>
        <v>16.666666666666668</v>
      </c>
      <c r="T30" s="51">
        <f t="shared" si="1"/>
        <v>16.111111111111111</v>
      </c>
      <c r="U30" s="52">
        <f t="shared" si="2"/>
        <v>0.127</v>
      </c>
      <c r="V30" s="51">
        <f t="shared" si="3"/>
        <v>19.444444444444443</v>
      </c>
      <c r="W30" s="14">
        <f t="shared" si="3"/>
        <v>13.111111111111111</v>
      </c>
    </row>
    <row r="31" spans="2:23" x14ac:dyDescent="0.25">
      <c r="B31" s="4">
        <v>23</v>
      </c>
      <c r="C31" s="33">
        <v>29.84</v>
      </c>
      <c r="D31" s="5">
        <v>64</v>
      </c>
      <c r="E31" s="4">
        <v>62.2</v>
      </c>
      <c r="F31" s="6">
        <v>56.2</v>
      </c>
      <c r="G31" s="5" t="s">
        <v>38</v>
      </c>
      <c r="H31" s="6">
        <v>3</v>
      </c>
      <c r="I31" s="6">
        <v>7</v>
      </c>
      <c r="J31" s="14"/>
      <c r="K31" s="4">
        <v>65.599999999999994</v>
      </c>
      <c r="L31" s="6">
        <v>54</v>
      </c>
      <c r="M31" s="5" t="s">
        <v>38</v>
      </c>
      <c r="N31" s="5">
        <v>2</v>
      </c>
      <c r="O31" s="11">
        <v>6</v>
      </c>
      <c r="P31" s="6" t="s">
        <v>36</v>
      </c>
      <c r="Q31" s="78">
        <v>1009.0083592760043</v>
      </c>
      <c r="R31" s="50">
        <f t="shared" si="1"/>
        <v>17.777777777777779</v>
      </c>
      <c r="S31" s="51">
        <f t="shared" si="1"/>
        <v>16.777777777777779</v>
      </c>
      <c r="T31" s="51">
        <f t="shared" si="1"/>
        <v>13.444444444444446</v>
      </c>
      <c r="U31" s="52">
        <f t="shared" si="2"/>
        <v>0</v>
      </c>
      <c r="V31" s="51">
        <f t="shared" si="3"/>
        <v>18.666666666666664</v>
      </c>
      <c r="W31" s="14">
        <f t="shared" si="3"/>
        <v>12.222222222222221</v>
      </c>
    </row>
    <row r="32" spans="2:23" x14ac:dyDescent="0.25">
      <c r="B32" s="4">
        <v>24</v>
      </c>
      <c r="C32" s="33">
        <v>29.994</v>
      </c>
      <c r="D32" s="5">
        <v>64</v>
      </c>
      <c r="E32" s="4">
        <v>62</v>
      </c>
      <c r="F32" s="6">
        <v>57</v>
      </c>
      <c r="G32" s="5" t="s">
        <v>38</v>
      </c>
      <c r="H32" s="6">
        <v>2</v>
      </c>
      <c r="I32" s="6">
        <v>8</v>
      </c>
      <c r="J32" s="14"/>
      <c r="K32" s="4">
        <v>66.599999999999994</v>
      </c>
      <c r="L32" s="6">
        <v>52</v>
      </c>
      <c r="M32" s="5" t="s">
        <v>38</v>
      </c>
      <c r="N32" s="5">
        <v>1.5</v>
      </c>
      <c r="O32" s="11">
        <v>6</v>
      </c>
      <c r="P32" s="6" t="s">
        <v>36</v>
      </c>
      <c r="Q32" s="78">
        <v>1014.2233977821295</v>
      </c>
      <c r="R32" s="50">
        <f t="shared" si="1"/>
        <v>17.777777777777779</v>
      </c>
      <c r="S32" s="51">
        <f t="shared" si="1"/>
        <v>16.666666666666668</v>
      </c>
      <c r="T32" s="51">
        <f t="shared" si="1"/>
        <v>13.888888888888889</v>
      </c>
      <c r="U32" s="52">
        <f t="shared" si="2"/>
        <v>0</v>
      </c>
      <c r="V32" s="51">
        <f t="shared" si="3"/>
        <v>19.222222222222218</v>
      </c>
      <c r="W32" s="14">
        <f t="shared" si="3"/>
        <v>11.111111111111111</v>
      </c>
    </row>
    <row r="33" spans="2:23" x14ac:dyDescent="0.25">
      <c r="B33" s="4">
        <v>25</v>
      </c>
      <c r="C33" s="33">
        <v>30.172999999999998</v>
      </c>
      <c r="D33" s="5">
        <v>64</v>
      </c>
      <c r="E33" s="4">
        <v>63</v>
      </c>
      <c r="F33" s="6">
        <v>59</v>
      </c>
      <c r="G33" s="5" t="s">
        <v>43</v>
      </c>
      <c r="H33" s="6">
        <v>2</v>
      </c>
      <c r="I33" s="6">
        <v>4</v>
      </c>
      <c r="J33" s="14">
        <v>0.01</v>
      </c>
      <c r="K33" s="4">
        <v>67.400000000000006</v>
      </c>
      <c r="L33" s="6">
        <v>52</v>
      </c>
      <c r="M33" s="5" t="s">
        <v>55</v>
      </c>
      <c r="N33" s="5">
        <v>0.5</v>
      </c>
      <c r="O33" s="11">
        <v>5</v>
      </c>
      <c r="P33" s="6" t="s">
        <v>36</v>
      </c>
      <c r="Q33" s="78">
        <v>1020.2511695619365</v>
      </c>
      <c r="R33" s="50">
        <f t="shared" si="1"/>
        <v>17.777777777777779</v>
      </c>
      <c r="S33" s="51">
        <f t="shared" si="1"/>
        <v>17.222222222222221</v>
      </c>
      <c r="T33" s="51">
        <f t="shared" si="1"/>
        <v>15</v>
      </c>
      <c r="U33" s="52">
        <f t="shared" si="2"/>
        <v>2.5399999999999999E-2</v>
      </c>
      <c r="V33" s="51">
        <f t="shared" si="3"/>
        <v>19.666666666666668</v>
      </c>
      <c r="W33" s="14">
        <f t="shared" si="3"/>
        <v>11.111111111111111</v>
      </c>
    </row>
    <row r="34" spans="2:23" x14ac:dyDescent="0.25">
      <c r="B34" s="4">
        <v>26</v>
      </c>
      <c r="C34" s="33">
        <v>30.303999999999998</v>
      </c>
      <c r="D34" s="5">
        <v>63</v>
      </c>
      <c r="E34" s="4">
        <v>62.4</v>
      </c>
      <c r="F34" s="6">
        <v>58</v>
      </c>
      <c r="G34" s="5" t="s">
        <v>40</v>
      </c>
      <c r="H34" s="6">
        <v>1</v>
      </c>
      <c r="I34" s="6">
        <v>2</v>
      </c>
      <c r="J34" s="14"/>
      <c r="K34" s="4">
        <v>66.8</v>
      </c>
      <c r="L34" s="6">
        <v>47</v>
      </c>
      <c r="M34" s="5" t="s">
        <v>40</v>
      </c>
      <c r="N34" s="5">
        <v>0.5</v>
      </c>
      <c r="O34" s="11">
        <v>4</v>
      </c>
      <c r="P34" s="6" t="s">
        <v>36</v>
      </c>
      <c r="Q34" s="78">
        <v>1024.7212025671868</v>
      </c>
      <c r="R34" s="50">
        <f t="shared" si="1"/>
        <v>17.222222222222221</v>
      </c>
      <c r="S34" s="51">
        <f t="shared" si="1"/>
        <v>16.888888888888889</v>
      </c>
      <c r="T34" s="51">
        <f t="shared" si="1"/>
        <v>14.444444444444445</v>
      </c>
      <c r="U34" s="52">
        <f t="shared" si="2"/>
        <v>0</v>
      </c>
      <c r="V34" s="51">
        <f t="shared" si="3"/>
        <v>19.333333333333332</v>
      </c>
      <c r="W34" s="14">
        <f t="shared" si="3"/>
        <v>8.3333333333333339</v>
      </c>
    </row>
    <row r="35" spans="2:23" x14ac:dyDescent="0.25">
      <c r="B35" s="4">
        <v>27</v>
      </c>
      <c r="C35" s="33">
        <v>30.2</v>
      </c>
      <c r="D35" s="5">
        <v>64</v>
      </c>
      <c r="E35" s="4">
        <v>62.5</v>
      </c>
      <c r="F35" s="6">
        <v>61.4</v>
      </c>
      <c r="G35" s="5" t="s">
        <v>40</v>
      </c>
      <c r="H35" s="6">
        <v>2</v>
      </c>
      <c r="I35" s="6">
        <v>10</v>
      </c>
      <c r="J35" s="14">
        <v>0.1</v>
      </c>
      <c r="K35" s="4">
        <v>69.5</v>
      </c>
      <c r="L35" s="6">
        <v>55</v>
      </c>
      <c r="M35" s="5" t="s">
        <v>38</v>
      </c>
      <c r="N35" s="5">
        <v>1</v>
      </c>
      <c r="O35" s="11">
        <v>7</v>
      </c>
      <c r="P35" s="6" t="s">
        <v>50</v>
      </c>
      <c r="Q35" s="78">
        <v>1021.1993583812319</v>
      </c>
      <c r="R35" s="50">
        <f t="shared" si="1"/>
        <v>17.777777777777779</v>
      </c>
      <c r="S35" s="51">
        <f t="shared" si="1"/>
        <v>16.944444444444443</v>
      </c>
      <c r="T35" s="51">
        <f t="shared" si="1"/>
        <v>16.333333333333332</v>
      </c>
      <c r="U35" s="52">
        <f t="shared" si="2"/>
        <v>0.254</v>
      </c>
      <c r="V35" s="51">
        <f t="shared" si="3"/>
        <v>20.833333333333332</v>
      </c>
      <c r="W35" s="14">
        <f t="shared" si="3"/>
        <v>12.777777777777777</v>
      </c>
    </row>
    <row r="36" spans="2:23" x14ac:dyDescent="0.25">
      <c r="B36" s="4">
        <v>28</v>
      </c>
      <c r="C36" s="33">
        <v>30.37</v>
      </c>
      <c r="D36" s="5">
        <v>64</v>
      </c>
      <c r="E36" s="4">
        <v>62.5</v>
      </c>
      <c r="F36" s="6">
        <v>61</v>
      </c>
      <c r="G36" s="5" t="s">
        <v>38</v>
      </c>
      <c r="H36" s="6">
        <v>1.5</v>
      </c>
      <c r="I36" s="6">
        <v>7</v>
      </c>
      <c r="J36" s="14"/>
      <c r="K36" s="4">
        <v>66.099999999999994</v>
      </c>
      <c r="L36" s="6">
        <v>52.3</v>
      </c>
      <c r="M36" s="5" t="s">
        <v>38</v>
      </c>
      <c r="N36" s="5">
        <v>0.5</v>
      </c>
      <c r="O36" s="11">
        <v>5</v>
      </c>
      <c r="P36" s="6" t="s">
        <v>36</v>
      </c>
      <c r="Q36" s="78">
        <v>1026.9562190698121</v>
      </c>
      <c r="R36" s="50">
        <f t="shared" si="1"/>
        <v>17.777777777777779</v>
      </c>
      <c r="S36" s="51">
        <f t="shared" si="1"/>
        <v>16.944444444444443</v>
      </c>
      <c r="T36" s="51">
        <f t="shared" si="1"/>
        <v>16.111111111111111</v>
      </c>
      <c r="U36" s="52">
        <f t="shared" si="2"/>
        <v>0</v>
      </c>
      <c r="V36" s="51">
        <f t="shared" si="3"/>
        <v>18.944444444444439</v>
      </c>
      <c r="W36" s="14">
        <f t="shared" si="3"/>
        <v>11.277777777777777</v>
      </c>
    </row>
    <row r="37" spans="2:23" x14ac:dyDescent="0.25">
      <c r="B37" s="4">
        <v>29</v>
      </c>
      <c r="C37" s="33">
        <v>30.37</v>
      </c>
      <c r="D37" s="5">
        <v>63</v>
      </c>
      <c r="E37" s="4">
        <v>60.5</v>
      </c>
      <c r="F37" s="6">
        <v>56</v>
      </c>
      <c r="G37" s="5" t="s">
        <v>43</v>
      </c>
      <c r="H37" s="6">
        <v>1</v>
      </c>
      <c r="I37" s="6">
        <v>7</v>
      </c>
      <c r="J37" s="14"/>
      <c r="K37" s="4">
        <v>67.7</v>
      </c>
      <c r="L37" s="6">
        <v>50.4</v>
      </c>
      <c r="M37" s="5"/>
      <c r="N37" s="5">
        <v>0</v>
      </c>
      <c r="O37" s="11">
        <v>6</v>
      </c>
      <c r="P37" s="6" t="s">
        <v>93</v>
      </c>
      <c r="Q37" s="78">
        <v>1026.9562190698121</v>
      </c>
      <c r="R37" s="50">
        <f t="shared" si="1"/>
        <v>17.222222222222221</v>
      </c>
      <c r="S37" s="51">
        <f t="shared" si="1"/>
        <v>15.833333333333332</v>
      </c>
      <c r="T37" s="51">
        <f t="shared" si="1"/>
        <v>13.333333333333332</v>
      </c>
      <c r="U37" s="52">
        <f t="shared" si="2"/>
        <v>0</v>
      </c>
      <c r="V37" s="51">
        <f t="shared" si="3"/>
        <v>19.833333333333336</v>
      </c>
      <c r="W37" s="14">
        <f t="shared" si="3"/>
        <v>10.222222222222221</v>
      </c>
    </row>
    <row r="38" spans="2:23" x14ac:dyDescent="0.25">
      <c r="B38" s="4">
        <v>30</v>
      </c>
      <c r="C38" s="33">
        <v>30.33</v>
      </c>
      <c r="D38" s="5">
        <v>63</v>
      </c>
      <c r="E38" s="4">
        <v>65.7</v>
      </c>
      <c r="F38" s="6">
        <v>60.4</v>
      </c>
      <c r="G38" s="5" t="s">
        <v>38</v>
      </c>
      <c r="H38" s="6">
        <v>1.5</v>
      </c>
      <c r="I38" s="6">
        <v>9</v>
      </c>
      <c r="J38" s="14">
        <v>0.01</v>
      </c>
      <c r="K38" s="4">
        <v>68.5</v>
      </c>
      <c r="L38" s="6">
        <v>46</v>
      </c>
      <c r="M38" s="5"/>
      <c r="N38" s="5">
        <v>0</v>
      </c>
      <c r="O38" s="11">
        <v>5</v>
      </c>
      <c r="P38" s="6" t="s">
        <v>36</v>
      </c>
      <c r="Q38" s="78">
        <v>1025.6016636136753</v>
      </c>
      <c r="R38" s="50">
        <f t="shared" si="1"/>
        <v>17.222222222222221</v>
      </c>
      <c r="S38" s="51">
        <f t="shared" si="1"/>
        <v>18.722222222222225</v>
      </c>
      <c r="T38" s="51">
        <f t="shared" si="1"/>
        <v>15.777777777777777</v>
      </c>
      <c r="U38" s="52">
        <f t="shared" si="2"/>
        <v>2.5399999999999999E-2</v>
      </c>
      <c r="V38" s="51">
        <f t="shared" si="3"/>
        <v>20.277777777777779</v>
      </c>
      <c r="W38" s="14">
        <f t="shared" si="3"/>
        <v>7.7777777777777777</v>
      </c>
    </row>
    <row r="39" spans="2:23" x14ac:dyDescent="0.25">
      <c r="B39" s="4">
        <v>31</v>
      </c>
      <c r="C39" s="33">
        <v>30.274000000000001</v>
      </c>
      <c r="D39" s="5">
        <v>64</v>
      </c>
      <c r="E39" s="4">
        <v>66</v>
      </c>
      <c r="F39" s="6">
        <v>63</v>
      </c>
      <c r="G39" s="5" t="s">
        <v>40</v>
      </c>
      <c r="H39" s="6">
        <v>1.5</v>
      </c>
      <c r="I39" s="6">
        <v>4</v>
      </c>
      <c r="J39" s="14"/>
      <c r="K39" s="4">
        <v>69.5</v>
      </c>
      <c r="L39" s="6">
        <v>57.5</v>
      </c>
      <c r="M39" s="5" t="s">
        <v>38</v>
      </c>
      <c r="N39" s="5">
        <v>1</v>
      </c>
      <c r="O39" s="11">
        <v>6</v>
      </c>
      <c r="P39" s="6" t="s">
        <v>36</v>
      </c>
      <c r="Q39" s="78">
        <v>1023.7052859750844</v>
      </c>
      <c r="R39" s="50">
        <f t="shared" si="1"/>
        <v>17.777777777777779</v>
      </c>
      <c r="S39" s="51">
        <f t="shared" si="1"/>
        <v>18.888888888888889</v>
      </c>
      <c r="T39" s="51">
        <f t="shared" si="1"/>
        <v>17.222222222222221</v>
      </c>
      <c r="U39" s="52">
        <f t="shared" si="2"/>
        <v>0</v>
      </c>
      <c r="V39" s="51">
        <f t="shared" si="3"/>
        <v>20.833333333333332</v>
      </c>
      <c r="W39" s="14">
        <f t="shared" si="3"/>
        <v>14.166666666666666</v>
      </c>
    </row>
    <row r="40" spans="2:23" x14ac:dyDescent="0.25">
      <c r="B40" s="1" t="s">
        <v>15</v>
      </c>
      <c r="C40" s="12">
        <f t="shared" ref="C40:O40" si="4">SUM(C9:C39)</f>
        <v>930.16099999999994</v>
      </c>
      <c r="D40" s="36">
        <f t="shared" si="4"/>
        <v>2049</v>
      </c>
      <c r="E40" s="36">
        <f t="shared" ref="E40" si="5">SUM(E9:E39)</f>
        <v>2030.8000000000002</v>
      </c>
      <c r="F40" s="36">
        <f t="shared" si="4"/>
        <v>1920.9</v>
      </c>
      <c r="G40" s="36"/>
      <c r="H40" s="36">
        <f t="shared" si="4"/>
        <v>54</v>
      </c>
      <c r="I40" s="36">
        <f t="shared" si="4"/>
        <v>215</v>
      </c>
      <c r="J40" s="35">
        <f t="shared" si="4"/>
        <v>3.8799999999999994</v>
      </c>
      <c r="K40" s="36">
        <f t="shared" si="4"/>
        <v>2198.0999999999995</v>
      </c>
      <c r="L40" s="36">
        <f t="shared" si="4"/>
        <v>1691.1999999999998</v>
      </c>
      <c r="M40" s="12"/>
      <c r="N40" s="36">
        <f t="shared" si="4"/>
        <v>36.5</v>
      </c>
      <c r="O40" s="37">
        <f t="shared" si="4"/>
        <v>191</v>
      </c>
      <c r="P40" s="3"/>
      <c r="Q40" s="36">
        <f>SUM(Q9:Q39)</f>
        <v>31452.642235941603</v>
      </c>
      <c r="R40" s="37"/>
      <c r="S40" s="48"/>
      <c r="T40" s="48"/>
      <c r="U40" s="49">
        <f t="shared" si="2"/>
        <v>9.8551999999999982</v>
      </c>
      <c r="V40" s="48"/>
      <c r="W40" s="13"/>
    </row>
    <row r="41" spans="2:23" x14ac:dyDescent="0.25">
      <c r="B41" s="7" t="s">
        <v>16</v>
      </c>
      <c r="C41" s="15">
        <f>C40/31</f>
        <v>30.005193548387094</v>
      </c>
      <c r="D41" s="38">
        <f t="shared" ref="D41:O41" si="6">D40/31</f>
        <v>66.096774193548384</v>
      </c>
      <c r="E41" s="38">
        <f t="shared" ref="E41" si="7">E40/31</f>
        <v>65.509677419354844</v>
      </c>
      <c r="F41" s="38">
        <f t="shared" si="6"/>
        <v>61.964516129032262</v>
      </c>
      <c r="G41" s="38"/>
      <c r="H41" s="38">
        <f t="shared" si="6"/>
        <v>1.7419354838709677</v>
      </c>
      <c r="I41" s="38">
        <f t="shared" si="6"/>
        <v>6.935483870967742</v>
      </c>
      <c r="J41" s="38">
        <f t="shared" si="6"/>
        <v>0.12516129032258064</v>
      </c>
      <c r="K41" s="38">
        <f t="shared" si="6"/>
        <v>70.906451612903211</v>
      </c>
      <c r="L41" s="38">
        <f t="shared" si="6"/>
        <v>54.554838709677412</v>
      </c>
      <c r="M41" s="15"/>
      <c r="N41" s="38">
        <f t="shared" si="6"/>
        <v>1.1774193548387097</v>
      </c>
      <c r="O41" s="39">
        <f t="shared" si="6"/>
        <v>6.161290322580645</v>
      </c>
      <c r="P41" s="9"/>
      <c r="Q41" s="38">
        <f>AVERAGE(Q9:Q39)</f>
        <v>1014.6013624497291</v>
      </c>
      <c r="R41" s="39">
        <f t="shared" si="1"/>
        <v>18.942652329749102</v>
      </c>
      <c r="S41" s="53">
        <f t="shared" si="1"/>
        <v>18.616487455197134</v>
      </c>
      <c r="T41" s="53">
        <f t="shared" si="1"/>
        <v>16.646953405017921</v>
      </c>
      <c r="U41" s="54">
        <f t="shared" si="2"/>
        <v>0.31790967741935477</v>
      </c>
      <c r="V41" s="53">
        <f t="shared" si="3"/>
        <v>21.614695340501783</v>
      </c>
      <c r="W41" s="55">
        <f t="shared" si="3"/>
        <v>12.530465949820783</v>
      </c>
    </row>
    <row r="43" spans="2:23" x14ac:dyDescent="0.25">
      <c r="B43" s="1"/>
      <c r="C43" s="88" t="s">
        <v>17</v>
      </c>
      <c r="D43" s="89"/>
      <c r="E43" s="89"/>
      <c r="F43" s="89"/>
      <c r="G43" s="89"/>
      <c r="H43" s="89"/>
      <c r="I43" s="89"/>
      <c r="J43" s="89"/>
      <c r="K43" s="90"/>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2.5</v>
      </c>
      <c r="E45" s="5">
        <v>1.5</v>
      </c>
      <c r="F45" s="5">
        <v>1</v>
      </c>
      <c r="G45" s="5">
        <v>4.5</v>
      </c>
      <c r="H45" s="5">
        <v>5</v>
      </c>
      <c r="I45" s="5">
        <v>10</v>
      </c>
      <c r="J45" s="5">
        <v>3.5</v>
      </c>
      <c r="K45" s="6"/>
    </row>
    <row r="46" spans="2:23" ht="30" x14ac:dyDescent="0.25">
      <c r="B46" s="24" t="s">
        <v>28</v>
      </c>
      <c r="C46" s="7">
        <v>2</v>
      </c>
      <c r="D46" s="8">
        <v>6.5</v>
      </c>
      <c r="E46" s="8">
        <v>4.5</v>
      </c>
      <c r="F46" s="8">
        <v>1.5</v>
      </c>
      <c r="G46" s="8">
        <v>19</v>
      </c>
      <c r="H46" s="8">
        <v>16</v>
      </c>
      <c r="I46" s="8">
        <v>31</v>
      </c>
      <c r="J46" s="8">
        <v>10.5</v>
      </c>
      <c r="K46" s="9"/>
    </row>
  </sheetData>
  <mergeCells count="14">
    <mergeCell ref="Q6:T6"/>
    <mergeCell ref="U6:U8"/>
    <mergeCell ref="V6:W6"/>
    <mergeCell ref="V7:W7"/>
    <mergeCell ref="C43:K43"/>
    <mergeCell ref="B6:B8"/>
    <mergeCell ref="C6:I6"/>
    <mergeCell ref="J6:J8"/>
    <mergeCell ref="K6:O6"/>
    <mergeCell ref="P6:P8"/>
    <mergeCell ref="E7:F7"/>
    <mergeCell ref="G7:H7"/>
    <mergeCell ref="K7:L7"/>
    <mergeCell ref="M7:N7"/>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10 K12:K39">
    <cfRule type="cellIs" dxfId="57" priority="5" operator="lessThan">
      <formula>35</formula>
    </cfRule>
    <cfRule type="cellIs" dxfId="56" priority="6" operator="greaterThanOrEqual">
      <formula>85</formula>
    </cfRule>
  </conditionalFormatting>
  <conditionalFormatting sqref="L9:L10 L12: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opLeftCell="H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1" t="s">
        <v>129</v>
      </c>
    </row>
    <row r="2" spans="1:23" x14ac:dyDescent="0.25">
      <c r="C2" s="91" t="s">
        <v>130</v>
      </c>
    </row>
    <row r="3" spans="1:23" x14ac:dyDescent="0.25">
      <c r="C3" s="91" t="s">
        <v>131</v>
      </c>
    </row>
    <row r="4" spans="1:23" x14ac:dyDescent="0.25">
      <c r="C4" s="91" t="s">
        <v>132</v>
      </c>
    </row>
    <row r="6" spans="1:23" ht="15" customHeight="1" x14ac:dyDescent="0.25">
      <c r="B6" s="80" t="s">
        <v>3</v>
      </c>
      <c r="C6" s="85" t="s">
        <v>29</v>
      </c>
      <c r="D6" s="86"/>
      <c r="E6" s="86"/>
      <c r="F6" s="86"/>
      <c r="G6" s="86"/>
      <c r="H6" s="86"/>
      <c r="I6" s="87"/>
      <c r="J6" s="83" t="s">
        <v>10</v>
      </c>
      <c r="K6" s="85" t="s">
        <v>30</v>
      </c>
      <c r="L6" s="86"/>
      <c r="M6" s="86"/>
      <c r="N6" s="86"/>
      <c r="O6" s="87"/>
      <c r="P6" s="80" t="s">
        <v>14</v>
      </c>
      <c r="Q6" s="85" t="s">
        <v>29</v>
      </c>
      <c r="R6" s="86"/>
      <c r="S6" s="86"/>
      <c r="T6" s="87"/>
      <c r="U6" s="83" t="s">
        <v>115</v>
      </c>
      <c r="V6" s="85" t="s">
        <v>30</v>
      </c>
      <c r="W6" s="87"/>
    </row>
    <row r="7" spans="1:23" x14ac:dyDescent="0.25">
      <c r="A7" s="6"/>
      <c r="B7" s="81"/>
      <c r="C7" s="4"/>
      <c r="D7" s="16"/>
      <c r="E7" s="85" t="s">
        <v>0</v>
      </c>
      <c r="F7" s="87"/>
      <c r="G7" s="85" t="s">
        <v>1</v>
      </c>
      <c r="H7" s="87"/>
      <c r="I7" s="6"/>
      <c r="J7" s="84"/>
      <c r="K7" s="85" t="s">
        <v>2</v>
      </c>
      <c r="L7" s="87"/>
      <c r="M7" s="85" t="s">
        <v>1</v>
      </c>
      <c r="N7" s="87"/>
      <c r="O7" s="10"/>
      <c r="P7" s="81"/>
      <c r="Q7" s="4"/>
      <c r="R7" s="45"/>
      <c r="S7" s="46" t="s">
        <v>0</v>
      </c>
      <c r="T7" s="47"/>
      <c r="U7" s="84"/>
      <c r="V7" s="85" t="s">
        <v>2</v>
      </c>
      <c r="W7" s="87"/>
    </row>
    <row r="8" spans="1:23" ht="30" customHeight="1" x14ac:dyDescent="0.25">
      <c r="A8" s="20"/>
      <c r="B8" s="82"/>
      <c r="C8" s="22" t="s">
        <v>116</v>
      </c>
      <c r="D8" s="32" t="s">
        <v>4</v>
      </c>
      <c r="E8" s="29" t="s">
        <v>5</v>
      </c>
      <c r="F8" s="30" t="s">
        <v>6</v>
      </c>
      <c r="G8" s="29" t="s">
        <v>7</v>
      </c>
      <c r="H8" s="30" t="s">
        <v>8</v>
      </c>
      <c r="I8" s="30" t="s">
        <v>9</v>
      </c>
      <c r="J8" s="84"/>
      <c r="K8" s="28" t="s">
        <v>11</v>
      </c>
      <c r="L8" s="30" t="s">
        <v>12</v>
      </c>
      <c r="M8" s="29" t="s">
        <v>7</v>
      </c>
      <c r="N8" s="29" t="s">
        <v>8</v>
      </c>
      <c r="O8" s="31" t="s">
        <v>13</v>
      </c>
      <c r="P8" s="81"/>
      <c r="Q8" s="22" t="s">
        <v>117</v>
      </c>
      <c r="R8" s="44" t="s">
        <v>4</v>
      </c>
      <c r="S8" s="42" t="s">
        <v>5</v>
      </c>
      <c r="T8" s="43" t="s">
        <v>6</v>
      </c>
      <c r="U8" s="84"/>
      <c r="V8" s="41" t="s">
        <v>11</v>
      </c>
      <c r="W8" s="43" t="s">
        <v>12</v>
      </c>
    </row>
    <row r="9" spans="1:23" x14ac:dyDescent="0.25">
      <c r="B9" s="1">
        <v>1</v>
      </c>
      <c r="C9" s="27">
        <v>30.34</v>
      </c>
      <c r="D9" s="1">
        <v>65</v>
      </c>
      <c r="E9" s="1">
        <v>65</v>
      </c>
      <c r="F9" s="3">
        <v>60</v>
      </c>
      <c r="G9" s="2" t="s">
        <v>38</v>
      </c>
      <c r="H9" s="3">
        <v>1</v>
      </c>
      <c r="I9" s="3">
        <v>1</v>
      </c>
      <c r="J9" s="13"/>
      <c r="K9" s="1">
        <v>70.5</v>
      </c>
      <c r="L9" s="3">
        <v>55</v>
      </c>
      <c r="M9" s="2"/>
      <c r="N9" s="2">
        <v>0</v>
      </c>
      <c r="O9" s="10">
        <v>6</v>
      </c>
      <c r="P9" s="3" t="s">
        <v>51</v>
      </c>
      <c r="Q9" s="79">
        <v>1025.9741663641128</v>
      </c>
      <c r="R9" s="37">
        <f>CONVERT(D9,"F","C")</f>
        <v>18.333333333333332</v>
      </c>
      <c r="S9" s="48">
        <f t="shared" ref="S9:T24" si="0">CONVERT(E9,"F","C")</f>
        <v>18.333333333333332</v>
      </c>
      <c r="T9" s="48">
        <f t="shared" si="0"/>
        <v>15.555555555555555</v>
      </c>
      <c r="U9" s="49">
        <f>CONVERT(J9,"in","cm")</f>
        <v>0</v>
      </c>
      <c r="V9" s="48">
        <f>CONVERT(K9,"F","C")</f>
        <v>21.388888888888889</v>
      </c>
      <c r="W9" s="13">
        <f>CONVERT(L9,"F","C")</f>
        <v>12.777777777777777</v>
      </c>
    </row>
    <row r="10" spans="1:23" x14ac:dyDescent="0.25">
      <c r="B10" s="4">
        <v>2</v>
      </c>
      <c r="C10" s="33">
        <v>30.37</v>
      </c>
      <c r="D10" s="5">
        <v>65</v>
      </c>
      <c r="E10" s="4">
        <v>65.3</v>
      </c>
      <c r="F10" s="6">
        <v>62.5</v>
      </c>
      <c r="G10" s="5" t="s">
        <v>41</v>
      </c>
      <c r="H10" s="6">
        <v>1</v>
      </c>
      <c r="I10" s="6">
        <v>0</v>
      </c>
      <c r="J10" s="14"/>
      <c r="K10" s="4">
        <v>73.5</v>
      </c>
      <c r="L10" s="6">
        <v>49</v>
      </c>
      <c r="M10" s="5" t="s">
        <v>33</v>
      </c>
      <c r="N10" s="5">
        <v>1</v>
      </c>
      <c r="O10" s="11">
        <v>5</v>
      </c>
      <c r="P10" s="6" t="s">
        <v>51</v>
      </c>
      <c r="Q10" s="78">
        <v>1026.9900829562155</v>
      </c>
      <c r="R10" s="50">
        <f t="shared" ref="R10:T40" si="1">CONVERT(D10,"F","C")</f>
        <v>18.333333333333332</v>
      </c>
      <c r="S10" s="51">
        <f t="shared" si="0"/>
        <v>18.499999999999996</v>
      </c>
      <c r="T10" s="51">
        <f t="shared" si="0"/>
        <v>16.944444444444443</v>
      </c>
      <c r="U10" s="52">
        <f t="shared" ref="U10:U40" si="2">CONVERT(J10,"in","cm")</f>
        <v>0</v>
      </c>
      <c r="V10" s="51">
        <f t="shared" ref="V10:W40" si="3">CONVERT(K10,"F","C")</f>
        <v>23.055555555555554</v>
      </c>
      <c r="W10" s="14">
        <f t="shared" si="3"/>
        <v>9.4444444444444446</v>
      </c>
    </row>
    <row r="11" spans="1:23" x14ac:dyDescent="0.25">
      <c r="B11" s="4">
        <v>3</v>
      </c>
      <c r="C11" s="33">
        <v>30.117999999999999</v>
      </c>
      <c r="D11" s="5">
        <v>67</v>
      </c>
      <c r="E11" s="4">
        <v>70.7</v>
      </c>
      <c r="F11" s="6">
        <v>65</v>
      </c>
      <c r="G11" s="5" t="s">
        <v>41</v>
      </c>
      <c r="H11" s="6">
        <v>1</v>
      </c>
      <c r="I11" s="6">
        <v>2</v>
      </c>
      <c r="J11" s="14"/>
      <c r="K11" s="4">
        <v>77.599999999999994</v>
      </c>
      <c r="L11" s="6">
        <v>54.4</v>
      </c>
      <c r="M11" s="5" t="s">
        <v>35</v>
      </c>
      <c r="N11" s="5">
        <v>0.5</v>
      </c>
      <c r="O11" s="11">
        <v>5</v>
      </c>
      <c r="P11" s="6" t="s">
        <v>51</v>
      </c>
      <c r="Q11" s="78">
        <v>1018.4563835825558</v>
      </c>
      <c r="R11" s="50">
        <f t="shared" si="1"/>
        <v>19.444444444444443</v>
      </c>
      <c r="S11" s="51">
        <f t="shared" si="0"/>
        <v>21.5</v>
      </c>
      <c r="T11" s="51">
        <f t="shared" si="0"/>
        <v>18.333333333333332</v>
      </c>
      <c r="U11" s="52">
        <f t="shared" si="2"/>
        <v>0</v>
      </c>
      <c r="V11" s="51">
        <f t="shared" si="3"/>
        <v>25.333333333333329</v>
      </c>
      <c r="W11" s="14">
        <f t="shared" si="3"/>
        <v>12.444444444444443</v>
      </c>
    </row>
    <row r="12" spans="1:23" x14ac:dyDescent="0.25">
      <c r="B12" s="4">
        <v>4</v>
      </c>
      <c r="C12" s="33">
        <v>30.207999999999998</v>
      </c>
      <c r="D12" s="34">
        <v>67</v>
      </c>
      <c r="E12" s="4">
        <v>75</v>
      </c>
      <c r="F12" s="6">
        <v>68</v>
      </c>
      <c r="G12" s="5" t="s">
        <v>41</v>
      </c>
      <c r="H12" s="6">
        <v>1</v>
      </c>
      <c r="I12" s="6">
        <v>0</v>
      </c>
      <c r="J12" s="14"/>
      <c r="K12" s="4">
        <v>76.2</v>
      </c>
      <c r="L12" s="6">
        <v>54.3</v>
      </c>
      <c r="M12" s="5" t="s">
        <v>55</v>
      </c>
      <c r="N12" s="5">
        <v>0.5</v>
      </c>
      <c r="O12" s="11">
        <v>5</v>
      </c>
      <c r="P12" s="6" t="s">
        <v>51</v>
      </c>
      <c r="Q12" s="78">
        <v>1021.5041333588626</v>
      </c>
      <c r="R12" s="50">
        <f t="shared" si="1"/>
        <v>19.444444444444443</v>
      </c>
      <c r="S12" s="51">
        <f t="shared" si="0"/>
        <v>23.888888888888889</v>
      </c>
      <c r="T12" s="51">
        <f t="shared" si="0"/>
        <v>20</v>
      </c>
      <c r="U12" s="52">
        <f t="shared" si="2"/>
        <v>0</v>
      </c>
      <c r="V12" s="51">
        <f t="shared" si="3"/>
        <v>24.555555555555557</v>
      </c>
      <c r="W12" s="14">
        <f t="shared" si="3"/>
        <v>12.388888888888888</v>
      </c>
    </row>
    <row r="13" spans="1:23" x14ac:dyDescent="0.25">
      <c r="B13" s="4">
        <v>5</v>
      </c>
      <c r="C13" s="33">
        <v>30.27</v>
      </c>
      <c r="D13" s="34">
        <v>68</v>
      </c>
      <c r="E13" s="4">
        <v>77</v>
      </c>
      <c r="F13" s="6">
        <v>69.900000000000006</v>
      </c>
      <c r="G13" s="5" t="s">
        <v>41</v>
      </c>
      <c r="H13" s="6">
        <v>0.5</v>
      </c>
      <c r="I13" s="6">
        <v>0</v>
      </c>
      <c r="J13" s="14"/>
      <c r="K13" s="4">
        <v>82.8</v>
      </c>
      <c r="L13" s="6">
        <v>55</v>
      </c>
      <c r="M13" s="5" t="s">
        <v>33</v>
      </c>
      <c r="N13" s="5">
        <v>2</v>
      </c>
      <c r="O13" s="11">
        <v>5</v>
      </c>
      <c r="P13" s="6" t="s">
        <v>51</v>
      </c>
      <c r="Q13" s="78">
        <v>1023.6036943158741</v>
      </c>
      <c r="R13" s="50">
        <f t="shared" si="1"/>
        <v>20</v>
      </c>
      <c r="S13" s="51">
        <f t="shared" si="0"/>
        <v>25</v>
      </c>
      <c r="T13" s="51">
        <f t="shared" si="0"/>
        <v>21.055555555555557</v>
      </c>
      <c r="U13" s="52">
        <f t="shared" si="2"/>
        <v>0</v>
      </c>
      <c r="V13" s="51">
        <f t="shared" si="3"/>
        <v>28.222222222222221</v>
      </c>
      <c r="W13" s="14">
        <f t="shared" si="3"/>
        <v>12.777777777777777</v>
      </c>
    </row>
    <row r="14" spans="1:23" x14ac:dyDescent="0.25">
      <c r="B14" s="4">
        <v>6</v>
      </c>
      <c r="C14" s="33">
        <v>30.2</v>
      </c>
      <c r="D14" s="5">
        <v>69</v>
      </c>
      <c r="E14" s="4">
        <v>77.5</v>
      </c>
      <c r="F14" s="6">
        <v>68</v>
      </c>
      <c r="G14" s="5" t="s">
        <v>41</v>
      </c>
      <c r="H14" s="6">
        <v>0.5</v>
      </c>
      <c r="I14" s="6">
        <v>0</v>
      </c>
      <c r="J14" s="14"/>
      <c r="K14" s="4">
        <v>87.1</v>
      </c>
      <c r="L14" s="6">
        <v>59</v>
      </c>
      <c r="M14" s="5" t="s">
        <v>33</v>
      </c>
      <c r="N14" s="5">
        <v>2</v>
      </c>
      <c r="O14" s="11">
        <v>4</v>
      </c>
      <c r="P14" s="6" t="s">
        <v>51</v>
      </c>
      <c r="Q14" s="78">
        <v>1021.2332222676354</v>
      </c>
      <c r="R14" s="50">
        <f t="shared" si="1"/>
        <v>20.555555555555554</v>
      </c>
      <c r="S14" s="51">
        <f t="shared" si="0"/>
        <v>25.277777777777779</v>
      </c>
      <c r="T14" s="51">
        <f t="shared" si="0"/>
        <v>20</v>
      </c>
      <c r="U14" s="52">
        <f t="shared" si="2"/>
        <v>0</v>
      </c>
      <c r="V14" s="51">
        <f t="shared" si="3"/>
        <v>30.611111111111107</v>
      </c>
      <c r="W14" s="14">
        <f t="shared" si="3"/>
        <v>15</v>
      </c>
    </row>
    <row r="15" spans="1:23" x14ac:dyDescent="0.25">
      <c r="B15" s="4">
        <v>7</v>
      </c>
      <c r="C15" s="33">
        <v>30.12</v>
      </c>
      <c r="D15" s="5">
        <v>69</v>
      </c>
      <c r="E15" s="4">
        <v>75.8</v>
      </c>
      <c r="F15" s="6">
        <v>68</v>
      </c>
      <c r="G15" s="5" t="s">
        <v>41</v>
      </c>
      <c r="H15" s="6">
        <v>0.5</v>
      </c>
      <c r="I15" s="6">
        <v>0</v>
      </c>
      <c r="J15" s="14"/>
      <c r="K15" s="4">
        <v>83.1</v>
      </c>
      <c r="L15" s="6">
        <v>58</v>
      </c>
      <c r="M15" s="5" t="s">
        <v>55</v>
      </c>
      <c r="N15" s="5">
        <v>0.5</v>
      </c>
      <c r="O15" s="11">
        <v>4</v>
      </c>
      <c r="P15" s="6" t="s">
        <v>51</v>
      </c>
      <c r="Q15" s="78">
        <v>1018.5241113553627</v>
      </c>
      <c r="R15" s="50">
        <f t="shared" si="1"/>
        <v>20.555555555555554</v>
      </c>
      <c r="S15" s="51">
        <f t="shared" si="0"/>
        <v>24.333333333333332</v>
      </c>
      <c r="T15" s="51">
        <f t="shared" si="0"/>
        <v>20</v>
      </c>
      <c r="U15" s="52">
        <f t="shared" si="2"/>
        <v>0</v>
      </c>
      <c r="V15" s="51">
        <f t="shared" si="3"/>
        <v>28.388888888888886</v>
      </c>
      <c r="W15" s="14">
        <f t="shared" si="3"/>
        <v>14.444444444444445</v>
      </c>
    </row>
    <row r="16" spans="1:23" x14ac:dyDescent="0.25">
      <c r="B16" s="4">
        <v>8</v>
      </c>
      <c r="C16" s="33">
        <v>30.1</v>
      </c>
      <c r="D16" s="5">
        <v>70</v>
      </c>
      <c r="E16" s="4">
        <v>72</v>
      </c>
      <c r="F16" s="6">
        <v>68.2</v>
      </c>
      <c r="G16" s="5" t="s">
        <v>41</v>
      </c>
      <c r="H16" s="6">
        <v>0.5</v>
      </c>
      <c r="I16" s="6">
        <v>0</v>
      </c>
      <c r="J16" s="14"/>
      <c r="K16" s="4">
        <v>84</v>
      </c>
      <c r="L16" s="6">
        <v>56.8</v>
      </c>
      <c r="M16" s="5" t="s">
        <v>33</v>
      </c>
      <c r="N16" s="5">
        <v>4</v>
      </c>
      <c r="O16" s="11">
        <v>6</v>
      </c>
      <c r="P16" s="6" t="s">
        <v>51</v>
      </c>
      <c r="Q16" s="78">
        <v>1017.8468336272946</v>
      </c>
      <c r="R16" s="50">
        <f t="shared" si="1"/>
        <v>21.111111111111111</v>
      </c>
      <c r="S16" s="51">
        <f t="shared" si="0"/>
        <v>22.222222222222221</v>
      </c>
      <c r="T16" s="51">
        <f t="shared" si="0"/>
        <v>20.111111111111111</v>
      </c>
      <c r="U16" s="52">
        <f t="shared" si="2"/>
        <v>0</v>
      </c>
      <c r="V16" s="51">
        <f t="shared" si="3"/>
        <v>28.888888888888889</v>
      </c>
      <c r="W16" s="14">
        <f t="shared" si="3"/>
        <v>13.777777777777775</v>
      </c>
    </row>
    <row r="17" spans="2:23" x14ac:dyDescent="0.25">
      <c r="B17" s="4">
        <v>9</v>
      </c>
      <c r="C17" s="33">
        <v>30.26</v>
      </c>
      <c r="D17" s="5">
        <v>69</v>
      </c>
      <c r="E17" s="4">
        <v>67</v>
      </c>
      <c r="F17" s="6">
        <v>64</v>
      </c>
      <c r="G17" s="5" t="s">
        <v>33</v>
      </c>
      <c r="H17" s="6">
        <v>3</v>
      </c>
      <c r="I17" s="6">
        <v>2</v>
      </c>
      <c r="J17" s="14"/>
      <c r="K17" s="4">
        <v>70.5</v>
      </c>
      <c r="L17" s="6">
        <v>61</v>
      </c>
      <c r="M17" s="5" t="s">
        <v>33</v>
      </c>
      <c r="N17" s="5">
        <v>2</v>
      </c>
      <c r="O17" s="11">
        <v>5</v>
      </c>
      <c r="P17" s="6" t="s">
        <v>51</v>
      </c>
      <c r="Q17" s="78">
        <v>1023.2650554518399</v>
      </c>
      <c r="R17" s="50">
        <f t="shared" si="1"/>
        <v>20.555555555555554</v>
      </c>
      <c r="S17" s="51">
        <f t="shared" si="0"/>
        <v>19.444444444444443</v>
      </c>
      <c r="T17" s="51">
        <f t="shared" si="0"/>
        <v>17.777777777777779</v>
      </c>
      <c r="U17" s="52">
        <f t="shared" si="2"/>
        <v>0</v>
      </c>
      <c r="V17" s="51">
        <f t="shared" si="3"/>
        <v>21.388888888888889</v>
      </c>
      <c r="W17" s="14">
        <f t="shared" si="3"/>
        <v>16.111111111111111</v>
      </c>
    </row>
    <row r="18" spans="2:23" x14ac:dyDescent="0.25">
      <c r="B18" s="4">
        <v>10</v>
      </c>
      <c r="C18" s="33">
        <v>30.22</v>
      </c>
      <c r="D18" s="5">
        <v>68</v>
      </c>
      <c r="E18" s="4">
        <v>68.8</v>
      </c>
      <c r="F18" s="6">
        <v>62.8</v>
      </c>
      <c r="G18" s="5" t="s">
        <v>33</v>
      </c>
      <c r="H18" s="6">
        <v>2</v>
      </c>
      <c r="I18" s="6">
        <v>0</v>
      </c>
      <c r="J18" s="14"/>
      <c r="K18" s="4">
        <v>74.5</v>
      </c>
      <c r="L18" s="6">
        <v>59.5</v>
      </c>
      <c r="M18" s="5" t="s">
        <v>33</v>
      </c>
      <c r="N18" s="5">
        <v>1.5</v>
      </c>
      <c r="O18" s="11">
        <v>5</v>
      </c>
      <c r="P18" s="6" t="s">
        <v>51</v>
      </c>
      <c r="Q18" s="78">
        <v>1021.9104999957035</v>
      </c>
      <c r="R18" s="50">
        <f t="shared" si="1"/>
        <v>20</v>
      </c>
      <c r="S18" s="51">
        <f t="shared" si="0"/>
        <v>20.444444444444443</v>
      </c>
      <c r="T18" s="51">
        <f t="shared" si="0"/>
        <v>17.111111111111111</v>
      </c>
      <c r="U18" s="52">
        <f t="shared" si="2"/>
        <v>0</v>
      </c>
      <c r="V18" s="51">
        <f t="shared" si="3"/>
        <v>23.611111111111111</v>
      </c>
      <c r="W18" s="14">
        <f t="shared" si="3"/>
        <v>15.277777777777777</v>
      </c>
    </row>
    <row r="19" spans="2:23" x14ac:dyDescent="0.25">
      <c r="B19" s="4">
        <v>11</v>
      </c>
      <c r="C19" s="33">
        <v>30.024000000000001</v>
      </c>
      <c r="D19" s="5">
        <v>68</v>
      </c>
      <c r="E19" s="4">
        <v>69</v>
      </c>
      <c r="F19" s="6">
        <v>64</v>
      </c>
      <c r="G19" s="5" t="s">
        <v>33</v>
      </c>
      <c r="H19" s="6">
        <v>1.5</v>
      </c>
      <c r="I19" s="6">
        <v>1</v>
      </c>
      <c r="J19" s="14"/>
      <c r="K19" s="4">
        <v>77</v>
      </c>
      <c r="L19" s="6">
        <v>59.2</v>
      </c>
      <c r="M19" s="5" t="s">
        <v>33</v>
      </c>
      <c r="N19" s="5">
        <v>2</v>
      </c>
      <c r="O19" s="11">
        <v>6</v>
      </c>
      <c r="P19" s="6" t="s">
        <v>51</v>
      </c>
      <c r="Q19" s="78">
        <v>1015.2731782606352</v>
      </c>
      <c r="R19" s="50">
        <f t="shared" si="1"/>
        <v>20</v>
      </c>
      <c r="S19" s="51">
        <f t="shared" si="0"/>
        <v>20.555555555555554</v>
      </c>
      <c r="T19" s="51">
        <f t="shared" si="0"/>
        <v>17.777777777777779</v>
      </c>
      <c r="U19" s="52">
        <f t="shared" si="2"/>
        <v>0</v>
      </c>
      <c r="V19" s="51">
        <f t="shared" si="3"/>
        <v>25</v>
      </c>
      <c r="W19" s="14">
        <f t="shared" si="3"/>
        <v>15.111111111111112</v>
      </c>
    </row>
    <row r="20" spans="2:23" x14ac:dyDescent="0.25">
      <c r="B20" s="4">
        <v>12</v>
      </c>
      <c r="C20" s="33">
        <v>29.891999999999999</v>
      </c>
      <c r="D20" s="5">
        <v>69</v>
      </c>
      <c r="E20" s="4">
        <v>69</v>
      </c>
      <c r="F20" s="6">
        <v>65</v>
      </c>
      <c r="G20" s="5" t="s">
        <v>33</v>
      </c>
      <c r="H20" s="6">
        <v>2</v>
      </c>
      <c r="I20" s="6">
        <v>2</v>
      </c>
      <c r="J20" s="14"/>
      <c r="K20" s="4">
        <v>74.7</v>
      </c>
      <c r="L20" s="6">
        <v>61</v>
      </c>
      <c r="M20" s="5" t="s">
        <v>33</v>
      </c>
      <c r="N20" s="5">
        <v>1.5</v>
      </c>
      <c r="O20" s="11">
        <v>5</v>
      </c>
      <c r="P20" s="6" t="s">
        <v>51</v>
      </c>
      <c r="Q20" s="78">
        <v>1010.8031452553852</v>
      </c>
      <c r="R20" s="50">
        <f t="shared" si="1"/>
        <v>20.555555555555554</v>
      </c>
      <c r="S20" s="51">
        <f t="shared" si="0"/>
        <v>20.555555555555554</v>
      </c>
      <c r="T20" s="51">
        <f t="shared" si="0"/>
        <v>18.333333333333332</v>
      </c>
      <c r="U20" s="52">
        <f t="shared" si="2"/>
        <v>0</v>
      </c>
      <c r="V20" s="51">
        <f t="shared" si="3"/>
        <v>23.722222222222225</v>
      </c>
      <c r="W20" s="14">
        <f t="shared" si="3"/>
        <v>16.111111111111111</v>
      </c>
    </row>
    <row r="21" spans="2:23" x14ac:dyDescent="0.25">
      <c r="B21" s="4">
        <v>13</v>
      </c>
      <c r="C21" s="33">
        <v>29.882000000000001</v>
      </c>
      <c r="D21" s="5">
        <v>67</v>
      </c>
      <c r="E21" s="4">
        <v>61</v>
      </c>
      <c r="F21" s="6">
        <v>55</v>
      </c>
      <c r="G21" s="5" t="s">
        <v>33</v>
      </c>
      <c r="H21" s="6">
        <v>4</v>
      </c>
      <c r="I21" s="6">
        <v>7</v>
      </c>
      <c r="J21" s="14"/>
      <c r="K21" s="4">
        <v>65.3</v>
      </c>
      <c r="L21" s="6">
        <v>57.5</v>
      </c>
      <c r="M21" s="5" t="s">
        <v>33</v>
      </c>
      <c r="N21" s="5">
        <v>1.5</v>
      </c>
      <c r="O21" s="11">
        <v>4</v>
      </c>
      <c r="P21" s="6" t="s">
        <v>36</v>
      </c>
      <c r="Q21" s="78">
        <v>1010.4645063913511</v>
      </c>
      <c r="R21" s="50">
        <f t="shared" si="1"/>
        <v>19.444444444444443</v>
      </c>
      <c r="S21" s="51">
        <f t="shared" si="0"/>
        <v>16.111111111111111</v>
      </c>
      <c r="T21" s="51">
        <f t="shared" si="0"/>
        <v>12.777777777777777</v>
      </c>
      <c r="U21" s="52">
        <f t="shared" si="2"/>
        <v>0</v>
      </c>
      <c r="V21" s="51">
        <f t="shared" si="3"/>
        <v>18.499999999999996</v>
      </c>
      <c r="W21" s="14">
        <f t="shared" si="3"/>
        <v>14.166666666666666</v>
      </c>
    </row>
    <row r="22" spans="2:23" x14ac:dyDescent="0.25">
      <c r="B22" s="4">
        <v>14</v>
      </c>
      <c r="C22" s="33">
        <v>29.856000000000002</v>
      </c>
      <c r="D22" s="5">
        <v>66</v>
      </c>
      <c r="E22" s="4">
        <v>62.3</v>
      </c>
      <c r="F22" s="6">
        <v>55</v>
      </c>
      <c r="G22" s="5" t="s">
        <v>33</v>
      </c>
      <c r="H22" s="6">
        <v>2</v>
      </c>
      <c r="I22" s="6">
        <v>4</v>
      </c>
      <c r="J22" s="14"/>
      <c r="K22" s="4">
        <v>66</v>
      </c>
      <c r="L22" s="6">
        <v>56</v>
      </c>
      <c r="M22" s="5" t="s">
        <v>33</v>
      </c>
      <c r="N22" s="5">
        <v>1.5</v>
      </c>
      <c r="O22" s="11">
        <v>4</v>
      </c>
      <c r="P22" s="6" t="s">
        <v>36</v>
      </c>
      <c r="Q22" s="78">
        <v>1009.5840453448624</v>
      </c>
      <c r="R22" s="50">
        <f t="shared" si="1"/>
        <v>18.888888888888889</v>
      </c>
      <c r="S22" s="51">
        <f t="shared" si="0"/>
        <v>16.833333333333332</v>
      </c>
      <c r="T22" s="51">
        <f t="shared" si="0"/>
        <v>12.777777777777777</v>
      </c>
      <c r="U22" s="52">
        <f t="shared" si="2"/>
        <v>0</v>
      </c>
      <c r="V22" s="51">
        <f t="shared" si="3"/>
        <v>18.888888888888889</v>
      </c>
      <c r="W22" s="14">
        <f t="shared" si="3"/>
        <v>13.333333333333332</v>
      </c>
    </row>
    <row r="23" spans="2:23" x14ac:dyDescent="0.25">
      <c r="B23" s="4">
        <v>15</v>
      </c>
      <c r="C23" s="33">
        <v>29.92</v>
      </c>
      <c r="D23" s="5">
        <v>65</v>
      </c>
      <c r="E23" s="4">
        <v>63</v>
      </c>
      <c r="F23" s="6">
        <v>57</v>
      </c>
      <c r="G23" s="5" t="s">
        <v>33</v>
      </c>
      <c r="H23" s="6">
        <v>1.5</v>
      </c>
      <c r="I23" s="6">
        <v>6</v>
      </c>
      <c r="J23" s="14"/>
      <c r="K23" s="4">
        <v>67</v>
      </c>
      <c r="L23" s="6">
        <v>57.3</v>
      </c>
      <c r="M23" s="5" t="s">
        <v>33</v>
      </c>
      <c r="N23" s="5">
        <v>1.5</v>
      </c>
      <c r="O23" s="11">
        <v>4</v>
      </c>
      <c r="P23" s="6" t="s">
        <v>36</v>
      </c>
      <c r="Q23" s="78">
        <v>1011.7513340746807</v>
      </c>
      <c r="R23" s="50">
        <f t="shared" si="1"/>
        <v>18.333333333333332</v>
      </c>
      <c r="S23" s="51">
        <f t="shared" si="0"/>
        <v>17.222222222222221</v>
      </c>
      <c r="T23" s="51">
        <f t="shared" si="0"/>
        <v>13.888888888888889</v>
      </c>
      <c r="U23" s="52">
        <f t="shared" si="2"/>
        <v>0</v>
      </c>
      <c r="V23" s="51">
        <f t="shared" si="3"/>
        <v>19.444444444444443</v>
      </c>
      <c r="W23" s="14">
        <f t="shared" si="3"/>
        <v>14.055555555555554</v>
      </c>
    </row>
    <row r="24" spans="2:23" x14ac:dyDescent="0.25">
      <c r="B24" s="4">
        <v>16</v>
      </c>
      <c r="C24" s="33">
        <v>29.93</v>
      </c>
      <c r="D24" s="5">
        <v>66</v>
      </c>
      <c r="E24" s="4">
        <v>65</v>
      </c>
      <c r="F24" s="6">
        <v>63</v>
      </c>
      <c r="G24" s="5" t="s">
        <v>41</v>
      </c>
      <c r="H24" s="6">
        <v>1</v>
      </c>
      <c r="I24" s="6">
        <v>9</v>
      </c>
      <c r="J24" s="14"/>
      <c r="K24" s="4">
        <v>69.900000000000006</v>
      </c>
      <c r="L24" s="6">
        <v>55.4</v>
      </c>
      <c r="M24" s="5" t="s">
        <v>35</v>
      </c>
      <c r="N24" s="5">
        <v>0.5</v>
      </c>
      <c r="O24" s="11">
        <v>5</v>
      </c>
      <c r="P24" s="6" t="s">
        <v>36</v>
      </c>
      <c r="Q24" s="78">
        <v>1012.0899729387146</v>
      </c>
      <c r="R24" s="50">
        <f t="shared" si="1"/>
        <v>18.888888888888889</v>
      </c>
      <c r="S24" s="51">
        <f t="shared" si="0"/>
        <v>18.333333333333332</v>
      </c>
      <c r="T24" s="51">
        <f t="shared" si="0"/>
        <v>17.222222222222221</v>
      </c>
      <c r="U24" s="52">
        <f t="shared" si="2"/>
        <v>0</v>
      </c>
      <c r="V24" s="51">
        <f t="shared" si="3"/>
        <v>21.055555555555557</v>
      </c>
      <c r="W24" s="14">
        <f t="shared" si="3"/>
        <v>12.999999999999998</v>
      </c>
    </row>
    <row r="25" spans="2:23" x14ac:dyDescent="0.25">
      <c r="B25" s="4">
        <v>17</v>
      </c>
      <c r="C25" s="33">
        <v>29.64</v>
      </c>
      <c r="D25" s="5">
        <v>66</v>
      </c>
      <c r="E25" s="4">
        <v>64</v>
      </c>
      <c r="F25" s="6">
        <v>61.7</v>
      </c>
      <c r="G25" s="5" t="s">
        <v>35</v>
      </c>
      <c r="H25" s="6">
        <v>1.5</v>
      </c>
      <c r="I25" s="6">
        <v>10</v>
      </c>
      <c r="J25" s="14">
        <v>0.37</v>
      </c>
      <c r="K25" s="4">
        <v>65</v>
      </c>
      <c r="L25" s="6">
        <v>56</v>
      </c>
      <c r="M25" s="5" t="s">
        <v>41</v>
      </c>
      <c r="N25" s="5">
        <v>0.5</v>
      </c>
      <c r="O25" s="11">
        <v>7</v>
      </c>
      <c r="P25" s="6" t="s">
        <v>39</v>
      </c>
      <c r="Q25" s="78">
        <v>1002.2694458817259</v>
      </c>
      <c r="R25" s="50">
        <f t="shared" si="1"/>
        <v>18.888888888888889</v>
      </c>
      <c r="S25" s="51">
        <f t="shared" si="1"/>
        <v>17.777777777777779</v>
      </c>
      <c r="T25" s="51">
        <f t="shared" si="1"/>
        <v>16.5</v>
      </c>
      <c r="U25" s="52">
        <f t="shared" si="2"/>
        <v>0.93979999999999997</v>
      </c>
      <c r="V25" s="51">
        <f t="shared" si="3"/>
        <v>18.333333333333332</v>
      </c>
      <c r="W25" s="14">
        <f t="shared" si="3"/>
        <v>13.333333333333332</v>
      </c>
    </row>
    <row r="26" spans="2:23" x14ac:dyDescent="0.25">
      <c r="B26" s="4">
        <v>18</v>
      </c>
      <c r="C26" s="33">
        <v>29.56</v>
      </c>
      <c r="D26" s="5">
        <v>64</v>
      </c>
      <c r="E26" s="4">
        <v>59.5</v>
      </c>
      <c r="F26" s="6">
        <v>55</v>
      </c>
      <c r="G26" s="5" t="s">
        <v>35</v>
      </c>
      <c r="H26" s="6">
        <v>2</v>
      </c>
      <c r="I26" s="6">
        <v>10</v>
      </c>
      <c r="J26" s="14">
        <v>0.12</v>
      </c>
      <c r="K26" s="4">
        <v>64.400000000000006</v>
      </c>
      <c r="L26" s="6">
        <v>53.3</v>
      </c>
      <c r="M26" s="5" t="s">
        <v>41</v>
      </c>
      <c r="N26" s="5">
        <v>3</v>
      </c>
      <c r="O26" s="11">
        <v>7</v>
      </c>
      <c r="P26" s="6" t="s">
        <v>90</v>
      </c>
      <c r="Q26" s="78">
        <v>999.56033496945281</v>
      </c>
      <c r="R26" s="50">
        <f t="shared" si="1"/>
        <v>17.777777777777779</v>
      </c>
      <c r="S26" s="51">
        <f t="shared" si="1"/>
        <v>15.277777777777777</v>
      </c>
      <c r="T26" s="51">
        <f t="shared" si="1"/>
        <v>12.777777777777777</v>
      </c>
      <c r="U26" s="52">
        <f t="shared" si="2"/>
        <v>0.30480000000000002</v>
      </c>
      <c r="V26" s="51">
        <f t="shared" si="3"/>
        <v>18.000000000000004</v>
      </c>
      <c r="W26" s="14">
        <f t="shared" si="3"/>
        <v>11.833333333333332</v>
      </c>
    </row>
    <row r="27" spans="2:23" x14ac:dyDescent="0.25">
      <c r="B27" s="4">
        <v>19</v>
      </c>
      <c r="C27" s="33">
        <v>29.494</v>
      </c>
      <c r="D27" s="5">
        <v>64</v>
      </c>
      <c r="E27" s="4">
        <v>60.7</v>
      </c>
      <c r="F27" s="6">
        <v>58</v>
      </c>
      <c r="G27" s="5" t="s">
        <v>41</v>
      </c>
      <c r="H27" s="6">
        <v>3</v>
      </c>
      <c r="I27" s="6">
        <v>10</v>
      </c>
      <c r="J27" s="14">
        <v>7.0000000000000007E-2</v>
      </c>
      <c r="K27" s="4">
        <v>65.400000000000006</v>
      </c>
      <c r="L27" s="6">
        <v>56.8</v>
      </c>
      <c r="M27" s="5" t="s">
        <v>41</v>
      </c>
      <c r="N27" s="5">
        <v>4</v>
      </c>
      <c r="O27" s="11">
        <v>7</v>
      </c>
      <c r="P27" s="6" t="s">
        <v>90</v>
      </c>
      <c r="Q27" s="78">
        <v>997.32531846682787</v>
      </c>
      <c r="R27" s="50">
        <f t="shared" si="1"/>
        <v>17.777777777777779</v>
      </c>
      <c r="S27" s="51">
        <f t="shared" si="1"/>
        <v>15.944444444444446</v>
      </c>
      <c r="T27" s="51">
        <f t="shared" si="1"/>
        <v>14.444444444444445</v>
      </c>
      <c r="U27" s="52">
        <f t="shared" si="2"/>
        <v>0.17780000000000001</v>
      </c>
      <c r="V27" s="51">
        <f t="shared" si="3"/>
        <v>18.555555555555557</v>
      </c>
      <c r="W27" s="14">
        <f t="shared" si="3"/>
        <v>13.777777777777775</v>
      </c>
    </row>
    <row r="28" spans="2:23" x14ac:dyDescent="0.25">
      <c r="B28" s="4">
        <v>20</v>
      </c>
      <c r="C28" s="33">
        <v>29.63</v>
      </c>
      <c r="D28" s="5">
        <v>64</v>
      </c>
      <c r="E28" s="4">
        <v>62</v>
      </c>
      <c r="F28" s="6">
        <v>59.7</v>
      </c>
      <c r="G28" s="5" t="s">
        <v>41</v>
      </c>
      <c r="H28" s="6">
        <v>3</v>
      </c>
      <c r="I28" s="6">
        <v>4</v>
      </c>
      <c r="J28" s="14">
        <v>0.01</v>
      </c>
      <c r="K28" s="4">
        <v>68</v>
      </c>
      <c r="L28" s="6">
        <v>58</v>
      </c>
      <c r="M28" s="5" t="s">
        <v>41</v>
      </c>
      <c r="N28" s="5">
        <v>1.5</v>
      </c>
      <c r="O28" s="11">
        <v>7</v>
      </c>
      <c r="P28" s="6" t="s">
        <v>36</v>
      </c>
      <c r="Q28" s="78">
        <v>1001.9308070176917</v>
      </c>
      <c r="R28" s="50">
        <f t="shared" si="1"/>
        <v>17.777777777777779</v>
      </c>
      <c r="S28" s="51">
        <f t="shared" si="1"/>
        <v>16.666666666666668</v>
      </c>
      <c r="T28" s="51">
        <f t="shared" si="1"/>
        <v>15.388888888888889</v>
      </c>
      <c r="U28" s="52">
        <f t="shared" si="2"/>
        <v>2.5399999999999999E-2</v>
      </c>
      <c r="V28" s="51">
        <f t="shared" si="3"/>
        <v>20</v>
      </c>
      <c r="W28" s="14">
        <f t="shared" si="3"/>
        <v>14.444444444444445</v>
      </c>
    </row>
    <row r="29" spans="2:23" x14ac:dyDescent="0.25">
      <c r="B29" s="4">
        <v>21</v>
      </c>
      <c r="C29" s="33">
        <v>29.7</v>
      </c>
      <c r="D29" s="5">
        <v>65</v>
      </c>
      <c r="E29" s="4">
        <v>66</v>
      </c>
      <c r="F29" s="6">
        <v>62</v>
      </c>
      <c r="G29" s="5" t="s">
        <v>31</v>
      </c>
      <c r="H29" s="6">
        <v>2</v>
      </c>
      <c r="I29" s="6">
        <v>2</v>
      </c>
      <c r="J29" s="14"/>
      <c r="K29" s="4">
        <v>72.5</v>
      </c>
      <c r="L29" s="6">
        <v>52.2</v>
      </c>
      <c r="M29" s="5" t="s">
        <v>41</v>
      </c>
      <c r="N29" s="5">
        <v>4</v>
      </c>
      <c r="O29" s="11">
        <v>6</v>
      </c>
      <c r="P29" s="6" t="s">
        <v>87</v>
      </c>
      <c r="Q29" s="78">
        <v>1004.3012790659304</v>
      </c>
      <c r="R29" s="50">
        <f t="shared" si="1"/>
        <v>18.333333333333332</v>
      </c>
      <c r="S29" s="51">
        <f t="shared" si="1"/>
        <v>18.888888888888889</v>
      </c>
      <c r="T29" s="51">
        <f t="shared" si="1"/>
        <v>16.666666666666668</v>
      </c>
      <c r="U29" s="52">
        <f t="shared" si="2"/>
        <v>0</v>
      </c>
      <c r="V29" s="51">
        <f t="shared" si="3"/>
        <v>22.5</v>
      </c>
      <c r="W29" s="14">
        <f t="shared" si="3"/>
        <v>11.222222222222223</v>
      </c>
    </row>
    <row r="30" spans="2:23" x14ac:dyDescent="0.25">
      <c r="B30" s="4">
        <v>22</v>
      </c>
      <c r="C30" s="33">
        <v>29.72</v>
      </c>
      <c r="D30" s="5">
        <v>65</v>
      </c>
      <c r="E30" s="4">
        <v>61.8</v>
      </c>
      <c r="F30" s="6">
        <v>59</v>
      </c>
      <c r="G30" s="5" t="s">
        <v>33</v>
      </c>
      <c r="H30" s="6">
        <v>1.5</v>
      </c>
      <c r="I30" s="6">
        <v>9</v>
      </c>
      <c r="J30" s="14"/>
      <c r="K30" s="4">
        <v>66.400000000000006</v>
      </c>
      <c r="L30" s="6">
        <v>55.2</v>
      </c>
      <c r="M30" s="5" t="s">
        <v>43</v>
      </c>
      <c r="N30" s="5">
        <v>0.5</v>
      </c>
      <c r="O30" s="11">
        <v>6</v>
      </c>
      <c r="P30" s="6" t="s">
        <v>36</v>
      </c>
      <c r="Q30" s="78">
        <v>1004.9785567939985</v>
      </c>
      <c r="R30" s="50">
        <f t="shared" si="1"/>
        <v>18.333333333333332</v>
      </c>
      <c r="S30" s="51">
        <f t="shared" si="1"/>
        <v>16.555555555555554</v>
      </c>
      <c r="T30" s="51">
        <f t="shared" si="1"/>
        <v>15</v>
      </c>
      <c r="U30" s="52">
        <f t="shared" si="2"/>
        <v>0</v>
      </c>
      <c r="V30" s="51">
        <f t="shared" si="3"/>
        <v>19.111111111111114</v>
      </c>
      <c r="W30" s="14">
        <f t="shared" si="3"/>
        <v>12.888888888888889</v>
      </c>
    </row>
    <row r="31" spans="2:23" x14ac:dyDescent="0.25">
      <c r="B31" s="4">
        <v>23</v>
      </c>
      <c r="C31" s="33">
        <v>29.82</v>
      </c>
      <c r="D31" s="5">
        <v>65</v>
      </c>
      <c r="E31" s="4">
        <v>65</v>
      </c>
      <c r="F31" s="6">
        <v>61</v>
      </c>
      <c r="G31" s="5" t="s">
        <v>38</v>
      </c>
      <c r="H31" s="6">
        <v>1</v>
      </c>
      <c r="I31" s="6">
        <v>4</v>
      </c>
      <c r="J31" s="14">
        <v>0.04</v>
      </c>
      <c r="K31" s="4">
        <v>68.599999999999994</v>
      </c>
      <c r="L31" s="6">
        <v>51</v>
      </c>
      <c r="M31" s="5" t="s">
        <v>40</v>
      </c>
      <c r="N31" s="5">
        <v>1</v>
      </c>
      <c r="O31" s="11">
        <v>7</v>
      </c>
      <c r="P31" s="6" t="s">
        <v>58</v>
      </c>
      <c r="Q31" s="78">
        <v>1008.3649454343397</v>
      </c>
      <c r="R31" s="50">
        <f t="shared" si="1"/>
        <v>18.333333333333332</v>
      </c>
      <c r="S31" s="51">
        <f t="shared" si="1"/>
        <v>18.333333333333332</v>
      </c>
      <c r="T31" s="51">
        <f t="shared" si="1"/>
        <v>16.111111111111111</v>
      </c>
      <c r="U31" s="52">
        <f t="shared" si="2"/>
        <v>0.1016</v>
      </c>
      <c r="V31" s="51">
        <f t="shared" si="3"/>
        <v>20.333333333333329</v>
      </c>
      <c r="W31" s="14">
        <f t="shared" si="3"/>
        <v>10.555555555555555</v>
      </c>
    </row>
    <row r="32" spans="2:23" x14ac:dyDescent="0.25">
      <c r="B32" s="4">
        <v>24</v>
      </c>
      <c r="C32" s="33">
        <v>29.782</v>
      </c>
      <c r="D32" s="5">
        <v>64</v>
      </c>
      <c r="E32" s="4">
        <v>60.5</v>
      </c>
      <c r="F32" s="6">
        <v>58</v>
      </c>
      <c r="G32" s="5" t="s">
        <v>40</v>
      </c>
      <c r="H32" s="6">
        <v>0.5</v>
      </c>
      <c r="I32" s="6">
        <v>10</v>
      </c>
      <c r="J32" s="14"/>
      <c r="K32" s="4">
        <v>65.2</v>
      </c>
      <c r="L32" s="6">
        <v>46.8</v>
      </c>
      <c r="M32" s="5" t="s">
        <v>41</v>
      </c>
      <c r="N32" s="5">
        <v>1</v>
      </c>
      <c r="O32" s="11">
        <v>7</v>
      </c>
      <c r="P32" s="6" t="s">
        <v>36</v>
      </c>
      <c r="Q32" s="78">
        <v>1007.07811775101</v>
      </c>
      <c r="R32" s="50">
        <f t="shared" si="1"/>
        <v>17.777777777777779</v>
      </c>
      <c r="S32" s="51">
        <f t="shared" si="1"/>
        <v>15.833333333333332</v>
      </c>
      <c r="T32" s="51">
        <f t="shared" si="1"/>
        <v>14.444444444444445</v>
      </c>
      <c r="U32" s="52">
        <f t="shared" si="2"/>
        <v>0</v>
      </c>
      <c r="V32" s="51">
        <f t="shared" si="3"/>
        <v>18.444444444444446</v>
      </c>
      <c r="W32" s="14">
        <f t="shared" si="3"/>
        <v>8.2222222222222197</v>
      </c>
    </row>
    <row r="33" spans="2:23" x14ac:dyDescent="0.25">
      <c r="B33" s="4">
        <v>25</v>
      </c>
      <c r="C33" s="33">
        <v>29.37</v>
      </c>
      <c r="D33" s="5">
        <v>64</v>
      </c>
      <c r="E33" s="4">
        <v>61</v>
      </c>
      <c r="F33" s="6">
        <v>61</v>
      </c>
      <c r="G33" s="5" t="s">
        <v>35</v>
      </c>
      <c r="H33" s="6">
        <v>3</v>
      </c>
      <c r="I33" s="6">
        <v>10</v>
      </c>
      <c r="J33" s="14">
        <v>0.27</v>
      </c>
      <c r="K33" s="4">
        <v>65</v>
      </c>
      <c r="L33" s="6">
        <v>57.4</v>
      </c>
      <c r="M33" s="5" t="s">
        <v>40</v>
      </c>
      <c r="N33" s="5">
        <v>4</v>
      </c>
      <c r="O33" s="11">
        <v>7</v>
      </c>
      <c r="P33" s="6" t="s">
        <v>95</v>
      </c>
      <c r="Q33" s="78">
        <v>993.12619655280514</v>
      </c>
      <c r="R33" s="50">
        <f t="shared" si="1"/>
        <v>17.777777777777779</v>
      </c>
      <c r="S33" s="51">
        <f t="shared" si="1"/>
        <v>16.111111111111111</v>
      </c>
      <c r="T33" s="51">
        <f t="shared" si="1"/>
        <v>16.111111111111111</v>
      </c>
      <c r="U33" s="52">
        <f t="shared" si="2"/>
        <v>0.68580000000000008</v>
      </c>
      <c r="V33" s="51">
        <f t="shared" si="3"/>
        <v>18.333333333333332</v>
      </c>
      <c r="W33" s="14">
        <f t="shared" si="3"/>
        <v>14.111111111111111</v>
      </c>
    </row>
    <row r="34" spans="2:23" x14ac:dyDescent="0.25">
      <c r="B34" s="4">
        <v>26</v>
      </c>
      <c r="C34" s="33">
        <v>29.72</v>
      </c>
      <c r="D34" s="5">
        <v>64</v>
      </c>
      <c r="E34" s="4">
        <v>62</v>
      </c>
      <c r="F34" s="6">
        <v>59</v>
      </c>
      <c r="G34" s="5" t="s">
        <v>41</v>
      </c>
      <c r="H34" s="6">
        <v>2</v>
      </c>
      <c r="I34" s="6">
        <v>8</v>
      </c>
      <c r="J34" s="14">
        <v>0.28000000000000003</v>
      </c>
      <c r="K34" s="4">
        <v>66.8</v>
      </c>
      <c r="L34" s="6">
        <v>56</v>
      </c>
      <c r="M34" s="5" t="s">
        <v>41</v>
      </c>
      <c r="N34" s="5">
        <v>2</v>
      </c>
      <c r="O34" s="11">
        <v>6</v>
      </c>
      <c r="P34" s="6" t="s">
        <v>90</v>
      </c>
      <c r="Q34" s="78">
        <v>1004.9785567939985</v>
      </c>
      <c r="R34" s="50">
        <f t="shared" si="1"/>
        <v>17.777777777777779</v>
      </c>
      <c r="S34" s="51">
        <f t="shared" si="1"/>
        <v>16.666666666666668</v>
      </c>
      <c r="T34" s="51">
        <f t="shared" si="1"/>
        <v>15</v>
      </c>
      <c r="U34" s="52">
        <f t="shared" si="2"/>
        <v>0.71120000000000005</v>
      </c>
      <c r="V34" s="51">
        <f t="shared" si="3"/>
        <v>19.333333333333332</v>
      </c>
      <c r="W34" s="14">
        <f t="shared" si="3"/>
        <v>13.333333333333332</v>
      </c>
    </row>
    <row r="35" spans="2:23" x14ac:dyDescent="0.25">
      <c r="B35" s="4">
        <v>27</v>
      </c>
      <c r="C35" s="33">
        <v>29.515999999999998</v>
      </c>
      <c r="D35" s="5">
        <v>63</v>
      </c>
      <c r="E35" s="4">
        <v>58</v>
      </c>
      <c r="F35" s="6">
        <v>57</v>
      </c>
      <c r="G35" s="5" t="s">
        <v>41</v>
      </c>
      <c r="H35" s="6">
        <v>5</v>
      </c>
      <c r="I35" s="6">
        <v>10</v>
      </c>
      <c r="J35" s="14">
        <v>0.2</v>
      </c>
      <c r="K35" s="4">
        <v>63.4</v>
      </c>
      <c r="L35" s="6">
        <v>53</v>
      </c>
      <c r="M35" s="5" t="s">
        <v>40</v>
      </c>
      <c r="N35" s="5">
        <v>5</v>
      </c>
      <c r="O35" s="11">
        <v>8</v>
      </c>
      <c r="P35" s="6" t="s">
        <v>95</v>
      </c>
      <c r="Q35" s="78">
        <v>998.07032396770296</v>
      </c>
      <c r="R35" s="50">
        <f t="shared" si="1"/>
        <v>17.222222222222221</v>
      </c>
      <c r="S35" s="51">
        <f t="shared" si="1"/>
        <v>14.444444444444445</v>
      </c>
      <c r="T35" s="51">
        <f t="shared" si="1"/>
        <v>13.888888888888889</v>
      </c>
      <c r="U35" s="52">
        <f t="shared" si="2"/>
        <v>0.50800000000000001</v>
      </c>
      <c r="V35" s="51">
        <f t="shared" si="3"/>
        <v>17.444444444444443</v>
      </c>
      <c r="W35" s="14">
        <f t="shared" si="3"/>
        <v>11.666666666666666</v>
      </c>
    </row>
    <row r="36" spans="2:23" x14ac:dyDescent="0.25">
      <c r="B36" s="4">
        <v>28</v>
      </c>
      <c r="C36" s="33">
        <v>29.5</v>
      </c>
      <c r="D36" s="5">
        <v>62</v>
      </c>
      <c r="E36" s="4">
        <v>59.8</v>
      </c>
      <c r="F36" s="6">
        <v>56.2</v>
      </c>
      <c r="G36" s="5" t="s">
        <v>41</v>
      </c>
      <c r="H36" s="6">
        <v>5</v>
      </c>
      <c r="I36" s="6">
        <v>10</v>
      </c>
      <c r="J36" s="14">
        <v>0.27</v>
      </c>
      <c r="K36" s="4">
        <v>63.5</v>
      </c>
      <c r="L36" s="6">
        <v>54</v>
      </c>
      <c r="M36" s="5" t="s">
        <v>40</v>
      </c>
      <c r="N36" s="5">
        <v>4</v>
      </c>
      <c r="O36" s="11">
        <v>7</v>
      </c>
      <c r="P36" s="6" t="s">
        <v>95</v>
      </c>
      <c r="Q36" s="78">
        <v>997.52850178524841</v>
      </c>
      <c r="R36" s="50">
        <f t="shared" si="1"/>
        <v>16.666666666666668</v>
      </c>
      <c r="S36" s="51">
        <f t="shared" si="1"/>
        <v>15.444444444444443</v>
      </c>
      <c r="T36" s="51">
        <f t="shared" si="1"/>
        <v>13.444444444444446</v>
      </c>
      <c r="U36" s="52">
        <f t="shared" si="2"/>
        <v>0.68580000000000008</v>
      </c>
      <c r="V36" s="51">
        <f t="shared" si="3"/>
        <v>17.5</v>
      </c>
      <c r="W36" s="14">
        <f t="shared" si="3"/>
        <v>12.222222222222221</v>
      </c>
    </row>
    <row r="37" spans="2:23" x14ac:dyDescent="0.25">
      <c r="B37" s="4">
        <v>29</v>
      </c>
      <c r="C37" s="33">
        <v>29.42</v>
      </c>
      <c r="D37" s="5">
        <v>62</v>
      </c>
      <c r="E37" s="4">
        <v>62</v>
      </c>
      <c r="F37" s="6">
        <v>57.7</v>
      </c>
      <c r="G37" s="5" t="s">
        <v>40</v>
      </c>
      <c r="H37" s="6">
        <v>5</v>
      </c>
      <c r="I37" s="6">
        <v>2</v>
      </c>
      <c r="J37" s="14">
        <v>0.42</v>
      </c>
      <c r="K37" s="4">
        <v>66.7</v>
      </c>
      <c r="L37" s="6">
        <v>54.3</v>
      </c>
      <c r="M37" s="5" t="s">
        <v>41</v>
      </c>
      <c r="N37" s="5">
        <v>5</v>
      </c>
      <c r="O37" s="11">
        <v>8</v>
      </c>
      <c r="P37" s="6" t="s">
        <v>95</v>
      </c>
      <c r="Q37" s="78">
        <v>994.81939087297576</v>
      </c>
      <c r="R37" s="50">
        <f t="shared" si="1"/>
        <v>16.666666666666668</v>
      </c>
      <c r="S37" s="51">
        <f t="shared" si="1"/>
        <v>16.666666666666668</v>
      </c>
      <c r="T37" s="51">
        <f t="shared" si="1"/>
        <v>14.277777777777779</v>
      </c>
      <c r="U37" s="52">
        <f t="shared" si="2"/>
        <v>1.0668</v>
      </c>
      <c r="V37" s="51">
        <f t="shared" si="3"/>
        <v>19.277777777777779</v>
      </c>
      <c r="W37" s="14">
        <f t="shared" si="3"/>
        <v>12.388888888888888</v>
      </c>
    </row>
    <row r="38" spans="2:23" x14ac:dyDescent="0.25">
      <c r="B38" s="4">
        <v>30</v>
      </c>
      <c r="C38" s="33">
        <v>29.372</v>
      </c>
      <c r="D38" s="5">
        <v>62</v>
      </c>
      <c r="E38" s="4">
        <v>60</v>
      </c>
      <c r="F38" s="6">
        <v>56.1</v>
      </c>
      <c r="G38" s="5" t="s">
        <v>41</v>
      </c>
      <c r="H38" s="6">
        <v>5</v>
      </c>
      <c r="I38" s="6">
        <v>8</v>
      </c>
      <c r="J38" s="14">
        <v>0.1</v>
      </c>
      <c r="K38" s="4">
        <v>64</v>
      </c>
      <c r="L38" s="6">
        <v>50</v>
      </c>
      <c r="M38" s="5" t="s">
        <v>40</v>
      </c>
      <c r="N38" s="5">
        <v>2</v>
      </c>
      <c r="O38" s="11">
        <v>7</v>
      </c>
      <c r="P38" s="6" t="s">
        <v>95</v>
      </c>
      <c r="Q38" s="78">
        <v>993.19392432561187</v>
      </c>
      <c r="R38" s="50">
        <f t="shared" si="1"/>
        <v>16.666666666666668</v>
      </c>
      <c r="S38" s="51">
        <f t="shared" si="1"/>
        <v>15.555555555555555</v>
      </c>
      <c r="T38" s="51">
        <f t="shared" si="1"/>
        <v>13.388888888888889</v>
      </c>
      <c r="U38" s="52">
        <f t="shared" si="2"/>
        <v>0.254</v>
      </c>
      <c r="V38" s="51">
        <f t="shared" si="3"/>
        <v>17.777777777777779</v>
      </c>
      <c r="W38" s="14">
        <f t="shared" si="3"/>
        <v>10</v>
      </c>
    </row>
    <row r="39" spans="2:23" x14ac:dyDescent="0.25">
      <c r="B39" s="1" t="s">
        <v>15</v>
      </c>
      <c r="C39" s="12">
        <f t="shared" ref="C39:O39" si="4">SUM(C8:C38)</f>
        <v>895.95400000000006</v>
      </c>
      <c r="D39" s="36">
        <f t="shared" si="4"/>
        <v>1972</v>
      </c>
      <c r="E39" s="36">
        <f t="shared" ref="E39" si="5">SUM(E8:E38)</f>
        <v>1965.6999999999998</v>
      </c>
      <c r="F39" s="36">
        <f t="shared" si="4"/>
        <v>1836.8</v>
      </c>
      <c r="G39" s="36"/>
      <c r="H39" s="36">
        <f t="shared" si="4"/>
        <v>62.5</v>
      </c>
      <c r="I39" s="36">
        <f t="shared" si="4"/>
        <v>141</v>
      </c>
      <c r="J39" s="35">
        <f t="shared" si="4"/>
        <v>2.1500000000000004</v>
      </c>
      <c r="K39" s="36">
        <f t="shared" si="4"/>
        <v>2124.6000000000004</v>
      </c>
      <c r="L39" s="36">
        <f t="shared" si="4"/>
        <v>1662.4</v>
      </c>
      <c r="M39" s="12"/>
      <c r="N39" s="36">
        <f t="shared" si="4"/>
        <v>60</v>
      </c>
      <c r="O39" s="37">
        <f t="shared" si="4"/>
        <v>175</v>
      </c>
      <c r="P39" s="3"/>
      <c r="Q39" s="37">
        <f>SUM(Q9:Q38)</f>
        <v>30296.800065220406</v>
      </c>
      <c r="R39" s="37"/>
      <c r="S39" s="48"/>
      <c r="T39" s="48"/>
      <c r="U39" s="49">
        <f t="shared" si="2"/>
        <v>5.4610000000000012</v>
      </c>
      <c r="V39" s="48"/>
      <c r="W39" s="13"/>
    </row>
    <row r="40" spans="2:23" x14ac:dyDescent="0.25">
      <c r="B40" s="7" t="s">
        <v>16</v>
      </c>
      <c r="C40" s="15">
        <f>C39/30</f>
        <v>29.865133333333336</v>
      </c>
      <c r="D40" s="38">
        <f>D39/30</f>
        <v>65.733333333333334</v>
      </c>
      <c r="E40" s="38">
        <f>E39/30</f>
        <v>65.523333333333326</v>
      </c>
      <c r="F40" s="38">
        <f>F39/30</f>
        <v>61.226666666666667</v>
      </c>
      <c r="G40" s="38"/>
      <c r="H40" s="38">
        <f>H39/30</f>
        <v>2.0833333333333335</v>
      </c>
      <c r="I40" s="38">
        <f>I39/30</f>
        <v>4.7</v>
      </c>
      <c r="J40" s="38">
        <f>J39/30</f>
        <v>7.1666666666666684E-2</v>
      </c>
      <c r="K40" s="38">
        <f>K39/30</f>
        <v>70.820000000000007</v>
      </c>
      <c r="L40" s="38">
        <f>L39/30</f>
        <v>55.413333333333334</v>
      </c>
      <c r="M40" s="15"/>
      <c r="N40" s="38">
        <f>N39/30</f>
        <v>2</v>
      </c>
      <c r="O40" s="39">
        <f>O39/30</f>
        <v>5.833333333333333</v>
      </c>
      <c r="P40" s="9"/>
      <c r="Q40" s="38">
        <f>AVERAGE(Q9:Q38)</f>
        <v>1009.8933355073469</v>
      </c>
      <c r="R40" s="39">
        <f t="shared" si="1"/>
        <v>18.74074074074074</v>
      </c>
      <c r="S40" s="53">
        <f t="shared" si="1"/>
        <v>18.62407407407407</v>
      </c>
      <c r="T40" s="53">
        <f t="shared" si="1"/>
        <v>16.237037037037037</v>
      </c>
      <c r="U40" s="54">
        <f t="shared" si="2"/>
        <v>0.18203333333333341</v>
      </c>
      <c r="V40" s="53">
        <f t="shared" si="3"/>
        <v>21.56666666666667</v>
      </c>
      <c r="W40" s="55">
        <f t="shared" si="3"/>
        <v>13.007407407407408</v>
      </c>
    </row>
    <row r="42" spans="2:23" x14ac:dyDescent="0.25">
      <c r="B42" s="1"/>
      <c r="C42" s="88" t="s">
        <v>17</v>
      </c>
      <c r="D42" s="89"/>
      <c r="E42" s="89"/>
      <c r="F42" s="89"/>
      <c r="G42" s="89"/>
      <c r="H42" s="89"/>
      <c r="I42" s="89"/>
      <c r="J42" s="89"/>
      <c r="K42" s="90"/>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v>
      </c>
      <c r="D44" s="5">
        <v>9.5</v>
      </c>
      <c r="E44" s="5">
        <v>0.5</v>
      </c>
      <c r="F44" s="5">
        <v>2</v>
      </c>
      <c r="G44" s="5">
        <v>11.5</v>
      </c>
      <c r="H44" s="5">
        <v>3.5</v>
      </c>
      <c r="I44" s="5">
        <v>1</v>
      </c>
      <c r="J44" s="5">
        <v>0.5</v>
      </c>
      <c r="K44" s="6"/>
    </row>
    <row r="45" spans="2:23" ht="30" x14ac:dyDescent="0.25">
      <c r="B45" s="24" t="s">
        <v>28</v>
      </c>
      <c r="C45" s="7">
        <v>1</v>
      </c>
      <c r="D45" s="8">
        <v>40</v>
      </c>
      <c r="E45" s="8">
        <v>2</v>
      </c>
      <c r="F45" s="8">
        <v>9</v>
      </c>
      <c r="G45" s="8">
        <v>47</v>
      </c>
      <c r="H45" s="8">
        <v>22.5</v>
      </c>
      <c r="I45" s="8">
        <v>2</v>
      </c>
      <c r="J45" s="8">
        <v>0.5</v>
      </c>
      <c r="K45" s="9"/>
    </row>
  </sheetData>
  <mergeCells count="14">
    <mergeCell ref="Q6:T6"/>
    <mergeCell ref="U6:U8"/>
    <mergeCell ref="V6:W6"/>
    <mergeCell ref="V7:W7"/>
    <mergeCell ref="C42:K42"/>
    <mergeCell ref="B6:B8"/>
    <mergeCell ref="C6:I6"/>
    <mergeCell ref="J6:J8"/>
    <mergeCell ref="K6:O6"/>
    <mergeCell ref="P6:P8"/>
    <mergeCell ref="E7:F7"/>
    <mergeCell ref="G7:H7"/>
    <mergeCell ref="K7:L7"/>
    <mergeCell ref="M7:N7"/>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8">
    <cfRule type="cellIs" dxfId="46" priority="8" operator="greaterThan">
      <formula>10</formula>
    </cfRule>
  </conditionalFormatting>
  <conditionalFormatting sqref="J9:J38">
    <cfRule type="cellIs" dxfId="45" priority="7" operator="greaterThanOrEqual">
      <formula>5</formula>
    </cfRule>
  </conditionalFormatting>
  <conditionalFormatting sqref="K9:K13 K15:K38">
    <cfRule type="cellIs" dxfId="44" priority="5" operator="lessThan">
      <formula>35</formula>
    </cfRule>
    <cfRule type="cellIs" dxfId="43" priority="6" operator="greaterThanOrEqual">
      <formula>85</formula>
    </cfRule>
  </conditionalFormatting>
  <conditionalFormatting sqref="L9:L38">
    <cfRule type="cellIs" dxfId="42" priority="3" operator="notBetween">
      <formula>70</formula>
      <formula>20</formula>
    </cfRule>
    <cfRule type="expression" dxfId="41" priority="4">
      <formula>L9&gt;K9</formula>
    </cfRule>
  </conditionalFormatting>
  <conditionalFormatting sqref="O9: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321D97-1384-43F5-9C47-2F85BDFCEC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