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42" documentId="6_{9C1BC52E-04E0-4F5F-8FD4-D2A4EE60E721}" xr6:coauthVersionLast="45" xr6:coauthVersionMax="45" xr10:uidLastSave="{F10045AC-D35F-4C58-AF5B-2F565266119C}"/>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8" i="12" l="1"/>
  <c r="Q37" i="12"/>
  <c r="Q39" i="8"/>
  <c r="Q39" i="10"/>
  <c r="Q39" i="11"/>
  <c r="Q40" i="8"/>
  <c r="Q40" i="10"/>
  <c r="Q40" i="11"/>
  <c r="Q41" i="1"/>
  <c r="Q41" i="2"/>
  <c r="Q41" i="3"/>
  <c r="Q41" i="4"/>
  <c r="Q41" i="5"/>
  <c r="Q41" i="6"/>
  <c r="Q41" i="7"/>
  <c r="Q40" i="1"/>
  <c r="Q40" i="2"/>
  <c r="Q40" i="3"/>
  <c r="Q40" i="4"/>
  <c r="Q40" i="5"/>
  <c r="Q40" i="6"/>
  <c r="Q40" i="7"/>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38" i="12" l="1"/>
  <c r="V38" i="12"/>
  <c r="U38" i="12"/>
  <c r="T38" i="12"/>
  <c r="S38" i="12"/>
  <c r="R38" i="12"/>
  <c r="U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W40" i="1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8"/>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41" i="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O40" i="9" l="1"/>
  <c r="N40" i="9"/>
  <c r="L40" i="9"/>
  <c r="K40" i="9"/>
  <c r="J40" i="9"/>
  <c r="I40" i="9"/>
  <c r="H40" i="9"/>
  <c r="F40" i="9"/>
  <c r="E40" i="9"/>
  <c r="D40" i="9"/>
  <c r="E40" i="7" l="1"/>
  <c r="E41" i="7" s="1"/>
  <c r="E39" i="11"/>
  <c r="E40" i="11" s="1"/>
  <c r="E40" i="6"/>
  <c r="E41" i="6" s="1"/>
  <c r="E39" i="10"/>
  <c r="E40" i="10" s="1"/>
  <c r="E40" i="5"/>
  <c r="E41" i="5" s="1"/>
  <c r="F39" i="9"/>
  <c r="E40" i="4"/>
  <c r="E41" i="4" s="1"/>
  <c r="E39" i="9"/>
  <c r="E40" i="3"/>
  <c r="E41" i="3" s="1"/>
  <c r="E39" i="8"/>
  <c r="E40" i="8" s="1"/>
  <c r="E40" i="2"/>
  <c r="E41" i="2" s="1"/>
  <c r="E37" i="12"/>
  <c r="E38" i="12" s="1"/>
  <c r="E40" i="1"/>
  <c r="E41" i="1" s="1"/>
  <c r="O37" i="12" l="1"/>
  <c r="O38" i="12" s="1"/>
  <c r="N37" i="12"/>
  <c r="N38" i="12" s="1"/>
  <c r="L37" i="12"/>
  <c r="L38" i="12" s="1"/>
  <c r="K37" i="12"/>
  <c r="K38" i="12" s="1"/>
  <c r="J37" i="12"/>
  <c r="J38" i="12" s="1"/>
  <c r="I37" i="12"/>
  <c r="I38" i="12" s="1"/>
  <c r="H37" i="12"/>
  <c r="H38" i="12" s="1"/>
  <c r="F37" i="12"/>
  <c r="F38" i="12" s="1"/>
  <c r="D37" i="12"/>
  <c r="D38" i="12" s="1"/>
  <c r="C37" i="12"/>
  <c r="O39" i="9"/>
  <c r="N39" i="9"/>
  <c r="L39" i="9"/>
  <c r="K39" i="9"/>
  <c r="J39" i="9"/>
  <c r="I39" i="9"/>
  <c r="H39" i="9"/>
  <c r="D39" i="9"/>
  <c r="C39" i="9"/>
  <c r="C40" i="9" s="1"/>
  <c r="O39" i="10"/>
  <c r="O40" i="10" s="1"/>
  <c r="N39" i="10"/>
  <c r="N40" i="10" s="1"/>
  <c r="L39" i="10"/>
  <c r="L40" i="10" s="1"/>
  <c r="K39" i="10"/>
  <c r="K40" i="10" s="1"/>
  <c r="J39" i="10"/>
  <c r="J40" i="10" s="1"/>
  <c r="I39" i="10"/>
  <c r="I40" i="10" s="1"/>
  <c r="H39" i="10"/>
  <c r="H40" i="10" s="1"/>
  <c r="F39" i="10"/>
  <c r="F40" i="10" s="1"/>
  <c r="D39" i="10"/>
  <c r="D40" i="10" s="1"/>
  <c r="C39" i="10"/>
  <c r="O39" i="11"/>
  <c r="O40" i="11" s="1"/>
  <c r="N39" i="11"/>
  <c r="N40" i="11" s="1"/>
  <c r="L39" i="11"/>
  <c r="L40" i="11" s="1"/>
  <c r="K39" i="11"/>
  <c r="K40" i="11" s="1"/>
  <c r="J39" i="11"/>
  <c r="J40" i="11" s="1"/>
  <c r="I39" i="11"/>
  <c r="I40" i="11" s="1"/>
  <c r="H39" i="11"/>
  <c r="H40" i="11" s="1"/>
  <c r="F39" i="11"/>
  <c r="F40" i="11" s="1"/>
  <c r="D39" i="11"/>
  <c r="D40" i="11" s="1"/>
  <c r="C39" i="11"/>
  <c r="H41" i="7"/>
  <c r="O40" i="7"/>
  <c r="O41" i="7" s="1"/>
  <c r="N40" i="7"/>
  <c r="N41" i="7" s="1"/>
  <c r="L40" i="7"/>
  <c r="L41" i="7" s="1"/>
  <c r="K40" i="7"/>
  <c r="K41" i="7" s="1"/>
  <c r="J40" i="7"/>
  <c r="J41" i="7" s="1"/>
  <c r="I40" i="7"/>
  <c r="I41" i="7" s="1"/>
  <c r="H40" i="7"/>
  <c r="F40" i="7"/>
  <c r="F41" i="7" s="1"/>
  <c r="D40" i="7"/>
  <c r="D41" i="7" s="1"/>
  <c r="C40" i="7"/>
  <c r="C41" i="7" s="1"/>
  <c r="I41" i="6"/>
  <c r="C41" i="6"/>
  <c r="O40" i="6"/>
  <c r="O41" i="6" s="1"/>
  <c r="N40" i="6"/>
  <c r="N41" i="6" s="1"/>
  <c r="L40" i="6"/>
  <c r="L41" i="6" s="1"/>
  <c r="K40" i="6"/>
  <c r="K41" i="6" s="1"/>
  <c r="J40" i="6"/>
  <c r="J41" i="6" s="1"/>
  <c r="I40" i="6"/>
  <c r="H40" i="6"/>
  <c r="H41" i="6" s="1"/>
  <c r="F40" i="6"/>
  <c r="F41" i="6" s="1"/>
  <c r="D40" i="6"/>
  <c r="D41" i="6" s="1"/>
  <c r="C40" i="6"/>
  <c r="C41" i="5"/>
  <c r="O40" i="5"/>
  <c r="O41" i="5" s="1"/>
  <c r="N40" i="5"/>
  <c r="N41" i="5" s="1"/>
  <c r="L40" i="5"/>
  <c r="L41" i="5" s="1"/>
  <c r="K40" i="5"/>
  <c r="K41" i="5" s="1"/>
  <c r="J40" i="5"/>
  <c r="J41" i="5" s="1"/>
  <c r="I40" i="5"/>
  <c r="I41" i="5" s="1"/>
  <c r="H40" i="5"/>
  <c r="H41" i="5" s="1"/>
  <c r="F40" i="5"/>
  <c r="F41" i="5" s="1"/>
  <c r="D40" i="5"/>
  <c r="D41" i="5" s="1"/>
  <c r="C40" i="5"/>
  <c r="O40" i="4"/>
  <c r="O41" i="4" s="1"/>
  <c r="N40" i="4"/>
  <c r="N41" i="4" s="1"/>
  <c r="L40" i="4"/>
  <c r="L41" i="4" s="1"/>
  <c r="K40" i="4"/>
  <c r="K41" i="4" s="1"/>
  <c r="J40" i="4"/>
  <c r="J41" i="4" s="1"/>
  <c r="I40" i="4"/>
  <c r="I41" i="4" s="1"/>
  <c r="H40" i="4"/>
  <c r="H41" i="4" s="1"/>
  <c r="F40" i="4"/>
  <c r="F41" i="4" s="1"/>
  <c r="D40" i="4"/>
  <c r="D41" i="4" s="1"/>
  <c r="C40" i="4"/>
  <c r="C41" i="4" s="1"/>
  <c r="N41" i="3"/>
  <c r="I41" i="3"/>
  <c r="O40" i="3"/>
  <c r="O41" i="3" s="1"/>
  <c r="N40" i="3"/>
  <c r="L40" i="3"/>
  <c r="L41" i="3" s="1"/>
  <c r="K40" i="3"/>
  <c r="K41" i="3" s="1"/>
  <c r="J40" i="3"/>
  <c r="J41" i="3" s="1"/>
  <c r="I40" i="3"/>
  <c r="H40" i="3"/>
  <c r="H41" i="3" s="1"/>
  <c r="F40" i="3"/>
  <c r="F41" i="3" s="1"/>
  <c r="D40" i="3"/>
  <c r="D41" i="3" s="1"/>
  <c r="C40" i="3"/>
  <c r="C41" i="3" s="1"/>
  <c r="C40" i="2"/>
  <c r="C41" i="2" s="1"/>
  <c r="C39" i="8"/>
  <c r="O39" i="8"/>
  <c r="O40" i="8" s="1"/>
  <c r="N39" i="8"/>
  <c r="N40" i="8" s="1"/>
  <c r="L39" i="8"/>
  <c r="L40" i="8" s="1"/>
  <c r="K39" i="8"/>
  <c r="K40" i="8" s="1"/>
  <c r="J39" i="8"/>
  <c r="J40" i="8" s="1"/>
  <c r="I39" i="8"/>
  <c r="I40" i="8" s="1"/>
  <c r="H39" i="8"/>
  <c r="H40" i="8" s="1"/>
  <c r="F39" i="8"/>
  <c r="F40" i="8" s="1"/>
  <c r="D39" i="8"/>
  <c r="D40" i="8" s="1"/>
  <c r="K41" i="2"/>
  <c r="D41" i="2"/>
  <c r="O40" i="2"/>
  <c r="O41" i="2" s="1"/>
  <c r="N40" i="2"/>
  <c r="N41" i="2" s="1"/>
  <c r="L40" i="2"/>
  <c r="L41" i="2" s="1"/>
  <c r="K40" i="2"/>
  <c r="J40" i="2"/>
  <c r="J41" i="2" s="1"/>
  <c r="I40" i="2"/>
  <c r="I41" i="2" s="1"/>
  <c r="H40" i="2"/>
  <c r="H41" i="2" s="1"/>
  <c r="F40" i="2"/>
  <c r="F41" i="2" s="1"/>
  <c r="D40" i="2"/>
  <c r="K40" i="1"/>
  <c r="K41" i="1"/>
  <c r="C40" i="8" l="1"/>
  <c r="C40" i="11"/>
  <c r="C38" i="12"/>
  <c r="C40" i="10"/>
  <c r="D40" i="1"/>
  <c r="D41" i="1" s="1"/>
  <c r="F40" i="1"/>
  <c r="F41" i="1" s="1"/>
  <c r="H40" i="1"/>
  <c r="I40" i="1"/>
  <c r="I41" i="1" s="1"/>
  <c r="J40" i="1"/>
  <c r="L40" i="1"/>
  <c r="N40" i="1"/>
  <c r="O40" i="1"/>
  <c r="H41" i="1"/>
  <c r="J41" i="1"/>
  <c r="L41" i="1"/>
  <c r="N41" i="1"/>
  <c r="O41" i="1"/>
  <c r="C40" i="1"/>
  <c r="C41" i="1" s="1"/>
</calcChain>
</file>

<file path=xl/sharedStrings.xml><?xml version="1.0" encoding="utf-8"?>
<sst xmlns="http://schemas.openxmlformats.org/spreadsheetml/2006/main" count="1567" uniqueCount="122">
  <si>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</si>
  <si>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</si>
  <si>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</si>
  <si>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</si>
  <si>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</si>
  <si>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</si>
  <si>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</si>
  <si>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</si>
  <si>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</si>
  <si>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</si>
  <si>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</si>
  <si>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</si>
  <si>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</si>
  <si>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</si>
  <si>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</si>
  <si>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</si>
  <si>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</si>
  <si>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</si>
  <si>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</si>
  <si>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</si>
  <si>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</si>
  <si>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</si>
  <si>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</si>
  <si>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</si>
  <si>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</si>
  <si>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</si>
  <si>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</si>
  <si>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</si>
  <si>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</si>
  <si>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</si>
  <si>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</si>
  <si>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SSW</t>
  </si>
  <si>
    <t>S</t>
  </si>
  <si>
    <t>Gale from S. at night</t>
  </si>
  <si>
    <t>SE</t>
  </si>
  <si>
    <t>Cloudy</t>
  </si>
  <si>
    <t>W</t>
  </si>
  <si>
    <t>Fine</t>
  </si>
  <si>
    <t>SW</t>
  </si>
  <si>
    <t>Rainy</t>
  </si>
  <si>
    <t>Fair</t>
  </si>
  <si>
    <t>Afternoon rain</t>
  </si>
  <si>
    <t>Gale from S. to W.</t>
  </si>
  <si>
    <t>Showers</t>
  </si>
  <si>
    <t>SSE</t>
  </si>
  <si>
    <t>N</t>
  </si>
  <si>
    <t>NW</t>
  </si>
  <si>
    <t>G. of w. &amp; r. from S. to W.</t>
  </si>
  <si>
    <t>Th. and li., squally</t>
  </si>
  <si>
    <t>Cloudy, shower</t>
  </si>
  <si>
    <t>Fair, showers</t>
  </si>
  <si>
    <t>Cloudy, mist</t>
  </si>
  <si>
    <t>NE</t>
  </si>
  <si>
    <t>E</t>
  </si>
  <si>
    <t>Fine afternoon</t>
  </si>
  <si>
    <t>Fog</t>
  </si>
  <si>
    <t>Cloudy, fair</t>
  </si>
  <si>
    <t>ENE</t>
  </si>
  <si>
    <t>Squally, sn.</t>
  </si>
  <si>
    <t>Snow</t>
  </si>
  <si>
    <t>Overcast</t>
  </si>
  <si>
    <t>WNW</t>
  </si>
  <si>
    <t>Afternoon rainy</t>
  </si>
  <si>
    <t>Hail, fair</t>
  </si>
  <si>
    <t>Lu. ha., fair</t>
  </si>
  <si>
    <t>Rain and fog</t>
  </si>
  <si>
    <t>ESE</t>
  </si>
  <si>
    <t>Fine, l.</t>
  </si>
  <si>
    <t>Cloudy, sh.</t>
  </si>
  <si>
    <t>Fog, fine</t>
  </si>
  <si>
    <t>Fair, rain at night</t>
  </si>
  <si>
    <t>Dull</t>
  </si>
  <si>
    <t>WSW</t>
  </si>
  <si>
    <t>Sultry</t>
  </si>
  <si>
    <t>Thunderstorm</t>
  </si>
  <si>
    <t>Overcast, fog</t>
  </si>
  <si>
    <t>Fair, fog</t>
  </si>
  <si>
    <t>Fair, t. l. r. at night</t>
  </si>
  <si>
    <t>Fog, fair</t>
  </si>
  <si>
    <t>Fair, rain &amp; wind at night</t>
  </si>
  <si>
    <t>Showery</t>
  </si>
  <si>
    <t>Showery, hl. l.</t>
  </si>
  <si>
    <t>Fine, Aurora</t>
  </si>
  <si>
    <t>Cloudy, lu. ha.</t>
  </si>
  <si>
    <t>Showers, lightning</t>
  </si>
  <si>
    <t>Boisterous</t>
  </si>
  <si>
    <t>Squally</t>
  </si>
  <si>
    <t>Gale of w. &amp; r., 29.42 Bar at 9pm</t>
  </si>
  <si>
    <t>Gale of w. &amp; r. at night</t>
  </si>
  <si>
    <t>Stormy, th., li., hl.</t>
  </si>
  <si>
    <t>Morning rainy</t>
  </si>
  <si>
    <t>Hail, lightning</t>
  </si>
  <si>
    <t>Showers of r. &amp; h., t. l.</t>
  </si>
  <si>
    <t>Hoar frost, fair</t>
  </si>
  <si>
    <t>Heavy rain at night</t>
  </si>
  <si>
    <t>Fair, lightning</t>
  </si>
  <si>
    <t>Fair, lightning and thunder</t>
  </si>
  <si>
    <t>Showers afternoon</t>
  </si>
  <si>
    <t>Showers of rain and hail</t>
  </si>
  <si>
    <t>Shower</t>
  </si>
  <si>
    <t>Dull, rain at night</t>
  </si>
  <si>
    <t>Rain and snow</t>
  </si>
  <si>
    <t>Fair, snow</t>
  </si>
  <si>
    <t>Rain (cm)</t>
  </si>
  <si>
    <t>-</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</si>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</sst>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2">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5" xfId="0" applyFill="1" applyBorder="1"/>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0" xfId="0" applyNumberFormat="1" applyFont="1" applyAlignment="1">
      <alignment horizontal="right"/>
    </xf>
    <xf numFmtId="165" fontId="3" fillId="0" borderId="2" xfId="0" applyNumberFormat="1" applyFont="1" applyBorder="1" applyAlignment="1">
      <alignment horizontal="righ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6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D7924616-D832-4ED2-A51C-87FE03775A76}"/>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B6" sqref="B6:B8"/>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105</v>
      </c>
      <c r="D8" s="26" t="s">
        <v>4</v>
      </c>
      <c r="E8" s="17" t="s">
        <v>5</v>
      </c>
      <c r="F8" s="25" t="s">
        <v>6</v>
      </c>
      <c r="G8" s="17" t="s">
        <v>7</v>
      </c>
      <c r="H8" s="18" t="s">
        <v>8</v>
      </c>
      <c r="I8" s="18" t="s">
        <v>9</v>
      </c>
      <c r="J8" s="84"/>
      <c r="K8" s="19" t="s">
        <v>11</v>
      </c>
      <c r="L8" s="18" t="s">
        <v>12</v>
      </c>
      <c r="M8" s="17" t="s">
        <v>7</v>
      </c>
      <c r="N8" s="17" t="s">
        <v>8</v>
      </c>
      <c r="O8" s="21" t="s">
        <v>13</v>
      </c>
      <c r="P8" s="81"/>
      <c r="Q8" s="22" t="s">
        <v>106</v>
      </c>
      <c r="R8" s="43" t="s">
        <v>4</v>
      </c>
      <c r="S8" s="41" t="s">
        <v>5</v>
      </c>
      <c r="T8" s="42" t="s">
        <v>6</v>
      </c>
      <c r="U8" s="84"/>
      <c r="V8" s="40" t="s">
        <v>11</v>
      </c>
      <c r="W8" s="42" t="s">
        <v>12</v>
      </c>
    </row>
    <row r="9" spans="1:23" x14ac:dyDescent="0.25">
      <c r="B9" s="1">
        <v>1</v>
      </c>
      <c r="C9" s="27">
        <v>29.404</v>
      </c>
      <c r="D9" s="1">
        <v>49</v>
      </c>
      <c r="E9" s="1">
        <v>48</v>
      </c>
      <c r="F9" s="3">
        <v>47.5</v>
      </c>
      <c r="G9" s="2" t="s">
        <v>31</v>
      </c>
      <c r="H9" s="3">
        <v>3</v>
      </c>
      <c r="I9" s="3">
        <v>10</v>
      </c>
      <c r="J9" s="13">
        <v>0.05</v>
      </c>
      <c r="K9" s="1">
        <v>49.6</v>
      </c>
      <c r="L9" s="3">
        <v>45</v>
      </c>
      <c r="M9" s="2" t="s">
        <v>32</v>
      </c>
      <c r="N9" s="2">
        <v>4</v>
      </c>
      <c r="O9" s="10">
        <v>10</v>
      </c>
      <c r="P9" s="3" t="s">
        <v>33</v>
      </c>
      <c r="Q9" s="79">
        <v>995.97076301069148</v>
      </c>
      <c r="R9" s="37">
        <f>CONVERT(D9,"F","C")</f>
        <v>9.4444444444444446</v>
      </c>
      <c r="S9" s="48">
        <f t="shared" ref="S9:T24" si="0">CONVERT(E9,"F","C")</f>
        <v>8.8888888888888893</v>
      </c>
      <c r="T9" s="48">
        <f t="shared" si="0"/>
        <v>8.6111111111111107</v>
      </c>
      <c r="U9" s="49">
        <f>CONVERT(J9,"in","cm")</f>
        <v>0.127</v>
      </c>
      <c r="V9" s="48">
        <f>CONVERT(K9,"F","C")</f>
        <v>9.7777777777777786</v>
      </c>
      <c r="W9" s="13">
        <f>CONVERT(L9,"F","C")</f>
        <v>7.2222222222222223</v>
      </c>
    </row>
    <row r="10" spans="1:23" x14ac:dyDescent="0.25">
      <c r="B10" s="4">
        <v>2</v>
      </c>
      <c r="C10" s="33">
        <v>29.49</v>
      </c>
      <c r="D10" s="5">
        <v>49</v>
      </c>
      <c r="E10" s="4">
        <v>47.2</v>
      </c>
      <c r="F10" s="6">
        <v>46</v>
      </c>
      <c r="G10" s="5" t="s">
        <v>34</v>
      </c>
      <c r="H10" s="6">
        <v>3</v>
      </c>
      <c r="I10" s="6">
        <v>9</v>
      </c>
      <c r="J10" s="14"/>
      <c r="K10" s="4">
        <v>50.6</v>
      </c>
      <c r="L10" s="6">
        <v>45.3</v>
      </c>
      <c r="M10" s="5" t="s">
        <v>34</v>
      </c>
      <c r="N10" s="5">
        <v>1</v>
      </c>
      <c r="O10" s="11">
        <v>6</v>
      </c>
      <c r="P10" s="6" t="s">
        <v>35</v>
      </c>
      <c r="Q10" s="78">
        <v>998.8830572413849</v>
      </c>
      <c r="R10" s="50">
        <f t="shared" ref="R10:T41" si="1">CONVERT(D10,"F","C")</f>
        <v>9.4444444444444446</v>
      </c>
      <c r="S10" s="51">
        <f t="shared" si="0"/>
        <v>8.4444444444444464</v>
      </c>
      <c r="T10" s="51">
        <f t="shared" si="0"/>
        <v>7.7777777777777777</v>
      </c>
      <c r="U10" s="52">
        <f t="shared" ref="U10:U41" si="2">CONVERT(J10,"in","cm")</f>
        <v>0</v>
      </c>
      <c r="V10" s="51">
        <f t="shared" ref="V10:W41" si="3">CONVERT(K10,"F","C")</f>
        <v>10.333333333333334</v>
      </c>
      <c r="W10" s="14">
        <f t="shared" si="3"/>
        <v>7.3888888888888875</v>
      </c>
    </row>
    <row r="11" spans="1:23" x14ac:dyDescent="0.25">
      <c r="B11" s="4">
        <v>3</v>
      </c>
      <c r="C11" s="33">
        <v>29.76</v>
      </c>
      <c r="D11" s="5">
        <v>49</v>
      </c>
      <c r="E11" s="4">
        <v>47</v>
      </c>
      <c r="F11" s="6">
        <v>46.4</v>
      </c>
      <c r="G11" s="5" t="s">
        <v>36</v>
      </c>
      <c r="H11" s="6">
        <v>1.5</v>
      </c>
      <c r="I11" s="6">
        <v>3</v>
      </c>
      <c r="J11" s="14">
        <v>0.11</v>
      </c>
      <c r="K11" s="4">
        <v>52.5</v>
      </c>
      <c r="L11" s="6">
        <v>44.7</v>
      </c>
      <c r="M11" s="5" t="s">
        <v>32</v>
      </c>
      <c r="N11" s="5">
        <v>2</v>
      </c>
      <c r="O11" s="11">
        <v>9</v>
      </c>
      <c r="P11" s="6" t="s">
        <v>37</v>
      </c>
      <c r="Q11" s="78">
        <v>1008.0263065703056</v>
      </c>
      <c r="R11" s="50">
        <f t="shared" si="1"/>
        <v>9.4444444444444446</v>
      </c>
      <c r="S11" s="51">
        <f t="shared" si="0"/>
        <v>8.3333333333333339</v>
      </c>
      <c r="T11" s="51">
        <f t="shared" si="0"/>
        <v>7.9999999999999991</v>
      </c>
      <c r="U11" s="52">
        <f t="shared" si="2"/>
        <v>0.27939999999999998</v>
      </c>
      <c r="V11" s="51">
        <f t="shared" si="3"/>
        <v>11.388888888888889</v>
      </c>
      <c r="W11" s="14">
        <f t="shared" si="3"/>
        <v>7.0555555555555571</v>
      </c>
    </row>
    <row r="12" spans="1:23" x14ac:dyDescent="0.25">
      <c r="B12" s="4">
        <v>4</v>
      </c>
      <c r="C12" s="33">
        <v>29.87</v>
      </c>
      <c r="D12" s="34">
        <v>51</v>
      </c>
      <c r="E12" s="4">
        <v>47.9</v>
      </c>
      <c r="F12" s="6">
        <v>47</v>
      </c>
      <c r="G12" s="5" t="s">
        <v>38</v>
      </c>
      <c r="H12" s="6">
        <v>1.5</v>
      </c>
      <c r="I12" s="6">
        <v>8</v>
      </c>
      <c r="J12" s="14">
        <v>0.28000000000000003</v>
      </c>
      <c r="K12" s="4">
        <v>49.5</v>
      </c>
      <c r="L12" s="6">
        <v>46.4</v>
      </c>
      <c r="M12" s="5" t="s">
        <v>32</v>
      </c>
      <c r="N12" s="5">
        <v>1</v>
      </c>
      <c r="O12" s="11">
        <v>9</v>
      </c>
      <c r="P12" s="6" t="s">
        <v>35</v>
      </c>
      <c r="Q12" s="78">
        <v>1011.7513340746805</v>
      </c>
      <c r="R12" s="50">
        <f t="shared" si="1"/>
        <v>10.555555555555555</v>
      </c>
      <c r="S12" s="51">
        <f t="shared" si="0"/>
        <v>8.8333333333333321</v>
      </c>
      <c r="T12" s="51">
        <f t="shared" si="0"/>
        <v>8.3333333333333339</v>
      </c>
      <c r="U12" s="52">
        <f t="shared" si="2"/>
        <v>0.71120000000000005</v>
      </c>
      <c r="V12" s="51">
        <f t="shared" si="3"/>
        <v>9.7222222222222214</v>
      </c>
      <c r="W12" s="14">
        <f t="shared" si="3"/>
        <v>7.9999999999999991</v>
      </c>
    </row>
    <row r="13" spans="1:23" x14ac:dyDescent="0.25">
      <c r="B13" s="4">
        <v>5</v>
      </c>
      <c r="C13" s="33">
        <v>29.86</v>
      </c>
      <c r="D13" s="34">
        <v>52</v>
      </c>
      <c r="E13" s="4">
        <v>48</v>
      </c>
      <c r="F13" s="6">
        <v>48</v>
      </c>
      <c r="G13" s="5" t="s">
        <v>38</v>
      </c>
      <c r="H13" s="6">
        <v>1.5</v>
      </c>
      <c r="I13" s="6">
        <v>10</v>
      </c>
      <c r="J13" s="14">
        <v>0.16</v>
      </c>
      <c r="K13" s="4">
        <v>49</v>
      </c>
      <c r="L13" s="6">
        <v>43.5</v>
      </c>
      <c r="M13" s="5" t="s">
        <v>38</v>
      </c>
      <c r="N13" s="5">
        <v>1</v>
      </c>
      <c r="O13" s="11">
        <v>9</v>
      </c>
      <c r="P13" s="6" t="s">
        <v>39</v>
      </c>
      <c r="Q13" s="78">
        <v>1011.4126952106463</v>
      </c>
      <c r="R13" s="50">
        <f t="shared" si="1"/>
        <v>11.111111111111111</v>
      </c>
      <c r="S13" s="51">
        <f t="shared" si="0"/>
        <v>8.8888888888888893</v>
      </c>
      <c r="T13" s="51">
        <f t="shared" si="0"/>
        <v>8.8888888888888893</v>
      </c>
      <c r="U13" s="52">
        <f t="shared" si="2"/>
        <v>0.40639999999999998</v>
      </c>
      <c r="V13" s="51">
        <f t="shared" si="3"/>
        <v>9.4444444444444446</v>
      </c>
      <c r="W13" s="14">
        <f t="shared" si="3"/>
        <v>6.3888888888888884</v>
      </c>
    </row>
    <row r="14" spans="1:23" x14ac:dyDescent="0.25">
      <c r="B14" s="4">
        <v>6</v>
      </c>
      <c r="C14" s="33">
        <v>29.92</v>
      </c>
      <c r="D14" s="5">
        <v>51</v>
      </c>
      <c r="E14" s="4">
        <v>45</v>
      </c>
      <c r="F14" s="6">
        <v>44.3</v>
      </c>
      <c r="G14" s="5" t="s">
        <v>32</v>
      </c>
      <c r="H14" s="6">
        <v>2</v>
      </c>
      <c r="I14" s="6">
        <v>6</v>
      </c>
      <c r="J14" s="14">
        <v>0.09</v>
      </c>
      <c r="K14" s="4">
        <v>48.8</v>
      </c>
      <c r="L14" s="6">
        <v>41.6</v>
      </c>
      <c r="M14" s="5" t="s">
        <v>32</v>
      </c>
      <c r="N14" s="5">
        <v>4</v>
      </c>
      <c r="O14" s="11">
        <v>9</v>
      </c>
      <c r="P14" s="6" t="s">
        <v>40</v>
      </c>
      <c r="Q14" s="78">
        <v>1013.4445283948512</v>
      </c>
      <c r="R14" s="50">
        <f t="shared" si="1"/>
        <v>10.555555555555555</v>
      </c>
      <c r="S14" s="51">
        <f t="shared" si="0"/>
        <v>7.2222222222222223</v>
      </c>
      <c r="T14" s="51">
        <f t="shared" si="0"/>
        <v>6.8333333333333313</v>
      </c>
      <c r="U14" s="52">
        <f t="shared" si="2"/>
        <v>0.22859999999999997</v>
      </c>
      <c r="V14" s="51">
        <f t="shared" si="3"/>
        <v>9.3333333333333321</v>
      </c>
      <c r="W14" s="14">
        <f t="shared" si="3"/>
        <v>5.3333333333333339</v>
      </c>
    </row>
    <row r="15" spans="1:23" x14ac:dyDescent="0.25">
      <c r="B15" s="4">
        <v>7</v>
      </c>
      <c r="C15" s="33">
        <v>29.78</v>
      </c>
      <c r="D15" s="5">
        <v>52</v>
      </c>
      <c r="E15" s="4">
        <v>49.4</v>
      </c>
      <c r="F15" s="6">
        <v>47.5</v>
      </c>
      <c r="G15" s="5" t="s">
        <v>36</v>
      </c>
      <c r="H15" s="6">
        <v>1.5</v>
      </c>
      <c r="I15" s="6">
        <v>9</v>
      </c>
      <c r="J15" s="14">
        <v>0.16</v>
      </c>
      <c r="K15" s="4">
        <v>51</v>
      </c>
      <c r="L15" s="6">
        <v>47</v>
      </c>
      <c r="M15" s="5" t="s">
        <v>32</v>
      </c>
      <c r="N15" s="5">
        <v>3</v>
      </c>
      <c r="O15" s="11">
        <v>10</v>
      </c>
      <c r="P15" s="6" t="s">
        <v>41</v>
      </c>
      <c r="Q15" s="78">
        <v>1008.7035842983736</v>
      </c>
      <c r="R15" s="50">
        <f t="shared" si="1"/>
        <v>11.111111111111111</v>
      </c>
      <c r="S15" s="51">
        <f t="shared" si="0"/>
        <v>9.6666666666666661</v>
      </c>
      <c r="T15" s="51">
        <f t="shared" si="0"/>
        <v>8.6111111111111107</v>
      </c>
      <c r="U15" s="52">
        <f t="shared" si="2"/>
        <v>0.40639999999999998</v>
      </c>
      <c r="V15" s="51">
        <f t="shared" si="3"/>
        <v>10.555555555555555</v>
      </c>
      <c r="W15" s="14">
        <f t="shared" si="3"/>
        <v>8.3333333333333339</v>
      </c>
    </row>
    <row r="16" spans="1:23" x14ac:dyDescent="0.25">
      <c r="B16" s="4">
        <v>8</v>
      </c>
      <c r="C16" s="33">
        <v>29.49</v>
      </c>
      <c r="D16" s="5">
        <v>51</v>
      </c>
      <c r="E16" s="4">
        <v>48.2</v>
      </c>
      <c r="F16" s="6">
        <v>44</v>
      </c>
      <c r="G16" s="5" t="s">
        <v>38</v>
      </c>
      <c r="H16" s="6">
        <v>5</v>
      </c>
      <c r="I16" s="6">
        <v>10</v>
      </c>
      <c r="J16" s="14">
        <v>0.22</v>
      </c>
      <c r="K16" s="4">
        <v>51.2</v>
      </c>
      <c r="L16" s="6">
        <v>44</v>
      </c>
      <c r="M16" s="5" t="s">
        <v>36</v>
      </c>
      <c r="N16" s="5">
        <v>3</v>
      </c>
      <c r="O16" s="11">
        <v>8</v>
      </c>
      <c r="P16" s="6" t="s">
        <v>42</v>
      </c>
      <c r="Q16" s="78">
        <v>998.8830572413849</v>
      </c>
      <c r="R16" s="50">
        <f t="shared" si="1"/>
        <v>10.555555555555555</v>
      </c>
      <c r="S16" s="51">
        <f t="shared" si="0"/>
        <v>9.0000000000000018</v>
      </c>
      <c r="T16" s="51">
        <f t="shared" si="0"/>
        <v>6.6666666666666661</v>
      </c>
      <c r="U16" s="52">
        <f t="shared" si="2"/>
        <v>0.55879999999999996</v>
      </c>
      <c r="V16" s="51">
        <f t="shared" si="3"/>
        <v>10.666666666666668</v>
      </c>
      <c r="W16" s="14">
        <f t="shared" si="3"/>
        <v>6.6666666666666661</v>
      </c>
    </row>
    <row r="17" spans="2:23" x14ac:dyDescent="0.25">
      <c r="B17" s="4">
        <v>9</v>
      </c>
      <c r="C17" s="33">
        <v>29.53</v>
      </c>
      <c r="D17" s="5">
        <v>51</v>
      </c>
      <c r="E17" s="4">
        <v>46.5</v>
      </c>
      <c r="F17" s="6">
        <v>45</v>
      </c>
      <c r="G17" s="5" t="s">
        <v>36</v>
      </c>
      <c r="H17" s="6">
        <v>2</v>
      </c>
      <c r="I17" s="6">
        <v>5</v>
      </c>
      <c r="J17" s="14">
        <v>0.2</v>
      </c>
      <c r="K17" s="4">
        <v>49</v>
      </c>
      <c r="L17" s="6">
        <v>42.5</v>
      </c>
      <c r="M17" s="5" t="s">
        <v>36</v>
      </c>
      <c r="N17" s="5">
        <v>1.5</v>
      </c>
      <c r="O17" s="11">
        <v>8</v>
      </c>
      <c r="P17" s="6" t="s">
        <v>43</v>
      </c>
      <c r="Q17" s="78">
        <v>1000.2376126975213</v>
      </c>
      <c r="R17" s="50">
        <f t="shared" si="1"/>
        <v>10.555555555555555</v>
      </c>
      <c r="S17" s="51">
        <f t="shared" si="0"/>
        <v>8.0555555555555554</v>
      </c>
      <c r="T17" s="51">
        <f t="shared" si="0"/>
        <v>7.2222222222222223</v>
      </c>
      <c r="U17" s="52">
        <f t="shared" si="2"/>
        <v>0.50800000000000001</v>
      </c>
      <c r="V17" s="51">
        <f t="shared" si="3"/>
        <v>9.4444444444444446</v>
      </c>
      <c r="W17" s="14">
        <f t="shared" si="3"/>
        <v>5.833333333333333</v>
      </c>
    </row>
    <row r="18" spans="2:23" x14ac:dyDescent="0.25">
      <c r="B18" s="4">
        <v>10</v>
      </c>
      <c r="C18" s="33">
        <v>29.78</v>
      </c>
      <c r="D18" s="5">
        <v>50</v>
      </c>
      <c r="E18" s="4">
        <v>38.299999999999997</v>
      </c>
      <c r="F18" s="6">
        <v>37.5</v>
      </c>
      <c r="G18" s="5" t="s">
        <v>44</v>
      </c>
      <c r="H18" s="6">
        <v>1</v>
      </c>
      <c r="I18" s="6">
        <v>1</v>
      </c>
      <c r="J18" s="14"/>
      <c r="K18" s="4">
        <v>47.5</v>
      </c>
      <c r="L18" s="6">
        <v>32.5</v>
      </c>
      <c r="M18" s="5" t="s">
        <v>45</v>
      </c>
      <c r="N18" s="5">
        <v>1</v>
      </c>
      <c r="O18" s="11">
        <v>5</v>
      </c>
      <c r="P18" s="6" t="s">
        <v>37</v>
      </c>
      <c r="Q18" s="78">
        <v>1008.7035842983736</v>
      </c>
      <c r="R18" s="50">
        <f t="shared" si="1"/>
        <v>10</v>
      </c>
      <c r="S18" s="51">
        <f t="shared" si="0"/>
        <v>3.4999999999999982</v>
      </c>
      <c r="T18" s="51">
        <f t="shared" si="0"/>
        <v>3.0555555555555554</v>
      </c>
      <c r="U18" s="52">
        <f t="shared" si="2"/>
        <v>0</v>
      </c>
      <c r="V18" s="51">
        <f t="shared" si="3"/>
        <v>8.6111111111111107</v>
      </c>
      <c r="W18" s="14">
        <f t="shared" si="3"/>
        <v>0.27777777777777779</v>
      </c>
    </row>
    <row r="19" spans="2:23" x14ac:dyDescent="0.25">
      <c r="B19" s="4">
        <v>11</v>
      </c>
      <c r="C19" s="33">
        <v>30.143999999999998</v>
      </c>
      <c r="D19" s="5">
        <v>49</v>
      </c>
      <c r="E19" s="4">
        <v>36</v>
      </c>
      <c r="F19" s="6">
        <v>35</v>
      </c>
      <c r="G19" s="5"/>
      <c r="H19" s="6">
        <v>0</v>
      </c>
      <c r="I19" s="6">
        <v>7</v>
      </c>
      <c r="J19" s="14">
        <v>0.15</v>
      </c>
      <c r="K19" s="4">
        <v>48.6</v>
      </c>
      <c r="L19" s="6">
        <v>38.5</v>
      </c>
      <c r="M19" s="5" t="s">
        <v>46</v>
      </c>
      <c r="N19" s="5">
        <v>4</v>
      </c>
      <c r="O19" s="11">
        <v>8</v>
      </c>
      <c r="P19" s="6" t="s">
        <v>47</v>
      </c>
      <c r="Q19" s="78">
        <v>1021.0300389492149</v>
      </c>
      <c r="R19" s="50">
        <f t="shared" si="1"/>
        <v>9.4444444444444446</v>
      </c>
      <c r="S19" s="51">
        <f t="shared" si="0"/>
        <v>2.2222222222222223</v>
      </c>
      <c r="T19" s="51">
        <f t="shared" si="0"/>
        <v>1.6666666666666665</v>
      </c>
      <c r="U19" s="52">
        <f t="shared" si="2"/>
        <v>0.38100000000000001</v>
      </c>
      <c r="V19" s="51">
        <f t="shared" si="3"/>
        <v>9.2222222222222232</v>
      </c>
      <c r="W19" s="14">
        <f t="shared" si="3"/>
        <v>3.6111111111111112</v>
      </c>
    </row>
    <row r="20" spans="2:23" x14ac:dyDescent="0.25">
      <c r="B20" s="4">
        <v>12</v>
      </c>
      <c r="C20" s="33">
        <v>29.97</v>
      </c>
      <c r="D20" s="5">
        <v>50</v>
      </c>
      <c r="E20" s="4">
        <v>47.3</v>
      </c>
      <c r="F20" s="6">
        <v>44.4</v>
      </c>
      <c r="G20" s="5" t="s">
        <v>36</v>
      </c>
      <c r="H20" s="6">
        <v>3</v>
      </c>
      <c r="I20" s="6">
        <v>8</v>
      </c>
      <c r="J20" s="14">
        <v>0.08</v>
      </c>
      <c r="K20" s="4">
        <v>48</v>
      </c>
      <c r="L20" s="6">
        <v>40.5</v>
      </c>
      <c r="M20" s="5" t="s">
        <v>36</v>
      </c>
      <c r="N20" s="5">
        <v>3</v>
      </c>
      <c r="O20" s="11">
        <v>7</v>
      </c>
      <c r="P20" s="6" t="s">
        <v>48</v>
      </c>
      <c r="Q20" s="78">
        <v>1015.1377227150217</v>
      </c>
      <c r="R20" s="50">
        <f t="shared" si="1"/>
        <v>10</v>
      </c>
      <c r="S20" s="51">
        <f t="shared" si="0"/>
        <v>8.4999999999999982</v>
      </c>
      <c r="T20" s="51">
        <f t="shared" si="0"/>
        <v>6.8888888888888875</v>
      </c>
      <c r="U20" s="52">
        <f t="shared" si="2"/>
        <v>0.20319999999999999</v>
      </c>
      <c r="V20" s="51">
        <f t="shared" si="3"/>
        <v>8.8888888888888893</v>
      </c>
      <c r="W20" s="14">
        <f t="shared" si="3"/>
        <v>4.7222222222222223</v>
      </c>
    </row>
    <row r="21" spans="2:23" x14ac:dyDescent="0.25">
      <c r="B21" s="4">
        <v>13</v>
      </c>
      <c r="C21" s="33">
        <v>29.942</v>
      </c>
      <c r="D21" s="5">
        <v>50</v>
      </c>
      <c r="E21" s="4">
        <v>44</v>
      </c>
      <c r="F21" s="6">
        <v>43.3</v>
      </c>
      <c r="G21" s="5" t="s">
        <v>38</v>
      </c>
      <c r="H21" s="6">
        <v>1.5</v>
      </c>
      <c r="I21" s="6">
        <v>9</v>
      </c>
      <c r="J21" s="14">
        <v>0.11</v>
      </c>
      <c r="K21" s="4">
        <v>49.2</v>
      </c>
      <c r="L21" s="6">
        <v>41.5</v>
      </c>
      <c r="M21" s="5" t="s">
        <v>38</v>
      </c>
      <c r="N21" s="5">
        <v>1</v>
      </c>
      <c r="O21" s="11">
        <v>8</v>
      </c>
      <c r="P21" s="6" t="s">
        <v>49</v>
      </c>
      <c r="Q21" s="78">
        <v>1014.1895338957262</v>
      </c>
      <c r="R21" s="50">
        <f t="shared" si="1"/>
        <v>10</v>
      </c>
      <c r="S21" s="51">
        <f t="shared" si="0"/>
        <v>6.6666666666666661</v>
      </c>
      <c r="T21" s="51">
        <f t="shared" si="0"/>
        <v>6.2777777777777759</v>
      </c>
      <c r="U21" s="52">
        <f t="shared" si="2"/>
        <v>0.27939999999999998</v>
      </c>
      <c r="V21" s="51">
        <f t="shared" si="3"/>
        <v>9.5555555555555571</v>
      </c>
      <c r="W21" s="14">
        <f t="shared" si="3"/>
        <v>5.2777777777777777</v>
      </c>
    </row>
    <row r="22" spans="2:23" x14ac:dyDescent="0.25">
      <c r="B22" s="4">
        <v>14</v>
      </c>
      <c r="C22" s="33">
        <v>29.73</v>
      </c>
      <c r="D22" s="5">
        <v>51</v>
      </c>
      <c r="E22" s="4">
        <v>48.8</v>
      </c>
      <c r="F22" s="6">
        <v>47.2</v>
      </c>
      <c r="G22" s="5" t="s">
        <v>38</v>
      </c>
      <c r="H22" s="6">
        <v>2</v>
      </c>
      <c r="I22" s="6">
        <v>1</v>
      </c>
      <c r="J22" s="14">
        <v>0.1</v>
      </c>
      <c r="K22" s="4">
        <v>50.6</v>
      </c>
      <c r="L22" s="6">
        <v>46</v>
      </c>
      <c r="M22" s="5" t="s">
        <v>36</v>
      </c>
      <c r="N22" s="5">
        <v>2</v>
      </c>
      <c r="O22" s="11">
        <v>8</v>
      </c>
      <c r="P22" s="6" t="s">
        <v>50</v>
      </c>
      <c r="Q22" s="78">
        <v>1007.0103899782033</v>
      </c>
      <c r="R22" s="50">
        <f t="shared" si="1"/>
        <v>10.555555555555555</v>
      </c>
      <c r="S22" s="51">
        <f t="shared" si="0"/>
        <v>9.3333333333333321</v>
      </c>
      <c r="T22" s="51">
        <f t="shared" si="0"/>
        <v>8.4444444444444464</v>
      </c>
      <c r="U22" s="52">
        <f t="shared" si="2"/>
        <v>0.254</v>
      </c>
      <c r="V22" s="51">
        <f t="shared" si="3"/>
        <v>10.333333333333334</v>
      </c>
      <c r="W22" s="14">
        <f t="shared" si="3"/>
        <v>7.7777777777777777</v>
      </c>
    </row>
    <row r="23" spans="2:23" x14ac:dyDescent="0.25">
      <c r="B23" s="4">
        <v>15</v>
      </c>
      <c r="C23" s="33">
        <v>29.931999999999999</v>
      </c>
      <c r="D23" s="5">
        <v>52</v>
      </c>
      <c r="E23" s="4">
        <v>47.6</v>
      </c>
      <c r="F23" s="6">
        <v>46.4</v>
      </c>
      <c r="G23" s="5" t="s">
        <v>38</v>
      </c>
      <c r="H23" s="6">
        <v>2</v>
      </c>
      <c r="I23" s="6">
        <v>7</v>
      </c>
      <c r="J23" s="14">
        <v>0.13</v>
      </c>
      <c r="K23" s="4">
        <v>50</v>
      </c>
      <c r="L23" s="6">
        <v>45</v>
      </c>
      <c r="M23" s="5" t="s">
        <v>36</v>
      </c>
      <c r="N23" s="5">
        <v>1</v>
      </c>
      <c r="O23" s="11">
        <v>8</v>
      </c>
      <c r="P23" s="6" t="s">
        <v>49</v>
      </c>
      <c r="Q23" s="78">
        <v>1013.8508950316918</v>
      </c>
      <c r="R23" s="50">
        <f t="shared" si="1"/>
        <v>11.111111111111111</v>
      </c>
      <c r="S23" s="51">
        <f t="shared" si="0"/>
        <v>8.6666666666666679</v>
      </c>
      <c r="T23" s="51">
        <f t="shared" si="0"/>
        <v>7.9999999999999991</v>
      </c>
      <c r="U23" s="52">
        <f t="shared" si="2"/>
        <v>0.33019999999999999</v>
      </c>
      <c r="V23" s="51">
        <f t="shared" si="3"/>
        <v>10</v>
      </c>
      <c r="W23" s="14">
        <f t="shared" si="3"/>
        <v>7.2222222222222223</v>
      </c>
    </row>
    <row r="24" spans="2:23" x14ac:dyDescent="0.25">
      <c r="B24" s="4">
        <v>16</v>
      </c>
      <c r="C24" s="33">
        <v>30.251999999999999</v>
      </c>
      <c r="D24" s="5">
        <v>52</v>
      </c>
      <c r="E24" s="4">
        <v>48</v>
      </c>
      <c r="F24" s="6">
        <v>47.7</v>
      </c>
      <c r="G24" s="5" t="s">
        <v>36</v>
      </c>
      <c r="H24" s="6">
        <v>0.5</v>
      </c>
      <c r="I24" s="6">
        <v>1</v>
      </c>
      <c r="J24" s="14">
        <v>0.03</v>
      </c>
      <c r="K24" s="4">
        <v>52</v>
      </c>
      <c r="L24" s="6">
        <v>46.6</v>
      </c>
      <c r="M24" s="5"/>
      <c r="N24" s="5">
        <v>0</v>
      </c>
      <c r="O24" s="11">
        <v>9</v>
      </c>
      <c r="P24" s="6" t="s">
        <v>51</v>
      </c>
      <c r="Q24" s="78">
        <v>1024.6873386807833</v>
      </c>
      <c r="R24" s="50">
        <f t="shared" si="1"/>
        <v>11.111111111111111</v>
      </c>
      <c r="S24" s="51">
        <f t="shared" si="0"/>
        <v>8.8888888888888893</v>
      </c>
      <c r="T24" s="51">
        <f t="shared" si="0"/>
        <v>8.7222222222222232</v>
      </c>
      <c r="U24" s="52">
        <f t="shared" si="2"/>
        <v>7.6200000000000004E-2</v>
      </c>
      <c r="V24" s="51">
        <f t="shared" si="3"/>
        <v>11.111111111111111</v>
      </c>
      <c r="W24" s="14">
        <f t="shared" si="3"/>
        <v>8.1111111111111125</v>
      </c>
    </row>
    <row r="25" spans="2:23" x14ac:dyDescent="0.25">
      <c r="B25" s="4">
        <v>17</v>
      </c>
      <c r="C25" s="33">
        <v>30.495999999999999</v>
      </c>
      <c r="D25" s="5">
        <v>52</v>
      </c>
      <c r="E25" s="4">
        <v>49</v>
      </c>
      <c r="F25" s="6">
        <v>48.6</v>
      </c>
      <c r="G25" s="5" t="s">
        <v>46</v>
      </c>
      <c r="H25" s="6">
        <v>1</v>
      </c>
      <c r="I25" s="6">
        <v>8</v>
      </c>
      <c r="J25" s="14"/>
      <c r="K25" s="4">
        <v>50.6</v>
      </c>
      <c r="L25" s="6">
        <v>47</v>
      </c>
      <c r="M25" s="5" t="s">
        <v>34</v>
      </c>
      <c r="N25" s="5">
        <v>0.5</v>
      </c>
      <c r="O25" s="11">
        <v>7</v>
      </c>
      <c r="P25" s="6" t="s">
        <v>35</v>
      </c>
      <c r="Q25" s="78">
        <v>1032.9501269632153</v>
      </c>
      <c r="R25" s="50">
        <f t="shared" si="1"/>
        <v>11.111111111111111</v>
      </c>
      <c r="S25" s="51">
        <f t="shared" si="1"/>
        <v>9.4444444444444446</v>
      </c>
      <c r="T25" s="51">
        <f t="shared" si="1"/>
        <v>9.2222222222222232</v>
      </c>
      <c r="U25" s="52">
        <f t="shared" si="2"/>
        <v>0</v>
      </c>
      <c r="V25" s="51">
        <f t="shared" si="3"/>
        <v>10.333333333333334</v>
      </c>
      <c r="W25" s="14">
        <f t="shared" si="3"/>
        <v>8.3333333333333339</v>
      </c>
    </row>
    <row r="26" spans="2:23" x14ac:dyDescent="0.25">
      <c r="B26" s="4">
        <v>18</v>
      </c>
      <c r="C26" s="33">
        <v>30.53</v>
      </c>
      <c r="D26" s="5">
        <v>51</v>
      </c>
      <c r="E26" s="4">
        <v>41.5</v>
      </c>
      <c r="F26" s="6">
        <v>39.4</v>
      </c>
      <c r="G26" s="5" t="s">
        <v>34</v>
      </c>
      <c r="H26" s="6">
        <v>1</v>
      </c>
      <c r="I26" s="6">
        <v>10</v>
      </c>
      <c r="J26" s="14"/>
      <c r="K26" s="4">
        <v>48</v>
      </c>
      <c r="L26" s="6">
        <v>35.4</v>
      </c>
      <c r="M26" s="5" t="s">
        <v>34</v>
      </c>
      <c r="N26" s="5">
        <v>1</v>
      </c>
      <c r="O26" s="11">
        <v>7</v>
      </c>
      <c r="P26" s="6" t="s">
        <v>35</v>
      </c>
      <c r="Q26" s="78">
        <v>1034.1014991009313</v>
      </c>
      <c r="R26" s="50">
        <f t="shared" si="1"/>
        <v>10.555555555555555</v>
      </c>
      <c r="S26" s="51">
        <f t="shared" si="1"/>
        <v>5.2777777777777777</v>
      </c>
      <c r="T26" s="51">
        <f t="shared" si="1"/>
        <v>4.1111111111111098</v>
      </c>
      <c r="U26" s="52">
        <f t="shared" si="2"/>
        <v>0</v>
      </c>
      <c r="V26" s="51">
        <f t="shared" si="3"/>
        <v>8.8888888888888893</v>
      </c>
      <c r="W26" s="14">
        <f t="shared" si="3"/>
        <v>1.888888888888888</v>
      </c>
    </row>
    <row r="27" spans="2:23" x14ac:dyDescent="0.25">
      <c r="B27" s="4">
        <v>19</v>
      </c>
      <c r="C27" s="33">
        <v>30.456</v>
      </c>
      <c r="D27" s="5">
        <v>50</v>
      </c>
      <c r="E27" s="4">
        <v>35</v>
      </c>
      <c r="F27" s="6">
        <v>32.299999999999997</v>
      </c>
      <c r="G27" s="5" t="s">
        <v>34</v>
      </c>
      <c r="H27" s="6">
        <v>1</v>
      </c>
      <c r="I27" s="6">
        <v>10</v>
      </c>
      <c r="J27" s="14"/>
      <c r="K27" s="4">
        <v>39.5</v>
      </c>
      <c r="L27" s="6">
        <v>34.299999999999997</v>
      </c>
      <c r="M27" s="5" t="s">
        <v>34</v>
      </c>
      <c r="N27" s="5">
        <v>2</v>
      </c>
      <c r="O27" s="11">
        <v>6</v>
      </c>
      <c r="P27" s="6" t="s">
        <v>35</v>
      </c>
      <c r="Q27" s="78">
        <v>1031.5955715070788</v>
      </c>
      <c r="R27" s="50">
        <f t="shared" si="1"/>
        <v>10</v>
      </c>
      <c r="S27" s="51">
        <f t="shared" si="1"/>
        <v>1.6666666666666665</v>
      </c>
      <c r="T27" s="51">
        <f t="shared" si="1"/>
        <v>0.16666666666666508</v>
      </c>
      <c r="U27" s="52">
        <f t="shared" si="2"/>
        <v>0</v>
      </c>
      <c r="V27" s="51">
        <f t="shared" si="3"/>
        <v>4.166666666666667</v>
      </c>
      <c r="W27" s="14">
        <f t="shared" si="3"/>
        <v>1.2777777777777761</v>
      </c>
    </row>
    <row r="28" spans="2:23" x14ac:dyDescent="0.25">
      <c r="B28" s="4">
        <v>20</v>
      </c>
      <c r="C28" s="33">
        <v>30.283999999999999</v>
      </c>
      <c r="D28" s="5">
        <v>48</v>
      </c>
      <c r="E28" s="4">
        <v>38</v>
      </c>
      <c r="F28" s="6">
        <v>35</v>
      </c>
      <c r="G28" s="5" t="s">
        <v>52</v>
      </c>
      <c r="H28" s="6">
        <v>2</v>
      </c>
      <c r="I28" s="6">
        <v>10</v>
      </c>
      <c r="J28" s="14"/>
      <c r="K28" s="4">
        <v>38.5</v>
      </c>
      <c r="L28" s="6">
        <v>31</v>
      </c>
      <c r="M28" s="5" t="s">
        <v>34</v>
      </c>
      <c r="N28" s="5">
        <v>1</v>
      </c>
      <c r="O28" s="11">
        <v>5</v>
      </c>
      <c r="P28" s="6" t="s">
        <v>35</v>
      </c>
      <c r="Q28" s="78">
        <v>1025.7709830456924</v>
      </c>
      <c r="R28" s="50">
        <f t="shared" si="1"/>
        <v>8.8888888888888893</v>
      </c>
      <c r="S28" s="51">
        <f t="shared" si="1"/>
        <v>3.333333333333333</v>
      </c>
      <c r="T28" s="51">
        <f t="shared" si="1"/>
        <v>1.6666666666666665</v>
      </c>
      <c r="U28" s="52">
        <f t="shared" si="2"/>
        <v>0</v>
      </c>
      <c r="V28" s="51">
        <f t="shared" si="3"/>
        <v>3.6111111111111112</v>
      </c>
      <c r="W28" s="14">
        <f t="shared" si="3"/>
        <v>-0.55555555555555558</v>
      </c>
    </row>
    <row r="29" spans="2:23" x14ac:dyDescent="0.25">
      <c r="B29" s="4">
        <v>21</v>
      </c>
      <c r="C29" s="33">
        <v>30.225999999999999</v>
      </c>
      <c r="D29" s="5">
        <v>48</v>
      </c>
      <c r="E29" s="4">
        <v>33</v>
      </c>
      <c r="F29" s="6">
        <v>31.8</v>
      </c>
      <c r="G29" s="5" t="s">
        <v>34</v>
      </c>
      <c r="H29" s="6">
        <v>1</v>
      </c>
      <c r="I29" s="6">
        <v>10</v>
      </c>
      <c r="J29" s="14">
        <v>0.01</v>
      </c>
      <c r="K29" s="4">
        <v>34.9</v>
      </c>
      <c r="L29" s="6">
        <v>31.7</v>
      </c>
      <c r="M29" s="5" t="s">
        <v>34</v>
      </c>
      <c r="N29" s="5">
        <v>1.5</v>
      </c>
      <c r="O29" s="11">
        <v>5</v>
      </c>
      <c r="P29" s="6" t="s">
        <v>35</v>
      </c>
      <c r="Q29" s="78">
        <v>1023.8068776342944</v>
      </c>
      <c r="R29" s="50">
        <f t="shared" si="1"/>
        <v>8.8888888888888893</v>
      </c>
      <c r="S29" s="51">
        <f t="shared" si="1"/>
        <v>0.55555555555555558</v>
      </c>
      <c r="T29" s="51">
        <f t="shared" si="1"/>
        <v>-0.11111111111111072</v>
      </c>
      <c r="U29" s="52">
        <f t="shared" si="2"/>
        <v>2.5399999999999999E-2</v>
      </c>
      <c r="V29" s="51">
        <f t="shared" si="3"/>
        <v>1.6111111111111103</v>
      </c>
      <c r="W29" s="14">
        <f t="shared" si="3"/>
        <v>-0.16666666666666705</v>
      </c>
    </row>
    <row r="30" spans="2:23" x14ac:dyDescent="0.25">
      <c r="B30" s="4">
        <v>22</v>
      </c>
      <c r="C30" s="33">
        <v>30.31</v>
      </c>
      <c r="D30" s="5">
        <v>47</v>
      </c>
      <c r="E30" s="4">
        <v>35.5</v>
      </c>
      <c r="F30" s="6">
        <v>33</v>
      </c>
      <c r="G30" s="5" t="s">
        <v>52</v>
      </c>
      <c r="H30" s="6">
        <v>2</v>
      </c>
      <c r="I30" s="6">
        <v>10</v>
      </c>
      <c r="J30" s="14"/>
      <c r="K30" s="4">
        <v>42.3</v>
      </c>
      <c r="L30" s="6">
        <v>31.4</v>
      </c>
      <c r="M30" s="5" t="s">
        <v>52</v>
      </c>
      <c r="N30" s="5">
        <v>2</v>
      </c>
      <c r="O30" s="11">
        <v>5</v>
      </c>
      <c r="P30" s="6" t="s">
        <v>40</v>
      </c>
      <c r="Q30" s="78">
        <v>1026.651444092181</v>
      </c>
      <c r="R30" s="50">
        <f t="shared" si="1"/>
        <v>8.3333333333333339</v>
      </c>
      <c r="S30" s="51">
        <f t="shared" si="1"/>
        <v>1.9444444444444444</v>
      </c>
      <c r="T30" s="51">
        <f t="shared" si="1"/>
        <v>0.55555555555555558</v>
      </c>
      <c r="U30" s="52">
        <f t="shared" si="2"/>
        <v>0</v>
      </c>
      <c r="V30" s="51">
        <f t="shared" si="3"/>
        <v>5.7222222222222205</v>
      </c>
      <c r="W30" s="14">
        <f t="shared" si="3"/>
        <v>-0.33333333333333409</v>
      </c>
    </row>
    <row r="31" spans="2:23" x14ac:dyDescent="0.25">
      <c r="B31" s="4">
        <v>23</v>
      </c>
      <c r="C31" s="33">
        <v>30.36</v>
      </c>
      <c r="D31" s="5">
        <v>48</v>
      </c>
      <c r="E31" s="4">
        <v>41.5</v>
      </c>
      <c r="F31" s="6">
        <v>39</v>
      </c>
      <c r="G31" s="5" t="s">
        <v>52</v>
      </c>
      <c r="H31" s="6">
        <v>1.5</v>
      </c>
      <c r="I31" s="6">
        <v>10</v>
      </c>
      <c r="J31" s="14"/>
      <c r="K31" s="4">
        <v>43</v>
      </c>
      <c r="L31" s="6">
        <v>38.5</v>
      </c>
      <c r="M31" s="5" t="s">
        <v>52</v>
      </c>
      <c r="N31" s="5">
        <v>2</v>
      </c>
      <c r="O31" s="11">
        <v>5</v>
      </c>
      <c r="P31" s="6" t="s">
        <v>35</v>
      </c>
      <c r="Q31" s="78">
        <v>1028.3446384123515</v>
      </c>
      <c r="R31" s="50">
        <f t="shared" si="1"/>
        <v>8.8888888888888893</v>
      </c>
      <c r="S31" s="51">
        <f t="shared" si="1"/>
        <v>5.2777777777777777</v>
      </c>
      <c r="T31" s="51">
        <f t="shared" si="1"/>
        <v>3.8888888888888888</v>
      </c>
      <c r="U31" s="52">
        <f t="shared" si="2"/>
        <v>0</v>
      </c>
      <c r="V31" s="51">
        <f t="shared" si="3"/>
        <v>6.1111111111111107</v>
      </c>
      <c r="W31" s="14">
        <f t="shared" si="3"/>
        <v>3.6111111111111112</v>
      </c>
    </row>
    <row r="32" spans="2:23" x14ac:dyDescent="0.25">
      <c r="B32" s="4">
        <v>24</v>
      </c>
      <c r="C32" s="33">
        <v>30.3</v>
      </c>
      <c r="D32" s="5">
        <v>47</v>
      </c>
      <c r="E32" s="4">
        <v>39.299999999999997</v>
      </c>
      <c r="F32" s="6">
        <v>37.5</v>
      </c>
      <c r="G32" s="5" t="s">
        <v>52</v>
      </c>
      <c r="H32" s="6">
        <v>2</v>
      </c>
      <c r="I32" s="6">
        <v>4</v>
      </c>
      <c r="J32" s="14">
        <v>0.01</v>
      </c>
      <c r="K32" s="4">
        <v>42.6</v>
      </c>
      <c r="L32" s="6">
        <v>37.1</v>
      </c>
      <c r="M32" s="5" t="s">
        <v>52</v>
      </c>
      <c r="N32" s="5">
        <v>2</v>
      </c>
      <c r="O32" s="11">
        <v>5</v>
      </c>
      <c r="P32" s="6" t="s">
        <v>49</v>
      </c>
      <c r="Q32" s="78">
        <v>1026.312805228147</v>
      </c>
      <c r="R32" s="50">
        <f t="shared" si="1"/>
        <v>8.3333333333333339</v>
      </c>
      <c r="S32" s="51">
        <f t="shared" si="1"/>
        <v>4.0555555555555536</v>
      </c>
      <c r="T32" s="51">
        <f t="shared" si="1"/>
        <v>3.0555555555555554</v>
      </c>
      <c r="U32" s="52">
        <f t="shared" si="2"/>
        <v>2.5399999999999999E-2</v>
      </c>
      <c r="V32" s="51">
        <f t="shared" si="3"/>
        <v>5.8888888888888893</v>
      </c>
      <c r="W32" s="14">
        <f t="shared" si="3"/>
        <v>2.8333333333333339</v>
      </c>
    </row>
    <row r="33" spans="2:23" x14ac:dyDescent="0.25">
      <c r="B33" s="4">
        <v>25</v>
      </c>
      <c r="C33" s="33">
        <v>30.33</v>
      </c>
      <c r="D33" s="5">
        <v>46</v>
      </c>
      <c r="E33" s="4">
        <v>38.5</v>
      </c>
      <c r="F33" s="6">
        <v>37</v>
      </c>
      <c r="G33" s="5" t="s">
        <v>52</v>
      </c>
      <c r="H33" s="6">
        <v>1.5</v>
      </c>
      <c r="I33" s="6">
        <v>9</v>
      </c>
      <c r="J33" s="14">
        <v>0.05</v>
      </c>
      <c r="K33" s="4">
        <v>42</v>
      </c>
      <c r="L33" s="6">
        <v>30.8</v>
      </c>
      <c r="M33" s="5" t="s">
        <v>52</v>
      </c>
      <c r="N33" s="5">
        <v>2</v>
      </c>
      <c r="O33" s="11">
        <v>6</v>
      </c>
      <c r="P33" s="6" t="s">
        <v>43</v>
      </c>
      <c r="Q33" s="78">
        <v>1027.3287218202493</v>
      </c>
      <c r="R33" s="50">
        <f t="shared" si="1"/>
        <v>7.7777777777777777</v>
      </c>
      <c r="S33" s="51">
        <f t="shared" si="1"/>
        <v>3.6111111111111112</v>
      </c>
      <c r="T33" s="51">
        <f t="shared" si="1"/>
        <v>2.7777777777777777</v>
      </c>
      <c r="U33" s="52">
        <f t="shared" si="2"/>
        <v>0.127</v>
      </c>
      <c r="V33" s="51">
        <f t="shared" si="3"/>
        <v>5.5555555555555554</v>
      </c>
      <c r="W33" s="14">
        <f t="shared" si="3"/>
        <v>-0.6666666666666663</v>
      </c>
    </row>
    <row r="34" spans="2:23" x14ac:dyDescent="0.25">
      <c r="B34" s="4">
        <v>26</v>
      </c>
      <c r="C34" s="33">
        <v>30.353999999999999</v>
      </c>
      <c r="D34" s="5">
        <v>47</v>
      </c>
      <c r="E34" s="4">
        <v>29</v>
      </c>
      <c r="F34" s="6">
        <v>26</v>
      </c>
      <c r="G34" s="5" t="s">
        <v>53</v>
      </c>
      <c r="H34" s="6">
        <v>1</v>
      </c>
      <c r="I34" s="6">
        <v>0</v>
      </c>
      <c r="J34" s="14"/>
      <c r="K34" s="4">
        <v>37</v>
      </c>
      <c r="L34" s="6">
        <v>27.8</v>
      </c>
      <c r="M34" s="5" t="s">
        <v>53</v>
      </c>
      <c r="N34" s="5">
        <v>2</v>
      </c>
      <c r="O34" s="11">
        <v>4</v>
      </c>
      <c r="P34" s="6" t="s">
        <v>37</v>
      </c>
      <c r="Q34" s="78">
        <v>1028.1414550939312</v>
      </c>
      <c r="R34" s="50">
        <f t="shared" si="1"/>
        <v>8.3333333333333339</v>
      </c>
      <c r="S34" s="51">
        <f t="shared" si="1"/>
        <v>-1.6666666666666665</v>
      </c>
      <c r="T34" s="51">
        <f t="shared" si="1"/>
        <v>-3.333333333333333</v>
      </c>
      <c r="U34" s="52">
        <f t="shared" si="2"/>
        <v>0</v>
      </c>
      <c r="V34" s="51">
        <f t="shared" si="3"/>
        <v>2.7777777777777777</v>
      </c>
      <c r="W34" s="14">
        <f t="shared" si="3"/>
        <v>-2.333333333333333</v>
      </c>
    </row>
    <row r="35" spans="2:23" x14ac:dyDescent="0.25">
      <c r="B35" s="4">
        <v>27</v>
      </c>
      <c r="C35" s="33">
        <v>30.216000000000001</v>
      </c>
      <c r="D35" s="5">
        <v>46</v>
      </c>
      <c r="E35" s="4">
        <v>34.700000000000003</v>
      </c>
      <c r="F35" s="6">
        <v>33.5</v>
      </c>
      <c r="G35" s="5" t="s">
        <v>53</v>
      </c>
      <c r="H35" s="6">
        <v>1</v>
      </c>
      <c r="I35" s="6">
        <v>1</v>
      </c>
      <c r="J35" s="14"/>
      <c r="K35" s="4">
        <v>41.4</v>
      </c>
      <c r="L35" s="6">
        <v>32.4</v>
      </c>
      <c r="M35" s="5"/>
      <c r="N35" s="5">
        <v>0</v>
      </c>
      <c r="O35" s="11">
        <v>5</v>
      </c>
      <c r="P35" s="6" t="s">
        <v>37</v>
      </c>
      <c r="Q35" s="78">
        <v>1023.4682387702605</v>
      </c>
      <c r="R35" s="50">
        <f t="shared" si="1"/>
        <v>7.7777777777777777</v>
      </c>
      <c r="S35" s="51">
        <f t="shared" si="1"/>
        <v>1.5000000000000016</v>
      </c>
      <c r="T35" s="51">
        <f t="shared" si="1"/>
        <v>0.83333333333333326</v>
      </c>
      <c r="U35" s="52">
        <f t="shared" si="2"/>
        <v>0</v>
      </c>
      <c r="V35" s="51">
        <f t="shared" si="3"/>
        <v>5.2222222222222214</v>
      </c>
      <c r="W35" s="14">
        <f t="shared" si="3"/>
        <v>0.22222222222222143</v>
      </c>
    </row>
    <row r="36" spans="2:23" x14ac:dyDescent="0.25">
      <c r="B36" s="4">
        <v>28</v>
      </c>
      <c r="C36" s="33">
        <v>30.152000000000001</v>
      </c>
      <c r="D36" s="5">
        <v>46</v>
      </c>
      <c r="E36" s="4">
        <v>36</v>
      </c>
      <c r="F36" s="6">
        <v>33.200000000000003</v>
      </c>
      <c r="G36" s="5" t="s">
        <v>34</v>
      </c>
      <c r="H36" s="6">
        <v>1</v>
      </c>
      <c r="I36" s="6">
        <v>10</v>
      </c>
      <c r="J36" s="14"/>
      <c r="K36" s="4">
        <v>40</v>
      </c>
      <c r="L36" s="6">
        <v>30</v>
      </c>
      <c r="M36" s="5"/>
      <c r="N36" s="5">
        <v>0</v>
      </c>
      <c r="O36" s="11">
        <v>5</v>
      </c>
      <c r="P36" s="6" t="s">
        <v>54</v>
      </c>
      <c r="Q36" s="78">
        <v>1021.3009500404423</v>
      </c>
      <c r="R36" s="50">
        <f t="shared" si="1"/>
        <v>7.7777777777777777</v>
      </c>
      <c r="S36" s="51">
        <f t="shared" si="1"/>
        <v>2.2222222222222223</v>
      </c>
      <c r="T36" s="51">
        <f t="shared" si="1"/>
        <v>0.66666666666666818</v>
      </c>
      <c r="U36" s="52">
        <f t="shared" si="2"/>
        <v>0</v>
      </c>
      <c r="V36" s="51">
        <f t="shared" si="3"/>
        <v>4.4444444444444446</v>
      </c>
      <c r="W36" s="14">
        <f t="shared" si="3"/>
        <v>-1.1111111111111112</v>
      </c>
    </row>
    <row r="37" spans="2:23" x14ac:dyDescent="0.25">
      <c r="B37" s="4">
        <v>29</v>
      </c>
      <c r="C37" s="33">
        <v>30.062000000000001</v>
      </c>
      <c r="D37" s="5">
        <v>45</v>
      </c>
      <c r="E37" s="4">
        <v>34</v>
      </c>
      <c r="F37" s="6">
        <v>32</v>
      </c>
      <c r="G37" s="5" t="s">
        <v>34</v>
      </c>
      <c r="H37" s="6">
        <v>1</v>
      </c>
      <c r="I37" s="6">
        <v>0</v>
      </c>
      <c r="J37" s="14"/>
      <c r="K37" s="4">
        <v>42</v>
      </c>
      <c r="L37" s="6">
        <v>31</v>
      </c>
      <c r="M37" s="5" t="s">
        <v>34</v>
      </c>
      <c r="N37" s="5">
        <v>1</v>
      </c>
      <c r="O37" s="11">
        <v>4</v>
      </c>
      <c r="P37" s="6" t="s">
        <v>37</v>
      </c>
      <c r="Q37" s="78">
        <v>1018.2532002641353</v>
      </c>
      <c r="R37" s="50">
        <f t="shared" si="1"/>
        <v>7.2222222222222223</v>
      </c>
      <c r="S37" s="51">
        <f t="shared" si="1"/>
        <v>1.1111111111111112</v>
      </c>
      <c r="T37" s="51">
        <f t="shared" si="1"/>
        <v>0</v>
      </c>
      <c r="U37" s="52">
        <f t="shared" si="2"/>
        <v>0</v>
      </c>
      <c r="V37" s="51">
        <f t="shared" si="3"/>
        <v>5.5555555555555554</v>
      </c>
      <c r="W37" s="14">
        <f t="shared" si="3"/>
        <v>-0.55555555555555558</v>
      </c>
    </row>
    <row r="38" spans="2:23" x14ac:dyDescent="0.25">
      <c r="B38" s="4">
        <v>30</v>
      </c>
      <c r="C38" s="33">
        <v>30.044</v>
      </c>
      <c r="D38" s="5">
        <v>46</v>
      </c>
      <c r="E38" s="4">
        <v>39</v>
      </c>
      <c r="F38" s="6">
        <v>37.5</v>
      </c>
      <c r="G38" s="5" t="s">
        <v>34</v>
      </c>
      <c r="H38" s="6">
        <v>1.5</v>
      </c>
      <c r="I38" s="6">
        <v>0</v>
      </c>
      <c r="J38" s="14"/>
      <c r="K38" s="4">
        <v>46</v>
      </c>
      <c r="L38" s="6">
        <v>34</v>
      </c>
      <c r="M38" s="5" t="s">
        <v>34</v>
      </c>
      <c r="N38" s="5">
        <v>3</v>
      </c>
      <c r="O38" s="11">
        <v>7</v>
      </c>
      <c r="P38" s="6" t="s">
        <v>37</v>
      </c>
      <c r="Q38" s="78">
        <v>1017.6436503088742</v>
      </c>
      <c r="R38" s="50">
        <f t="shared" si="1"/>
        <v>7.7777777777777777</v>
      </c>
      <c r="S38" s="51">
        <f t="shared" si="1"/>
        <v>3.8888888888888888</v>
      </c>
      <c r="T38" s="51">
        <f t="shared" si="1"/>
        <v>3.0555555555555554</v>
      </c>
      <c r="U38" s="52">
        <f t="shared" si="2"/>
        <v>0</v>
      </c>
      <c r="V38" s="51">
        <f t="shared" si="3"/>
        <v>7.7777777777777777</v>
      </c>
      <c r="W38" s="14">
        <f t="shared" si="3"/>
        <v>1.1111111111111112</v>
      </c>
    </row>
    <row r="39" spans="2:23" x14ac:dyDescent="0.25">
      <c r="B39" s="4">
        <v>31</v>
      </c>
      <c r="C39" s="33">
        <v>29.61</v>
      </c>
      <c r="D39" s="5">
        <v>47</v>
      </c>
      <c r="E39" s="4">
        <v>45</v>
      </c>
      <c r="F39" s="6">
        <v>44.5</v>
      </c>
      <c r="G39" s="5" t="s">
        <v>34</v>
      </c>
      <c r="H39" s="6">
        <v>3</v>
      </c>
      <c r="I39" s="6">
        <v>10</v>
      </c>
      <c r="J39" s="14">
        <v>0.08</v>
      </c>
      <c r="K39" s="4">
        <v>47.4</v>
      </c>
      <c r="L39" s="6">
        <v>42.5</v>
      </c>
      <c r="M39" s="5" t="s">
        <v>38</v>
      </c>
      <c r="N39" s="5">
        <v>1.5</v>
      </c>
      <c r="O39" s="11">
        <v>10</v>
      </c>
      <c r="P39" s="6" t="s">
        <v>35</v>
      </c>
      <c r="Q39" s="78">
        <v>1002.946723609794</v>
      </c>
      <c r="R39" s="50">
        <f t="shared" si="1"/>
        <v>8.3333333333333339</v>
      </c>
      <c r="S39" s="51">
        <f t="shared" si="1"/>
        <v>7.2222222222222223</v>
      </c>
      <c r="T39" s="51">
        <f t="shared" si="1"/>
        <v>6.9444444444444446</v>
      </c>
      <c r="U39" s="52">
        <f t="shared" si="2"/>
        <v>0.20319999999999999</v>
      </c>
      <c r="V39" s="51">
        <f t="shared" si="3"/>
        <v>8.5555555555555554</v>
      </c>
      <c r="W39" s="14">
        <f t="shared" si="3"/>
        <v>5.833333333333333</v>
      </c>
    </row>
    <row r="40" spans="2:23" x14ac:dyDescent="0.25">
      <c r="B40" s="1" t="s">
        <v>15</v>
      </c>
      <c r="C40" s="12">
        <f>SUM(C9:C39)</f>
        <v>930.58400000000017</v>
      </c>
      <c r="D40" s="36">
        <f t="shared" ref="D40:O40" si="4">SUM(D9:D39)</f>
        <v>1523</v>
      </c>
      <c r="E40" s="36">
        <f t="shared" ref="E40" si="5">SUM(E9:E39)</f>
        <v>1306.2</v>
      </c>
      <c r="F40" s="36">
        <f t="shared" si="4"/>
        <v>1257.5</v>
      </c>
      <c r="G40" s="36"/>
      <c r="H40" s="36">
        <f t="shared" si="4"/>
        <v>52.5</v>
      </c>
      <c r="I40" s="36">
        <f t="shared" si="4"/>
        <v>206</v>
      </c>
      <c r="J40" s="35">
        <f t="shared" si="4"/>
        <v>2.0200000000000005</v>
      </c>
      <c r="K40" s="36">
        <f t="shared" ref="K40" si="6">SUM(K9:K39)</f>
        <v>1432.3000000000002</v>
      </c>
      <c r="L40" s="36">
        <f t="shared" si="4"/>
        <v>1205.5</v>
      </c>
      <c r="M40" s="12"/>
      <c r="N40" s="36">
        <f t="shared" si="4"/>
        <v>54</v>
      </c>
      <c r="O40" s="37">
        <f t="shared" si="4"/>
        <v>217</v>
      </c>
      <c r="P40" s="3"/>
      <c r="Q40" s="36">
        <f>SUM(Q9:Q39)</f>
        <v>31520.539328180432</v>
      </c>
      <c r="R40" s="37"/>
      <c r="S40" s="48"/>
      <c r="T40" s="48"/>
      <c r="U40" s="49">
        <f t="shared" si="2"/>
        <v>5.1308000000000016</v>
      </c>
      <c r="V40" s="48"/>
      <c r="W40" s="13"/>
    </row>
    <row r="41" spans="2:23" x14ac:dyDescent="0.25">
      <c r="B41" s="7" t="s">
        <v>16</v>
      </c>
      <c r="C41" s="15">
        <f>C40/31</f>
        <v>30.018838709677425</v>
      </c>
      <c r="D41" s="38">
        <f t="shared" ref="D41:O41" si="7">D40/31</f>
        <v>49.12903225806452</v>
      </c>
      <c r="E41" s="38">
        <f t="shared" ref="E41" si="8">E40/31</f>
        <v>42.135483870967747</v>
      </c>
      <c r="F41" s="38">
        <f t="shared" si="7"/>
        <v>40.564516129032256</v>
      </c>
      <c r="G41" s="38"/>
      <c r="H41" s="38">
        <f t="shared" si="7"/>
        <v>1.6935483870967742</v>
      </c>
      <c r="I41" s="38">
        <f t="shared" si="7"/>
        <v>6.645161290322581</v>
      </c>
      <c r="J41" s="38">
        <f t="shared" si="7"/>
        <v>6.5161290322580653E-2</v>
      </c>
      <c r="K41" s="38">
        <f t="shared" ref="K41" si="9">K40/31</f>
        <v>46.20322580645162</v>
      </c>
      <c r="L41" s="38">
        <f t="shared" si="7"/>
        <v>38.887096774193552</v>
      </c>
      <c r="M41" s="15"/>
      <c r="N41" s="38">
        <f t="shared" si="7"/>
        <v>1.7419354838709677</v>
      </c>
      <c r="O41" s="39">
        <f t="shared" si="7"/>
        <v>7</v>
      </c>
      <c r="P41" s="9"/>
      <c r="Q41" s="38">
        <f>AVERAGE(Q9:Q39)</f>
        <v>1016.7915912316269</v>
      </c>
      <c r="R41" s="39">
        <f t="shared" si="1"/>
        <v>9.5161290322580658</v>
      </c>
      <c r="S41" s="53">
        <f t="shared" si="1"/>
        <v>5.630824372759859</v>
      </c>
      <c r="T41" s="53">
        <f t="shared" si="1"/>
        <v>4.7580645161290311</v>
      </c>
      <c r="U41" s="54">
        <f t="shared" si="2"/>
        <v>0.16550967741935488</v>
      </c>
      <c r="V41" s="53">
        <f t="shared" si="3"/>
        <v>7.8906810035842332</v>
      </c>
      <c r="W41" s="55">
        <f t="shared" si="3"/>
        <v>3.826164874551973</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s="5">
        <v>4.5</v>
      </c>
      <c r="E45" s="5">
        <v>1.5</v>
      </c>
      <c r="F45" s="5">
        <v>7.5</v>
      </c>
      <c r="G45" s="5">
        <v>4.5</v>
      </c>
      <c r="H45" s="5">
        <v>4.5</v>
      </c>
      <c r="I45" s="5">
        <v>5</v>
      </c>
      <c r="J45" s="5">
        <v>1</v>
      </c>
      <c r="K45" s="6"/>
    </row>
    <row r="46" spans="2:23" ht="30" x14ac:dyDescent="0.25">
      <c r="B46" s="24" t="s">
        <v>28</v>
      </c>
      <c r="C46" s="7">
        <v>1</v>
      </c>
      <c r="D46" s="8">
        <v>17</v>
      </c>
      <c r="E46" s="8">
        <v>4</v>
      </c>
      <c r="F46" s="8">
        <v>20.5</v>
      </c>
      <c r="G46" s="8">
        <v>23</v>
      </c>
      <c r="H46" s="8">
        <v>16</v>
      </c>
      <c r="I46" s="8">
        <v>19</v>
      </c>
      <c r="J46" s="8">
        <v>5</v>
      </c>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C9:C39">
    <cfRule type="expression" dxfId="168" priority="16">
      <formula>C9&gt;31</formula>
    </cfRule>
  </conditionalFormatting>
  <conditionalFormatting sqref="C9:C39">
    <cfRule type="expression" dxfId="167" priority="15">
      <formula>C9&lt;29</formula>
    </cfRule>
  </conditionalFormatting>
  <conditionalFormatting sqref="D9:D39">
    <cfRule type="expression" dxfId="166" priority="12">
      <formula>D9&lt;40</formula>
    </cfRule>
    <cfRule type="expression" dxfId="165" priority="13">
      <formula>D9&gt;70</formula>
    </cfRule>
  </conditionalFormatting>
  <conditionalFormatting sqref="F9:F39">
    <cfRule type="expression" dxfId="164" priority="9">
      <formula>F9&gt;E9</formula>
    </cfRule>
  </conditionalFormatting>
  <conditionalFormatting sqref="I9:I39">
    <cfRule type="cellIs" dxfId="163" priority="8" operator="greaterThan">
      <formula>10</formula>
    </cfRule>
  </conditionalFormatting>
  <conditionalFormatting sqref="J9:J39">
    <cfRule type="cellIs" dxfId="162" priority="7" operator="greaterThanOrEqual">
      <formula>5</formula>
    </cfRule>
  </conditionalFormatting>
  <conditionalFormatting sqref="K9:K28 K30:K39">
    <cfRule type="cellIs" dxfId="161" priority="5" operator="lessThan">
      <formula>35</formula>
    </cfRule>
    <cfRule type="cellIs" dxfId="160" priority="6" operator="greaterThanOrEqual">
      <formula>85</formula>
    </cfRule>
  </conditionalFormatting>
  <conditionalFormatting sqref="L9:L39">
    <cfRule type="cellIs" dxfId="159" priority="3" operator="notBetween">
      <formula>70</formula>
      <formula>20</formula>
    </cfRule>
    <cfRule type="expression" dxfId="158" priority="4">
      <formula>L9&gt;K9</formula>
    </cfRule>
  </conditionalFormatting>
  <conditionalFormatting sqref="O9:O39">
    <cfRule type="cellIs" dxfId="157" priority="2" operator="greaterThan">
      <formula>10</formula>
    </cfRule>
  </conditionalFormatting>
  <conditionalFormatting sqref="P9:P39">
    <cfRule type="containsBlanks" dxfId="156"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30.46</v>
      </c>
      <c r="D9" s="1">
        <v>62</v>
      </c>
      <c r="E9" s="1">
        <v>58</v>
      </c>
      <c r="F9" s="3">
        <v>53</v>
      </c>
      <c r="G9" s="2" t="s">
        <v>53</v>
      </c>
      <c r="H9" s="3">
        <v>3</v>
      </c>
      <c r="I9" s="3">
        <v>0</v>
      </c>
      <c r="J9" s="13"/>
      <c r="K9" s="1">
        <v>65</v>
      </c>
      <c r="L9" s="3">
        <v>52</v>
      </c>
      <c r="M9" s="2" t="s">
        <v>52</v>
      </c>
      <c r="N9" s="2">
        <v>1.5</v>
      </c>
      <c r="O9" s="10">
        <v>6</v>
      </c>
      <c r="P9" s="3" t="s">
        <v>37</v>
      </c>
      <c r="Q9" s="79">
        <v>1030.7151104605903</v>
      </c>
      <c r="R9" s="37">
        <f>CONVERT(D9,"F","C")</f>
        <v>16.666666666666668</v>
      </c>
      <c r="S9" s="48">
        <f t="shared" ref="S9:T24" si="0">CONVERT(E9,"F","C")</f>
        <v>14.444444444444445</v>
      </c>
      <c r="T9" s="48">
        <f t="shared" si="0"/>
        <v>11.666666666666666</v>
      </c>
      <c r="U9" s="49">
        <f>CONVERT(J9,"in","cm")</f>
        <v>0</v>
      </c>
      <c r="V9" s="48">
        <f>CONVERT(K9,"F","C")</f>
        <v>18.333333333333332</v>
      </c>
      <c r="W9" s="13">
        <f>CONVERT(L9,"F","C")</f>
        <v>11.111111111111111</v>
      </c>
    </row>
    <row r="10" spans="1:23" x14ac:dyDescent="0.25">
      <c r="B10" s="4">
        <v>2</v>
      </c>
      <c r="C10" s="33">
        <v>30.46</v>
      </c>
      <c r="D10" s="5">
        <v>62</v>
      </c>
      <c r="E10" s="4">
        <v>60.5</v>
      </c>
      <c r="F10" s="6">
        <v>56</v>
      </c>
      <c r="G10" s="5" t="s">
        <v>53</v>
      </c>
      <c r="H10" s="6">
        <v>1.5</v>
      </c>
      <c r="I10" s="6">
        <v>0</v>
      </c>
      <c r="J10" s="14"/>
      <c r="K10" s="4">
        <v>70</v>
      </c>
      <c r="L10" s="6">
        <v>46.7</v>
      </c>
      <c r="M10" s="5" t="s">
        <v>53</v>
      </c>
      <c r="N10" s="5">
        <v>1.5</v>
      </c>
      <c r="O10" s="11">
        <v>6</v>
      </c>
      <c r="P10" s="6" t="s">
        <v>37</v>
      </c>
      <c r="Q10" s="78">
        <v>1030.7151104605903</v>
      </c>
      <c r="R10" s="50">
        <f t="shared" ref="R10:T41" si="1">CONVERT(D10,"F","C")</f>
        <v>16.666666666666668</v>
      </c>
      <c r="S10" s="51">
        <f t="shared" si="0"/>
        <v>15.833333333333332</v>
      </c>
      <c r="T10" s="51">
        <f t="shared" si="0"/>
        <v>13.333333333333332</v>
      </c>
      <c r="U10" s="52">
        <f t="shared" ref="U10:U41" si="2">CONVERT(J10,"in","cm")</f>
        <v>0</v>
      </c>
      <c r="V10" s="51">
        <f t="shared" ref="V10:W41" si="3">CONVERT(K10,"F","C")</f>
        <v>21.111111111111111</v>
      </c>
      <c r="W10" s="14">
        <f t="shared" si="3"/>
        <v>8.1666666666666679</v>
      </c>
    </row>
    <row r="11" spans="1:23" x14ac:dyDescent="0.25">
      <c r="B11" s="4">
        <v>3</v>
      </c>
      <c r="C11" s="33">
        <v>30.45</v>
      </c>
      <c r="D11" s="5">
        <v>62</v>
      </c>
      <c r="E11" s="4">
        <v>62</v>
      </c>
      <c r="F11" s="6">
        <v>57</v>
      </c>
      <c r="G11" s="5" t="s">
        <v>53</v>
      </c>
      <c r="H11" s="6">
        <v>1</v>
      </c>
      <c r="I11" s="6">
        <v>0</v>
      </c>
      <c r="J11" s="14"/>
      <c r="K11" s="4">
        <v>70.8</v>
      </c>
      <c r="L11" s="6">
        <v>46</v>
      </c>
      <c r="M11" s="5"/>
      <c r="N11" s="5">
        <v>0</v>
      </c>
      <c r="O11" s="11">
        <v>7</v>
      </c>
      <c r="P11" s="6" t="s">
        <v>37</v>
      </c>
      <c r="Q11" s="78">
        <v>1030.376471596556</v>
      </c>
      <c r="R11" s="50">
        <f t="shared" si="1"/>
        <v>16.666666666666668</v>
      </c>
      <c r="S11" s="51">
        <f t="shared" si="0"/>
        <v>16.666666666666668</v>
      </c>
      <c r="T11" s="51">
        <f t="shared" si="0"/>
        <v>13.888888888888889</v>
      </c>
      <c r="U11" s="52">
        <f t="shared" si="2"/>
        <v>0</v>
      </c>
      <c r="V11" s="51">
        <f t="shared" si="3"/>
        <v>21.555555555555554</v>
      </c>
      <c r="W11" s="14">
        <f t="shared" si="3"/>
        <v>7.7777777777777777</v>
      </c>
    </row>
    <row r="12" spans="1:23" x14ac:dyDescent="0.25">
      <c r="B12" s="4">
        <v>4</v>
      </c>
      <c r="C12" s="33">
        <v>30.49</v>
      </c>
      <c r="D12" s="34">
        <v>63</v>
      </c>
      <c r="E12" s="4">
        <v>62</v>
      </c>
      <c r="F12" s="6">
        <v>58</v>
      </c>
      <c r="G12" s="5" t="s">
        <v>53</v>
      </c>
      <c r="H12" s="6">
        <v>1.5</v>
      </c>
      <c r="I12" s="6">
        <v>0</v>
      </c>
      <c r="J12" s="14"/>
      <c r="K12" s="4">
        <v>69</v>
      </c>
      <c r="L12" s="6">
        <v>49</v>
      </c>
      <c r="M12" s="5" t="s">
        <v>53</v>
      </c>
      <c r="N12" s="5">
        <v>1</v>
      </c>
      <c r="O12" s="11">
        <v>8</v>
      </c>
      <c r="P12" s="6" t="s">
        <v>37</v>
      </c>
      <c r="Q12" s="78">
        <v>1031.7310270526923</v>
      </c>
      <c r="R12" s="50">
        <f t="shared" si="1"/>
        <v>17.222222222222221</v>
      </c>
      <c r="S12" s="51">
        <f t="shared" si="0"/>
        <v>16.666666666666668</v>
      </c>
      <c r="T12" s="51">
        <f t="shared" si="0"/>
        <v>14.444444444444445</v>
      </c>
      <c r="U12" s="52">
        <f t="shared" si="2"/>
        <v>0</v>
      </c>
      <c r="V12" s="51">
        <f t="shared" si="3"/>
        <v>20.555555555555554</v>
      </c>
      <c r="W12" s="14">
        <f t="shared" si="3"/>
        <v>9.4444444444444446</v>
      </c>
    </row>
    <row r="13" spans="1:23" x14ac:dyDescent="0.25">
      <c r="B13" s="4">
        <v>5</v>
      </c>
      <c r="C13" s="33">
        <v>30.396000000000001</v>
      </c>
      <c r="D13" s="34">
        <v>63</v>
      </c>
      <c r="E13" s="4">
        <v>56</v>
      </c>
      <c r="F13" s="6">
        <v>56</v>
      </c>
      <c r="G13" s="5" t="s">
        <v>32</v>
      </c>
      <c r="H13" s="6">
        <v>1</v>
      </c>
      <c r="I13" s="6">
        <v>10</v>
      </c>
      <c r="J13" s="14"/>
      <c r="K13" s="4">
        <v>66</v>
      </c>
      <c r="L13" s="6">
        <v>45</v>
      </c>
      <c r="M13" s="5"/>
      <c r="N13" s="5">
        <v>0</v>
      </c>
      <c r="O13" s="11">
        <v>9</v>
      </c>
      <c r="P13" s="6" t="s">
        <v>55</v>
      </c>
      <c r="Q13" s="78">
        <v>1028.5478217307721</v>
      </c>
      <c r="R13" s="50">
        <f t="shared" si="1"/>
        <v>17.222222222222221</v>
      </c>
      <c r="S13" s="51">
        <f t="shared" si="0"/>
        <v>13.333333333333332</v>
      </c>
      <c r="T13" s="51">
        <f t="shared" si="0"/>
        <v>13.333333333333332</v>
      </c>
      <c r="U13" s="52">
        <f t="shared" si="2"/>
        <v>0</v>
      </c>
      <c r="V13" s="51">
        <f t="shared" si="3"/>
        <v>18.888888888888889</v>
      </c>
      <c r="W13" s="14">
        <f t="shared" si="3"/>
        <v>7.2222222222222223</v>
      </c>
    </row>
    <row r="14" spans="1:23" x14ac:dyDescent="0.25">
      <c r="B14" s="4">
        <v>6</v>
      </c>
      <c r="C14" s="33">
        <v>30.22</v>
      </c>
      <c r="D14" s="5">
        <v>62</v>
      </c>
      <c r="E14" s="4">
        <v>54.5</v>
      </c>
      <c r="F14" s="6">
        <v>54</v>
      </c>
      <c r="G14" s="5" t="s">
        <v>32</v>
      </c>
      <c r="H14" s="6">
        <v>1</v>
      </c>
      <c r="I14" s="6">
        <v>9</v>
      </c>
      <c r="J14" s="14"/>
      <c r="K14" s="4">
        <v>60</v>
      </c>
      <c r="L14" s="6">
        <v>42</v>
      </c>
      <c r="M14" s="5"/>
      <c r="N14" s="5">
        <v>0</v>
      </c>
      <c r="O14" s="11">
        <v>8</v>
      </c>
      <c r="P14" s="6" t="s">
        <v>55</v>
      </c>
      <c r="Q14" s="78">
        <v>1022.5877777237718</v>
      </c>
      <c r="R14" s="50">
        <f t="shared" si="1"/>
        <v>16.666666666666668</v>
      </c>
      <c r="S14" s="51">
        <f t="shared" si="0"/>
        <v>12.5</v>
      </c>
      <c r="T14" s="51">
        <f t="shared" si="0"/>
        <v>12.222222222222221</v>
      </c>
      <c r="U14" s="52">
        <f t="shared" si="2"/>
        <v>0</v>
      </c>
      <c r="V14" s="51">
        <f t="shared" si="3"/>
        <v>15.555555555555555</v>
      </c>
      <c r="W14" s="14">
        <f t="shared" si="3"/>
        <v>5.5555555555555554</v>
      </c>
    </row>
    <row r="15" spans="1:23" x14ac:dyDescent="0.25">
      <c r="B15" s="4">
        <v>7</v>
      </c>
      <c r="C15" s="33">
        <v>29.893999999999998</v>
      </c>
      <c r="D15" s="5">
        <v>62</v>
      </c>
      <c r="E15" s="4">
        <v>60</v>
      </c>
      <c r="F15" s="6">
        <v>55.5</v>
      </c>
      <c r="G15" s="5" t="s">
        <v>32</v>
      </c>
      <c r="H15" s="6">
        <v>1.5</v>
      </c>
      <c r="I15" s="6">
        <v>10</v>
      </c>
      <c r="J15" s="14">
        <v>0.27</v>
      </c>
      <c r="K15" s="4">
        <v>63</v>
      </c>
      <c r="L15" s="6">
        <v>49</v>
      </c>
      <c r="M15" s="5" t="s">
        <v>32</v>
      </c>
      <c r="N15" s="5">
        <v>4</v>
      </c>
      <c r="O15" s="11">
        <v>8</v>
      </c>
      <c r="P15" s="6" t="s">
        <v>83</v>
      </c>
      <c r="Q15" s="78">
        <v>1011.5481507562602</v>
      </c>
      <c r="R15" s="50">
        <f t="shared" si="1"/>
        <v>16.666666666666668</v>
      </c>
      <c r="S15" s="51">
        <f t="shared" si="0"/>
        <v>15.555555555555555</v>
      </c>
      <c r="T15" s="51">
        <f t="shared" si="0"/>
        <v>13.055555555555555</v>
      </c>
      <c r="U15" s="52">
        <f t="shared" si="2"/>
        <v>0.68580000000000008</v>
      </c>
      <c r="V15" s="51">
        <f t="shared" si="3"/>
        <v>17.222222222222221</v>
      </c>
      <c r="W15" s="14">
        <f t="shared" si="3"/>
        <v>9.4444444444444446</v>
      </c>
    </row>
    <row r="16" spans="1:23" x14ac:dyDescent="0.25">
      <c r="B16" s="4">
        <v>8</v>
      </c>
      <c r="C16" s="33">
        <v>29.364000000000001</v>
      </c>
      <c r="D16" s="5">
        <v>63</v>
      </c>
      <c r="E16" s="4">
        <v>62</v>
      </c>
      <c r="F16" s="6">
        <v>60.5</v>
      </c>
      <c r="G16" s="5" t="s">
        <v>31</v>
      </c>
      <c r="H16" s="6">
        <v>3</v>
      </c>
      <c r="I16" s="6">
        <v>10</v>
      </c>
      <c r="J16" s="14">
        <v>0.14000000000000001</v>
      </c>
      <c r="K16" s="4">
        <v>68</v>
      </c>
      <c r="L16" s="6">
        <v>58</v>
      </c>
      <c r="M16" s="5" t="s">
        <v>38</v>
      </c>
      <c r="N16" s="5">
        <v>3</v>
      </c>
      <c r="O16" s="11">
        <v>9</v>
      </c>
      <c r="P16" s="6" t="s">
        <v>43</v>
      </c>
      <c r="Q16" s="78">
        <v>993.60029096245285</v>
      </c>
      <c r="R16" s="50">
        <f t="shared" si="1"/>
        <v>17.222222222222221</v>
      </c>
      <c r="S16" s="51">
        <f t="shared" si="0"/>
        <v>16.666666666666668</v>
      </c>
      <c r="T16" s="51">
        <f t="shared" si="0"/>
        <v>15.833333333333332</v>
      </c>
      <c r="U16" s="52">
        <f t="shared" si="2"/>
        <v>0.35560000000000003</v>
      </c>
      <c r="V16" s="51">
        <f t="shared" si="3"/>
        <v>20</v>
      </c>
      <c r="W16" s="14">
        <f t="shared" si="3"/>
        <v>14.444444444444445</v>
      </c>
    </row>
    <row r="17" spans="2:23" x14ac:dyDescent="0.25">
      <c r="B17" s="4">
        <v>9</v>
      </c>
      <c r="C17" s="33">
        <v>29.17</v>
      </c>
      <c r="D17" s="5">
        <v>61</v>
      </c>
      <c r="E17" s="4">
        <v>58</v>
      </c>
      <c r="F17" s="6">
        <v>55</v>
      </c>
      <c r="G17" s="5" t="s">
        <v>36</v>
      </c>
      <c r="H17" s="6">
        <v>3</v>
      </c>
      <c r="I17" s="6">
        <v>10</v>
      </c>
      <c r="J17" s="14">
        <v>0.42</v>
      </c>
      <c r="K17" s="4">
        <v>62</v>
      </c>
      <c r="L17" s="6">
        <v>51</v>
      </c>
      <c r="M17" s="5" t="s">
        <v>36</v>
      </c>
      <c r="N17" s="5">
        <v>4</v>
      </c>
      <c r="O17" s="11">
        <v>9</v>
      </c>
      <c r="P17" s="6" t="s">
        <v>84</v>
      </c>
      <c r="Q17" s="78">
        <v>987.03069700019148</v>
      </c>
      <c r="R17" s="50">
        <f t="shared" si="1"/>
        <v>16.111111111111111</v>
      </c>
      <c r="S17" s="51">
        <f t="shared" si="0"/>
        <v>14.444444444444445</v>
      </c>
      <c r="T17" s="51">
        <f t="shared" si="0"/>
        <v>12.777777777777777</v>
      </c>
      <c r="U17" s="52">
        <f t="shared" si="2"/>
        <v>1.0668</v>
      </c>
      <c r="V17" s="51">
        <f t="shared" si="3"/>
        <v>16.666666666666668</v>
      </c>
      <c r="W17" s="14">
        <f t="shared" si="3"/>
        <v>10.555555555555555</v>
      </c>
    </row>
    <row r="18" spans="2:23" x14ac:dyDescent="0.25">
      <c r="B18" s="4">
        <v>10</v>
      </c>
      <c r="C18" s="33">
        <v>29.47</v>
      </c>
      <c r="D18" s="5">
        <v>60</v>
      </c>
      <c r="E18" s="4">
        <v>50</v>
      </c>
      <c r="F18" s="6">
        <v>46</v>
      </c>
      <c r="G18" s="5" t="s">
        <v>52</v>
      </c>
      <c r="H18" s="6">
        <v>1</v>
      </c>
      <c r="I18" s="6">
        <v>10</v>
      </c>
      <c r="J18" s="14"/>
      <c r="K18" s="4">
        <v>55.9</v>
      </c>
      <c r="L18" s="6">
        <v>43.4</v>
      </c>
      <c r="M18" s="5"/>
      <c r="N18" s="5">
        <v>0</v>
      </c>
      <c r="O18" s="11">
        <v>7</v>
      </c>
      <c r="P18" s="6" t="s">
        <v>40</v>
      </c>
      <c r="Q18" s="78">
        <v>997.18986292121429</v>
      </c>
      <c r="R18" s="50">
        <f t="shared" si="1"/>
        <v>15.555555555555555</v>
      </c>
      <c r="S18" s="51">
        <f t="shared" si="0"/>
        <v>10</v>
      </c>
      <c r="T18" s="51">
        <f t="shared" si="0"/>
        <v>7.7777777777777777</v>
      </c>
      <c r="U18" s="52">
        <f t="shared" si="2"/>
        <v>0</v>
      </c>
      <c r="V18" s="51">
        <f t="shared" si="3"/>
        <v>13.277777777777777</v>
      </c>
      <c r="W18" s="14">
        <f t="shared" si="3"/>
        <v>6.3333333333333321</v>
      </c>
    </row>
    <row r="19" spans="2:23" x14ac:dyDescent="0.25">
      <c r="B19" s="4">
        <v>11</v>
      </c>
      <c r="C19" s="33">
        <v>29.931999999999999</v>
      </c>
      <c r="D19" s="5">
        <v>60</v>
      </c>
      <c r="E19" s="4">
        <v>51</v>
      </c>
      <c r="F19" s="6">
        <v>47.2</v>
      </c>
      <c r="G19" s="5" t="s">
        <v>32</v>
      </c>
      <c r="H19" s="6">
        <v>1</v>
      </c>
      <c r="I19" s="6">
        <v>10</v>
      </c>
      <c r="J19" s="14"/>
      <c r="K19" s="4">
        <v>57</v>
      </c>
      <c r="L19" s="6">
        <v>40</v>
      </c>
      <c r="M19" s="5" t="s">
        <v>32</v>
      </c>
      <c r="N19" s="5">
        <v>3</v>
      </c>
      <c r="O19" s="11">
        <v>7</v>
      </c>
      <c r="P19" s="6" t="s">
        <v>35</v>
      </c>
      <c r="Q19" s="78">
        <v>1012.8349784395896</v>
      </c>
      <c r="R19" s="50">
        <f t="shared" si="1"/>
        <v>15.555555555555555</v>
      </c>
      <c r="S19" s="51">
        <f t="shared" si="0"/>
        <v>10.555555555555555</v>
      </c>
      <c r="T19" s="51">
        <f t="shared" si="0"/>
        <v>8.4444444444444464</v>
      </c>
      <c r="U19" s="52">
        <f t="shared" si="2"/>
        <v>0</v>
      </c>
      <c r="V19" s="51">
        <f t="shared" si="3"/>
        <v>13.888888888888889</v>
      </c>
      <c r="W19" s="14">
        <f t="shared" si="3"/>
        <v>4.4444444444444446</v>
      </c>
    </row>
    <row r="20" spans="2:23" x14ac:dyDescent="0.25">
      <c r="B20" s="4">
        <v>12</v>
      </c>
      <c r="C20" s="33">
        <v>29.558</v>
      </c>
      <c r="D20" s="5">
        <v>59</v>
      </c>
      <c r="E20" s="4">
        <v>58.5</v>
      </c>
      <c r="F20" s="6">
        <v>58.3</v>
      </c>
      <c r="G20" s="5" t="s">
        <v>32</v>
      </c>
      <c r="H20" s="6">
        <v>4</v>
      </c>
      <c r="I20" s="6">
        <v>10</v>
      </c>
      <c r="J20" s="14">
        <v>0.17</v>
      </c>
      <c r="K20" s="4">
        <v>65.400000000000006</v>
      </c>
      <c r="L20" s="6">
        <v>52.5</v>
      </c>
      <c r="M20" s="5" t="s">
        <v>36</v>
      </c>
      <c r="N20" s="5">
        <v>4</v>
      </c>
      <c r="O20" s="11">
        <v>8</v>
      </c>
      <c r="P20" s="6" t="s">
        <v>85</v>
      </c>
      <c r="Q20" s="78">
        <v>1000.1698849247144</v>
      </c>
      <c r="R20" s="50">
        <f t="shared" si="1"/>
        <v>15</v>
      </c>
      <c r="S20" s="51">
        <f t="shared" si="0"/>
        <v>14.722222222222221</v>
      </c>
      <c r="T20" s="51">
        <f t="shared" si="0"/>
        <v>14.611111111111109</v>
      </c>
      <c r="U20" s="52">
        <f t="shared" si="2"/>
        <v>0.43179999999999996</v>
      </c>
      <c r="V20" s="51">
        <f t="shared" si="3"/>
        <v>18.555555555555557</v>
      </c>
      <c r="W20" s="14">
        <f t="shared" si="3"/>
        <v>11.388888888888889</v>
      </c>
    </row>
    <row r="21" spans="2:23" x14ac:dyDescent="0.25">
      <c r="B21" s="4">
        <v>13</v>
      </c>
      <c r="C21" s="33">
        <v>29.724</v>
      </c>
      <c r="D21" s="5">
        <v>60</v>
      </c>
      <c r="E21" s="4">
        <v>60.3</v>
      </c>
      <c r="F21" s="6">
        <v>56</v>
      </c>
      <c r="G21" s="5" t="s">
        <v>36</v>
      </c>
      <c r="H21" s="6">
        <v>4</v>
      </c>
      <c r="I21" s="6">
        <v>4</v>
      </c>
      <c r="J21" s="14">
        <v>0.18</v>
      </c>
      <c r="K21" s="4">
        <v>63.7</v>
      </c>
      <c r="L21" s="6">
        <v>55</v>
      </c>
      <c r="M21" s="5" t="s">
        <v>36</v>
      </c>
      <c r="N21" s="5">
        <v>3</v>
      </c>
      <c r="O21" s="11">
        <v>7</v>
      </c>
      <c r="P21" s="6" t="s">
        <v>86</v>
      </c>
      <c r="Q21" s="78">
        <v>1005.7912900676804</v>
      </c>
      <c r="R21" s="50">
        <f t="shared" si="1"/>
        <v>15.555555555555555</v>
      </c>
      <c r="S21" s="51">
        <f t="shared" si="0"/>
        <v>15.72222222222222</v>
      </c>
      <c r="T21" s="51">
        <f t="shared" si="0"/>
        <v>13.333333333333332</v>
      </c>
      <c r="U21" s="52">
        <f t="shared" si="2"/>
        <v>0.45719999999999994</v>
      </c>
      <c r="V21" s="51">
        <f t="shared" si="3"/>
        <v>17.611111111111111</v>
      </c>
      <c r="W21" s="14">
        <f t="shared" si="3"/>
        <v>12.777777777777777</v>
      </c>
    </row>
    <row r="22" spans="2:23" x14ac:dyDescent="0.25">
      <c r="B22" s="4">
        <v>14</v>
      </c>
      <c r="C22" s="33">
        <v>30.01</v>
      </c>
      <c r="D22" s="5">
        <v>61</v>
      </c>
      <c r="E22" s="4">
        <v>57.8</v>
      </c>
      <c r="F22" s="6">
        <v>54</v>
      </c>
      <c r="G22" s="5" t="s">
        <v>36</v>
      </c>
      <c r="H22" s="6">
        <v>1</v>
      </c>
      <c r="I22" s="6">
        <v>3</v>
      </c>
      <c r="J22" s="14"/>
      <c r="K22" s="4">
        <v>61.7</v>
      </c>
      <c r="L22" s="6">
        <v>50</v>
      </c>
      <c r="M22" s="5"/>
      <c r="N22" s="5">
        <v>0</v>
      </c>
      <c r="O22" s="11">
        <v>8</v>
      </c>
      <c r="P22" s="6" t="s">
        <v>40</v>
      </c>
      <c r="Q22" s="78">
        <v>1015.4763615790558</v>
      </c>
      <c r="R22" s="50">
        <f t="shared" si="1"/>
        <v>16.111111111111111</v>
      </c>
      <c r="S22" s="51">
        <f t="shared" si="0"/>
        <v>14.333333333333332</v>
      </c>
      <c r="T22" s="51">
        <f t="shared" si="0"/>
        <v>12.222222222222221</v>
      </c>
      <c r="U22" s="52">
        <f t="shared" si="2"/>
        <v>0</v>
      </c>
      <c r="V22" s="51">
        <f t="shared" si="3"/>
        <v>16.5</v>
      </c>
      <c r="W22" s="14">
        <f t="shared" si="3"/>
        <v>10</v>
      </c>
    </row>
    <row r="23" spans="2:23" x14ac:dyDescent="0.25">
      <c r="B23" s="4">
        <v>15</v>
      </c>
      <c r="C23" s="33">
        <v>29.98</v>
      </c>
      <c r="D23" s="5">
        <v>60</v>
      </c>
      <c r="E23" s="4">
        <v>56</v>
      </c>
      <c r="F23" s="6">
        <v>53.5</v>
      </c>
      <c r="G23" s="5" t="s">
        <v>36</v>
      </c>
      <c r="H23" s="6">
        <v>1</v>
      </c>
      <c r="I23" s="6">
        <v>8</v>
      </c>
      <c r="J23" s="14"/>
      <c r="K23" s="4">
        <v>60.5</v>
      </c>
      <c r="L23" s="6">
        <v>48</v>
      </c>
      <c r="M23" s="5" t="s">
        <v>36</v>
      </c>
      <c r="N23" s="5">
        <v>0.5</v>
      </c>
      <c r="O23" s="11">
        <v>9</v>
      </c>
      <c r="P23" s="6" t="s">
        <v>40</v>
      </c>
      <c r="Q23" s="78">
        <v>1014.4604449869536</v>
      </c>
      <c r="R23" s="50">
        <f t="shared" si="1"/>
        <v>15.555555555555555</v>
      </c>
      <c r="S23" s="51">
        <f t="shared" si="0"/>
        <v>13.333333333333332</v>
      </c>
      <c r="T23" s="51">
        <f t="shared" si="0"/>
        <v>11.944444444444445</v>
      </c>
      <c r="U23" s="52">
        <f t="shared" si="2"/>
        <v>0</v>
      </c>
      <c r="V23" s="51">
        <f t="shared" si="3"/>
        <v>15.833333333333332</v>
      </c>
      <c r="W23" s="14">
        <f t="shared" si="3"/>
        <v>8.8888888888888893</v>
      </c>
    </row>
    <row r="24" spans="2:23" x14ac:dyDescent="0.25">
      <c r="B24" s="4">
        <v>16</v>
      </c>
      <c r="C24" s="33">
        <v>29.66</v>
      </c>
      <c r="D24" s="5">
        <v>60</v>
      </c>
      <c r="E24" s="4">
        <v>58</v>
      </c>
      <c r="F24" s="6">
        <v>57</v>
      </c>
      <c r="G24" s="5" t="s">
        <v>31</v>
      </c>
      <c r="H24" s="6">
        <v>4</v>
      </c>
      <c r="I24" s="6">
        <v>10</v>
      </c>
      <c r="J24" s="14">
        <v>0.77</v>
      </c>
      <c r="K24" s="4">
        <v>63.5</v>
      </c>
      <c r="L24" s="6">
        <v>48.5</v>
      </c>
      <c r="M24" s="5" t="s">
        <v>36</v>
      </c>
      <c r="N24" s="5">
        <v>4</v>
      </c>
      <c r="O24" s="11">
        <v>9</v>
      </c>
      <c r="P24" s="6" t="s">
        <v>87</v>
      </c>
      <c r="Q24" s="78">
        <v>1003.6240013378621</v>
      </c>
      <c r="R24" s="50">
        <f t="shared" si="1"/>
        <v>15.555555555555555</v>
      </c>
      <c r="S24" s="51">
        <f t="shared" si="0"/>
        <v>14.444444444444445</v>
      </c>
      <c r="T24" s="51">
        <f t="shared" si="0"/>
        <v>13.888888888888889</v>
      </c>
      <c r="U24" s="52">
        <f t="shared" si="2"/>
        <v>1.9558</v>
      </c>
      <c r="V24" s="51">
        <f t="shared" si="3"/>
        <v>17.5</v>
      </c>
      <c r="W24" s="14">
        <f t="shared" si="3"/>
        <v>9.1666666666666661</v>
      </c>
    </row>
    <row r="25" spans="2:23" x14ac:dyDescent="0.25">
      <c r="B25" s="4">
        <v>17</v>
      </c>
      <c r="C25" s="33">
        <v>29.7</v>
      </c>
      <c r="D25" s="5">
        <v>60</v>
      </c>
      <c r="E25" s="4">
        <v>54.5</v>
      </c>
      <c r="F25" s="6">
        <v>52</v>
      </c>
      <c r="G25" s="5" t="s">
        <v>36</v>
      </c>
      <c r="H25" s="6">
        <v>3</v>
      </c>
      <c r="I25" s="6">
        <v>6</v>
      </c>
      <c r="J25" s="14">
        <v>0.03</v>
      </c>
      <c r="K25" s="4">
        <v>59</v>
      </c>
      <c r="L25" s="6">
        <v>50.3</v>
      </c>
      <c r="M25" s="5" t="s">
        <v>36</v>
      </c>
      <c r="N25" s="5">
        <v>1</v>
      </c>
      <c r="O25" s="11">
        <v>8</v>
      </c>
      <c r="P25" s="6" t="s">
        <v>40</v>
      </c>
      <c r="Q25" s="78">
        <v>1004.9785567939987</v>
      </c>
      <c r="R25" s="50">
        <f t="shared" si="1"/>
        <v>15.555555555555555</v>
      </c>
      <c r="S25" s="51">
        <f t="shared" si="1"/>
        <v>12.5</v>
      </c>
      <c r="T25" s="51">
        <f t="shared" si="1"/>
        <v>11.111111111111111</v>
      </c>
      <c r="U25" s="52">
        <f t="shared" si="2"/>
        <v>7.6200000000000004E-2</v>
      </c>
      <c r="V25" s="51">
        <f t="shared" si="3"/>
        <v>15</v>
      </c>
      <c r="W25" s="14">
        <f t="shared" si="3"/>
        <v>10.166666666666664</v>
      </c>
    </row>
    <row r="26" spans="2:23" x14ac:dyDescent="0.25">
      <c r="B26" s="4">
        <v>18</v>
      </c>
      <c r="C26" s="33">
        <v>30</v>
      </c>
      <c r="D26" s="5">
        <v>60</v>
      </c>
      <c r="E26" s="4">
        <v>56</v>
      </c>
      <c r="F26" s="6">
        <v>53.8</v>
      </c>
      <c r="G26" s="5" t="s">
        <v>32</v>
      </c>
      <c r="H26" s="6">
        <v>2</v>
      </c>
      <c r="I26" s="6">
        <v>2</v>
      </c>
      <c r="J26" s="14">
        <v>0.18</v>
      </c>
      <c r="K26" s="4">
        <v>59.9</v>
      </c>
      <c r="L26" s="6">
        <v>51</v>
      </c>
      <c r="M26" s="5" t="s">
        <v>32</v>
      </c>
      <c r="N26" s="5">
        <v>5</v>
      </c>
      <c r="O26" s="11">
        <v>8</v>
      </c>
      <c r="P26" s="6" t="s">
        <v>88</v>
      </c>
      <c r="Q26" s="78">
        <v>1015.1377227150218</v>
      </c>
      <c r="R26" s="50">
        <f t="shared" si="1"/>
        <v>15.555555555555555</v>
      </c>
      <c r="S26" s="51">
        <f t="shared" si="1"/>
        <v>13.333333333333332</v>
      </c>
      <c r="T26" s="51">
        <f t="shared" si="1"/>
        <v>12.111111111111109</v>
      </c>
      <c r="U26" s="52">
        <f t="shared" si="2"/>
        <v>0.45719999999999994</v>
      </c>
      <c r="V26" s="51">
        <f t="shared" si="3"/>
        <v>15.499999999999998</v>
      </c>
      <c r="W26" s="14">
        <f t="shared" si="3"/>
        <v>10.555555555555555</v>
      </c>
    </row>
    <row r="27" spans="2:23" x14ac:dyDescent="0.25">
      <c r="B27" s="4">
        <v>19</v>
      </c>
      <c r="C27" s="33">
        <v>29.757999999999999</v>
      </c>
      <c r="D27" s="5">
        <v>60</v>
      </c>
      <c r="E27" s="4">
        <v>57.5</v>
      </c>
      <c r="F27" s="6">
        <v>54</v>
      </c>
      <c r="G27" s="5" t="s">
        <v>38</v>
      </c>
      <c r="H27" s="6">
        <v>4</v>
      </c>
      <c r="I27" s="6">
        <v>8</v>
      </c>
      <c r="J27" s="14">
        <v>0.31</v>
      </c>
      <c r="K27" s="4">
        <v>60.5</v>
      </c>
      <c r="L27" s="6">
        <v>50.6</v>
      </c>
      <c r="M27" s="5" t="s">
        <v>36</v>
      </c>
      <c r="N27" s="5">
        <v>5</v>
      </c>
      <c r="O27" s="11">
        <v>9</v>
      </c>
      <c r="P27" s="6" t="s">
        <v>88</v>
      </c>
      <c r="Q27" s="78">
        <v>1006.9426622053963</v>
      </c>
      <c r="R27" s="50">
        <f t="shared" si="1"/>
        <v>15.555555555555555</v>
      </c>
      <c r="S27" s="51">
        <f t="shared" si="1"/>
        <v>14.166666666666666</v>
      </c>
      <c r="T27" s="51">
        <f t="shared" si="1"/>
        <v>12.222222222222221</v>
      </c>
      <c r="U27" s="52">
        <f t="shared" si="2"/>
        <v>0.7874000000000001</v>
      </c>
      <c r="V27" s="51">
        <f t="shared" si="3"/>
        <v>15.833333333333332</v>
      </c>
      <c r="W27" s="14">
        <f t="shared" si="3"/>
        <v>10.333333333333334</v>
      </c>
    </row>
    <row r="28" spans="2:23" x14ac:dyDescent="0.25">
      <c r="B28" s="4">
        <v>20</v>
      </c>
      <c r="C28" s="33">
        <v>29.774000000000001</v>
      </c>
      <c r="D28" s="5">
        <v>58</v>
      </c>
      <c r="E28" s="4">
        <v>51</v>
      </c>
      <c r="F28" s="6">
        <v>46</v>
      </c>
      <c r="G28" s="5" t="s">
        <v>36</v>
      </c>
      <c r="H28" s="6">
        <v>4</v>
      </c>
      <c r="I28" s="6">
        <v>6</v>
      </c>
      <c r="J28" s="14">
        <v>0.02</v>
      </c>
      <c r="K28" s="4">
        <v>56.6</v>
      </c>
      <c r="L28" s="6">
        <v>46</v>
      </c>
      <c r="M28" s="5" t="s">
        <v>36</v>
      </c>
      <c r="N28" s="5">
        <v>4</v>
      </c>
      <c r="O28" s="11">
        <v>7</v>
      </c>
      <c r="P28" s="6" t="s">
        <v>86</v>
      </c>
      <c r="Q28" s="78">
        <v>1007.4844843878511</v>
      </c>
      <c r="R28" s="50">
        <f t="shared" si="1"/>
        <v>14.444444444444445</v>
      </c>
      <c r="S28" s="51">
        <f t="shared" si="1"/>
        <v>10.555555555555555</v>
      </c>
      <c r="T28" s="51">
        <f t="shared" si="1"/>
        <v>7.7777777777777777</v>
      </c>
      <c r="U28" s="52">
        <f t="shared" si="2"/>
        <v>5.0799999999999998E-2</v>
      </c>
      <c r="V28" s="51">
        <f t="shared" si="3"/>
        <v>13.666666666666668</v>
      </c>
      <c r="W28" s="14">
        <f t="shared" si="3"/>
        <v>7.7777777777777777</v>
      </c>
    </row>
    <row r="29" spans="2:23" x14ac:dyDescent="0.25">
      <c r="B29" s="4">
        <v>21</v>
      </c>
      <c r="C29" s="33">
        <v>30.01</v>
      </c>
      <c r="D29" s="5">
        <v>58</v>
      </c>
      <c r="E29" s="4">
        <v>55.4</v>
      </c>
      <c r="F29" s="6">
        <v>52.6</v>
      </c>
      <c r="G29" s="5" t="s">
        <v>46</v>
      </c>
      <c r="H29" s="6">
        <v>1.5</v>
      </c>
      <c r="I29" s="6">
        <v>7</v>
      </c>
      <c r="J29" s="14">
        <v>0.01</v>
      </c>
      <c r="K29" s="4">
        <v>59</v>
      </c>
      <c r="L29" s="6">
        <v>48</v>
      </c>
      <c r="M29" s="5" t="s">
        <v>36</v>
      </c>
      <c r="N29" s="5">
        <v>1</v>
      </c>
      <c r="O29" s="11">
        <v>7</v>
      </c>
      <c r="P29" s="6" t="s">
        <v>40</v>
      </c>
      <c r="Q29" s="78">
        <v>1015.4763615790558</v>
      </c>
      <c r="R29" s="50">
        <f t="shared" si="1"/>
        <v>14.444444444444445</v>
      </c>
      <c r="S29" s="51">
        <f t="shared" si="1"/>
        <v>12.999999999999998</v>
      </c>
      <c r="T29" s="51">
        <f t="shared" si="1"/>
        <v>11.444444444444445</v>
      </c>
      <c r="U29" s="52">
        <f t="shared" si="2"/>
        <v>2.5399999999999999E-2</v>
      </c>
      <c r="V29" s="51">
        <f t="shared" si="3"/>
        <v>15</v>
      </c>
      <c r="W29" s="14">
        <f t="shared" si="3"/>
        <v>8.8888888888888893</v>
      </c>
    </row>
    <row r="30" spans="2:23" x14ac:dyDescent="0.25">
      <c r="B30" s="4">
        <v>22</v>
      </c>
      <c r="C30" s="33">
        <v>30.026</v>
      </c>
      <c r="D30" s="5">
        <v>58</v>
      </c>
      <c r="E30" s="4">
        <v>57.4</v>
      </c>
      <c r="F30" s="6">
        <v>55</v>
      </c>
      <c r="G30" s="5" t="s">
        <v>38</v>
      </c>
      <c r="H30" s="6">
        <v>2</v>
      </c>
      <c r="I30" s="6">
        <v>10</v>
      </c>
      <c r="J30" s="14">
        <v>0.43</v>
      </c>
      <c r="K30" s="4">
        <v>58</v>
      </c>
      <c r="L30" s="6">
        <v>52.7</v>
      </c>
      <c r="M30" s="5" t="s">
        <v>32</v>
      </c>
      <c r="N30" s="5">
        <v>3</v>
      </c>
      <c r="O30" s="11">
        <v>10</v>
      </c>
      <c r="P30" s="6" t="s">
        <v>88</v>
      </c>
      <c r="Q30" s="78">
        <v>1016.0181837615104</v>
      </c>
      <c r="R30" s="50">
        <f t="shared" si="1"/>
        <v>14.444444444444445</v>
      </c>
      <c r="S30" s="51">
        <f t="shared" si="1"/>
        <v>14.111111111111111</v>
      </c>
      <c r="T30" s="51">
        <f t="shared" si="1"/>
        <v>12.777777777777777</v>
      </c>
      <c r="U30" s="52">
        <f t="shared" si="2"/>
        <v>1.0921999999999998</v>
      </c>
      <c r="V30" s="51">
        <f t="shared" si="3"/>
        <v>14.444444444444445</v>
      </c>
      <c r="W30" s="14">
        <f t="shared" si="3"/>
        <v>11.500000000000002</v>
      </c>
    </row>
    <row r="31" spans="2:23" x14ac:dyDescent="0.25">
      <c r="B31" s="4">
        <v>23</v>
      </c>
      <c r="C31" s="33">
        <v>29.173999999999999</v>
      </c>
      <c r="D31" s="5">
        <v>58</v>
      </c>
      <c r="E31" s="4">
        <v>56</v>
      </c>
      <c r="F31" s="6">
        <v>55.4</v>
      </c>
      <c r="G31" s="5" t="s">
        <v>36</v>
      </c>
      <c r="H31" s="6">
        <v>4</v>
      </c>
      <c r="I31" s="6">
        <v>9</v>
      </c>
      <c r="J31" s="14">
        <v>0.38</v>
      </c>
      <c r="K31" s="4">
        <v>60</v>
      </c>
      <c r="L31" s="6">
        <v>50</v>
      </c>
      <c r="M31" s="5" t="s">
        <v>36</v>
      </c>
      <c r="N31" s="5">
        <v>5</v>
      </c>
      <c r="O31" s="11">
        <v>9</v>
      </c>
      <c r="P31" s="6" t="s">
        <v>89</v>
      </c>
      <c r="Q31" s="78">
        <v>987.16615254580506</v>
      </c>
      <c r="R31" s="50">
        <f t="shared" si="1"/>
        <v>14.444444444444445</v>
      </c>
      <c r="S31" s="51">
        <f t="shared" si="1"/>
        <v>13.333333333333332</v>
      </c>
      <c r="T31" s="51">
        <f t="shared" si="1"/>
        <v>12.999999999999998</v>
      </c>
      <c r="U31" s="52">
        <f t="shared" si="2"/>
        <v>0.96520000000000006</v>
      </c>
      <c r="V31" s="51">
        <f t="shared" si="3"/>
        <v>15.555555555555555</v>
      </c>
      <c r="W31" s="14">
        <f t="shared" si="3"/>
        <v>10</v>
      </c>
    </row>
    <row r="32" spans="2:23" x14ac:dyDescent="0.25">
      <c r="B32" s="4">
        <v>24</v>
      </c>
      <c r="C32" s="33">
        <v>29.292000000000002</v>
      </c>
      <c r="D32" s="5">
        <v>58</v>
      </c>
      <c r="E32" s="4">
        <v>54</v>
      </c>
      <c r="F32" s="6">
        <v>48.3</v>
      </c>
      <c r="G32" s="5" t="s">
        <v>36</v>
      </c>
      <c r="H32" s="6">
        <v>5</v>
      </c>
      <c r="I32" s="6">
        <v>6</v>
      </c>
      <c r="J32" s="14">
        <v>0.33</v>
      </c>
      <c r="K32" s="4">
        <v>57.3</v>
      </c>
      <c r="L32" s="6">
        <v>44.7</v>
      </c>
      <c r="M32" s="5" t="s">
        <v>36</v>
      </c>
      <c r="N32" s="5">
        <v>4</v>
      </c>
      <c r="O32" s="11">
        <v>9</v>
      </c>
      <c r="P32" s="6" t="s">
        <v>86</v>
      </c>
      <c r="Q32" s="78">
        <v>991.16209114140725</v>
      </c>
      <c r="R32" s="50">
        <f t="shared" si="1"/>
        <v>14.444444444444445</v>
      </c>
      <c r="S32" s="51">
        <f t="shared" si="1"/>
        <v>12.222222222222221</v>
      </c>
      <c r="T32" s="51">
        <f t="shared" si="1"/>
        <v>9.0555555555555536</v>
      </c>
      <c r="U32" s="52">
        <f t="shared" si="2"/>
        <v>0.83820000000000006</v>
      </c>
      <c r="V32" s="51">
        <f t="shared" si="3"/>
        <v>14.055555555555554</v>
      </c>
      <c r="W32" s="14">
        <f t="shared" si="3"/>
        <v>7.0555555555555571</v>
      </c>
    </row>
    <row r="33" spans="2:23" x14ac:dyDescent="0.25">
      <c r="B33" s="4">
        <v>25</v>
      </c>
      <c r="C33" s="33">
        <v>29.57</v>
      </c>
      <c r="D33" s="5">
        <v>57</v>
      </c>
      <c r="E33" s="4">
        <v>57</v>
      </c>
      <c r="F33" s="6">
        <v>57</v>
      </c>
      <c r="G33" s="5" t="s">
        <v>36</v>
      </c>
      <c r="H33" s="6">
        <v>2</v>
      </c>
      <c r="I33" s="6">
        <v>10</v>
      </c>
      <c r="J33" s="14">
        <v>0.76</v>
      </c>
      <c r="K33" s="4">
        <v>61.7</v>
      </c>
      <c r="L33" s="6">
        <v>51</v>
      </c>
      <c r="M33" s="5" t="s">
        <v>36</v>
      </c>
      <c r="N33" s="5">
        <v>1.5</v>
      </c>
      <c r="O33" s="11">
        <v>10</v>
      </c>
      <c r="P33" s="6" t="s">
        <v>90</v>
      </c>
      <c r="Q33" s="78">
        <v>1000.5762515615553</v>
      </c>
      <c r="R33" s="50">
        <f t="shared" si="1"/>
        <v>13.888888888888889</v>
      </c>
      <c r="S33" s="51">
        <f t="shared" si="1"/>
        <v>13.888888888888889</v>
      </c>
      <c r="T33" s="51">
        <f t="shared" si="1"/>
        <v>13.888888888888889</v>
      </c>
      <c r="U33" s="52">
        <f t="shared" si="2"/>
        <v>1.9304000000000001</v>
      </c>
      <c r="V33" s="51">
        <f t="shared" si="3"/>
        <v>16.5</v>
      </c>
      <c r="W33" s="14">
        <f t="shared" si="3"/>
        <v>10.555555555555555</v>
      </c>
    </row>
    <row r="34" spans="2:23" x14ac:dyDescent="0.25">
      <c r="B34" s="4">
        <v>26</v>
      </c>
      <c r="C34" s="33">
        <v>29.527999999999999</v>
      </c>
      <c r="D34" s="5">
        <v>57</v>
      </c>
      <c r="E34" s="4">
        <v>45</v>
      </c>
      <c r="F34" s="6">
        <v>44.5</v>
      </c>
      <c r="G34" s="5" t="s">
        <v>32</v>
      </c>
      <c r="H34" s="6">
        <v>0.5</v>
      </c>
      <c r="I34" s="6">
        <v>10</v>
      </c>
      <c r="J34" s="14">
        <v>0.49</v>
      </c>
      <c r="K34" s="4">
        <v>53.8</v>
      </c>
      <c r="L34" s="6">
        <v>44.2</v>
      </c>
      <c r="M34" s="5" t="s">
        <v>46</v>
      </c>
      <c r="N34" s="5">
        <v>4</v>
      </c>
      <c r="O34" s="11">
        <v>9</v>
      </c>
      <c r="P34" s="6" t="s">
        <v>90</v>
      </c>
      <c r="Q34" s="78">
        <v>999.15396833261218</v>
      </c>
      <c r="R34" s="50">
        <f t="shared" si="1"/>
        <v>13.888888888888889</v>
      </c>
      <c r="S34" s="51">
        <f t="shared" si="1"/>
        <v>7.2222222222222223</v>
      </c>
      <c r="T34" s="51">
        <f t="shared" si="1"/>
        <v>6.9444444444444446</v>
      </c>
      <c r="U34" s="52">
        <f t="shared" si="2"/>
        <v>1.2446000000000002</v>
      </c>
      <c r="V34" s="51">
        <f t="shared" si="3"/>
        <v>12.111111111111109</v>
      </c>
      <c r="W34" s="14">
        <f t="shared" si="3"/>
        <v>6.7777777777777795</v>
      </c>
    </row>
    <row r="35" spans="2:23" x14ac:dyDescent="0.25">
      <c r="B35" s="4">
        <v>27</v>
      </c>
      <c r="C35" s="33">
        <v>29.81</v>
      </c>
      <c r="D35" s="5">
        <v>56</v>
      </c>
      <c r="E35" s="4">
        <v>52.2</v>
      </c>
      <c r="F35" s="6">
        <v>50.8</v>
      </c>
      <c r="G35" s="5" t="s">
        <v>36</v>
      </c>
      <c r="H35" s="6">
        <v>2</v>
      </c>
      <c r="I35" s="6">
        <v>10</v>
      </c>
      <c r="J35" s="14">
        <v>0.16</v>
      </c>
      <c r="K35" s="4">
        <v>58.3</v>
      </c>
      <c r="L35" s="6">
        <v>48.6</v>
      </c>
      <c r="M35" s="5" t="s">
        <v>36</v>
      </c>
      <c r="N35" s="5">
        <v>2</v>
      </c>
      <c r="O35" s="11">
        <v>8</v>
      </c>
      <c r="P35" s="6" t="s">
        <v>43</v>
      </c>
      <c r="Q35" s="78">
        <v>1008.7035842983736</v>
      </c>
      <c r="R35" s="50">
        <f t="shared" si="1"/>
        <v>13.333333333333332</v>
      </c>
      <c r="S35" s="51">
        <f t="shared" si="1"/>
        <v>11.222222222222223</v>
      </c>
      <c r="T35" s="51">
        <f t="shared" si="1"/>
        <v>10.444444444444443</v>
      </c>
      <c r="U35" s="52">
        <f t="shared" si="2"/>
        <v>0.40639999999999998</v>
      </c>
      <c r="V35" s="51">
        <f t="shared" si="3"/>
        <v>14.611111111111109</v>
      </c>
      <c r="W35" s="14">
        <f t="shared" si="3"/>
        <v>9.2222222222222232</v>
      </c>
    </row>
    <row r="36" spans="2:23" x14ac:dyDescent="0.25">
      <c r="B36" s="4">
        <v>28</v>
      </c>
      <c r="C36" s="33">
        <v>30.001999999999999</v>
      </c>
      <c r="D36" s="5">
        <v>57</v>
      </c>
      <c r="E36" s="4">
        <v>55</v>
      </c>
      <c r="F36" s="6">
        <v>50.8</v>
      </c>
      <c r="G36" s="5" t="s">
        <v>46</v>
      </c>
      <c r="H36" s="6">
        <v>4</v>
      </c>
      <c r="I36" s="6">
        <v>7</v>
      </c>
      <c r="J36" s="14"/>
      <c r="K36" s="4">
        <v>58.7</v>
      </c>
      <c r="L36" s="6">
        <v>53</v>
      </c>
      <c r="M36" s="5" t="s">
        <v>36</v>
      </c>
      <c r="N36" s="5">
        <v>2</v>
      </c>
      <c r="O36" s="11">
        <v>8</v>
      </c>
      <c r="P36" s="6" t="s">
        <v>40</v>
      </c>
      <c r="Q36" s="78">
        <v>1015.2054504878284</v>
      </c>
      <c r="R36" s="50">
        <f t="shared" si="1"/>
        <v>13.888888888888889</v>
      </c>
      <c r="S36" s="51">
        <f t="shared" si="1"/>
        <v>12.777777777777777</v>
      </c>
      <c r="T36" s="51">
        <f t="shared" si="1"/>
        <v>10.444444444444443</v>
      </c>
      <c r="U36" s="52">
        <f t="shared" si="2"/>
        <v>0</v>
      </c>
      <c r="V36" s="51">
        <f t="shared" si="3"/>
        <v>14.833333333333334</v>
      </c>
      <c r="W36" s="14">
        <f t="shared" si="3"/>
        <v>11.666666666666666</v>
      </c>
    </row>
    <row r="37" spans="2:23" x14ac:dyDescent="0.25">
      <c r="B37" s="4">
        <v>29</v>
      </c>
      <c r="C37" s="33">
        <v>30.16</v>
      </c>
      <c r="D37" s="5">
        <v>57</v>
      </c>
      <c r="E37" s="4">
        <v>56.5</v>
      </c>
      <c r="F37" s="6">
        <v>55</v>
      </c>
      <c r="G37" s="5" t="s">
        <v>36</v>
      </c>
      <c r="H37" s="6">
        <v>2</v>
      </c>
      <c r="I37" s="6">
        <v>10</v>
      </c>
      <c r="J37" s="14">
        <v>0.34</v>
      </c>
      <c r="K37" s="4">
        <v>57.5</v>
      </c>
      <c r="L37" s="6">
        <v>53.8</v>
      </c>
      <c r="M37" s="5" t="s">
        <v>38</v>
      </c>
      <c r="N37" s="5">
        <v>3</v>
      </c>
      <c r="O37" s="11">
        <v>9</v>
      </c>
      <c r="P37" s="6" t="s">
        <v>71</v>
      </c>
      <c r="Q37" s="78">
        <v>1020.5559445395673</v>
      </c>
      <c r="R37" s="50">
        <f t="shared" si="1"/>
        <v>13.888888888888889</v>
      </c>
      <c r="S37" s="51">
        <f t="shared" si="1"/>
        <v>13.611111111111111</v>
      </c>
      <c r="T37" s="51">
        <f t="shared" si="1"/>
        <v>12.777777777777777</v>
      </c>
      <c r="U37" s="52">
        <f t="shared" si="2"/>
        <v>0.86359999999999992</v>
      </c>
      <c r="V37" s="51">
        <f t="shared" si="3"/>
        <v>14.166666666666666</v>
      </c>
      <c r="W37" s="14">
        <f t="shared" si="3"/>
        <v>12.111111111111109</v>
      </c>
    </row>
    <row r="38" spans="2:23" x14ac:dyDescent="0.25">
      <c r="B38" s="4">
        <v>30</v>
      </c>
      <c r="C38" s="33">
        <v>30.071999999999999</v>
      </c>
      <c r="D38" s="5">
        <v>57</v>
      </c>
      <c r="E38" s="4">
        <v>53.6</v>
      </c>
      <c r="F38" s="6">
        <v>48.7</v>
      </c>
      <c r="G38" s="5" t="s">
        <v>36</v>
      </c>
      <c r="H38" s="6">
        <v>1.5</v>
      </c>
      <c r="I38" s="6">
        <v>10</v>
      </c>
      <c r="J38" s="14"/>
      <c r="K38" s="4">
        <v>58</v>
      </c>
      <c r="L38" s="6">
        <v>50</v>
      </c>
      <c r="M38" s="5" t="s">
        <v>36</v>
      </c>
      <c r="N38" s="5">
        <v>2</v>
      </c>
      <c r="O38" s="11">
        <v>7</v>
      </c>
      <c r="P38" s="6" t="s">
        <v>40</v>
      </c>
      <c r="Q38" s="78">
        <v>1017.5759225360672</v>
      </c>
      <c r="R38" s="50">
        <f t="shared" si="1"/>
        <v>13.888888888888889</v>
      </c>
      <c r="S38" s="51">
        <f t="shared" si="1"/>
        <v>12</v>
      </c>
      <c r="T38" s="51">
        <f t="shared" si="1"/>
        <v>9.2777777777777786</v>
      </c>
      <c r="U38" s="52">
        <f t="shared" si="2"/>
        <v>0</v>
      </c>
      <c r="V38" s="51">
        <f t="shared" si="3"/>
        <v>14.444444444444445</v>
      </c>
      <c r="W38" s="14">
        <f t="shared" si="3"/>
        <v>10</v>
      </c>
    </row>
    <row r="39" spans="2:23" x14ac:dyDescent="0.25">
      <c r="B39" s="4">
        <v>31</v>
      </c>
      <c r="C39" s="33">
        <v>29.87</v>
      </c>
      <c r="D39" s="5">
        <v>57</v>
      </c>
      <c r="E39" s="4">
        <v>58</v>
      </c>
      <c r="F39" s="6">
        <v>57.1</v>
      </c>
      <c r="G39" s="5" t="s">
        <v>36</v>
      </c>
      <c r="H39" s="6">
        <v>3</v>
      </c>
      <c r="I39" s="6">
        <v>10</v>
      </c>
      <c r="J39" s="14">
        <v>0.1</v>
      </c>
      <c r="K39" s="4">
        <v>58.8</v>
      </c>
      <c r="L39" s="6">
        <v>52</v>
      </c>
      <c r="M39" s="5" t="s">
        <v>45</v>
      </c>
      <c r="N39" s="5">
        <v>1.5</v>
      </c>
      <c r="O39" s="11">
        <v>8</v>
      </c>
      <c r="P39" s="6" t="s">
        <v>39</v>
      </c>
      <c r="Q39" s="78">
        <v>1010.7354174825782</v>
      </c>
      <c r="R39" s="50">
        <f t="shared" si="1"/>
        <v>13.888888888888889</v>
      </c>
      <c r="S39" s="51">
        <f t="shared" si="1"/>
        <v>14.444444444444445</v>
      </c>
      <c r="T39" s="51">
        <f t="shared" si="1"/>
        <v>13.944444444444445</v>
      </c>
      <c r="U39" s="52">
        <f t="shared" si="2"/>
        <v>0.254</v>
      </c>
      <c r="V39" s="51">
        <f t="shared" si="3"/>
        <v>14.888888888888888</v>
      </c>
      <c r="W39" s="14">
        <f t="shared" si="3"/>
        <v>11.111111111111111</v>
      </c>
    </row>
    <row r="40" spans="2:23" x14ac:dyDescent="0.25">
      <c r="B40" s="1" t="s">
        <v>15</v>
      </c>
      <c r="C40" s="12">
        <f t="shared" ref="C40:O40" si="4">SUM(C9:C39)</f>
        <v>925.98400000000004</v>
      </c>
      <c r="D40" s="36">
        <f t="shared" si="4"/>
        <v>1848</v>
      </c>
      <c r="E40" s="36">
        <f t="shared" ref="E40" si="5">SUM(E9:E39)</f>
        <v>1743.7</v>
      </c>
      <c r="F40" s="36">
        <f t="shared" si="4"/>
        <v>1657.9999999999998</v>
      </c>
      <c r="G40" s="36"/>
      <c r="H40" s="36">
        <f t="shared" si="4"/>
        <v>73</v>
      </c>
      <c r="I40" s="36">
        <f t="shared" si="4"/>
        <v>225</v>
      </c>
      <c r="J40" s="35">
        <f t="shared" si="4"/>
        <v>5.49</v>
      </c>
      <c r="K40" s="36">
        <f t="shared" si="4"/>
        <v>1898.6</v>
      </c>
      <c r="L40" s="36">
        <f t="shared" si="4"/>
        <v>1521.9999999999998</v>
      </c>
      <c r="M40" s="12"/>
      <c r="N40" s="36">
        <f t="shared" si="4"/>
        <v>73.5</v>
      </c>
      <c r="O40" s="37">
        <f t="shared" si="4"/>
        <v>251</v>
      </c>
      <c r="P40" s="3"/>
      <c r="Q40" s="36">
        <f>SUM(Q9:Q39)</f>
        <v>31333.272036369577</v>
      </c>
      <c r="R40" s="37"/>
      <c r="S40" s="48"/>
      <c r="T40" s="48"/>
      <c r="U40" s="49">
        <f t="shared" si="2"/>
        <v>13.944599999999999</v>
      </c>
      <c r="V40" s="48"/>
      <c r="W40" s="13"/>
    </row>
    <row r="41" spans="2:23" x14ac:dyDescent="0.25">
      <c r="B41" s="7" t="s">
        <v>16</v>
      </c>
      <c r="C41" s="15">
        <f>C40/31</f>
        <v>29.870451612903228</v>
      </c>
      <c r="D41" s="38">
        <f t="shared" ref="D41:O41" si="6">D40/31</f>
        <v>59.612903225806448</v>
      </c>
      <c r="E41" s="38">
        <f t="shared" ref="E41" si="7">E40/31</f>
        <v>56.248387096774195</v>
      </c>
      <c r="F41" s="38">
        <f t="shared" si="6"/>
        <v>53.483870967741929</v>
      </c>
      <c r="G41" s="38"/>
      <c r="H41" s="38">
        <f t="shared" si="6"/>
        <v>2.3548387096774195</v>
      </c>
      <c r="I41" s="38">
        <f t="shared" si="6"/>
        <v>7.258064516129032</v>
      </c>
      <c r="J41" s="38">
        <f t="shared" si="6"/>
        <v>0.17709677419354838</v>
      </c>
      <c r="K41" s="38">
        <f t="shared" si="6"/>
        <v>61.245161290322578</v>
      </c>
      <c r="L41" s="38">
        <f t="shared" si="6"/>
        <v>49.096774193548377</v>
      </c>
      <c r="M41" s="15"/>
      <c r="N41" s="38">
        <f t="shared" si="6"/>
        <v>2.370967741935484</v>
      </c>
      <c r="O41" s="39">
        <f t="shared" si="6"/>
        <v>8.0967741935483879</v>
      </c>
      <c r="P41" s="9"/>
      <c r="Q41" s="38">
        <f>AVERAGE(Q9:Q39)</f>
        <v>1010.7507108506315</v>
      </c>
      <c r="R41" s="39">
        <f t="shared" si="1"/>
        <v>15.340501792114694</v>
      </c>
      <c r="S41" s="53">
        <f t="shared" si="1"/>
        <v>13.471326164874553</v>
      </c>
      <c r="T41" s="53">
        <f t="shared" si="1"/>
        <v>11.935483870967738</v>
      </c>
      <c r="U41" s="54">
        <f t="shared" si="2"/>
        <v>0.44982580645161285</v>
      </c>
      <c r="V41" s="53">
        <f t="shared" si="3"/>
        <v>16.247311827956988</v>
      </c>
      <c r="W41" s="55">
        <f t="shared" si="3"/>
        <v>9.4982078853046534</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s="5">
        <v>1</v>
      </c>
      <c r="E45" s="5">
        <v>2.5</v>
      </c>
      <c r="F45" s="5"/>
      <c r="G45" s="5">
        <v>7</v>
      </c>
      <c r="H45" s="5">
        <v>2</v>
      </c>
      <c r="I45" s="5">
        <v>14</v>
      </c>
      <c r="J45" s="5">
        <v>1.5</v>
      </c>
      <c r="K45" s="6"/>
    </row>
    <row r="46" spans="2:23" ht="30" x14ac:dyDescent="0.25">
      <c r="B46" s="24" t="s">
        <v>28</v>
      </c>
      <c r="C46" s="7">
        <v>1.5</v>
      </c>
      <c r="D46" s="8">
        <v>2.5</v>
      </c>
      <c r="E46" s="8">
        <v>8.5</v>
      </c>
      <c r="F46" s="8"/>
      <c r="G46" s="8">
        <v>34.5</v>
      </c>
      <c r="H46" s="8">
        <v>12</v>
      </c>
      <c r="I46" s="8">
        <v>78.5</v>
      </c>
      <c r="J46" s="8">
        <v>9.5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I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30.39</v>
      </c>
      <c r="D9" s="1">
        <v>57</v>
      </c>
      <c r="E9" s="1">
        <v>51.7</v>
      </c>
      <c r="F9" s="3">
        <v>48</v>
      </c>
      <c r="G9" s="2" t="s">
        <v>52</v>
      </c>
      <c r="H9" s="3">
        <v>1.5</v>
      </c>
      <c r="I9" s="3">
        <v>8</v>
      </c>
      <c r="J9" s="13"/>
      <c r="K9" s="1">
        <v>55.9</v>
      </c>
      <c r="L9" s="3">
        <v>46.2</v>
      </c>
      <c r="M9" s="2" t="s">
        <v>52</v>
      </c>
      <c r="N9" s="2">
        <v>0.5</v>
      </c>
      <c r="O9" s="10">
        <v>7</v>
      </c>
      <c r="P9" s="3" t="s">
        <v>40</v>
      </c>
      <c r="Q9" s="79">
        <v>1028.9541883676127</v>
      </c>
      <c r="R9" s="37">
        <f>CONVERT(D9,"F","C")</f>
        <v>13.888888888888889</v>
      </c>
      <c r="S9" s="48">
        <f t="shared" ref="S9:T24" si="0">CONVERT(E9,"F","C")</f>
        <v>10.944444444444446</v>
      </c>
      <c r="T9" s="48">
        <f t="shared" si="0"/>
        <v>8.8888888888888893</v>
      </c>
      <c r="U9" s="49">
        <f>CONVERT(J9,"in","cm")</f>
        <v>0</v>
      </c>
      <c r="V9" s="48">
        <f>CONVERT(K9,"F","C")</f>
        <v>13.277777777777777</v>
      </c>
      <c r="W9" s="13">
        <f>CONVERT(L9,"F","C")</f>
        <v>7.8888888888888902</v>
      </c>
    </row>
    <row r="10" spans="1:23" x14ac:dyDescent="0.25">
      <c r="B10" s="4">
        <v>2</v>
      </c>
      <c r="C10" s="33">
        <v>30.494</v>
      </c>
      <c r="D10" s="5">
        <v>56</v>
      </c>
      <c r="E10" s="4">
        <v>49.6</v>
      </c>
      <c r="F10" s="6">
        <v>45</v>
      </c>
      <c r="G10" s="5" t="s">
        <v>34</v>
      </c>
      <c r="H10" s="6">
        <v>1.5</v>
      </c>
      <c r="I10" s="6">
        <v>9</v>
      </c>
      <c r="J10" s="14"/>
      <c r="K10" s="4">
        <v>56</v>
      </c>
      <c r="L10" s="6">
        <v>45</v>
      </c>
      <c r="M10" s="5" t="s">
        <v>52</v>
      </c>
      <c r="N10" s="5">
        <v>2</v>
      </c>
      <c r="O10" s="11">
        <v>6</v>
      </c>
      <c r="P10" s="6" t="s">
        <v>40</v>
      </c>
      <c r="Q10" s="78">
        <v>1032.4760325535674</v>
      </c>
      <c r="R10" s="50">
        <f t="shared" ref="R10:T40" si="1">CONVERT(D10,"F","C")</f>
        <v>13.333333333333332</v>
      </c>
      <c r="S10" s="51">
        <f t="shared" si="0"/>
        <v>9.7777777777777786</v>
      </c>
      <c r="T10" s="51">
        <f t="shared" si="0"/>
        <v>7.2222222222222223</v>
      </c>
      <c r="U10" s="52">
        <f t="shared" ref="U10:U40" si="2">CONVERT(J10,"in","cm")</f>
        <v>0</v>
      </c>
      <c r="V10" s="51">
        <f t="shared" ref="V10:W40" si="3">CONVERT(K10,"F","C")</f>
        <v>13.333333333333332</v>
      </c>
      <c r="W10" s="14">
        <f t="shared" si="3"/>
        <v>7.2222222222222223</v>
      </c>
    </row>
    <row r="11" spans="1:23" x14ac:dyDescent="0.25">
      <c r="B11" s="4">
        <v>3</v>
      </c>
      <c r="C11" s="33">
        <v>30.47</v>
      </c>
      <c r="D11" s="5">
        <v>56</v>
      </c>
      <c r="E11" s="4">
        <v>48.2</v>
      </c>
      <c r="F11" s="6">
        <v>45</v>
      </c>
      <c r="G11" s="5" t="s">
        <v>52</v>
      </c>
      <c r="H11" s="6">
        <v>2</v>
      </c>
      <c r="I11" s="6">
        <v>1</v>
      </c>
      <c r="J11" s="14"/>
      <c r="K11" s="4">
        <v>53</v>
      </c>
      <c r="L11" s="6">
        <v>36.1</v>
      </c>
      <c r="M11" s="5" t="s">
        <v>52</v>
      </c>
      <c r="N11" s="5">
        <v>1.5</v>
      </c>
      <c r="O11" s="11">
        <v>8</v>
      </c>
      <c r="P11" s="6" t="s">
        <v>40</v>
      </c>
      <c r="Q11" s="78">
        <v>1031.6632992798857</v>
      </c>
      <c r="R11" s="50">
        <f t="shared" si="1"/>
        <v>13.333333333333332</v>
      </c>
      <c r="S11" s="51">
        <f t="shared" si="0"/>
        <v>9.0000000000000018</v>
      </c>
      <c r="T11" s="51">
        <f t="shared" si="0"/>
        <v>7.2222222222222223</v>
      </c>
      <c r="U11" s="52">
        <f t="shared" si="2"/>
        <v>0</v>
      </c>
      <c r="V11" s="51">
        <f t="shared" si="3"/>
        <v>11.666666666666666</v>
      </c>
      <c r="W11" s="14">
        <f t="shared" si="3"/>
        <v>2.2777777777777786</v>
      </c>
    </row>
    <row r="12" spans="1:23" x14ac:dyDescent="0.25">
      <c r="B12" s="4">
        <v>4</v>
      </c>
      <c r="C12" s="33">
        <v>30.457999999999998</v>
      </c>
      <c r="D12" s="34">
        <v>56</v>
      </c>
      <c r="E12" s="4">
        <v>48</v>
      </c>
      <c r="F12" s="6">
        <v>45.2</v>
      </c>
      <c r="G12" s="5" t="s">
        <v>34</v>
      </c>
      <c r="H12" s="6">
        <v>1</v>
      </c>
      <c r="I12" s="6">
        <v>0</v>
      </c>
      <c r="J12" s="14"/>
      <c r="K12" s="4">
        <v>53.1</v>
      </c>
      <c r="L12" s="6">
        <v>37.4</v>
      </c>
      <c r="M12" s="5"/>
      <c r="N12" s="5">
        <v>0</v>
      </c>
      <c r="O12" s="11">
        <v>7</v>
      </c>
      <c r="P12" s="6" t="s">
        <v>40</v>
      </c>
      <c r="Q12" s="78">
        <v>1031.2569326430448</v>
      </c>
      <c r="R12" s="50">
        <f t="shared" si="1"/>
        <v>13.333333333333332</v>
      </c>
      <c r="S12" s="51">
        <f t="shared" si="0"/>
        <v>8.8888888888888893</v>
      </c>
      <c r="T12" s="51">
        <f t="shared" si="0"/>
        <v>7.3333333333333348</v>
      </c>
      <c r="U12" s="52">
        <f t="shared" si="2"/>
        <v>0</v>
      </c>
      <c r="V12" s="51">
        <f t="shared" si="3"/>
        <v>11.722222222222223</v>
      </c>
      <c r="W12" s="14">
        <f t="shared" si="3"/>
        <v>2.9999999999999991</v>
      </c>
    </row>
    <row r="13" spans="1:23" x14ac:dyDescent="0.25">
      <c r="B13" s="4">
        <v>5</v>
      </c>
      <c r="C13" s="33">
        <v>30.462</v>
      </c>
      <c r="D13" s="34">
        <v>55</v>
      </c>
      <c r="E13" s="4">
        <v>48.8</v>
      </c>
      <c r="F13" s="6">
        <v>47</v>
      </c>
      <c r="G13" s="5"/>
      <c r="H13" s="6">
        <v>0</v>
      </c>
      <c r="I13" s="6">
        <v>10</v>
      </c>
      <c r="J13" s="14"/>
      <c r="K13" s="4">
        <v>51.8</v>
      </c>
      <c r="L13" s="6">
        <v>47</v>
      </c>
      <c r="M13" s="5"/>
      <c r="N13" s="5">
        <v>0</v>
      </c>
      <c r="O13" s="11">
        <v>7</v>
      </c>
      <c r="P13" s="6" t="s">
        <v>71</v>
      </c>
      <c r="Q13" s="78">
        <v>1031.3923881886585</v>
      </c>
      <c r="R13" s="50">
        <f t="shared" si="1"/>
        <v>12.777777777777777</v>
      </c>
      <c r="S13" s="51">
        <f t="shared" si="0"/>
        <v>9.3333333333333321</v>
      </c>
      <c r="T13" s="51">
        <f t="shared" si="0"/>
        <v>8.3333333333333339</v>
      </c>
      <c r="U13" s="52">
        <f t="shared" si="2"/>
        <v>0</v>
      </c>
      <c r="V13" s="51">
        <f t="shared" si="3"/>
        <v>10.999999999999998</v>
      </c>
      <c r="W13" s="14">
        <f t="shared" si="3"/>
        <v>8.3333333333333339</v>
      </c>
    </row>
    <row r="14" spans="1:23" x14ac:dyDescent="0.25">
      <c r="B14" s="4">
        <v>6</v>
      </c>
      <c r="C14" s="33">
        <v>30.306000000000001</v>
      </c>
      <c r="D14" s="5">
        <v>55</v>
      </c>
      <c r="E14" s="4">
        <v>50.1</v>
      </c>
      <c r="F14" s="6">
        <v>46</v>
      </c>
      <c r="G14" s="5" t="s">
        <v>45</v>
      </c>
      <c r="H14" s="6">
        <v>2</v>
      </c>
      <c r="I14" s="6">
        <v>10</v>
      </c>
      <c r="J14" s="14"/>
      <c r="K14" s="4">
        <v>53</v>
      </c>
      <c r="L14" s="6">
        <v>42.2</v>
      </c>
      <c r="M14" s="5" t="s">
        <v>36</v>
      </c>
      <c r="N14" s="5">
        <v>0.5</v>
      </c>
      <c r="O14" s="11">
        <v>7</v>
      </c>
      <c r="P14" s="6" t="s">
        <v>35</v>
      </c>
      <c r="Q14" s="78">
        <v>1026.1096219097265</v>
      </c>
      <c r="R14" s="50">
        <f t="shared" si="1"/>
        <v>12.777777777777777</v>
      </c>
      <c r="S14" s="51">
        <f t="shared" si="0"/>
        <v>10.055555555555555</v>
      </c>
      <c r="T14" s="51">
        <f t="shared" si="0"/>
        <v>7.7777777777777777</v>
      </c>
      <c r="U14" s="52">
        <f t="shared" si="2"/>
        <v>0</v>
      </c>
      <c r="V14" s="51">
        <f t="shared" si="3"/>
        <v>11.666666666666666</v>
      </c>
      <c r="W14" s="14">
        <f t="shared" si="3"/>
        <v>5.6666666666666679</v>
      </c>
    </row>
    <row r="15" spans="1:23" x14ac:dyDescent="0.25">
      <c r="B15" s="4">
        <v>7</v>
      </c>
      <c r="C15" s="33">
        <v>30.12</v>
      </c>
      <c r="D15" s="5">
        <v>55</v>
      </c>
      <c r="E15" s="4">
        <v>46.5</v>
      </c>
      <c r="F15" s="6">
        <v>44.5</v>
      </c>
      <c r="G15" s="5" t="s">
        <v>36</v>
      </c>
      <c r="H15" s="6">
        <v>0.5</v>
      </c>
      <c r="I15" s="6">
        <v>10</v>
      </c>
      <c r="J15" s="14"/>
      <c r="K15" s="4">
        <v>50</v>
      </c>
      <c r="L15" s="6">
        <v>45</v>
      </c>
      <c r="M15" s="5" t="s">
        <v>38</v>
      </c>
      <c r="N15" s="5">
        <v>1</v>
      </c>
      <c r="O15" s="11">
        <v>7</v>
      </c>
      <c r="P15" s="6" t="s">
        <v>71</v>
      </c>
      <c r="Q15" s="78">
        <v>1019.8109390386924</v>
      </c>
      <c r="R15" s="50">
        <f t="shared" si="1"/>
        <v>12.777777777777777</v>
      </c>
      <c r="S15" s="51">
        <f t="shared" si="0"/>
        <v>8.0555555555555554</v>
      </c>
      <c r="T15" s="51">
        <f t="shared" si="0"/>
        <v>6.9444444444444446</v>
      </c>
      <c r="U15" s="52">
        <f t="shared" si="2"/>
        <v>0</v>
      </c>
      <c r="V15" s="51">
        <f t="shared" si="3"/>
        <v>10</v>
      </c>
      <c r="W15" s="14">
        <f t="shared" si="3"/>
        <v>7.2222222222222223</v>
      </c>
    </row>
    <row r="16" spans="1:23" x14ac:dyDescent="0.25">
      <c r="B16" s="4">
        <v>8</v>
      </c>
      <c r="C16" s="33">
        <v>30.032</v>
      </c>
      <c r="D16" s="5">
        <v>54</v>
      </c>
      <c r="E16" s="4">
        <v>49</v>
      </c>
      <c r="F16" s="6">
        <v>46.4</v>
      </c>
      <c r="G16" s="5" t="s">
        <v>38</v>
      </c>
      <c r="H16" s="6">
        <v>0.5</v>
      </c>
      <c r="I16" s="6">
        <v>10</v>
      </c>
      <c r="J16" s="14">
        <v>0.05</v>
      </c>
      <c r="K16" s="4">
        <v>52.5</v>
      </c>
      <c r="L16" s="6">
        <v>44.3</v>
      </c>
      <c r="M16" s="5" t="s">
        <v>32</v>
      </c>
      <c r="N16" s="5">
        <v>1</v>
      </c>
      <c r="O16" s="11">
        <v>7</v>
      </c>
      <c r="P16" s="6" t="s">
        <v>71</v>
      </c>
      <c r="Q16" s="78">
        <v>1018.5241113553627</v>
      </c>
      <c r="R16" s="50">
        <f t="shared" si="1"/>
        <v>12.222222222222221</v>
      </c>
      <c r="S16" s="51">
        <f t="shared" si="0"/>
        <v>9.4444444444444446</v>
      </c>
      <c r="T16" s="51">
        <f t="shared" si="0"/>
        <v>7.9999999999999991</v>
      </c>
      <c r="U16" s="52">
        <f t="shared" si="2"/>
        <v>0.127</v>
      </c>
      <c r="V16" s="51">
        <f t="shared" si="3"/>
        <v>11.388888888888889</v>
      </c>
      <c r="W16" s="14">
        <f t="shared" si="3"/>
        <v>6.8333333333333313</v>
      </c>
    </row>
    <row r="17" spans="2:23" x14ac:dyDescent="0.25">
      <c r="B17" s="4">
        <v>9</v>
      </c>
      <c r="C17" s="33">
        <v>29.89</v>
      </c>
      <c r="D17" s="5">
        <v>53</v>
      </c>
      <c r="E17" s="4">
        <v>43</v>
      </c>
      <c r="F17" s="6">
        <v>40</v>
      </c>
      <c r="G17" s="5" t="s">
        <v>34</v>
      </c>
      <c r="H17" s="6">
        <v>1.5</v>
      </c>
      <c r="I17" s="6">
        <v>10</v>
      </c>
      <c r="J17" s="14">
        <v>0.36</v>
      </c>
      <c r="K17" s="4">
        <v>48.7</v>
      </c>
      <c r="L17" s="6">
        <v>37</v>
      </c>
      <c r="M17" s="5" t="s">
        <v>34</v>
      </c>
      <c r="N17" s="5">
        <v>1.5</v>
      </c>
      <c r="O17" s="11">
        <v>8</v>
      </c>
      <c r="P17" s="6" t="s">
        <v>71</v>
      </c>
      <c r="Q17" s="78">
        <v>1012.0222451659081</v>
      </c>
      <c r="R17" s="50">
        <f t="shared" si="1"/>
        <v>11.666666666666666</v>
      </c>
      <c r="S17" s="51">
        <f t="shared" si="0"/>
        <v>6.1111111111111107</v>
      </c>
      <c r="T17" s="51">
        <f t="shared" si="0"/>
        <v>4.4444444444444446</v>
      </c>
      <c r="U17" s="52">
        <f t="shared" si="2"/>
        <v>0.91439999999999988</v>
      </c>
      <c r="V17" s="51">
        <f t="shared" si="3"/>
        <v>9.2777777777777786</v>
      </c>
      <c r="W17" s="14">
        <f t="shared" si="3"/>
        <v>2.7777777777777777</v>
      </c>
    </row>
    <row r="18" spans="2:23" x14ac:dyDescent="0.25">
      <c r="B18" s="4">
        <v>10</v>
      </c>
      <c r="C18" s="33">
        <v>29.507999999999999</v>
      </c>
      <c r="D18" s="5">
        <v>51</v>
      </c>
      <c r="E18" s="4">
        <v>41</v>
      </c>
      <c r="F18" s="6">
        <v>38.799999999999997</v>
      </c>
      <c r="G18" s="5" t="s">
        <v>45</v>
      </c>
      <c r="H18" s="6">
        <v>2</v>
      </c>
      <c r="I18" s="6">
        <v>10</v>
      </c>
      <c r="J18" s="14">
        <v>0.19</v>
      </c>
      <c r="K18" s="4">
        <v>42</v>
      </c>
      <c r="L18" s="6">
        <v>37</v>
      </c>
      <c r="M18" s="5" t="s">
        <v>45</v>
      </c>
      <c r="N18" s="5">
        <v>2</v>
      </c>
      <c r="O18" s="11">
        <v>8</v>
      </c>
      <c r="P18" s="6" t="s">
        <v>90</v>
      </c>
      <c r="Q18" s="78">
        <v>999.08624055980533</v>
      </c>
      <c r="R18" s="50">
        <f t="shared" si="1"/>
        <v>10.555555555555555</v>
      </c>
      <c r="S18" s="51">
        <f t="shared" si="0"/>
        <v>5</v>
      </c>
      <c r="T18" s="51">
        <f t="shared" si="0"/>
        <v>3.7777777777777759</v>
      </c>
      <c r="U18" s="52">
        <f t="shared" si="2"/>
        <v>0.48260000000000003</v>
      </c>
      <c r="V18" s="51">
        <f t="shared" si="3"/>
        <v>5.5555555555555554</v>
      </c>
      <c r="W18" s="14">
        <f t="shared" si="3"/>
        <v>2.7777777777777777</v>
      </c>
    </row>
    <row r="19" spans="2:23" x14ac:dyDescent="0.25">
      <c r="B19" s="4">
        <v>11</v>
      </c>
      <c r="C19" s="33">
        <v>29.68</v>
      </c>
      <c r="D19" s="5">
        <v>51</v>
      </c>
      <c r="E19" s="4">
        <v>41.6</v>
      </c>
      <c r="F19" s="6">
        <v>38</v>
      </c>
      <c r="G19" s="5" t="s">
        <v>45</v>
      </c>
      <c r="H19" s="6">
        <v>2</v>
      </c>
      <c r="I19" s="6">
        <v>4</v>
      </c>
      <c r="J19" s="14">
        <v>0.06</v>
      </c>
      <c r="K19" s="4">
        <v>46</v>
      </c>
      <c r="L19" s="6">
        <v>39</v>
      </c>
      <c r="M19" s="5" t="s">
        <v>46</v>
      </c>
      <c r="N19" s="5">
        <v>2</v>
      </c>
      <c r="O19" s="11">
        <v>7</v>
      </c>
      <c r="P19" s="6" t="s">
        <v>91</v>
      </c>
      <c r="Q19" s="78">
        <v>1003.2176347010213</v>
      </c>
      <c r="R19" s="50">
        <f t="shared" si="1"/>
        <v>10.555555555555555</v>
      </c>
      <c r="S19" s="51">
        <f t="shared" si="0"/>
        <v>5.3333333333333339</v>
      </c>
      <c r="T19" s="51">
        <f t="shared" si="0"/>
        <v>3.333333333333333</v>
      </c>
      <c r="U19" s="52">
        <f t="shared" si="2"/>
        <v>0.15240000000000001</v>
      </c>
      <c r="V19" s="51">
        <f t="shared" si="3"/>
        <v>7.7777777777777777</v>
      </c>
      <c r="W19" s="14">
        <f t="shared" si="3"/>
        <v>3.8888888888888888</v>
      </c>
    </row>
    <row r="20" spans="2:23" x14ac:dyDescent="0.25">
      <c r="B20" s="4">
        <v>12</v>
      </c>
      <c r="C20" s="33">
        <v>29.54</v>
      </c>
      <c r="D20" s="5">
        <v>50</v>
      </c>
      <c r="E20" s="4">
        <v>42</v>
      </c>
      <c r="F20" s="6">
        <v>40</v>
      </c>
      <c r="G20" s="5" t="s">
        <v>36</v>
      </c>
      <c r="H20" s="6">
        <v>1</v>
      </c>
      <c r="I20" s="6">
        <v>10</v>
      </c>
      <c r="J20" s="14">
        <v>0.14000000000000001</v>
      </c>
      <c r="K20" s="4">
        <v>43.6</v>
      </c>
      <c r="L20" s="6">
        <v>33.1</v>
      </c>
      <c r="M20" s="5"/>
      <c r="N20" s="5">
        <v>0</v>
      </c>
      <c r="O20" s="11">
        <v>8</v>
      </c>
      <c r="P20" s="6" t="s">
        <v>43</v>
      </c>
      <c r="Q20" s="78">
        <v>1000.1698849247144</v>
      </c>
      <c r="R20" s="50">
        <f t="shared" si="1"/>
        <v>10</v>
      </c>
      <c r="S20" s="51">
        <f t="shared" si="0"/>
        <v>5.5555555555555554</v>
      </c>
      <c r="T20" s="51">
        <f t="shared" si="0"/>
        <v>4.4444444444444446</v>
      </c>
      <c r="U20" s="52">
        <f t="shared" si="2"/>
        <v>0.35560000000000003</v>
      </c>
      <c r="V20" s="51">
        <f t="shared" si="3"/>
        <v>6.4444444444444446</v>
      </c>
      <c r="W20" s="14">
        <f t="shared" si="3"/>
        <v>0.61111111111111194</v>
      </c>
    </row>
    <row r="21" spans="2:23" x14ac:dyDescent="0.25">
      <c r="B21" s="4">
        <v>13</v>
      </c>
      <c r="C21" s="33">
        <v>29.51</v>
      </c>
      <c r="D21" s="5">
        <v>50</v>
      </c>
      <c r="E21" s="4">
        <v>45</v>
      </c>
      <c r="F21" s="6">
        <v>42</v>
      </c>
      <c r="G21" s="5" t="s">
        <v>36</v>
      </c>
      <c r="H21" s="6">
        <v>1.5</v>
      </c>
      <c r="I21" s="6">
        <v>1</v>
      </c>
      <c r="J21" s="14">
        <v>0.22</v>
      </c>
      <c r="K21" s="4">
        <v>52</v>
      </c>
      <c r="L21" s="6">
        <v>31</v>
      </c>
      <c r="M21" s="5" t="s">
        <v>36</v>
      </c>
      <c r="N21" s="5">
        <v>1</v>
      </c>
      <c r="O21" s="11">
        <v>8</v>
      </c>
      <c r="P21" s="6" t="s">
        <v>50</v>
      </c>
      <c r="Q21" s="78">
        <v>999.15396833261229</v>
      </c>
      <c r="R21" s="50">
        <f t="shared" si="1"/>
        <v>10</v>
      </c>
      <c r="S21" s="51">
        <f t="shared" si="0"/>
        <v>7.2222222222222223</v>
      </c>
      <c r="T21" s="51">
        <f t="shared" si="0"/>
        <v>5.5555555555555554</v>
      </c>
      <c r="U21" s="52">
        <f t="shared" si="2"/>
        <v>0.55879999999999996</v>
      </c>
      <c r="V21" s="51">
        <f t="shared" si="3"/>
        <v>11.111111111111111</v>
      </c>
      <c r="W21" s="14">
        <f t="shared" si="3"/>
        <v>-0.55555555555555558</v>
      </c>
    </row>
    <row r="22" spans="2:23" x14ac:dyDescent="0.25">
      <c r="B22" s="4">
        <v>14</v>
      </c>
      <c r="C22" s="33">
        <v>29.448</v>
      </c>
      <c r="D22" s="5">
        <v>51</v>
      </c>
      <c r="E22" s="4">
        <v>50.3</v>
      </c>
      <c r="F22" s="6">
        <v>48</v>
      </c>
      <c r="G22" s="5" t="s">
        <v>36</v>
      </c>
      <c r="H22" s="6">
        <v>3</v>
      </c>
      <c r="I22" s="6">
        <v>9</v>
      </c>
      <c r="J22" s="14">
        <v>0.35</v>
      </c>
      <c r="K22" s="4">
        <v>51.5</v>
      </c>
      <c r="L22" s="6">
        <v>42</v>
      </c>
      <c r="M22" s="5" t="s">
        <v>36</v>
      </c>
      <c r="N22" s="5">
        <v>1</v>
      </c>
      <c r="O22" s="11">
        <v>8</v>
      </c>
      <c r="P22" s="6" t="s">
        <v>62</v>
      </c>
      <c r="Q22" s="78">
        <v>997.0544073756007</v>
      </c>
      <c r="R22" s="50">
        <f t="shared" si="1"/>
        <v>10.555555555555555</v>
      </c>
      <c r="S22" s="51">
        <f t="shared" si="0"/>
        <v>10.166666666666664</v>
      </c>
      <c r="T22" s="51">
        <f t="shared" si="0"/>
        <v>8.8888888888888893</v>
      </c>
      <c r="U22" s="52">
        <f t="shared" si="2"/>
        <v>0.88900000000000001</v>
      </c>
      <c r="V22" s="51">
        <f t="shared" si="3"/>
        <v>10.833333333333334</v>
      </c>
      <c r="W22" s="14">
        <f t="shared" si="3"/>
        <v>5.5555555555555554</v>
      </c>
    </row>
    <row r="23" spans="2:23" x14ac:dyDescent="0.25">
      <c r="B23" s="4">
        <v>15</v>
      </c>
      <c r="C23" s="33">
        <v>29.3</v>
      </c>
      <c r="D23" s="5">
        <v>51</v>
      </c>
      <c r="E23" s="4">
        <v>46</v>
      </c>
      <c r="F23" s="6">
        <v>41.6</v>
      </c>
      <c r="G23" s="5" t="s">
        <v>36</v>
      </c>
      <c r="H23" s="6">
        <v>3</v>
      </c>
      <c r="I23" s="6">
        <v>10</v>
      </c>
      <c r="J23" s="14">
        <v>0.24</v>
      </c>
      <c r="K23" s="4">
        <v>52</v>
      </c>
      <c r="L23" s="6">
        <v>41.4</v>
      </c>
      <c r="M23" s="5" t="s">
        <v>36</v>
      </c>
      <c r="N23" s="5">
        <v>1</v>
      </c>
      <c r="O23" s="11">
        <v>8</v>
      </c>
      <c r="P23" s="6" t="s">
        <v>92</v>
      </c>
      <c r="Q23" s="78">
        <v>992.04255218789592</v>
      </c>
      <c r="R23" s="50">
        <f t="shared" si="1"/>
        <v>10.555555555555555</v>
      </c>
      <c r="S23" s="51">
        <f t="shared" si="0"/>
        <v>7.7777777777777777</v>
      </c>
      <c r="T23" s="51">
        <f t="shared" si="0"/>
        <v>5.3333333333333339</v>
      </c>
      <c r="U23" s="52">
        <f t="shared" si="2"/>
        <v>0.60960000000000003</v>
      </c>
      <c r="V23" s="51">
        <f t="shared" si="3"/>
        <v>11.111111111111111</v>
      </c>
      <c r="W23" s="14">
        <f t="shared" si="3"/>
        <v>5.2222222222222214</v>
      </c>
    </row>
    <row r="24" spans="2:23" x14ac:dyDescent="0.25">
      <c r="B24" s="4">
        <v>16</v>
      </c>
      <c r="C24" s="33">
        <v>29.446000000000002</v>
      </c>
      <c r="D24" s="5">
        <v>51</v>
      </c>
      <c r="E24" s="4">
        <v>41.5</v>
      </c>
      <c r="F24" s="6">
        <v>41</v>
      </c>
      <c r="G24" s="5"/>
      <c r="H24" s="6">
        <v>0</v>
      </c>
      <c r="I24" s="6">
        <v>6</v>
      </c>
      <c r="J24" s="14">
        <v>0.13</v>
      </c>
      <c r="K24" s="4">
        <v>52.7</v>
      </c>
      <c r="L24" s="6">
        <v>49.3</v>
      </c>
      <c r="M24" s="5" t="s">
        <v>38</v>
      </c>
      <c r="N24" s="5">
        <v>1</v>
      </c>
      <c r="O24" s="11">
        <v>8</v>
      </c>
      <c r="P24" s="6" t="s">
        <v>43</v>
      </c>
      <c r="Q24" s="78">
        <v>996.98667960279386</v>
      </c>
      <c r="R24" s="50">
        <f t="shared" si="1"/>
        <v>10.555555555555555</v>
      </c>
      <c r="S24" s="51">
        <f t="shared" si="0"/>
        <v>5.2777777777777777</v>
      </c>
      <c r="T24" s="51">
        <f t="shared" si="0"/>
        <v>5</v>
      </c>
      <c r="U24" s="52">
        <f t="shared" si="2"/>
        <v>0.33019999999999999</v>
      </c>
      <c r="V24" s="51">
        <f t="shared" si="3"/>
        <v>11.500000000000002</v>
      </c>
      <c r="W24" s="14">
        <f t="shared" si="3"/>
        <v>9.6111111111111089</v>
      </c>
    </row>
    <row r="25" spans="2:23" x14ac:dyDescent="0.25">
      <c r="B25" s="4">
        <v>17</v>
      </c>
      <c r="C25" s="33">
        <v>29.51</v>
      </c>
      <c r="D25" s="5">
        <v>51</v>
      </c>
      <c r="E25" s="4">
        <v>43</v>
      </c>
      <c r="F25" s="6">
        <v>40.700000000000003</v>
      </c>
      <c r="G25" s="5" t="s">
        <v>32</v>
      </c>
      <c r="H25" s="6">
        <v>1</v>
      </c>
      <c r="I25" s="6">
        <v>6</v>
      </c>
      <c r="J25" s="14">
        <v>0.05</v>
      </c>
      <c r="K25" s="4">
        <v>53.7</v>
      </c>
      <c r="L25" s="6">
        <v>35</v>
      </c>
      <c r="M25" s="5"/>
      <c r="N25" s="5">
        <v>0</v>
      </c>
      <c r="O25" s="11">
        <v>7</v>
      </c>
      <c r="P25" s="6" t="s">
        <v>40</v>
      </c>
      <c r="Q25" s="78">
        <v>999.15396833261229</v>
      </c>
      <c r="R25" s="50">
        <f t="shared" si="1"/>
        <v>10.555555555555555</v>
      </c>
      <c r="S25" s="51">
        <f t="shared" si="1"/>
        <v>6.1111111111111107</v>
      </c>
      <c r="T25" s="51">
        <f t="shared" si="1"/>
        <v>4.8333333333333348</v>
      </c>
      <c r="U25" s="52">
        <f t="shared" si="2"/>
        <v>0.127</v>
      </c>
      <c r="V25" s="51">
        <f t="shared" si="3"/>
        <v>12.055555555555557</v>
      </c>
      <c r="W25" s="14">
        <f t="shared" si="3"/>
        <v>1.6666666666666665</v>
      </c>
    </row>
    <row r="26" spans="2:23" x14ac:dyDescent="0.25">
      <c r="B26" s="4">
        <v>18</v>
      </c>
      <c r="C26" s="33">
        <v>29.713999999999999</v>
      </c>
      <c r="D26" s="5">
        <v>50</v>
      </c>
      <c r="E26" s="4">
        <v>37.700000000000003</v>
      </c>
      <c r="F26" s="6">
        <v>37</v>
      </c>
      <c r="G26" s="5" t="s">
        <v>52</v>
      </c>
      <c r="H26" s="6">
        <v>0.5</v>
      </c>
      <c r="I26" s="6">
        <v>0</v>
      </c>
      <c r="J26" s="14"/>
      <c r="K26" s="4">
        <v>52.2</v>
      </c>
      <c r="L26" s="6">
        <v>30.8</v>
      </c>
      <c r="M26" s="5"/>
      <c r="N26" s="5">
        <v>0</v>
      </c>
      <c r="O26" s="11">
        <v>7</v>
      </c>
      <c r="P26" s="6" t="s">
        <v>93</v>
      </c>
      <c r="Q26" s="78">
        <v>1006.0622011589077</v>
      </c>
      <c r="R26" s="50">
        <f t="shared" si="1"/>
        <v>10</v>
      </c>
      <c r="S26" s="51">
        <f t="shared" si="1"/>
        <v>3.1666666666666683</v>
      </c>
      <c r="T26" s="51">
        <f t="shared" si="1"/>
        <v>2.7777777777777777</v>
      </c>
      <c r="U26" s="52">
        <f t="shared" si="2"/>
        <v>0</v>
      </c>
      <c r="V26" s="51">
        <f t="shared" si="3"/>
        <v>11.222222222222223</v>
      </c>
      <c r="W26" s="14">
        <f t="shared" si="3"/>
        <v>-0.6666666666666663</v>
      </c>
    </row>
    <row r="27" spans="2:23" x14ac:dyDescent="0.25">
      <c r="B27" s="4">
        <v>19</v>
      </c>
      <c r="C27" s="33">
        <v>29.45</v>
      </c>
      <c r="D27" s="5">
        <v>50</v>
      </c>
      <c r="E27" s="4">
        <v>44.2</v>
      </c>
      <c r="F27" s="6">
        <v>42</v>
      </c>
      <c r="G27" s="5" t="s">
        <v>32</v>
      </c>
      <c r="H27" s="6">
        <v>3</v>
      </c>
      <c r="I27" s="6">
        <v>10</v>
      </c>
      <c r="J27" s="14">
        <v>1.08</v>
      </c>
      <c r="K27" s="4">
        <v>48.2</v>
      </c>
      <c r="L27" s="6">
        <v>31.1</v>
      </c>
      <c r="M27" s="5" t="s">
        <v>32</v>
      </c>
      <c r="N27" s="5">
        <v>2</v>
      </c>
      <c r="O27" s="11">
        <v>10</v>
      </c>
      <c r="P27" s="6" t="s">
        <v>94</v>
      </c>
      <c r="Q27" s="78">
        <v>997.12213514840744</v>
      </c>
      <c r="R27" s="50">
        <f t="shared" si="1"/>
        <v>10</v>
      </c>
      <c r="S27" s="51">
        <f t="shared" si="1"/>
        <v>6.7777777777777795</v>
      </c>
      <c r="T27" s="51">
        <f t="shared" si="1"/>
        <v>5.5555555555555554</v>
      </c>
      <c r="U27" s="52">
        <f t="shared" si="2"/>
        <v>2.7432000000000003</v>
      </c>
      <c r="V27" s="51">
        <f t="shared" si="3"/>
        <v>9.0000000000000018</v>
      </c>
      <c r="W27" s="14">
        <f t="shared" si="3"/>
        <v>-0.49999999999999922</v>
      </c>
    </row>
    <row r="28" spans="2:23" x14ac:dyDescent="0.25">
      <c r="B28" s="4">
        <v>20</v>
      </c>
      <c r="C28" s="33">
        <v>29.52</v>
      </c>
      <c r="D28" s="5">
        <v>51</v>
      </c>
      <c r="E28" s="4">
        <v>46</v>
      </c>
      <c r="F28" s="6">
        <v>43</v>
      </c>
      <c r="G28" s="5" t="s">
        <v>38</v>
      </c>
      <c r="H28" s="6">
        <v>1</v>
      </c>
      <c r="I28" s="6">
        <v>2</v>
      </c>
      <c r="J28" s="14"/>
      <c r="K28" s="4">
        <v>53.2</v>
      </c>
      <c r="L28" s="6">
        <v>42</v>
      </c>
      <c r="M28" s="5" t="s">
        <v>32</v>
      </c>
      <c r="N28" s="5">
        <v>3</v>
      </c>
      <c r="O28" s="11">
        <v>8</v>
      </c>
      <c r="P28" s="6" t="s">
        <v>40</v>
      </c>
      <c r="Q28" s="78">
        <v>999.4926071966463</v>
      </c>
      <c r="R28" s="50">
        <f t="shared" si="1"/>
        <v>10.555555555555555</v>
      </c>
      <c r="S28" s="51">
        <f t="shared" si="1"/>
        <v>7.7777777777777777</v>
      </c>
      <c r="T28" s="51">
        <f t="shared" si="1"/>
        <v>6.1111111111111107</v>
      </c>
      <c r="U28" s="52">
        <f t="shared" si="2"/>
        <v>0</v>
      </c>
      <c r="V28" s="51">
        <f t="shared" si="3"/>
        <v>11.777777777777779</v>
      </c>
      <c r="W28" s="14">
        <f t="shared" si="3"/>
        <v>5.5555555555555554</v>
      </c>
    </row>
    <row r="29" spans="2:23" x14ac:dyDescent="0.25">
      <c r="B29" s="4">
        <v>21</v>
      </c>
      <c r="C29" s="33">
        <v>29.45</v>
      </c>
      <c r="D29" s="5">
        <v>51</v>
      </c>
      <c r="E29" s="4">
        <v>49</v>
      </c>
      <c r="F29" s="6">
        <v>47</v>
      </c>
      <c r="G29" s="5" t="s">
        <v>38</v>
      </c>
      <c r="H29" s="6">
        <v>2</v>
      </c>
      <c r="I29" s="6">
        <v>8</v>
      </c>
      <c r="J29" s="14">
        <v>0.6</v>
      </c>
      <c r="K29" s="4">
        <v>52.6</v>
      </c>
      <c r="L29" s="6">
        <v>45.1</v>
      </c>
      <c r="M29" s="5" t="s">
        <v>38</v>
      </c>
      <c r="N29" s="5">
        <v>2</v>
      </c>
      <c r="O29" s="11">
        <v>8</v>
      </c>
      <c r="P29" s="6" t="s">
        <v>40</v>
      </c>
      <c r="Q29" s="78">
        <v>997.12213514840744</v>
      </c>
      <c r="R29" s="50">
        <f t="shared" si="1"/>
        <v>10.555555555555555</v>
      </c>
      <c r="S29" s="51">
        <f t="shared" si="1"/>
        <v>9.4444444444444446</v>
      </c>
      <c r="T29" s="51">
        <f t="shared" si="1"/>
        <v>8.3333333333333339</v>
      </c>
      <c r="U29" s="52">
        <f t="shared" si="2"/>
        <v>1.524</v>
      </c>
      <c r="V29" s="51">
        <f t="shared" si="3"/>
        <v>11.444444444444445</v>
      </c>
      <c r="W29" s="14">
        <f t="shared" si="3"/>
        <v>7.2777777777777786</v>
      </c>
    </row>
    <row r="30" spans="2:23" x14ac:dyDescent="0.25">
      <c r="B30" s="4">
        <v>22</v>
      </c>
      <c r="C30" s="33">
        <v>29.3</v>
      </c>
      <c r="D30" s="5">
        <v>53</v>
      </c>
      <c r="E30" s="4">
        <v>52</v>
      </c>
      <c r="F30" s="6">
        <v>51.5</v>
      </c>
      <c r="G30" s="5" t="s">
        <v>32</v>
      </c>
      <c r="H30" s="6">
        <v>4</v>
      </c>
      <c r="I30" s="6">
        <v>10</v>
      </c>
      <c r="J30" s="14">
        <v>0.14000000000000001</v>
      </c>
      <c r="K30" s="4">
        <v>58</v>
      </c>
      <c r="L30" s="6">
        <v>46</v>
      </c>
      <c r="M30" s="5" t="s">
        <v>38</v>
      </c>
      <c r="N30" s="5">
        <v>3</v>
      </c>
      <c r="O30" s="11">
        <v>9</v>
      </c>
      <c r="P30" s="6" t="s">
        <v>95</v>
      </c>
      <c r="Q30" s="78">
        <v>992.04255218789592</v>
      </c>
      <c r="R30" s="50">
        <f t="shared" si="1"/>
        <v>11.666666666666666</v>
      </c>
      <c r="S30" s="51">
        <f t="shared" si="1"/>
        <v>11.111111111111111</v>
      </c>
      <c r="T30" s="51">
        <f t="shared" si="1"/>
        <v>10.833333333333334</v>
      </c>
      <c r="U30" s="52">
        <f t="shared" si="2"/>
        <v>0.35560000000000003</v>
      </c>
      <c r="V30" s="51">
        <f t="shared" si="3"/>
        <v>14.444444444444445</v>
      </c>
      <c r="W30" s="14">
        <f t="shared" si="3"/>
        <v>7.7777777777777777</v>
      </c>
    </row>
    <row r="31" spans="2:23" x14ac:dyDescent="0.25">
      <c r="B31" s="4">
        <v>23</v>
      </c>
      <c r="C31" s="33">
        <v>29.42</v>
      </c>
      <c r="D31" s="5">
        <v>54</v>
      </c>
      <c r="E31" s="4">
        <v>52.3</v>
      </c>
      <c r="F31" s="6">
        <v>50</v>
      </c>
      <c r="G31" s="5" t="s">
        <v>38</v>
      </c>
      <c r="H31" s="6">
        <v>2</v>
      </c>
      <c r="I31" s="6">
        <v>4</v>
      </c>
      <c r="J31" s="14">
        <v>0.02</v>
      </c>
      <c r="K31" s="4">
        <v>54.5</v>
      </c>
      <c r="L31" s="6">
        <v>48</v>
      </c>
      <c r="M31" s="5" t="s">
        <v>31</v>
      </c>
      <c r="N31" s="5">
        <v>4</v>
      </c>
      <c r="O31" s="11">
        <v>7</v>
      </c>
      <c r="P31" s="6" t="s">
        <v>96</v>
      </c>
      <c r="Q31" s="78">
        <v>996.10621855630541</v>
      </c>
      <c r="R31" s="50">
        <f t="shared" si="1"/>
        <v>12.222222222222221</v>
      </c>
      <c r="S31" s="51">
        <f t="shared" si="1"/>
        <v>11.277777777777777</v>
      </c>
      <c r="T31" s="51">
        <f t="shared" si="1"/>
        <v>10</v>
      </c>
      <c r="U31" s="52">
        <f t="shared" si="2"/>
        <v>5.0799999999999998E-2</v>
      </c>
      <c r="V31" s="51">
        <f t="shared" si="3"/>
        <v>12.5</v>
      </c>
      <c r="W31" s="14">
        <f t="shared" si="3"/>
        <v>8.8888888888888893</v>
      </c>
    </row>
    <row r="32" spans="2:23" x14ac:dyDescent="0.25">
      <c r="B32" s="4">
        <v>24</v>
      </c>
      <c r="C32" s="33">
        <v>29.51</v>
      </c>
      <c r="D32" s="5">
        <v>55</v>
      </c>
      <c r="E32" s="4">
        <v>54</v>
      </c>
      <c r="F32" s="6">
        <v>51.5</v>
      </c>
      <c r="G32" s="5" t="s">
        <v>32</v>
      </c>
      <c r="H32" s="6">
        <v>4</v>
      </c>
      <c r="I32" s="6">
        <v>7</v>
      </c>
      <c r="J32" s="14">
        <v>0.15</v>
      </c>
      <c r="K32" s="4">
        <v>57</v>
      </c>
      <c r="L32" s="6">
        <v>50.6</v>
      </c>
      <c r="M32" s="5" t="s">
        <v>32</v>
      </c>
      <c r="N32" s="5">
        <v>3</v>
      </c>
      <c r="O32" s="11">
        <v>8</v>
      </c>
      <c r="P32" s="6" t="s">
        <v>40</v>
      </c>
      <c r="Q32" s="78">
        <v>999.15396833261229</v>
      </c>
      <c r="R32" s="50">
        <f t="shared" si="1"/>
        <v>12.777777777777777</v>
      </c>
      <c r="S32" s="51">
        <f t="shared" si="1"/>
        <v>12.222222222222221</v>
      </c>
      <c r="T32" s="51">
        <f t="shared" si="1"/>
        <v>10.833333333333334</v>
      </c>
      <c r="U32" s="52">
        <f t="shared" si="2"/>
        <v>0.38100000000000001</v>
      </c>
      <c r="V32" s="51">
        <f t="shared" si="3"/>
        <v>13.888888888888889</v>
      </c>
      <c r="W32" s="14">
        <f t="shared" si="3"/>
        <v>10.333333333333334</v>
      </c>
    </row>
    <row r="33" spans="2:23" x14ac:dyDescent="0.25">
      <c r="B33" s="4">
        <v>25</v>
      </c>
      <c r="C33" s="33">
        <v>29.54</v>
      </c>
      <c r="D33" s="5">
        <v>55</v>
      </c>
      <c r="E33" s="4">
        <v>52.3</v>
      </c>
      <c r="F33" s="6">
        <v>50.3</v>
      </c>
      <c r="G33" s="5" t="s">
        <v>38</v>
      </c>
      <c r="H33" s="6">
        <v>2</v>
      </c>
      <c r="I33" s="6">
        <v>0</v>
      </c>
      <c r="J33" s="14">
        <v>0.12</v>
      </c>
      <c r="K33" s="4">
        <v>56.1</v>
      </c>
      <c r="L33" s="6">
        <v>49</v>
      </c>
      <c r="M33" s="5" t="s">
        <v>32</v>
      </c>
      <c r="N33" s="5">
        <v>2</v>
      </c>
      <c r="O33" s="11">
        <v>9</v>
      </c>
      <c r="P33" s="6" t="s">
        <v>40</v>
      </c>
      <c r="Q33" s="78">
        <v>1000.1698849247144</v>
      </c>
      <c r="R33" s="50">
        <f t="shared" si="1"/>
        <v>12.777777777777777</v>
      </c>
      <c r="S33" s="51">
        <f t="shared" si="1"/>
        <v>11.277777777777777</v>
      </c>
      <c r="T33" s="51">
        <f t="shared" si="1"/>
        <v>10.166666666666664</v>
      </c>
      <c r="U33" s="52">
        <f t="shared" si="2"/>
        <v>0.30480000000000002</v>
      </c>
      <c r="V33" s="51">
        <f t="shared" si="3"/>
        <v>13.388888888888889</v>
      </c>
      <c r="W33" s="14">
        <f t="shared" si="3"/>
        <v>9.4444444444444446</v>
      </c>
    </row>
    <row r="34" spans="2:23" x14ac:dyDescent="0.25">
      <c r="B34" s="4">
        <v>26</v>
      </c>
      <c r="C34" s="33">
        <v>29.85</v>
      </c>
      <c r="D34" s="5">
        <v>55</v>
      </c>
      <c r="E34" s="4">
        <v>51</v>
      </c>
      <c r="F34" s="6">
        <v>50</v>
      </c>
      <c r="G34" s="5" t="s">
        <v>32</v>
      </c>
      <c r="H34" s="6">
        <v>1.5</v>
      </c>
      <c r="I34" s="6">
        <v>3</v>
      </c>
      <c r="J34" s="14">
        <v>0.11</v>
      </c>
      <c r="K34" s="4">
        <v>56</v>
      </c>
      <c r="L34" s="6">
        <v>40</v>
      </c>
      <c r="M34" s="5"/>
      <c r="N34" s="5">
        <v>0</v>
      </c>
      <c r="O34" s="11">
        <v>9</v>
      </c>
      <c r="P34" s="6" t="s">
        <v>40</v>
      </c>
      <c r="Q34" s="78">
        <v>1010.6676897097716</v>
      </c>
      <c r="R34" s="50">
        <f t="shared" si="1"/>
        <v>12.777777777777777</v>
      </c>
      <c r="S34" s="51">
        <f t="shared" si="1"/>
        <v>10.555555555555555</v>
      </c>
      <c r="T34" s="51">
        <f t="shared" si="1"/>
        <v>10</v>
      </c>
      <c r="U34" s="52">
        <f t="shared" si="2"/>
        <v>0.27939999999999998</v>
      </c>
      <c r="V34" s="51">
        <f t="shared" si="3"/>
        <v>13.333333333333332</v>
      </c>
      <c r="W34" s="14">
        <f t="shared" si="3"/>
        <v>4.4444444444444446</v>
      </c>
    </row>
    <row r="35" spans="2:23" x14ac:dyDescent="0.25">
      <c r="B35" s="4">
        <v>27</v>
      </c>
      <c r="C35" s="33">
        <v>30.224</v>
      </c>
      <c r="D35" s="5">
        <v>54</v>
      </c>
      <c r="E35" s="4">
        <v>47</v>
      </c>
      <c r="F35" s="6">
        <v>47</v>
      </c>
      <c r="G35" s="5" t="s">
        <v>32</v>
      </c>
      <c r="H35" s="6">
        <v>0.5</v>
      </c>
      <c r="I35" s="6">
        <v>6</v>
      </c>
      <c r="J35" s="14">
        <v>0.01</v>
      </c>
      <c r="K35" s="4">
        <v>49</v>
      </c>
      <c r="L35" s="6">
        <v>37.200000000000003</v>
      </c>
      <c r="M35" s="5" t="s">
        <v>32</v>
      </c>
      <c r="N35" s="5">
        <v>0.5</v>
      </c>
      <c r="O35" s="11">
        <v>6</v>
      </c>
      <c r="P35" s="6" t="s">
        <v>55</v>
      </c>
      <c r="Q35" s="78">
        <v>1023.3327832246468</v>
      </c>
      <c r="R35" s="50">
        <f t="shared" si="1"/>
        <v>12.222222222222221</v>
      </c>
      <c r="S35" s="51">
        <f t="shared" si="1"/>
        <v>8.3333333333333339</v>
      </c>
      <c r="T35" s="51">
        <f t="shared" si="1"/>
        <v>8.3333333333333339</v>
      </c>
      <c r="U35" s="52">
        <f t="shared" si="2"/>
        <v>2.5399999999999999E-2</v>
      </c>
      <c r="V35" s="51">
        <f t="shared" si="3"/>
        <v>9.4444444444444446</v>
      </c>
      <c r="W35" s="14">
        <f t="shared" si="3"/>
        <v>2.8888888888888906</v>
      </c>
    </row>
    <row r="36" spans="2:23" x14ac:dyDescent="0.25">
      <c r="B36" s="4">
        <v>28</v>
      </c>
      <c r="C36" s="33">
        <v>30.27</v>
      </c>
      <c r="D36" s="5">
        <v>54</v>
      </c>
      <c r="E36" s="4">
        <v>45.2</v>
      </c>
      <c r="F36" s="6">
        <v>44</v>
      </c>
      <c r="G36" s="5" t="s">
        <v>34</v>
      </c>
      <c r="H36" s="6">
        <v>1.5</v>
      </c>
      <c r="I36" s="6">
        <v>10</v>
      </c>
      <c r="J36" s="14"/>
      <c r="K36" s="4">
        <v>51.6</v>
      </c>
      <c r="L36" s="6">
        <v>40.200000000000003</v>
      </c>
      <c r="M36" s="5" t="s">
        <v>34</v>
      </c>
      <c r="N36" s="5">
        <v>1.5</v>
      </c>
      <c r="O36" s="11">
        <v>8</v>
      </c>
      <c r="P36" s="6" t="s">
        <v>35</v>
      </c>
      <c r="Q36" s="78">
        <v>1024.8905219992037</v>
      </c>
      <c r="R36" s="50">
        <f t="shared" si="1"/>
        <v>12.222222222222221</v>
      </c>
      <c r="S36" s="51">
        <f t="shared" si="1"/>
        <v>7.3333333333333348</v>
      </c>
      <c r="T36" s="51">
        <f t="shared" si="1"/>
        <v>6.6666666666666661</v>
      </c>
      <c r="U36" s="52">
        <f t="shared" si="2"/>
        <v>0</v>
      </c>
      <c r="V36" s="51">
        <f t="shared" si="3"/>
        <v>10.888888888888889</v>
      </c>
      <c r="W36" s="14">
        <f t="shared" si="3"/>
        <v>4.5555555555555571</v>
      </c>
    </row>
    <row r="37" spans="2:23" x14ac:dyDescent="0.25">
      <c r="B37" s="4">
        <v>29</v>
      </c>
      <c r="C37" s="33">
        <v>30.206</v>
      </c>
      <c r="D37" s="5">
        <v>54</v>
      </c>
      <c r="E37" s="4">
        <v>47</v>
      </c>
      <c r="F37" s="6">
        <v>45.2</v>
      </c>
      <c r="G37" s="5" t="s">
        <v>34</v>
      </c>
      <c r="H37" s="6">
        <v>1</v>
      </c>
      <c r="I37" s="6">
        <v>10</v>
      </c>
      <c r="J37" s="14"/>
      <c r="K37" s="4">
        <v>48.9</v>
      </c>
      <c r="L37" s="6">
        <v>46</v>
      </c>
      <c r="M37" s="5" t="s">
        <v>34</v>
      </c>
      <c r="N37" s="5">
        <v>1</v>
      </c>
      <c r="O37" s="11">
        <v>7</v>
      </c>
      <c r="P37" s="6" t="s">
        <v>71</v>
      </c>
      <c r="Q37" s="78">
        <v>1022.7232332693856</v>
      </c>
      <c r="R37" s="50">
        <f t="shared" si="1"/>
        <v>12.222222222222221</v>
      </c>
      <c r="S37" s="51">
        <f t="shared" si="1"/>
        <v>8.3333333333333339</v>
      </c>
      <c r="T37" s="51">
        <f t="shared" si="1"/>
        <v>7.3333333333333348</v>
      </c>
      <c r="U37" s="52">
        <f t="shared" si="2"/>
        <v>0</v>
      </c>
      <c r="V37" s="51">
        <f t="shared" si="3"/>
        <v>9.3888888888888875</v>
      </c>
      <c r="W37" s="14">
        <f t="shared" si="3"/>
        <v>7.7777777777777777</v>
      </c>
    </row>
    <row r="38" spans="2:23" x14ac:dyDescent="0.25">
      <c r="B38" s="4">
        <v>30</v>
      </c>
      <c r="C38" s="33">
        <v>30.3</v>
      </c>
      <c r="D38" s="5">
        <v>53</v>
      </c>
      <c r="E38" s="4">
        <v>43.6</v>
      </c>
      <c r="F38" s="6">
        <v>41</v>
      </c>
      <c r="G38" s="5" t="s">
        <v>53</v>
      </c>
      <c r="H38" s="6">
        <v>1</v>
      </c>
      <c r="I38" s="6">
        <v>0</v>
      </c>
      <c r="J38" s="14">
        <v>0.01</v>
      </c>
      <c r="K38" s="4">
        <v>48</v>
      </c>
      <c r="L38" s="6">
        <v>40</v>
      </c>
      <c r="M38" s="5" t="s">
        <v>53</v>
      </c>
      <c r="N38" s="5">
        <v>2</v>
      </c>
      <c r="O38" s="11">
        <v>7</v>
      </c>
      <c r="P38" s="6" t="s">
        <v>37</v>
      </c>
      <c r="Q38" s="78">
        <v>1025.9064385913059</v>
      </c>
      <c r="R38" s="50">
        <f t="shared" si="1"/>
        <v>11.666666666666666</v>
      </c>
      <c r="S38" s="51">
        <f t="shared" si="1"/>
        <v>6.4444444444444446</v>
      </c>
      <c r="T38" s="51">
        <f t="shared" si="1"/>
        <v>5</v>
      </c>
      <c r="U38" s="52">
        <f t="shared" si="2"/>
        <v>2.5399999999999999E-2</v>
      </c>
      <c r="V38" s="51">
        <f t="shared" si="3"/>
        <v>8.8888888888888893</v>
      </c>
      <c r="W38" s="14">
        <f t="shared" si="3"/>
        <v>4.4444444444444446</v>
      </c>
    </row>
    <row r="39" spans="2:23" x14ac:dyDescent="0.25">
      <c r="B39" s="1" t="s">
        <v>15</v>
      </c>
      <c r="C39" s="12">
        <f t="shared" ref="C39:O39" si="4">SUM(C8:C38)</f>
        <v>895.31799999999998</v>
      </c>
      <c r="D39" s="36">
        <f t="shared" si="4"/>
        <v>1592</v>
      </c>
      <c r="E39" s="36">
        <f t="shared" ref="E39" si="5">SUM(E8:E38)</f>
        <v>1406.6</v>
      </c>
      <c r="F39" s="36">
        <f t="shared" si="4"/>
        <v>1336.7</v>
      </c>
      <c r="G39" s="36"/>
      <c r="H39" s="36">
        <f t="shared" si="4"/>
        <v>48</v>
      </c>
      <c r="I39" s="36">
        <f t="shared" si="4"/>
        <v>194</v>
      </c>
      <c r="J39" s="35">
        <f t="shared" si="4"/>
        <v>4.03</v>
      </c>
      <c r="K39" s="36">
        <f t="shared" si="4"/>
        <v>1552.8000000000002</v>
      </c>
      <c r="L39" s="36">
        <f t="shared" si="4"/>
        <v>1234</v>
      </c>
      <c r="M39" s="12"/>
      <c r="N39" s="36">
        <f t="shared" si="4"/>
        <v>40</v>
      </c>
      <c r="O39" s="37">
        <f t="shared" si="4"/>
        <v>229</v>
      </c>
      <c r="P39" s="3"/>
      <c r="Q39" s="37">
        <f>SUM(Q9:Q38)</f>
        <v>30313.86746396773</v>
      </c>
      <c r="R39" s="37"/>
      <c r="S39" s="48"/>
      <c r="T39" s="48"/>
      <c r="U39" s="49">
        <f t="shared" si="2"/>
        <v>10.2362</v>
      </c>
      <c r="V39" s="48"/>
      <c r="W39" s="13"/>
    </row>
    <row r="40" spans="2:23" x14ac:dyDescent="0.25">
      <c r="B40" s="7" t="s">
        <v>16</v>
      </c>
      <c r="C40" s="15">
        <f>C39/30</f>
        <v>29.843933333333332</v>
      </c>
      <c r="D40" s="38">
        <f>D39/30</f>
        <v>53.06666666666667</v>
      </c>
      <c r="E40" s="38">
        <f>E39/30</f>
        <v>46.886666666666663</v>
      </c>
      <c r="F40" s="38">
        <f>F39/30</f>
        <v>44.556666666666665</v>
      </c>
      <c r="G40" s="38"/>
      <c r="H40" s="38">
        <f>H39/30</f>
        <v>1.6</v>
      </c>
      <c r="I40" s="38">
        <f>I39/30</f>
        <v>6.4666666666666668</v>
      </c>
      <c r="J40" s="38">
        <f>J39/30</f>
        <v>0.13433333333333333</v>
      </c>
      <c r="K40" s="38">
        <f>K39/30</f>
        <v>51.760000000000005</v>
      </c>
      <c r="L40" s="38">
        <f>L39/30</f>
        <v>41.133333333333333</v>
      </c>
      <c r="M40" s="15"/>
      <c r="N40" s="38">
        <f>N39/30</f>
        <v>1.3333333333333333</v>
      </c>
      <c r="O40" s="39">
        <f>O39/30</f>
        <v>7.6333333333333337</v>
      </c>
      <c r="P40" s="9"/>
      <c r="Q40" s="38">
        <f>AVERAGE(Q9:Q38)</f>
        <v>1010.4622487989243</v>
      </c>
      <c r="R40" s="39">
        <f t="shared" si="1"/>
        <v>11.703703703703706</v>
      </c>
      <c r="S40" s="53">
        <f t="shared" si="1"/>
        <v>8.2703703703703688</v>
      </c>
      <c r="T40" s="53">
        <f t="shared" si="1"/>
        <v>6.9759259259259245</v>
      </c>
      <c r="U40" s="54">
        <f t="shared" si="2"/>
        <v>0.34120666666666666</v>
      </c>
      <c r="V40" s="53">
        <f t="shared" si="3"/>
        <v>10.97777777777778</v>
      </c>
      <c r="W40" s="55">
        <f t="shared" si="3"/>
        <v>5.0740740740740735</v>
      </c>
    </row>
    <row r="42" spans="2:23" x14ac:dyDescent="0.25">
      <c r="B42" s="1"/>
      <c r="C42" s="88" t="s">
        <v>17</v>
      </c>
      <c r="D42" s="89"/>
      <c r="E42" s="89"/>
      <c r="F42" s="89"/>
      <c r="G42" s="89"/>
      <c r="H42" s="89"/>
      <c r="I42" s="89"/>
      <c r="J42" s="89"/>
      <c r="K42" s="90"/>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2</v>
      </c>
      <c r="D44" s="5">
        <v>3</v>
      </c>
      <c r="E44" s="5">
        <v>1</v>
      </c>
      <c r="F44" s="5">
        <v>4</v>
      </c>
      <c r="G44" s="5">
        <v>6.5</v>
      </c>
      <c r="H44" s="5">
        <v>4.5</v>
      </c>
      <c r="I44" s="5">
        <v>4.5</v>
      </c>
      <c r="J44" s="5">
        <v>0.5</v>
      </c>
      <c r="K44" s="6"/>
    </row>
    <row r="45" spans="2:23" ht="30" x14ac:dyDescent="0.25">
      <c r="B45" s="24" t="s">
        <v>28</v>
      </c>
      <c r="C45" s="7">
        <v>9</v>
      </c>
      <c r="D45" s="8">
        <v>8</v>
      </c>
      <c r="E45" s="8">
        <v>3</v>
      </c>
      <c r="F45" s="8">
        <v>10.5</v>
      </c>
      <c r="G45" s="8">
        <v>29.5</v>
      </c>
      <c r="H45" s="8">
        <v>14.5</v>
      </c>
      <c r="I45" s="8">
        <v>12.5</v>
      </c>
      <c r="J45" s="8">
        <v>2</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opLeftCell="F4"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30.48</v>
      </c>
      <c r="D9" s="1">
        <v>50</v>
      </c>
      <c r="E9" s="1">
        <v>35.4</v>
      </c>
      <c r="F9" s="3">
        <v>31.9</v>
      </c>
      <c r="G9" s="2" t="s">
        <v>53</v>
      </c>
      <c r="H9" s="3">
        <v>3</v>
      </c>
      <c r="I9" s="3">
        <v>0</v>
      </c>
      <c r="J9" s="13"/>
      <c r="K9" s="1">
        <v>42.6</v>
      </c>
      <c r="L9" s="3">
        <v>32.299999999999997</v>
      </c>
      <c r="M9" s="2" t="s">
        <v>53</v>
      </c>
      <c r="N9" s="2">
        <v>3</v>
      </c>
      <c r="O9" s="10">
        <v>7</v>
      </c>
      <c r="P9" s="3" t="s">
        <v>40</v>
      </c>
      <c r="Q9" s="79">
        <v>1032.6114880991811</v>
      </c>
      <c r="R9" s="37">
        <f>CONVERT(D9,"F","C")</f>
        <v>10</v>
      </c>
      <c r="S9" s="48">
        <f t="shared" ref="S9:T24" si="0">CONVERT(E9,"F","C")</f>
        <v>1.888888888888888</v>
      </c>
      <c r="T9" s="48">
        <f t="shared" si="0"/>
        <v>-5.5555555555556344E-2</v>
      </c>
      <c r="U9" s="49">
        <f>CONVERT(J9,"in","cm")</f>
        <v>0</v>
      </c>
      <c r="V9" s="48">
        <f>CONVERT(K9,"F","C")</f>
        <v>5.8888888888888893</v>
      </c>
      <c r="W9" s="13">
        <f>CONVERT(L9,"F","C")</f>
        <v>0.16666666666666508</v>
      </c>
    </row>
    <row r="10" spans="1:23" x14ac:dyDescent="0.25">
      <c r="B10" s="4">
        <v>2</v>
      </c>
      <c r="C10" s="33">
        <v>30.568000000000001</v>
      </c>
      <c r="D10" s="5">
        <v>48</v>
      </c>
      <c r="E10" s="4">
        <v>29.6</v>
      </c>
      <c r="F10" s="6">
        <v>27</v>
      </c>
      <c r="G10" s="5" t="s">
        <v>53</v>
      </c>
      <c r="H10" s="6">
        <v>2</v>
      </c>
      <c r="I10" s="6">
        <v>0</v>
      </c>
      <c r="J10" s="14"/>
      <c r="K10" s="4">
        <v>37</v>
      </c>
      <c r="L10" s="6">
        <v>27.5</v>
      </c>
      <c r="M10" s="5"/>
      <c r="N10" s="5">
        <v>0</v>
      </c>
      <c r="O10" s="11">
        <v>6</v>
      </c>
      <c r="P10" s="6" t="s">
        <v>37</v>
      </c>
      <c r="Q10" s="78">
        <v>1035.5915101026812</v>
      </c>
      <c r="R10" s="50">
        <f t="shared" ref="R10:T41" si="1">CONVERT(D10,"F","C")</f>
        <v>8.8888888888888893</v>
      </c>
      <c r="S10" s="51">
        <f t="shared" si="0"/>
        <v>-1.3333333333333326</v>
      </c>
      <c r="T10" s="51">
        <f t="shared" si="0"/>
        <v>-2.7777777777777777</v>
      </c>
      <c r="U10" s="52">
        <f t="shared" ref="U10:U41" si="2">CONVERT(J10,"in","cm")</f>
        <v>0</v>
      </c>
      <c r="V10" s="51">
        <f t="shared" ref="V10:W41" si="3">CONVERT(K10,"F","C")</f>
        <v>2.7777777777777777</v>
      </c>
      <c r="W10" s="14">
        <f t="shared" si="3"/>
        <v>-2.5</v>
      </c>
    </row>
    <row r="11" spans="1:23" x14ac:dyDescent="0.25">
      <c r="B11" s="4">
        <v>3</v>
      </c>
      <c r="C11" s="33">
        <v>30.366</v>
      </c>
      <c r="D11" s="5">
        <v>47</v>
      </c>
      <c r="E11" s="4">
        <v>37.4</v>
      </c>
      <c r="F11" s="6">
        <v>34</v>
      </c>
      <c r="G11" s="5" t="s">
        <v>46</v>
      </c>
      <c r="H11" s="6">
        <v>1</v>
      </c>
      <c r="I11" s="6">
        <v>8</v>
      </c>
      <c r="J11" s="14">
        <v>0.06</v>
      </c>
      <c r="K11" s="4">
        <v>44.4</v>
      </c>
      <c r="L11" s="6">
        <v>23.4</v>
      </c>
      <c r="M11" s="5" t="s">
        <v>45</v>
      </c>
      <c r="N11" s="5">
        <v>2</v>
      </c>
      <c r="O11" s="11">
        <v>7</v>
      </c>
      <c r="P11" s="6" t="s">
        <v>35</v>
      </c>
      <c r="Q11" s="78">
        <v>1028.7510050491924</v>
      </c>
      <c r="R11" s="50">
        <f t="shared" si="1"/>
        <v>8.3333333333333339</v>
      </c>
      <c r="S11" s="51">
        <f t="shared" si="0"/>
        <v>2.9999999999999991</v>
      </c>
      <c r="T11" s="51">
        <f t="shared" si="0"/>
        <v>1.1111111111111112</v>
      </c>
      <c r="U11" s="52">
        <f t="shared" si="2"/>
        <v>0.15240000000000001</v>
      </c>
      <c r="V11" s="51">
        <f t="shared" si="3"/>
        <v>6.8888888888888875</v>
      </c>
      <c r="W11" s="14">
        <f t="shared" si="3"/>
        <v>-4.7777777777777786</v>
      </c>
    </row>
    <row r="12" spans="1:23" x14ac:dyDescent="0.25">
      <c r="B12" s="4">
        <v>4</v>
      </c>
      <c r="C12" s="33">
        <v>30.13</v>
      </c>
      <c r="D12" s="34">
        <v>49</v>
      </c>
      <c r="E12" s="4">
        <v>38.4</v>
      </c>
      <c r="F12" s="6">
        <v>37</v>
      </c>
      <c r="G12" s="5" t="s">
        <v>52</v>
      </c>
      <c r="H12" s="6">
        <v>3</v>
      </c>
      <c r="I12" s="6">
        <v>10</v>
      </c>
      <c r="J12" s="14"/>
      <c r="K12" s="4">
        <v>45.8</v>
      </c>
      <c r="L12" s="6">
        <v>32</v>
      </c>
      <c r="M12" s="5" t="s">
        <v>34</v>
      </c>
      <c r="N12" s="5">
        <v>1</v>
      </c>
      <c r="O12" s="11">
        <v>7</v>
      </c>
      <c r="P12" s="6" t="s">
        <v>40</v>
      </c>
      <c r="Q12" s="78">
        <v>1020.7591278579876</v>
      </c>
      <c r="R12" s="50">
        <f t="shared" si="1"/>
        <v>9.4444444444444446</v>
      </c>
      <c r="S12" s="51">
        <f t="shared" si="0"/>
        <v>3.5555555555555545</v>
      </c>
      <c r="T12" s="51">
        <f t="shared" si="0"/>
        <v>2.7777777777777777</v>
      </c>
      <c r="U12" s="52">
        <f t="shared" si="2"/>
        <v>0</v>
      </c>
      <c r="V12" s="51">
        <f t="shared" si="3"/>
        <v>7.6666666666666652</v>
      </c>
      <c r="W12" s="14">
        <f t="shared" si="3"/>
        <v>0</v>
      </c>
    </row>
    <row r="13" spans="1:23" x14ac:dyDescent="0.25">
      <c r="B13" s="4">
        <v>5</v>
      </c>
      <c r="C13" s="33">
        <v>30.36</v>
      </c>
      <c r="D13" s="34">
        <v>46</v>
      </c>
      <c r="E13" s="4">
        <v>35.5</v>
      </c>
      <c r="F13" s="6">
        <v>34</v>
      </c>
      <c r="G13" s="5"/>
      <c r="H13" s="6">
        <v>0</v>
      </c>
      <c r="I13" s="6">
        <v>7</v>
      </c>
      <c r="J13" s="14"/>
      <c r="K13" s="4">
        <v>40.4</v>
      </c>
      <c r="L13" s="6">
        <v>24.3</v>
      </c>
      <c r="M13" s="5"/>
      <c r="N13" s="5">
        <v>0</v>
      </c>
      <c r="O13" s="11">
        <v>5</v>
      </c>
      <c r="P13" s="6" t="s">
        <v>35</v>
      </c>
      <c r="Q13" s="78">
        <v>1028.5478217307718</v>
      </c>
      <c r="R13" s="50">
        <f t="shared" si="1"/>
        <v>7.7777777777777777</v>
      </c>
      <c r="S13" s="51">
        <f t="shared" si="0"/>
        <v>1.9444444444444444</v>
      </c>
      <c r="T13" s="51">
        <f t="shared" si="0"/>
        <v>1.1111111111111112</v>
      </c>
      <c r="U13" s="52">
        <f t="shared" si="2"/>
        <v>0</v>
      </c>
      <c r="V13" s="51">
        <f t="shared" si="3"/>
        <v>4.6666666666666661</v>
      </c>
      <c r="W13" s="14">
        <f t="shared" si="3"/>
        <v>-4.2777777777777777</v>
      </c>
    </row>
    <row r="14" spans="1:23" x14ac:dyDescent="0.25">
      <c r="B14" s="4">
        <v>6</v>
      </c>
      <c r="C14" s="33">
        <v>29.928000000000001</v>
      </c>
      <c r="D14" s="5">
        <v>47</v>
      </c>
      <c r="E14" s="4">
        <v>37.799999999999997</v>
      </c>
      <c r="F14" s="6">
        <v>36.4</v>
      </c>
      <c r="G14" s="5" t="s">
        <v>32</v>
      </c>
      <c r="H14" s="6">
        <v>1</v>
      </c>
      <c r="I14" s="6">
        <v>10</v>
      </c>
      <c r="J14" s="14">
        <v>0.45</v>
      </c>
      <c r="K14" s="4">
        <v>40</v>
      </c>
      <c r="L14" s="6">
        <v>36</v>
      </c>
      <c r="M14" s="5" t="s">
        <v>34</v>
      </c>
      <c r="N14" s="5">
        <v>1</v>
      </c>
      <c r="O14" s="11">
        <v>6</v>
      </c>
      <c r="P14" s="6" t="s">
        <v>97</v>
      </c>
      <c r="Q14" s="78">
        <v>1013.9186228044988</v>
      </c>
      <c r="R14" s="50">
        <f t="shared" si="1"/>
        <v>8.3333333333333339</v>
      </c>
      <c r="S14" s="51">
        <f t="shared" si="0"/>
        <v>3.2222222222222205</v>
      </c>
      <c r="T14" s="51">
        <f t="shared" si="0"/>
        <v>2.4444444444444438</v>
      </c>
      <c r="U14" s="52">
        <f t="shared" si="2"/>
        <v>1.143</v>
      </c>
      <c r="V14" s="51">
        <f t="shared" si="3"/>
        <v>4.4444444444444446</v>
      </c>
      <c r="W14" s="14">
        <f t="shared" si="3"/>
        <v>2.2222222222222223</v>
      </c>
    </row>
    <row r="15" spans="1:23" x14ac:dyDescent="0.25">
      <c r="B15" s="4">
        <v>7</v>
      </c>
      <c r="C15" s="33">
        <v>29.724</v>
      </c>
      <c r="D15" s="5">
        <v>47</v>
      </c>
      <c r="E15" s="4">
        <v>41</v>
      </c>
      <c r="F15" s="6">
        <v>38.5</v>
      </c>
      <c r="G15" s="5" t="s">
        <v>45</v>
      </c>
      <c r="H15" s="6">
        <v>3</v>
      </c>
      <c r="I15" s="6">
        <v>10</v>
      </c>
      <c r="J15" s="14">
        <v>0.28000000000000003</v>
      </c>
      <c r="K15" s="4">
        <v>41.4</v>
      </c>
      <c r="L15" s="6">
        <v>34</v>
      </c>
      <c r="M15" s="5" t="s">
        <v>45</v>
      </c>
      <c r="N15" s="5">
        <v>1.5</v>
      </c>
      <c r="O15" s="11">
        <v>8</v>
      </c>
      <c r="P15" s="6" t="s">
        <v>98</v>
      </c>
      <c r="Q15" s="78">
        <v>1007.0103899782031</v>
      </c>
      <c r="R15" s="50">
        <f t="shared" si="1"/>
        <v>8.3333333333333339</v>
      </c>
      <c r="S15" s="51">
        <f t="shared" si="0"/>
        <v>5</v>
      </c>
      <c r="T15" s="51">
        <f t="shared" si="0"/>
        <v>3.6111111111111112</v>
      </c>
      <c r="U15" s="52">
        <f t="shared" si="2"/>
        <v>0.71120000000000005</v>
      </c>
      <c r="V15" s="51">
        <f t="shared" si="3"/>
        <v>5.2222222222222214</v>
      </c>
      <c r="W15" s="14">
        <f t="shared" si="3"/>
        <v>1.1111111111111112</v>
      </c>
    </row>
    <row r="16" spans="1:23" x14ac:dyDescent="0.25">
      <c r="B16" s="4">
        <v>8</v>
      </c>
      <c r="C16" s="33">
        <v>29.712</v>
      </c>
      <c r="D16" s="5">
        <v>49</v>
      </c>
      <c r="E16" s="4">
        <v>34.5</v>
      </c>
      <c r="F16" s="6">
        <v>32.799999999999997</v>
      </c>
      <c r="G16" s="5" t="s">
        <v>52</v>
      </c>
      <c r="H16" s="6">
        <v>1</v>
      </c>
      <c r="I16" s="6">
        <v>9</v>
      </c>
      <c r="J16" s="14"/>
      <c r="K16" s="4">
        <v>41</v>
      </c>
      <c r="L16" s="6">
        <v>26.5</v>
      </c>
      <c r="M16" s="5"/>
      <c r="N16" s="5">
        <v>0</v>
      </c>
      <c r="O16" s="11">
        <v>7</v>
      </c>
      <c r="P16" s="6" t="s">
        <v>35</v>
      </c>
      <c r="Q16" s="78">
        <v>1006.6040233413622</v>
      </c>
      <c r="R16" s="50">
        <f t="shared" si="1"/>
        <v>9.4444444444444446</v>
      </c>
      <c r="S16" s="51">
        <f t="shared" si="0"/>
        <v>1.3888888888888888</v>
      </c>
      <c r="T16" s="51">
        <f t="shared" si="0"/>
        <v>0.44444444444444287</v>
      </c>
      <c r="U16" s="52">
        <f t="shared" si="2"/>
        <v>0</v>
      </c>
      <c r="V16" s="51">
        <f t="shared" si="3"/>
        <v>5</v>
      </c>
      <c r="W16" s="14">
        <f t="shared" si="3"/>
        <v>-3.0555555555555554</v>
      </c>
    </row>
    <row r="17" spans="2:23" x14ac:dyDescent="0.25">
      <c r="B17" s="4">
        <v>9</v>
      </c>
      <c r="C17" s="33">
        <v>29.782</v>
      </c>
      <c r="D17" s="5">
        <v>46</v>
      </c>
      <c r="E17" s="4">
        <v>34</v>
      </c>
      <c r="F17" s="6">
        <v>33.200000000000003</v>
      </c>
      <c r="G17" s="5"/>
      <c r="H17" s="6">
        <v>0</v>
      </c>
      <c r="I17" s="6">
        <v>9</v>
      </c>
      <c r="J17" s="14">
        <v>0.04</v>
      </c>
      <c r="K17" s="4">
        <v>42</v>
      </c>
      <c r="L17" s="6">
        <v>23.6</v>
      </c>
      <c r="M17" s="5"/>
      <c r="N17" s="5">
        <v>0</v>
      </c>
      <c r="O17" s="11">
        <v>8</v>
      </c>
      <c r="P17" s="6" t="s">
        <v>99</v>
      </c>
      <c r="Q17" s="78">
        <v>1008.974495389601</v>
      </c>
      <c r="R17" s="50">
        <f t="shared" si="1"/>
        <v>7.7777777777777777</v>
      </c>
      <c r="S17" s="51">
        <f t="shared" si="0"/>
        <v>1.1111111111111112</v>
      </c>
      <c r="T17" s="51">
        <f t="shared" si="0"/>
        <v>0.66666666666666818</v>
      </c>
      <c r="U17" s="52">
        <f t="shared" si="2"/>
        <v>0.1016</v>
      </c>
      <c r="V17" s="51">
        <f t="shared" si="3"/>
        <v>5.5555555555555554</v>
      </c>
      <c r="W17" s="14">
        <f t="shared" si="3"/>
        <v>-4.6666666666666661</v>
      </c>
    </row>
    <row r="18" spans="2:23" x14ac:dyDescent="0.25">
      <c r="B18" s="4">
        <v>10</v>
      </c>
      <c r="C18" s="33">
        <v>29.99</v>
      </c>
      <c r="D18" s="5">
        <v>46</v>
      </c>
      <c r="E18" s="4">
        <v>31.2</v>
      </c>
      <c r="F18" s="6">
        <v>31</v>
      </c>
      <c r="G18" s="5" t="s">
        <v>34</v>
      </c>
      <c r="H18" s="6">
        <v>0.5</v>
      </c>
      <c r="I18" s="6">
        <v>4</v>
      </c>
      <c r="J18" s="14"/>
      <c r="K18" s="4">
        <v>41.5</v>
      </c>
      <c r="L18" s="6">
        <v>29.6</v>
      </c>
      <c r="M18" s="5" t="s">
        <v>34</v>
      </c>
      <c r="N18" s="5">
        <v>1</v>
      </c>
      <c r="O18" s="11">
        <v>6</v>
      </c>
      <c r="P18" s="6" t="s">
        <v>37</v>
      </c>
      <c r="Q18" s="78">
        <v>1016.0181837615102</v>
      </c>
      <c r="R18" s="50">
        <f t="shared" si="1"/>
        <v>7.7777777777777777</v>
      </c>
      <c r="S18" s="51">
        <f t="shared" si="0"/>
        <v>-0.44444444444444481</v>
      </c>
      <c r="T18" s="51">
        <f t="shared" si="0"/>
        <v>-0.55555555555555558</v>
      </c>
      <c r="U18" s="52">
        <f t="shared" si="2"/>
        <v>0</v>
      </c>
      <c r="V18" s="51">
        <f t="shared" si="3"/>
        <v>5.2777777777777777</v>
      </c>
      <c r="W18" s="14">
        <f t="shared" si="3"/>
        <v>-1.3333333333333326</v>
      </c>
    </row>
    <row r="19" spans="2:23" x14ac:dyDescent="0.25">
      <c r="B19" s="4">
        <v>11</v>
      </c>
      <c r="C19" s="33">
        <v>29.8</v>
      </c>
      <c r="D19" s="5">
        <v>45</v>
      </c>
      <c r="E19" s="4">
        <v>32.5</v>
      </c>
      <c r="F19" s="6">
        <v>32</v>
      </c>
      <c r="G19" s="5" t="s">
        <v>34</v>
      </c>
      <c r="H19" s="6">
        <v>2</v>
      </c>
      <c r="I19" s="6">
        <v>0</v>
      </c>
      <c r="J19" s="14">
        <v>0.16</v>
      </c>
      <c r="K19" s="4">
        <v>39</v>
      </c>
      <c r="L19" s="6">
        <v>28.2</v>
      </c>
      <c r="M19" s="5" t="s">
        <v>34</v>
      </c>
      <c r="N19" s="5">
        <v>2</v>
      </c>
      <c r="O19" s="11">
        <v>7</v>
      </c>
      <c r="P19" s="6" t="s">
        <v>35</v>
      </c>
      <c r="Q19" s="78">
        <v>1009.5840453448624</v>
      </c>
      <c r="R19" s="50">
        <f t="shared" si="1"/>
        <v>7.2222222222222223</v>
      </c>
      <c r="S19" s="51">
        <f t="shared" si="0"/>
        <v>0.27777777777777779</v>
      </c>
      <c r="T19" s="51">
        <f t="shared" si="0"/>
        <v>0</v>
      </c>
      <c r="U19" s="52">
        <f t="shared" si="2"/>
        <v>0.40639999999999998</v>
      </c>
      <c r="V19" s="51">
        <f t="shared" si="3"/>
        <v>3.8888888888888888</v>
      </c>
      <c r="W19" s="14">
        <f t="shared" si="3"/>
        <v>-2.1111111111111116</v>
      </c>
    </row>
    <row r="20" spans="2:23" x14ac:dyDescent="0.25">
      <c r="B20" s="4">
        <v>12</v>
      </c>
      <c r="C20" s="33">
        <v>29.367999999999999</v>
      </c>
      <c r="D20" s="5">
        <v>46</v>
      </c>
      <c r="E20" s="4">
        <v>48.1</v>
      </c>
      <c r="F20" s="6">
        <v>47.4</v>
      </c>
      <c r="G20" s="5" t="s">
        <v>36</v>
      </c>
      <c r="H20" s="6">
        <v>1.5</v>
      </c>
      <c r="I20" s="6">
        <v>10</v>
      </c>
      <c r="J20" s="14">
        <v>0.21</v>
      </c>
      <c r="K20" s="4">
        <v>52.5</v>
      </c>
      <c r="L20" s="6">
        <v>37.700000000000003</v>
      </c>
      <c r="M20" s="5" t="s">
        <v>38</v>
      </c>
      <c r="N20" s="5">
        <v>4</v>
      </c>
      <c r="O20" s="11">
        <v>9</v>
      </c>
      <c r="P20" s="6" t="s">
        <v>40</v>
      </c>
      <c r="Q20" s="78">
        <v>994.95484641858911</v>
      </c>
      <c r="R20" s="50">
        <f t="shared" si="1"/>
        <v>7.7777777777777777</v>
      </c>
      <c r="S20" s="51">
        <f t="shared" si="0"/>
        <v>8.9444444444444446</v>
      </c>
      <c r="T20" s="51">
        <f t="shared" si="0"/>
        <v>8.5555555555555554</v>
      </c>
      <c r="U20" s="52">
        <f t="shared" si="2"/>
        <v>0.53339999999999999</v>
      </c>
      <c r="V20" s="51">
        <f t="shared" si="3"/>
        <v>11.388888888888889</v>
      </c>
      <c r="W20" s="14">
        <f t="shared" si="3"/>
        <v>3.1666666666666683</v>
      </c>
    </row>
    <row r="21" spans="2:23" x14ac:dyDescent="0.25">
      <c r="B21" s="4">
        <v>13</v>
      </c>
      <c r="C21" s="33">
        <v>29.54</v>
      </c>
      <c r="D21" s="5">
        <v>49</v>
      </c>
      <c r="E21" s="4">
        <v>47.4</v>
      </c>
      <c r="F21" s="6">
        <v>47.3</v>
      </c>
      <c r="G21" s="5" t="s">
        <v>34</v>
      </c>
      <c r="H21" s="6">
        <v>1.5</v>
      </c>
      <c r="I21" s="6">
        <v>10</v>
      </c>
      <c r="J21" s="14">
        <v>0.54</v>
      </c>
      <c r="K21" s="4">
        <v>50</v>
      </c>
      <c r="L21" s="6">
        <v>46.3</v>
      </c>
      <c r="M21" s="5" t="s">
        <v>32</v>
      </c>
      <c r="N21" s="5">
        <v>1.5</v>
      </c>
      <c r="O21" s="11">
        <v>9</v>
      </c>
      <c r="P21" s="6" t="s">
        <v>100</v>
      </c>
      <c r="Q21" s="78">
        <v>1000.7794348799757</v>
      </c>
      <c r="R21" s="50">
        <f t="shared" si="1"/>
        <v>9.4444444444444446</v>
      </c>
      <c r="S21" s="51">
        <f t="shared" si="0"/>
        <v>8.5555555555555554</v>
      </c>
      <c r="T21" s="51">
        <f t="shared" si="0"/>
        <v>8.4999999999999982</v>
      </c>
      <c r="U21" s="52">
        <f t="shared" si="2"/>
        <v>1.3716000000000002</v>
      </c>
      <c r="V21" s="51">
        <f t="shared" si="3"/>
        <v>10</v>
      </c>
      <c r="W21" s="14">
        <f t="shared" si="3"/>
        <v>7.9444444444444429</v>
      </c>
    </row>
    <row r="22" spans="2:23" x14ac:dyDescent="0.25">
      <c r="B22" s="4">
        <v>14</v>
      </c>
      <c r="C22" s="33">
        <v>29.265999999999998</v>
      </c>
      <c r="D22" s="5">
        <v>51</v>
      </c>
      <c r="E22" s="4">
        <v>53.7</v>
      </c>
      <c r="F22" s="6">
        <v>53</v>
      </c>
      <c r="G22" s="5" t="s">
        <v>38</v>
      </c>
      <c r="H22" s="6">
        <v>3</v>
      </c>
      <c r="I22" s="6">
        <v>10</v>
      </c>
      <c r="J22" s="14"/>
      <c r="K22" s="4">
        <v>54.9</v>
      </c>
      <c r="L22" s="6">
        <v>49</v>
      </c>
      <c r="M22" s="5" t="s">
        <v>38</v>
      </c>
      <c r="N22" s="5">
        <v>1.5</v>
      </c>
      <c r="O22" s="11">
        <v>9</v>
      </c>
      <c r="P22" s="6" t="s">
        <v>35</v>
      </c>
      <c r="Q22" s="78">
        <v>991.50073000544137</v>
      </c>
      <c r="R22" s="50">
        <f t="shared" si="1"/>
        <v>10.555555555555555</v>
      </c>
      <c r="S22" s="51">
        <f t="shared" si="0"/>
        <v>12.055555555555557</v>
      </c>
      <c r="T22" s="51">
        <f t="shared" si="0"/>
        <v>11.666666666666666</v>
      </c>
      <c r="U22" s="52">
        <f t="shared" si="2"/>
        <v>0</v>
      </c>
      <c r="V22" s="51">
        <f t="shared" si="3"/>
        <v>12.722222222222221</v>
      </c>
      <c r="W22" s="14">
        <f t="shared" si="3"/>
        <v>9.4444444444444446</v>
      </c>
    </row>
    <row r="23" spans="2:23" x14ac:dyDescent="0.25">
      <c r="B23" s="4">
        <v>15</v>
      </c>
      <c r="C23" s="33">
        <v>29.565999999999999</v>
      </c>
      <c r="D23" s="5">
        <v>51</v>
      </c>
      <c r="E23" s="4">
        <v>47</v>
      </c>
      <c r="F23" s="6">
        <v>47</v>
      </c>
      <c r="G23" s="5" t="s">
        <v>34</v>
      </c>
      <c r="H23" s="6">
        <v>1</v>
      </c>
      <c r="I23" s="6">
        <v>10</v>
      </c>
      <c r="J23" s="14">
        <v>0.91</v>
      </c>
      <c r="K23" s="4">
        <v>53</v>
      </c>
      <c r="L23" s="6">
        <v>45.3</v>
      </c>
      <c r="M23" s="5" t="s">
        <v>36</v>
      </c>
      <c r="N23" s="5">
        <v>0.5</v>
      </c>
      <c r="O23" s="11">
        <v>10</v>
      </c>
      <c r="P23" s="6" t="s">
        <v>39</v>
      </c>
      <c r="Q23" s="78">
        <v>1001.6598959264644</v>
      </c>
      <c r="R23" s="50">
        <f t="shared" si="1"/>
        <v>10.555555555555555</v>
      </c>
      <c r="S23" s="51">
        <f t="shared" si="0"/>
        <v>8.3333333333333339</v>
      </c>
      <c r="T23" s="51">
        <f t="shared" si="0"/>
        <v>8.3333333333333339</v>
      </c>
      <c r="U23" s="52">
        <f t="shared" si="2"/>
        <v>2.3113999999999999</v>
      </c>
      <c r="V23" s="51">
        <f t="shared" si="3"/>
        <v>11.666666666666666</v>
      </c>
      <c r="W23" s="14">
        <f t="shared" si="3"/>
        <v>7.3888888888888875</v>
      </c>
    </row>
    <row r="24" spans="2:23" x14ac:dyDescent="0.25">
      <c r="B24" s="4">
        <v>16</v>
      </c>
      <c r="C24" s="33">
        <v>29.83</v>
      </c>
      <c r="D24" s="5">
        <v>51</v>
      </c>
      <c r="E24" s="4">
        <v>46.7</v>
      </c>
      <c r="F24" s="6">
        <v>46</v>
      </c>
      <c r="G24" s="5" t="s">
        <v>34</v>
      </c>
      <c r="H24" s="6">
        <v>1.5</v>
      </c>
      <c r="I24" s="6">
        <v>10</v>
      </c>
      <c r="J24" s="14">
        <v>0.1</v>
      </c>
      <c r="K24" s="4">
        <v>51.3</v>
      </c>
      <c r="L24" s="6">
        <v>39</v>
      </c>
      <c r="M24" s="5" t="s">
        <v>38</v>
      </c>
      <c r="N24" s="5">
        <v>1</v>
      </c>
      <c r="O24" s="11">
        <v>9</v>
      </c>
      <c r="P24" s="6" t="s">
        <v>40</v>
      </c>
      <c r="Q24" s="78">
        <v>1010.5999619369645</v>
      </c>
      <c r="R24" s="50">
        <f t="shared" si="1"/>
        <v>10.555555555555555</v>
      </c>
      <c r="S24" s="51">
        <f t="shared" si="0"/>
        <v>8.1666666666666679</v>
      </c>
      <c r="T24" s="51">
        <f t="shared" si="0"/>
        <v>7.7777777777777777</v>
      </c>
      <c r="U24" s="52">
        <f t="shared" si="2"/>
        <v>0.254</v>
      </c>
      <c r="V24" s="51">
        <f t="shared" si="3"/>
        <v>10.72222222222222</v>
      </c>
      <c r="W24" s="14">
        <f t="shared" si="3"/>
        <v>3.8888888888888888</v>
      </c>
    </row>
    <row r="25" spans="2:23" x14ac:dyDescent="0.25">
      <c r="B25" s="4">
        <v>17</v>
      </c>
      <c r="C25" s="33">
        <v>29.963999999999999</v>
      </c>
      <c r="D25" s="5">
        <v>51</v>
      </c>
      <c r="E25" s="4">
        <v>47.1</v>
      </c>
      <c r="F25" s="6">
        <v>47</v>
      </c>
      <c r="G25" s="5" t="s">
        <v>38</v>
      </c>
      <c r="H25" s="6">
        <v>0.5</v>
      </c>
      <c r="I25" s="6">
        <v>2</v>
      </c>
      <c r="J25" s="14">
        <v>0.03</v>
      </c>
      <c r="K25" s="4">
        <v>52.6</v>
      </c>
      <c r="L25" s="6">
        <v>43.7</v>
      </c>
      <c r="M25" s="5" t="s">
        <v>38</v>
      </c>
      <c r="N25" s="5">
        <v>1</v>
      </c>
      <c r="O25" s="11">
        <v>8</v>
      </c>
      <c r="P25" s="6" t="s">
        <v>35</v>
      </c>
      <c r="Q25" s="78">
        <v>1015.1377227150215</v>
      </c>
      <c r="R25" s="50">
        <f t="shared" si="1"/>
        <v>10.555555555555555</v>
      </c>
      <c r="S25" s="51">
        <f t="shared" si="1"/>
        <v>8.3888888888888893</v>
      </c>
      <c r="T25" s="51">
        <f t="shared" si="1"/>
        <v>8.3333333333333339</v>
      </c>
      <c r="U25" s="52">
        <f t="shared" si="2"/>
        <v>7.6200000000000004E-2</v>
      </c>
      <c r="V25" s="51">
        <f t="shared" si="3"/>
        <v>11.444444444444445</v>
      </c>
      <c r="W25" s="14">
        <f t="shared" si="3"/>
        <v>6.5000000000000018</v>
      </c>
    </row>
    <row r="26" spans="2:23" x14ac:dyDescent="0.25">
      <c r="B26" s="4">
        <v>18</v>
      </c>
      <c r="C26" s="33">
        <v>30.332000000000001</v>
      </c>
      <c r="D26" s="5">
        <v>51</v>
      </c>
      <c r="E26" s="4">
        <v>47.4</v>
      </c>
      <c r="F26" s="6">
        <v>45</v>
      </c>
      <c r="G26" s="5" t="s">
        <v>38</v>
      </c>
      <c r="H26" s="6">
        <v>1</v>
      </c>
      <c r="I26" s="6">
        <v>8</v>
      </c>
      <c r="J26" s="14"/>
      <c r="K26" s="4">
        <v>51.4</v>
      </c>
      <c r="L26" s="6">
        <v>40.4</v>
      </c>
      <c r="M26" s="5" t="s">
        <v>36</v>
      </c>
      <c r="N26" s="5">
        <v>2</v>
      </c>
      <c r="O26" s="11">
        <v>7</v>
      </c>
      <c r="P26" s="6" t="s">
        <v>40</v>
      </c>
      <c r="Q26" s="78">
        <v>1027.5996329114764</v>
      </c>
      <c r="R26" s="50">
        <f t="shared" si="1"/>
        <v>10.555555555555555</v>
      </c>
      <c r="S26" s="51">
        <f t="shared" si="1"/>
        <v>8.5555555555555554</v>
      </c>
      <c r="T26" s="51">
        <f t="shared" si="1"/>
        <v>7.2222222222222223</v>
      </c>
      <c r="U26" s="52">
        <f t="shared" si="2"/>
        <v>0</v>
      </c>
      <c r="V26" s="51">
        <f t="shared" si="3"/>
        <v>10.777777777777777</v>
      </c>
      <c r="W26" s="14">
        <f t="shared" si="3"/>
        <v>4.6666666666666661</v>
      </c>
    </row>
    <row r="27" spans="2:23" x14ac:dyDescent="0.25">
      <c r="B27" s="4">
        <v>19</v>
      </c>
      <c r="C27" s="33">
        <v>30.122</v>
      </c>
      <c r="D27" s="5">
        <v>51</v>
      </c>
      <c r="E27" s="4">
        <v>50.5</v>
      </c>
      <c r="F27" s="6">
        <v>47.8</v>
      </c>
      <c r="G27" s="5" t="s">
        <v>36</v>
      </c>
      <c r="H27" s="6">
        <v>2</v>
      </c>
      <c r="I27" s="6">
        <v>10</v>
      </c>
      <c r="J27" s="14">
        <v>0.04</v>
      </c>
      <c r="K27" s="4">
        <v>51.4</v>
      </c>
      <c r="L27" s="6">
        <v>47.5</v>
      </c>
      <c r="M27" s="5" t="s">
        <v>36</v>
      </c>
      <c r="N27" s="5">
        <v>2</v>
      </c>
      <c r="O27" s="11">
        <v>9</v>
      </c>
      <c r="P27" s="6" t="s">
        <v>71</v>
      </c>
      <c r="Q27" s="78">
        <v>1020.4882167667602</v>
      </c>
      <c r="R27" s="50">
        <f t="shared" si="1"/>
        <v>10.555555555555555</v>
      </c>
      <c r="S27" s="51">
        <f t="shared" si="1"/>
        <v>10.277777777777777</v>
      </c>
      <c r="T27" s="51">
        <f t="shared" si="1"/>
        <v>8.7777777777777768</v>
      </c>
      <c r="U27" s="52">
        <f t="shared" si="2"/>
        <v>0.1016</v>
      </c>
      <c r="V27" s="51">
        <f t="shared" si="3"/>
        <v>10.777777777777777</v>
      </c>
      <c r="W27" s="14">
        <f t="shared" si="3"/>
        <v>8.6111111111111107</v>
      </c>
    </row>
    <row r="28" spans="2:23" x14ac:dyDescent="0.25">
      <c r="B28" s="4">
        <v>20</v>
      </c>
      <c r="C28" s="33">
        <v>29.777999999999999</v>
      </c>
      <c r="D28" s="5">
        <v>52</v>
      </c>
      <c r="E28" s="4">
        <v>48.2</v>
      </c>
      <c r="F28" s="6">
        <v>46</v>
      </c>
      <c r="G28" s="5" t="s">
        <v>36</v>
      </c>
      <c r="H28" s="6">
        <v>1.5</v>
      </c>
      <c r="I28" s="6">
        <v>10</v>
      </c>
      <c r="J28" s="14">
        <v>0.34</v>
      </c>
      <c r="K28" s="4">
        <v>51</v>
      </c>
      <c r="L28" s="6">
        <v>42.2</v>
      </c>
      <c r="M28" s="5"/>
      <c r="N28" s="5">
        <v>0</v>
      </c>
      <c r="O28" s="11">
        <v>9</v>
      </c>
      <c r="P28" s="6" t="s">
        <v>43</v>
      </c>
      <c r="Q28" s="78">
        <v>1008.8390398439873</v>
      </c>
      <c r="R28" s="50">
        <f t="shared" si="1"/>
        <v>11.111111111111111</v>
      </c>
      <c r="S28" s="51">
        <f t="shared" si="1"/>
        <v>9.0000000000000018</v>
      </c>
      <c r="T28" s="51">
        <f t="shared" si="1"/>
        <v>7.7777777777777777</v>
      </c>
      <c r="U28" s="52">
        <f t="shared" si="2"/>
        <v>0.86359999999999992</v>
      </c>
      <c r="V28" s="51">
        <f t="shared" si="3"/>
        <v>10.555555555555555</v>
      </c>
      <c r="W28" s="14">
        <f t="shared" si="3"/>
        <v>5.6666666666666679</v>
      </c>
    </row>
    <row r="29" spans="2:23" x14ac:dyDescent="0.25">
      <c r="B29" s="4">
        <v>21</v>
      </c>
      <c r="C29" s="33">
        <v>29.65</v>
      </c>
      <c r="D29" s="5">
        <v>52</v>
      </c>
      <c r="E29" s="4">
        <v>41</v>
      </c>
      <c r="F29" s="6">
        <v>40.5</v>
      </c>
      <c r="G29" s="5" t="s">
        <v>53</v>
      </c>
      <c r="H29" s="6">
        <v>1</v>
      </c>
      <c r="I29" s="6">
        <v>10</v>
      </c>
      <c r="J29" s="14">
        <v>0.11</v>
      </c>
      <c r="K29" s="4">
        <v>44</v>
      </c>
      <c r="L29" s="6">
        <v>31.5</v>
      </c>
      <c r="M29" s="5" t="s">
        <v>52</v>
      </c>
      <c r="N29" s="5">
        <v>2</v>
      </c>
      <c r="O29" s="11">
        <v>9</v>
      </c>
      <c r="P29" s="6" t="s">
        <v>101</v>
      </c>
      <c r="Q29" s="78">
        <v>1004.5044623843506</v>
      </c>
      <c r="R29" s="50">
        <f t="shared" si="1"/>
        <v>11.111111111111111</v>
      </c>
      <c r="S29" s="51">
        <f t="shared" si="1"/>
        <v>5</v>
      </c>
      <c r="T29" s="51">
        <f t="shared" si="1"/>
        <v>4.7222222222222223</v>
      </c>
      <c r="U29" s="52">
        <f t="shared" si="2"/>
        <v>0.27939999999999998</v>
      </c>
      <c r="V29" s="51">
        <f t="shared" si="3"/>
        <v>6.6666666666666661</v>
      </c>
      <c r="W29" s="14">
        <f t="shared" si="3"/>
        <v>-0.27777777777777779</v>
      </c>
    </row>
    <row r="30" spans="2:23" x14ac:dyDescent="0.25">
      <c r="B30" s="4">
        <v>22</v>
      </c>
      <c r="C30" s="33">
        <v>29.8</v>
      </c>
      <c r="D30" s="5">
        <v>46</v>
      </c>
      <c r="E30" s="4">
        <v>26</v>
      </c>
      <c r="F30" s="6">
        <v>24</v>
      </c>
      <c r="G30" s="5" t="s">
        <v>53</v>
      </c>
      <c r="H30" s="6">
        <v>2</v>
      </c>
      <c r="I30" s="6">
        <v>10</v>
      </c>
      <c r="J30" s="14"/>
      <c r="K30" s="4">
        <v>32.6</v>
      </c>
      <c r="L30" s="6">
        <v>23.5</v>
      </c>
      <c r="M30" s="5" t="s">
        <v>34</v>
      </c>
      <c r="N30" s="5">
        <v>1.5</v>
      </c>
      <c r="O30" s="11">
        <v>7</v>
      </c>
      <c r="P30" s="6" t="s">
        <v>40</v>
      </c>
      <c r="Q30" s="78">
        <v>1009.5840453448624</v>
      </c>
      <c r="R30" s="50">
        <f t="shared" si="1"/>
        <v>7.7777777777777777</v>
      </c>
      <c r="S30" s="51">
        <f t="shared" si="1"/>
        <v>-3.333333333333333</v>
      </c>
      <c r="T30" s="51">
        <f t="shared" si="1"/>
        <v>-4.4444444444444446</v>
      </c>
      <c r="U30" s="52">
        <f t="shared" si="2"/>
        <v>0</v>
      </c>
      <c r="V30" s="51">
        <f t="shared" si="3"/>
        <v>0.33333333333333409</v>
      </c>
      <c r="W30" s="14">
        <f t="shared" si="3"/>
        <v>-4.7222222222222223</v>
      </c>
    </row>
    <row r="31" spans="2:23" x14ac:dyDescent="0.25">
      <c r="B31" s="4">
        <v>23</v>
      </c>
      <c r="C31" s="33">
        <v>29.99</v>
      </c>
      <c r="D31" s="5">
        <v>44</v>
      </c>
      <c r="E31" s="4">
        <v>23</v>
      </c>
      <c r="F31" s="6">
        <v>22.5</v>
      </c>
      <c r="G31" s="5"/>
      <c r="H31" s="6">
        <v>0</v>
      </c>
      <c r="I31" s="6">
        <v>0</v>
      </c>
      <c r="J31" s="14"/>
      <c r="K31" s="4">
        <v>31</v>
      </c>
      <c r="L31" s="6">
        <v>20.6</v>
      </c>
      <c r="M31" s="5"/>
      <c r="N31" s="5">
        <v>0</v>
      </c>
      <c r="O31" s="11">
        <v>6</v>
      </c>
      <c r="P31" s="6" t="s">
        <v>37</v>
      </c>
      <c r="Q31" s="78">
        <v>1016.0181837615102</v>
      </c>
      <c r="R31" s="50">
        <f t="shared" si="1"/>
        <v>6.6666666666666661</v>
      </c>
      <c r="S31" s="51">
        <f t="shared" si="1"/>
        <v>-5</v>
      </c>
      <c r="T31" s="51">
        <f t="shared" si="1"/>
        <v>-5.2777777777777777</v>
      </c>
      <c r="U31" s="52">
        <f t="shared" si="2"/>
        <v>0</v>
      </c>
      <c r="V31" s="51">
        <f t="shared" si="3"/>
        <v>-0.55555555555555558</v>
      </c>
      <c r="W31" s="14">
        <f t="shared" si="3"/>
        <v>-6.3333333333333321</v>
      </c>
    </row>
    <row r="32" spans="2:23" x14ac:dyDescent="0.25">
      <c r="B32" s="4">
        <v>24</v>
      </c>
      <c r="C32" s="33">
        <v>29.7</v>
      </c>
      <c r="D32" s="5">
        <v>43</v>
      </c>
      <c r="E32" s="4">
        <v>27.3</v>
      </c>
      <c r="F32" s="6">
        <v>25.3</v>
      </c>
      <c r="G32" s="5" t="s">
        <v>34</v>
      </c>
      <c r="H32" s="6">
        <v>2</v>
      </c>
      <c r="I32" s="6">
        <v>10</v>
      </c>
      <c r="J32" s="14"/>
      <c r="K32" s="4">
        <v>31</v>
      </c>
      <c r="L32" s="6">
        <v>20.5</v>
      </c>
      <c r="M32" s="5" t="s">
        <v>53</v>
      </c>
      <c r="N32" s="5">
        <v>2</v>
      </c>
      <c r="O32" s="11">
        <v>8</v>
      </c>
      <c r="P32" s="6" t="s">
        <v>35</v>
      </c>
      <c r="Q32" s="78">
        <v>1006.1976567045214</v>
      </c>
      <c r="R32" s="50">
        <f t="shared" si="1"/>
        <v>6.1111111111111107</v>
      </c>
      <c r="S32" s="51">
        <f t="shared" si="1"/>
        <v>-2.6111111111111107</v>
      </c>
      <c r="T32" s="51">
        <f t="shared" si="1"/>
        <v>-3.7222222222222219</v>
      </c>
      <c r="U32" s="52">
        <f t="shared" si="2"/>
        <v>0</v>
      </c>
      <c r="V32" s="51">
        <f t="shared" si="3"/>
        <v>-0.55555555555555558</v>
      </c>
      <c r="W32" s="14">
        <f t="shared" si="3"/>
        <v>-6.3888888888888884</v>
      </c>
    </row>
    <row r="33" spans="2:23" x14ac:dyDescent="0.25">
      <c r="B33" s="4">
        <v>25</v>
      </c>
      <c r="C33" s="33">
        <v>29.553999999999998</v>
      </c>
      <c r="D33" s="5">
        <v>41</v>
      </c>
      <c r="E33" s="4">
        <v>29.5</v>
      </c>
      <c r="F33" s="6">
        <v>24.8</v>
      </c>
      <c r="G33" s="5" t="s">
        <v>52</v>
      </c>
      <c r="H33" s="6">
        <v>4</v>
      </c>
      <c r="I33" s="6">
        <v>2</v>
      </c>
      <c r="J33" s="14"/>
      <c r="K33" s="4">
        <v>36.299999999999997</v>
      </c>
      <c r="L33" s="6">
        <v>21.2</v>
      </c>
      <c r="M33" s="5" t="s">
        <v>52</v>
      </c>
      <c r="N33" s="5">
        <v>2</v>
      </c>
      <c r="O33" s="11">
        <v>7</v>
      </c>
      <c r="P33" s="6" t="s">
        <v>40</v>
      </c>
      <c r="Q33" s="78">
        <v>1001.2535292896234</v>
      </c>
      <c r="R33" s="50">
        <f t="shared" si="1"/>
        <v>5</v>
      </c>
      <c r="S33" s="51">
        <f t="shared" si="1"/>
        <v>-1.3888888888888888</v>
      </c>
      <c r="T33" s="51">
        <f t="shared" si="1"/>
        <v>-3.9999999999999996</v>
      </c>
      <c r="U33" s="52">
        <f t="shared" si="2"/>
        <v>0</v>
      </c>
      <c r="V33" s="51">
        <f t="shared" si="3"/>
        <v>2.3888888888888871</v>
      </c>
      <c r="W33" s="14">
        <f t="shared" si="3"/>
        <v>-6</v>
      </c>
    </row>
    <row r="34" spans="2:23" x14ac:dyDescent="0.25">
      <c r="B34" s="4">
        <v>26</v>
      </c>
      <c r="C34" s="33">
        <v>29.8</v>
      </c>
      <c r="D34" s="5">
        <v>43</v>
      </c>
      <c r="E34" s="4">
        <v>36.4</v>
      </c>
      <c r="F34" s="6">
        <v>34</v>
      </c>
      <c r="G34" s="5" t="s">
        <v>52</v>
      </c>
      <c r="H34" s="6">
        <v>1.5</v>
      </c>
      <c r="I34" s="6">
        <v>9</v>
      </c>
      <c r="J34" s="14">
        <v>7.0000000000000007E-2</v>
      </c>
      <c r="K34" s="4">
        <v>39.200000000000003</v>
      </c>
      <c r="L34" s="6">
        <v>29</v>
      </c>
      <c r="M34" s="5"/>
      <c r="N34" s="5">
        <v>0</v>
      </c>
      <c r="O34" s="11">
        <v>7</v>
      </c>
      <c r="P34" s="6" t="s">
        <v>102</v>
      </c>
      <c r="Q34" s="78">
        <v>1009.5840453448624</v>
      </c>
      <c r="R34" s="50">
        <f t="shared" si="1"/>
        <v>6.1111111111111107</v>
      </c>
      <c r="S34" s="51">
        <f t="shared" si="1"/>
        <v>2.4444444444444438</v>
      </c>
      <c r="T34" s="51">
        <f t="shared" si="1"/>
        <v>1.1111111111111112</v>
      </c>
      <c r="U34" s="52">
        <f t="shared" si="2"/>
        <v>0.17780000000000001</v>
      </c>
      <c r="V34" s="51">
        <f t="shared" si="3"/>
        <v>4.0000000000000018</v>
      </c>
      <c r="W34" s="14">
        <f t="shared" si="3"/>
        <v>-1.6666666666666665</v>
      </c>
    </row>
    <row r="35" spans="2:23" x14ac:dyDescent="0.25">
      <c r="B35" s="4">
        <v>27</v>
      </c>
      <c r="C35" s="33">
        <v>29.84</v>
      </c>
      <c r="D35" s="5">
        <v>42</v>
      </c>
      <c r="E35" s="4">
        <v>28</v>
      </c>
      <c r="F35" s="6">
        <v>27</v>
      </c>
      <c r="G35" s="5" t="s">
        <v>34</v>
      </c>
      <c r="H35" s="6">
        <v>0.5</v>
      </c>
      <c r="I35" s="6">
        <v>0</v>
      </c>
      <c r="J35" s="14">
        <v>0.01</v>
      </c>
      <c r="K35" s="4">
        <v>34.5</v>
      </c>
      <c r="L35" s="6">
        <v>25.8</v>
      </c>
      <c r="M35" s="5" t="s">
        <v>34</v>
      </c>
      <c r="N35" s="5">
        <v>0.5</v>
      </c>
      <c r="O35" s="11">
        <v>7</v>
      </c>
      <c r="P35" s="6" t="s">
        <v>40</v>
      </c>
      <c r="Q35" s="78">
        <v>1010.9386008009986</v>
      </c>
      <c r="R35" s="50">
        <f t="shared" si="1"/>
        <v>5.5555555555555554</v>
      </c>
      <c r="S35" s="51">
        <f t="shared" si="1"/>
        <v>-2.2222222222222223</v>
      </c>
      <c r="T35" s="51">
        <f t="shared" si="1"/>
        <v>-2.7777777777777777</v>
      </c>
      <c r="U35" s="52">
        <f t="shared" si="2"/>
        <v>2.5399999999999999E-2</v>
      </c>
      <c r="V35" s="51">
        <f t="shared" si="3"/>
        <v>1.3888888888888888</v>
      </c>
      <c r="W35" s="14">
        <f t="shared" si="3"/>
        <v>-3.4444444444444438</v>
      </c>
    </row>
    <row r="36" spans="2:23" x14ac:dyDescent="0.25">
      <c r="B36" s="4">
        <v>28</v>
      </c>
      <c r="C36" s="33">
        <v>29.716000000000001</v>
      </c>
      <c r="D36" s="5">
        <v>41</v>
      </c>
      <c r="E36" s="4">
        <v>24.3</v>
      </c>
      <c r="F36" s="6">
        <v>23</v>
      </c>
      <c r="G36" s="5" t="s">
        <v>53</v>
      </c>
      <c r="H36" s="6">
        <v>1</v>
      </c>
      <c r="I36" s="6">
        <v>10</v>
      </c>
      <c r="J36" s="14">
        <v>0.04</v>
      </c>
      <c r="K36" s="4">
        <v>29.3</v>
      </c>
      <c r="L36" s="6">
        <v>21.3</v>
      </c>
      <c r="M36" s="5" t="s">
        <v>53</v>
      </c>
      <c r="N36" s="5">
        <v>1</v>
      </c>
      <c r="O36" s="11">
        <v>8</v>
      </c>
      <c r="P36" s="6" t="s">
        <v>59</v>
      </c>
      <c r="Q36" s="78">
        <v>1006.7394788869759</v>
      </c>
      <c r="R36" s="50">
        <f t="shared" si="1"/>
        <v>5</v>
      </c>
      <c r="S36" s="51">
        <f t="shared" si="1"/>
        <v>-4.2777777777777777</v>
      </c>
      <c r="T36" s="51">
        <f t="shared" si="1"/>
        <v>-5</v>
      </c>
      <c r="U36" s="52">
        <f t="shared" si="2"/>
        <v>0.1016</v>
      </c>
      <c r="V36" s="51">
        <f t="shared" si="3"/>
        <v>-1.4999999999999996</v>
      </c>
      <c r="W36" s="14">
        <f t="shared" si="3"/>
        <v>-5.9444444444444438</v>
      </c>
    </row>
    <row r="37" spans="2:23" x14ac:dyDescent="0.25">
      <c r="B37" s="4">
        <v>29</v>
      </c>
      <c r="C37" s="33">
        <v>29.92</v>
      </c>
      <c r="D37" s="5">
        <v>42</v>
      </c>
      <c r="E37" s="4">
        <v>29.4</v>
      </c>
      <c r="F37" s="6">
        <v>29</v>
      </c>
      <c r="G37" s="5" t="s">
        <v>53</v>
      </c>
      <c r="H37" s="6">
        <v>1</v>
      </c>
      <c r="I37" s="6">
        <v>10</v>
      </c>
      <c r="J37" s="14">
        <v>0.09</v>
      </c>
      <c r="K37" s="4">
        <v>35.9</v>
      </c>
      <c r="L37" s="6">
        <v>27.1</v>
      </c>
      <c r="M37" s="5" t="s">
        <v>52</v>
      </c>
      <c r="N37" s="5">
        <v>2</v>
      </c>
      <c r="O37" s="11">
        <v>8</v>
      </c>
      <c r="P37" s="6" t="s">
        <v>40</v>
      </c>
      <c r="Q37" s="78">
        <v>1013.6477117132716</v>
      </c>
      <c r="R37" s="50">
        <f t="shared" si="1"/>
        <v>5.5555555555555554</v>
      </c>
      <c r="S37" s="51">
        <f t="shared" si="1"/>
        <v>-1.4444444444444453</v>
      </c>
      <c r="T37" s="51">
        <f t="shared" si="1"/>
        <v>-1.6666666666666665</v>
      </c>
      <c r="U37" s="52">
        <f t="shared" si="2"/>
        <v>0.22859999999999997</v>
      </c>
      <c r="V37" s="51">
        <f t="shared" si="3"/>
        <v>2.1666666666666656</v>
      </c>
      <c r="W37" s="14">
        <f t="shared" si="3"/>
        <v>-2.7222222222222214</v>
      </c>
    </row>
    <row r="38" spans="2:23" x14ac:dyDescent="0.25">
      <c r="B38" s="4">
        <v>30</v>
      </c>
      <c r="C38" s="33">
        <v>30.09</v>
      </c>
      <c r="D38" s="5">
        <v>43</v>
      </c>
      <c r="E38" s="4">
        <v>26.2</v>
      </c>
      <c r="F38" s="6">
        <v>26</v>
      </c>
      <c r="G38" s="5" t="s">
        <v>34</v>
      </c>
      <c r="H38" s="6">
        <v>1</v>
      </c>
      <c r="I38" s="6">
        <v>10</v>
      </c>
      <c r="J38" s="14">
        <v>0.02</v>
      </c>
      <c r="K38" s="4">
        <v>33.799999999999997</v>
      </c>
      <c r="L38" s="6">
        <v>16.600000000000001</v>
      </c>
      <c r="M38" s="5"/>
      <c r="N38" s="5">
        <v>0</v>
      </c>
      <c r="O38" s="11">
        <v>8</v>
      </c>
      <c r="P38" s="6" t="s">
        <v>40</v>
      </c>
      <c r="Q38" s="78">
        <v>1019.4045724018514</v>
      </c>
      <c r="R38" s="50">
        <f t="shared" si="1"/>
        <v>6.1111111111111107</v>
      </c>
      <c r="S38" s="51">
        <f t="shared" si="1"/>
        <v>-3.2222222222222223</v>
      </c>
      <c r="T38" s="51">
        <f t="shared" si="1"/>
        <v>-3.333333333333333</v>
      </c>
      <c r="U38" s="52">
        <f t="shared" si="2"/>
        <v>5.0799999999999998E-2</v>
      </c>
      <c r="V38" s="51">
        <f t="shared" si="3"/>
        <v>0.99999999999999845</v>
      </c>
      <c r="W38" s="14">
        <f t="shared" si="3"/>
        <v>-8.5555555555555554</v>
      </c>
    </row>
    <row r="39" spans="2:23" x14ac:dyDescent="0.25">
      <c r="B39" s="4">
        <v>31</v>
      </c>
      <c r="C39" s="33">
        <v>30.212</v>
      </c>
      <c r="D39" s="5">
        <v>42</v>
      </c>
      <c r="E39" s="4">
        <v>33.299999999999997</v>
      </c>
      <c r="F39" s="6">
        <v>30</v>
      </c>
      <c r="G39" s="5" t="s">
        <v>52</v>
      </c>
      <c r="H39" s="6">
        <v>1.5</v>
      </c>
      <c r="I39" s="6">
        <v>10</v>
      </c>
      <c r="J39" s="14">
        <v>0.01</v>
      </c>
      <c r="K39" s="4">
        <v>36</v>
      </c>
      <c r="L39" s="6">
        <v>19</v>
      </c>
      <c r="M39" s="5"/>
      <c r="N39" s="5">
        <v>0</v>
      </c>
      <c r="O39" s="11">
        <v>8</v>
      </c>
      <c r="P39" s="6" t="s">
        <v>35</v>
      </c>
      <c r="Q39" s="78">
        <v>1023.535966543067</v>
      </c>
      <c r="R39" s="50">
        <f t="shared" si="1"/>
        <v>5.5555555555555554</v>
      </c>
      <c r="S39" s="51">
        <f t="shared" si="1"/>
        <v>0.72222222222222066</v>
      </c>
      <c r="T39" s="51">
        <f t="shared" si="1"/>
        <v>-1.1111111111111112</v>
      </c>
      <c r="U39" s="52">
        <f t="shared" si="2"/>
        <v>2.5399999999999999E-2</v>
      </c>
      <c r="V39" s="51">
        <f t="shared" si="3"/>
        <v>2.2222222222222223</v>
      </c>
      <c r="W39" s="14">
        <f t="shared" si="3"/>
        <v>-7.2222222222222223</v>
      </c>
    </row>
    <row r="40" spans="2:23" x14ac:dyDescent="0.25">
      <c r="B40" s="1" t="s">
        <v>15</v>
      </c>
      <c r="C40" s="12">
        <f t="shared" ref="C40:O40" si="4">SUM(C9:C39)</f>
        <v>926.87799999999993</v>
      </c>
      <c r="D40" s="36">
        <f t="shared" si="4"/>
        <v>1452</v>
      </c>
      <c r="E40" s="36">
        <f t="shared" ref="E40" si="5">SUM(E9:E39)</f>
        <v>1147.8</v>
      </c>
      <c r="F40" s="36">
        <f t="shared" si="4"/>
        <v>1100.3999999999999</v>
      </c>
      <c r="G40" s="36"/>
      <c r="H40" s="36">
        <f t="shared" si="4"/>
        <v>45.5</v>
      </c>
      <c r="I40" s="36">
        <f t="shared" si="4"/>
        <v>228</v>
      </c>
      <c r="J40" s="35">
        <f t="shared" si="4"/>
        <v>3.5099999999999993</v>
      </c>
      <c r="K40" s="36">
        <f t="shared" si="4"/>
        <v>1306.8</v>
      </c>
      <c r="L40" s="36">
        <f t="shared" si="4"/>
        <v>964.60000000000014</v>
      </c>
      <c r="M40" s="12"/>
      <c r="N40" s="36">
        <f t="shared" si="4"/>
        <v>36</v>
      </c>
      <c r="O40" s="37">
        <f t="shared" si="4"/>
        <v>236</v>
      </c>
      <c r="P40" s="3"/>
      <c r="Q40" s="36">
        <f>SUM(Q9:Q39)</f>
        <v>31401.33844804042</v>
      </c>
      <c r="R40" s="37"/>
      <c r="S40" s="48"/>
      <c r="T40" s="48"/>
      <c r="U40" s="49">
        <f t="shared" si="2"/>
        <v>8.9153999999999982</v>
      </c>
      <c r="V40" s="48"/>
      <c r="W40" s="13"/>
    </row>
    <row r="41" spans="2:23" x14ac:dyDescent="0.25">
      <c r="B41" s="7" t="s">
        <v>16</v>
      </c>
      <c r="C41" s="15">
        <f>C40/31</f>
        <v>29.899290322580644</v>
      </c>
      <c r="D41" s="38">
        <f t="shared" ref="D41:O41" si="6">D40/31</f>
        <v>46.838709677419352</v>
      </c>
      <c r="E41" s="38">
        <f t="shared" ref="E41" si="7">E40/31</f>
        <v>37.025806451612901</v>
      </c>
      <c r="F41" s="38">
        <f t="shared" si="6"/>
        <v>35.496774193548383</v>
      </c>
      <c r="G41" s="38"/>
      <c r="H41" s="38">
        <f t="shared" si="6"/>
        <v>1.467741935483871</v>
      </c>
      <c r="I41" s="38">
        <f t="shared" si="6"/>
        <v>7.354838709677419</v>
      </c>
      <c r="J41" s="38">
        <f t="shared" si="6"/>
        <v>0.11322580645161288</v>
      </c>
      <c r="K41" s="38">
        <f t="shared" si="6"/>
        <v>42.154838709677421</v>
      </c>
      <c r="L41" s="38">
        <f t="shared" si="6"/>
        <v>31.116129032258069</v>
      </c>
      <c r="M41" s="15"/>
      <c r="N41" s="38">
        <f t="shared" si="6"/>
        <v>1.1612903225806452</v>
      </c>
      <c r="O41" s="39">
        <f t="shared" si="6"/>
        <v>7.612903225806452</v>
      </c>
      <c r="P41" s="9"/>
      <c r="Q41" s="38">
        <f>AVERAGE(Q9:Q39)</f>
        <v>1012.946401549691</v>
      </c>
      <c r="R41" s="39">
        <f t="shared" si="1"/>
        <v>8.2437275985663074</v>
      </c>
      <c r="S41" s="53">
        <f t="shared" si="1"/>
        <v>2.7921146953405005</v>
      </c>
      <c r="T41" s="53">
        <f t="shared" si="1"/>
        <v>1.9426523297491016</v>
      </c>
      <c r="U41" s="54">
        <f t="shared" si="2"/>
        <v>0.28759354838709672</v>
      </c>
      <c r="V41" s="53">
        <f t="shared" si="3"/>
        <v>5.6415770609319003</v>
      </c>
      <c r="W41" s="55">
        <f t="shared" si="3"/>
        <v>-0.49103942652329496</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1.5</v>
      </c>
      <c r="D45" s="5">
        <v>4</v>
      </c>
      <c r="E45" s="5">
        <v>4.5</v>
      </c>
      <c r="F45" s="5">
        <v>7</v>
      </c>
      <c r="G45" s="5">
        <v>1</v>
      </c>
      <c r="H45" s="5">
        <v>3.5</v>
      </c>
      <c r="I45" s="5">
        <v>3.5</v>
      </c>
      <c r="J45" s="5">
        <v>0.5</v>
      </c>
      <c r="K45" s="6"/>
    </row>
    <row r="46" spans="2:23" ht="30" x14ac:dyDescent="0.25">
      <c r="B46" s="24" t="s">
        <v>28</v>
      </c>
      <c r="C46" s="7">
        <v>3.5</v>
      </c>
      <c r="D46" s="8">
        <v>17</v>
      </c>
      <c r="E46" s="8">
        <v>16</v>
      </c>
      <c r="F46" s="8">
        <v>17</v>
      </c>
      <c r="G46" s="8">
        <v>8.5</v>
      </c>
      <c r="H46" s="8">
        <v>19</v>
      </c>
      <c r="I46" s="8">
        <v>10.5</v>
      </c>
      <c r="J46" s="8">
        <v>1</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29">
    <cfRule type="cellIs" dxfId="5" priority="5" operator="lessThan">
      <formula>35</formula>
    </cfRule>
    <cfRule type="cellIs" dxfId="4" priority="6" operator="greaterThanOrEqual">
      <formula>85</formula>
    </cfRule>
  </conditionalFormatting>
  <conditionalFormatting sqref="L9:L2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CC792-B60F-4011-817B-98502442467B}">
  <dimension ref="A58:D97"/>
  <sheetViews>
    <sheetView topLeftCell="A47" workbookViewId="0">
      <selection activeCell="A58" sqref="A58:D97"/>
    </sheetView>
  </sheetViews>
  <sheetFormatPr defaultRowHeight="15" x14ac:dyDescent="0.25"/>
  <sheetData>
    <row r="58" spans="1:4" x14ac:dyDescent="0.25">
      <c r="A58" s="56" t="s">
        <v>107</v>
      </c>
      <c r="B58" s="57"/>
      <c r="C58" s="57"/>
      <c r="D58" s="57"/>
    </row>
    <row r="59" spans="1:4" x14ac:dyDescent="0.25">
      <c r="A59" s="57" t="s">
        <v>108</v>
      </c>
      <c r="B59" s="57"/>
      <c r="C59" s="57"/>
      <c r="D59" s="57"/>
    </row>
    <row r="60" spans="1:4" x14ac:dyDescent="0.25">
      <c r="A60" s="57" t="s">
        <v>109</v>
      </c>
      <c r="B60" s="57"/>
      <c r="C60" s="57"/>
      <c r="D60" s="57"/>
    </row>
    <row r="61" spans="1:4" x14ac:dyDescent="0.25">
      <c r="A61" s="57" t="s">
        <v>110</v>
      </c>
      <c r="B61" s="57"/>
      <c r="C61" s="57"/>
      <c r="D61" s="57"/>
    </row>
    <row r="62" spans="1:4" x14ac:dyDescent="0.25">
      <c r="A62" s="57" t="s">
        <v>111</v>
      </c>
      <c r="B62" s="57"/>
      <c r="C62" s="57"/>
      <c r="D62" s="57"/>
    </row>
    <row r="63" spans="1:4" x14ac:dyDescent="0.25">
      <c r="A63" s="57" t="s">
        <v>112</v>
      </c>
      <c r="B63" s="57"/>
      <c r="C63" s="57"/>
      <c r="D63" s="57"/>
    </row>
    <row r="64" spans="1:4" x14ac:dyDescent="0.25">
      <c r="A64" s="58"/>
      <c r="B64" s="57"/>
      <c r="C64" s="57"/>
      <c r="D64" s="57"/>
    </row>
    <row r="65" spans="1:4" x14ac:dyDescent="0.25">
      <c r="A65" s="59"/>
      <c r="B65" s="60" t="s">
        <v>113</v>
      </c>
      <c r="C65" s="61" t="s">
        <v>114</v>
      </c>
      <c r="D65" s="62" t="s">
        <v>115</v>
      </c>
    </row>
    <row r="66" spans="1:4" ht="15.75" thickBot="1" x14ac:dyDescent="0.3">
      <c r="A66" s="63" t="s">
        <v>116</v>
      </c>
      <c r="B66" s="64" t="s">
        <v>117</v>
      </c>
      <c r="C66" s="65" t="s">
        <v>117</v>
      </c>
      <c r="D66" s="66" t="s">
        <v>117</v>
      </c>
    </row>
    <row r="67" spans="1:4" x14ac:dyDescent="0.25">
      <c r="A67" s="67">
        <v>42</v>
      </c>
      <c r="B67" s="68">
        <f>SUM(D67+C67)</f>
        <v>2.8000000000000004E-2</v>
      </c>
      <c r="C67" s="69">
        <v>-0.03</v>
      </c>
      <c r="D67" s="70">
        <v>5.8000000000000003E-2</v>
      </c>
    </row>
    <row r="68" spans="1:4" x14ac:dyDescent="0.25">
      <c r="A68" s="67">
        <v>43</v>
      </c>
      <c r="B68" s="71">
        <f t="shared" ref="B68:B97" si="0">SUM(D68+C68)</f>
        <v>2.5000000000000001E-2</v>
      </c>
      <c r="C68" s="72">
        <v>-3.3000000000000002E-2</v>
      </c>
      <c r="D68" s="73">
        <v>5.8000000000000003E-2</v>
      </c>
    </row>
    <row r="69" spans="1:4" x14ac:dyDescent="0.25">
      <c r="A69" s="67">
        <v>44</v>
      </c>
      <c r="B69" s="71">
        <f t="shared" si="0"/>
        <v>2.2000000000000006E-2</v>
      </c>
      <c r="C69" s="69">
        <v>-3.5999999999999997E-2</v>
      </c>
      <c r="D69" s="73">
        <v>5.8000000000000003E-2</v>
      </c>
    </row>
    <row r="70" spans="1:4" x14ac:dyDescent="0.25">
      <c r="A70" s="67">
        <v>45</v>
      </c>
      <c r="B70" s="71">
        <f t="shared" si="0"/>
        <v>1.9000000000000003E-2</v>
      </c>
      <c r="C70" s="72">
        <v>-3.9E-2</v>
      </c>
      <c r="D70" s="73">
        <v>5.8000000000000003E-2</v>
      </c>
    </row>
    <row r="71" spans="1:4" x14ac:dyDescent="0.25">
      <c r="A71" s="67">
        <v>46</v>
      </c>
      <c r="B71" s="71">
        <f t="shared" si="0"/>
        <v>1.6E-2</v>
      </c>
      <c r="C71" s="69">
        <v>-4.2000000000000003E-2</v>
      </c>
      <c r="D71" s="73">
        <v>5.8000000000000003E-2</v>
      </c>
    </row>
    <row r="72" spans="1:4" x14ac:dyDescent="0.25">
      <c r="A72" s="67">
        <v>47</v>
      </c>
      <c r="B72" s="71">
        <f t="shared" si="0"/>
        <v>1.3000000000000005E-2</v>
      </c>
      <c r="C72" s="72">
        <v>-4.4999999999999998E-2</v>
      </c>
      <c r="D72" s="73">
        <v>5.8000000000000003E-2</v>
      </c>
    </row>
    <row r="73" spans="1:4" x14ac:dyDescent="0.25">
      <c r="A73" s="67">
        <v>48</v>
      </c>
      <c r="B73" s="71">
        <f t="shared" si="0"/>
        <v>1.0000000000000002E-2</v>
      </c>
      <c r="C73" s="69">
        <v>-4.8000000000000001E-2</v>
      </c>
      <c r="D73" s="73">
        <v>5.8000000000000003E-2</v>
      </c>
    </row>
    <row r="74" spans="1:4" x14ac:dyDescent="0.25">
      <c r="A74" s="67">
        <v>49</v>
      </c>
      <c r="B74" s="71">
        <f t="shared" si="0"/>
        <v>7.0000000000000062E-3</v>
      </c>
      <c r="C74" s="72">
        <v>-5.0999999999999997E-2</v>
      </c>
      <c r="D74" s="73">
        <v>5.8000000000000003E-2</v>
      </c>
    </row>
    <row r="75" spans="1:4" x14ac:dyDescent="0.25">
      <c r="A75" s="67">
        <v>50</v>
      </c>
      <c r="B75" s="71">
        <f t="shared" si="0"/>
        <v>4.0000000000000036E-3</v>
      </c>
      <c r="C75" s="69">
        <v>-5.3999999999999999E-2</v>
      </c>
      <c r="D75" s="73">
        <v>5.8000000000000003E-2</v>
      </c>
    </row>
    <row r="76" spans="1:4" x14ac:dyDescent="0.25">
      <c r="A76" s="67">
        <v>51</v>
      </c>
      <c r="B76" s="71">
        <f t="shared" si="0"/>
        <v>1.0000000000000009E-3</v>
      </c>
      <c r="C76" s="72">
        <v>-5.7000000000000002E-2</v>
      </c>
      <c r="D76" s="73">
        <v>5.8000000000000003E-2</v>
      </c>
    </row>
    <row r="77" spans="1:4" x14ac:dyDescent="0.25">
      <c r="A77" s="67">
        <v>52</v>
      </c>
      <c r="B77" s="71">
        <f t="shared" si="0"/>
        <v>-1.9999999999999948E-3</v>
      </c>
      <c r="C77" s="69">
        <v>-0.06</v>
      </c>
      <c r="D77" s="73">
        <v>5.8000000000000003E-2</v>
      </c>
    </row>
    <row r="78" spans="1:4" x14ac:dyDescent="0.25">
      <c r="A78" s="67">
        <v>53</v>
      </c>
      <c r="B78" s="71">
        <f t="shared" si="0"/>
        <v>-4.9999999999999975E-3</v>
      </c>
      <c r="C78" s="72">
        <v>-6.3E-2</v>
      </c>
      <c r="D78" s="73">
        <v>5.8000000000000003E-2</v>
      </c>
    </row>
    <row r="79" spans="1:4" x14ac:dyDescent="0.25">
      <c r="A79" s="67">
        <v>54</v>
      </c>
      <c r="B79" s="71">
        <f t="shared" si="0"/>
        <v>-8.0000000000000002E-3</v>
      </c>
      <c r="C79" s="69">
        <v>-6.6000000000000003E-2</v>
      </c>
      <c r="D79" s="73">
        <v>5.8000000000000003E-2</v>
      </c>
    </row>
    <row r="80" spans="1:4" x14ac:dyDescent="0.25">
      <c r="A80" s="67">
        <v>55</v>
      </c>
      <c r="B80" s="71">
        <f t="shared" si="0"/>
        <v>-1.1000000000000003E-2</v>
      </c>
      <c r="C80" s="72">
        <v>-6.9000000000000006E-2</v>
      </c>
      <c r="D80" s="73">
        <v>5.8000000000000003E-2</v>
      </c>
    </row>
    <row r="81" spans="1:4" x14ac:dyDescent="0.25">
      <c r="A81" s="67">
        <v>56</v>
      </c>
      <c r="B81" s="71">
        <f t="shared" si="0"/>
        <v>-1.3999999999999992E-2</v>
      </c>
      <c r="C81" s="69">
        <v>-7.1999999999999995E-2</v>
      </c>
      <c r="D81" s="73">
        <v>5.8000000000000003E-2</v>
      </c>
    </row>
    <row r="82" spans="1:4" x14ac:dyDescent="0.25">
      <c r="A82" s="67">
        <v>57</v>
      </c>
      <c r="B82" s="71">
        <f t="shared" si="0"/>
        <v>-1.6999999999999994E-2</v>
      </c>
      <c r="C82" s="72">
        <v>-7.4999999999999997E-2</v>
      </c>
      <c r="D82" s="73">
        <v>5.8000000000000003E-2</v>
      </c>
    </row>
    <row r="83" spans="1:4" x14ac:dyDescent="0.25">
      <c r="A83" s="67">
        <v>58</v>
      </c>
      <c r="B83" s="71">
        <f t="shared" si="0"/>
        <v>-1.9999999999999997E-2</v>
      </c>
      <c r="C83" s="69">
        <v>-7.8E-2</v>
      </c>
      <c r="D83" s="73">
        <v>5.8000000000000003E-2</v>
      </c>
    </row>
    <row r="84" spans="1:4" x14ac:dyDescent="0.25">
      <c r="A84" s="67">
        <v>59</v>
      </c>
      <c r="B84" s="71">
        <f t="shared" si="0"/>
        <v>-2.3E-2</v>
      </c>
      <c r="C84" s="72">
        <v>-8.1000000000000003E-2</v>
      </c>
      <c r="D84" s="73">
        <v>5.8000000000000003E-2</v>
      </c>
    </row>
    <row r="85" spans="1:4" x14ac:dyDescent="0.25">
      <c r="A85" s="67">
        <v>60</v>
      </c>
      <c r="B85" s="71">
        <f t="shared" si="0"/>
        <v>-2.6000000000000002E-2</v>
      </c>
      <c r="C85" s="69">
        <v>-8.4000000000000005E-2</v>
      </c>
      <c r="D85" s="73">
        <v>5.8000000000000003E-2</v>
      </c>
    </row>
    <row r="86" spans="1:4" x14ac:dyDescent="0.25">
      <c r="A86" s="67">
        <v>61</v>
      </c>
      <c r="B86" s="71">
        <f t="shared" si="0"/>
        <v>-2.9000000000000102E-2</v>
      </c>
      <c r="C86" s="72">
        <v>-8.7000000000000105E-2</v>
      </c>
      <c r="D86" s="73">
        <v>5.8000000000000003E-2</v>
      </c>
    </row>
    <row r="87" spans="1:4" x14ac:dyDescent="0.25">
      <c r="A87" s="67">
        <v>62</v>
      </c>
      <c r="B87" s="71">
        <f t="shared" si="0"/>
        <v>-3.2000000000000091E-2</v>
      </c>
      <c r="C87" s="69">
        <v>-9.0000000000000094E-2</v>
      </c>
      <c r="D87" s="73">
        <v>5.8000000000000003E-2</v>
      </c>
    </row>
    <row r="88" spans="1:4" x14ac:dyDescent="0.25">
      <c r="A88" s="67">
        <v>63</v>
      </c>
      <c r="B88" s="71">
        <f t="shared" si="0"/>
        <v>-3.5000000000000094E-2</v>
      </c>
      <c r="C88" s="72">
        <v>-9.3000000000000096E-2</v>
      </c>
      <c r="D88" s="73">
        <v>5.8000000000000003E-2</v>
      </c>
    </row>
    <row r="89" spans="1:4" x14ac:dyDescent="0.25">
      <c r="A89" s="67">
        <v>64</v>
      </c>
      <c r="B89" s="71">
        <f>SUM(D89+C89)</f>
        <v>-3.8000000000000096E-2</v>
      </c>
      <c r="C89" s="69">
        <v>-9.6000000000000099E-2</v>
      </c>
      <c r="D89" s="73">
        <v>5.8000000000000003E-2</v>
      </c>
    </row>
    <row r="90" spans="1:4" x14ac:dyDescent="0.25">
      <c r="A90" s="67">
        <v>65</v>
      </c>
      <c r="B90" s="71">
        <f t="shared" si="0"/>
        <v>-4.1000000000000099E-2</v>
      </c>
      <c r="C90" s="72">
        <v>-9.9000000000000102E-2</v>
      </c>
      <c r="D90" s="73">
        <v>5.8000000000000003E-2</v>
      </c>
    </row>
    <row r="91" spans="1:4" x14ac:dyDescent="0.25">
      <c r="A91" s="67">
        <v>66</v>
      </c>
      <c r="B91" s="71">
        <f t="shared" si="0"/>
        <v>-4.3999999999999991E-2</v>
      </c>
      <c r="C91" s="69">
        <v>-0.10199999999999999</v>
      </c>
      <c r="D91" s="73">
        <v>5.8000000000000003E-2</v>
      </c>
    </row>
    <row r="92" spans="1:4" x14ac:dyDescent="0.25">
      <c r="A92" s="67">
        <v>67</v>
      </c>
      <c r="B92" s="71">
        <f t="shared" si="0"/>
        <v>-4.6999999999999993E-2</v>
      </c>
      <c r="C92" s="72">
        <v>-0.105</v>
      </c>
      <c r="D92" s="73">
        <v>5.8000000000000003E-2</v>
      </c>
    </row>
    <row r="93" spans="1:4" x14ac:dyDescent="0.25">
      <c r="A93" s="67">
        <v>68</v>
      </c>
      <c r="B93" s="71">
        <f t="shared" si="0"/>
        <v>-4.9999999999999996E-2</v>
      </c>
      <c r="C93" s="69">
        <v>-0.108</v>
      </c>
      <c r="D93" s="73">
        <v>5.8000000000000003E-2</v>
      </c>
    </row>
    <row r="94" spans="1:4" x14ac:dyDescent="0.25">
      <c r="A94" s="67">
        <v>69</v>
      </c>
      <c r="B94" s="71">
        <f t="shared" si="0"/>
        <v>-5.2999999999999999E-2</v>
      </c>
      <c r="C94" s="72">
        <v>-0.111</v>
      </c>
      <c r="D94" s="73">
        <v>5.8000000000000003E-2</v>
      </c>
    </row>
    <row r="95" spans="1:4" x14ac:dyDescent="0.25">
      <c r="A95" s="67">
        <v>70</v>
      </c>
      <c r="B95" s="71">
        <f t="shared" si="0"/>
        <v>-5.6000000000000001E-2</v>
      </c>
      <c r="C95" s="69">
        <v>-0.114</v>
      </c>
      <c r="D95" s="73">
        <v>5.8000000000000003E-2</v>
      </c>
    </row>
    <row r="96" spans="1:4" x14ac:dyDescent="0.25">
      <c r="A96" s="67">
        <v>71</v>
      </c>
      <c r="B96" s="71">
        <f t="shared" si="0"/>
        <v>-5.9000000000000004E-2</v>
      </c>
      <c r="C96" s="72">
        <v>-0.11700000000000001</v>
      </c>
      <c r="D96" s="73">
        <v>5.8000000000000003E-2</v>
      </c>
    </row>
    <row r="97" spans="1:4" x14ac:dyDescent="0.25">
      <c r="A97" s="74">
        <v>72</v>
      </c>
      <c r="B97" s="75">
        <f t="shared" si="0"/>
        <v>-6.1999999999999993E-2</v>
      </c>
      <c r="C97" s="76">
        <v>-0.12</v>
      </c>
      <c r="D97" s="77">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topLeftCell="G20"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30.102</v>
      </c>
      <c r="D9" s="1">
        <v>49</v>
      </c>
      <c r="E9" s="1">
        <v>44</v>
      </c>
      <c r="F9" s="3">
        <v>43.5</v>
      </c>
      <c r="G9" s="2" t="s">
        <v>38</v>
      </c>
      <c r="H9" s="3">
        <v>2</v>
      </c>
      <c r="I9" s="3">
        <v>3</v>
      </c>
      <c r="J9" s="13">
        <v>0.32</v>
      </c>
      <c r="K9" s="1">
        <v>48</v>
      </c>
      <c r="L9" s="3">
        <v>41.4</v>
      </c>
      <c r="M9" s="2" t="s">
        <v>32</v>
      </c>
      <c r="N9" s="2">
        <v>3</v>
      </c>
      <c r="O9" s="10">
        <v>9</v>
      </c>
      <c r="P9" s="3" t="s">
        <v>40</v>
      </c>
      <c r="Q9" s="79">
        <v>1019.9125306979025</v>
      </c>
      <c r="R9" s="37">
        <f>CONVERT(D9,"F","C")</f>
        <v>9.4444444444444446</v>
      </c>
      <c r="S9" s="48">
        <f t="shared" ref="S9:T24" si="0">CONVERT(E9,"F","C")</f>
        <v>6.6666666666666661</v>
      </c>
      <c r="T9" s="48">
        <f t="shared" si="0"/>
        <v>6.3888888888888884</v>
      </c>
      <c r="U9" s="49">
        <f>CONVERT(J9,"in","cm")</f>
        <v>0.81279999999999997</v>
      </c>
      <c r="V9" s="48">
        <f>CONVERT(K9,"F","C")</f>
        <v>8.8888888888888893</v>
      </c>
      <c r="W9" s="13">
        <f>CONVERT(L9,"F","C")</f>
        <v>5.2222222222222214</v>
      </c>
    </row>
    <row r="10" spans="1:23" x14ac:dyDescent="0.25">
      <c r="B10" s="4">
        <v>2</v>
      </c>
      <c r="C10" s="33">
        <v>29.72</v>
      </c>
      <c r="D10" s="5">
        <v>49</v>
      </c>
      <c r="E10" s="4">
        <v>45</v>
      </c>
      <c r="F10" s="6">
        <v>44.1</v>
      </c>
      <c r="G10" s="5" t="s">
        <v>32</v>
      </c>
      <c r="H10" s="6">
        <v>4</v>
      </c>
      <c r="I10" s="6">
        <v>10</v>
      </c>
      <c r="J10" s="14">
        <v>0.19</v>
      </c>
      <c r="K10" s="4">
        <v>47</v>
      </c>
      <c r="L10" s="6">
        <v>43.7</v>
      </c>
      <c r="M10" s="5" t="s">
        <v>32</v>
      </c>
      <c r="N10" s="5">
        <v>2</v>
      </c>
      <c r="O10" s="11">
        <v>10</v>
      </c>
      <c r="P10" s="6" t="s">
        <v>43</v>
      </c>
      <c r="Q10" s="78">
        <v>1006.9765260917997</v>
      </c>
      <c r="R10" s="50">
        <f t="shared" ref="R10:T38" si="1">CONVERT(D10,"F","C")</f>
        <v>9.4444444444444446</v>
      </c>
      <c r="S10" s="51">
        <f t="shared" si="0"/>
        <v>7.2222222222222223</v>
      </c>
      <c r="T10" s="51">
        <f t="shared" si="0"/>
        <v>6.7222222222222232</v>
      </c>
      <c r="U10" s="52">
        <f t="shared" ref="U10:U38" si="2">CONVERT(J10,"in","cm")</f>
        <v>0.48260000000000003</v>
      </c>
      <c r="V10" s="51">
        <f t="shared" ref="V10:W38" si="3">CONVERT(K10,"F","C")</f>
        <v>8.3333333333333339</v>
      </c>
      <c r="W10" s="14">
        <f t="shared" si="3"/>
        <v>6.5000000000000018</v>
      </c>
    </row>
    <row r="11" spans="1:23" x14ac:dyDescent="0.25">
      <c r="B11" s="4">
        <v>3</v>
      </c>
      <c r="C11" s="33">
        <v>29.736000000000001</v>
      </c>
      <c r="D11" s="5">
        <v>48</v>
      </c>
      <c r="E11" s="4">
        <v>45</v>
      </c>
      <c r="F11" s="6">
        <v>45</v>
      </c>
      <c r="G11" s="5" t="s">
        <v>32</v>
      </c>
      <c r="H11" s="6">
        <v>0.5</v>
      </c>
      <c r="I11" s="6">
        <v>10</v>
      </c>
      <c r="J11" s="14"/>
      <c r="K11" s="4">
        <v>48</v>
      </c>
      <c r="L11" s="6">
        <v>42.1</v>
      </c>
      <c r="M11" s="5" t="s">
        <v>32</v>
      </c>
      <c r="N11" s="5">
        <v>1</v>
      </c>
      <c r="O11" s="11">
        <v>8</v>
      </c>
      <c r="P11" s="6" t="s">
        <v>55</v>
      </c>
      <c r="Q11" s="78">
        <v>1007.5183482742544</v>
      </c>
      <c r="R11" s="50">
        <f t="shared" si="1"/>
        <v>8.8888888888888893</v>
      </c>
      <c r="S11" s="51">
        <f t="shared" si="0"/>
        <v>7.2222222222222223</v>
      </c>
      <c r="T11" s="51">
        <f t="shared" si="0"/>
        <v>7.2222222222222223</v>
      </c>
      <c r="U11" s="52">
        <f t="shared" si="2"/>
        <v>0</v>
      </c>
      <c r="V11" s="51">
        <f t="shared" si="3"/>
        <v>8.8888888888888893</v>
      </c>
      <c r="W11" s="14">
        <f t="shared" si="3"/>
        <v>5.6111111111111116</v>
      </c>
    </row>
    <row r="12" spans="1:23" x14ac:dyDescent="0.25">
      <c r="B12" s="4">
        <v>4</v>
      </c>
      <c r="C12" s="33">
        <v>29.652000000000001</v>
      </c>
      <c r="D12" s="34">
        <v>49</v>
      </c>
      <c r="E12" s="4">
        <v>43.5</v>
      </c>
      <c r="F12" s="6">
        <v>43</v>
      </c>
      <c r="G12" s="5" t="s">
        <v>34</v>
      </c>
      <c r="H12" s="6">
        <v>3</v>
      </c>
      <c r="I12" s="6">
        <v>10</v>
      </c>
      <c r="J12" s="14">
        <v>0.01</v>
      </c>
      <c r="K12" s="4">
        <v>49</v>
      </c>
      <c r="L12" s="6">
        <v>41</v>
      </c>
      <c r="M12" s="5" t="s">
        <v>32</v>
      </c>
      <c r="N12" s="5">
        <v>1</v>
      </c>
      <c r="O12" s="11">
        <v>8</v>
      </c>
      <c r="P12" s="6" t="s">
        <v>35</v>
      </c>
      <c r="Q12" s="78">
        <v>1004.6737818163679</v>
      </c>
      <c r="R12" s="50">
        <f t="shared" si="1"/>
        <v>9.4444444444444446</v>
      </c>
      <c r="S12" s="51">
        <f t="shared" si="0"/>
        <v>6.3888888888888884</v>
      </c>
      <c r="T12" s="51">
        <f t="shared" si="0"/>
        <v>6.1111111111111107</v>
      </c>
      <c r="U12" s="52">
        <f t="shared" si="2"/>
        <v>2.5399999999999999E-2</v>
      </c>
      <c r="V12" s="51">
        <f t="shared" si="3"/>
        <v>9.4444444444444446</v>
      </c>
      <c r="W12" s="14">
        <f t="shared" si="3"/>
        <v>5</v>
      </c>
    </row>
    <row r="13" spans="1:23" x14ac:dyDescent="0.25">
      <c r="B13" s="4">
        <v>5</v>
      </c>
      <c r="C13" s="33">
        <v>29.76</v>
      </c>
      <c r="D13" s="34">
        <v>49</v>
      </c>
      <c r="E13" s="4">
        <v>44.2</v>
      </c>
      <c r="F13" s="6">
        <v>44</v>
      </c>
      <c r="G13" s="5" t="s">
        <v>38</v>
      </c>
      <c r="H13" s="6">
        <v>1</v>
      </c>
      <c r="I13" s="6">
        <v>5</v>
      </c>
      <c r="J13" s="14"/>
      <c r="K13" s="4">
        <v>50</v>
      </c>
      <c r="L13" s="6">
        <v>36</v>
      </c>
      <c r="M13" s="5"/>
      <c r="N13" s="5">
        <v>0</v>
      </c>
      <c r="O13" s="11">
        <v>7</v>
      </c>
      <c r="P13" s="6" t="s">
        <v>40</v>
      </c>
      <c r="Q13" s="78">
        <v>1008.3310815479363</v>
      </c>
      <c r="R13" s="50">
        <f t="shared" si="1"/>
        <v>9.4444444444444446</v>
      </c>
      <c r="S13" s="51">
        <f t="shared" si="0"/>
        <v>6.7777777777777795</v>
      </c>
      <c r="T13" s="51">
        <f t="shared" si="0"/>
        <v>6.6666666666666661</v>
      </c>
      <c r="U13" s="52">
        <f t="shared" si="2"/>
        <v>0</v>
      </c>
      <c r="V13" s="51">
        <f t="shared" si="3"/>
        <v>10</v>
      </c>
      <c r="W13" s="14">
        <f t="shared" si="3"/>
        <v>2.2222222222222223</v>
      </c>
    </row>
    <row r="14" spans="1:23" x14ac:dyDescent="0.25">
      <c r="B14" s="4">
        <v>6</v>
      </c>
      <c r="C14" s="33">
        <v>29.97</v>
      </c>
      <c r="D14" s="5">
        <v>48</v>
      </c>
      <c r="E14" s="4">
        <v>43.5</v>
      </c>
      <c r="F14" s="6">
        <v>42.5</v>
      </c>
      <c r="G14" s="5" t="s">
        <v>34</v>
      </c>
      <c r="H14" s="6">
        <v>1.5</v>
      </c>
      <c r="I14" s="6">
        <v>10</v>
      </c>
      <c r="J14" s="14">
        <v>0.56000000000000005</v>
      </c>
      <c r="K14" s="4">
        <v>46.5</v>
      </c>
      <c r="L14" s="6">
        <v>32</v>
      </c>
      <c r="M14" s="5" t="s">
        <v>34</v>
      </c>
      <c r="N14" s="5">
        <v>3</v>
      </c>
      <c r="O14" s="11">
        <v>9</v>
      </c>
      <c r="P14" s="6" t="s">
        <v>39</v>
      </c>
      <c r="Q14" s="78">
        <v>1015.4424976926524</v>
      </c>
      <c r="R14" s="50">
        <f t="shared" si="1"/>
        <v>8.8888888888888893</v>
      </c>
      <c r="S14" s="51">
        <f t="shared" si="0"/>
        <v>6.3888888888888884</v>
      </c>
      <c r="T14" s="51">
        <f t="shared" si="0"/>
        <v>5.833333333333333</v>
      </c>
      <c r="U14" s="52">
        <f t="shared" si="2"/>
        <v>1.4224000000000001</v>
      </c>
      <c r="V14" s="51">
        <f t="shared" si="3"/>
        <v>8.0555555555555554</v>
      </c>
      <c r="W14" s="14">
        <f t="shared" si="3"/>
        <v>0</v>
      </c>
    </row>
    <row r="15" spans="1:23" x14ac:dyDescent="0.25">
      <c r="B15" s="4">
        <v>7</v>
      </c>
      <c r="C15" s="33">
        <v>29.55</v>
      </c>
      <c r="D15" s="5">
        <v>49</v>
      </c>
      <c r="E15" s="4">
        <v>42.5</v>
      </c>
      <c r="F15" s="6">
        <v>42</v>
      </c>
      <c r="G15" s="5" t="s">
        <v>34</v>
      </c>
      <c r="H15" s="6">
        <v>3</v>
      </c>
      <c r="I15" s="6">
        <v>10</v>
      </c>
      <c r="J15" s="14">
        <v>0.03</v>
      </c>
      <c r="K15" s="4">
        <v>50.6</v>
      </c>
      <c r="L15" s="6">
        <v>41.1</v>
      </c>
      <c r="M15" s="5" t="s">
        <v>32</v>
      </c>
      <c r="N15" s="5">
        <v>3</v>
      </c>
      <c r="O15" s="11">
        <v>9</v>
      </c>
      <c r="P15" s="6" t="s">
        <v>56</v>
      </c>
      <c r="Q15" s="78">
        <v>1001.2196654032201</v>
      </c>
      <c r="R15" s="50">
        <f t="shared" si="1"/>
        <v>9.4444444444444446</v>
      </c>
      <c r="S15" s="51">
        <f t="shared" si="0"/>
        <v>5.833333333333333</v>
      </c>
      <c r="T15" s="51">
        <f t="shared" si="0"/>
        <v>5.5555555555555554</v>
      </c>
      <c r="U15" s="52">
        <f t="shared" si="2"/>
        <v>7.6200000000000004E-2</v>
      </c>
      <c r="V15" s="51">
        <f t="shared" si="3"/>
        <v>10.333333333333334</v>
      </c>
      <c r="W15" s="14">
        <f t="shared" si="3"/>
        <v>5.0555555555555562</v>
      </c>
    </row>
    <row r="16" spans="1:23" x14ac:dyDescent="0.25">
      <c r="B16" s="4">
        <v>8</v>
      </c>
      <c r="C16" s="33">
        <v>29.52</v>
      </c>
      <c r="D16" s="5">
        <v>49</v>
      </c>
      <c r="E16" s="4">
        <v>44.1</v>
      </c>
      <c r="F16" s="6">
        <v>43</v>
      </c>
      <c r="G16" s="5" t="s">
        <v>38</v>
      </c>
      <c r="H16" s="6">
        <v>1.5</v>
      </c>
      <c r="I16" s="6">
        <v>10</v>
      </c>
      <c r="J16" s="14">
        <v>0.04</v>
      </c>
      <c r="K16" s="4">
        <v>51</v>
      </c>
      <c r="L16" s="6">
        <v>35</v>
      </c>
      <c r="M16" s="5"/>
      <c r="N16" s="5">
        <v>0</v>
      </c>
      <c r="O16" s="11">
        <v>8</v>
      </c>
      <c r="P16" s="6" t="s">
        <v>56</v>
      </c>
      <c r="Q16" s="78">
        <v>1000.2037488111179</v>
      </c>
      <c r="R16" s="50">
        <f t="shared" si="1"/>
        <v>9.4444444444444446</v>
      </c>
      <c r="S16" s="51">
        <f t="shared" si="0"/>
        <v>6.7222222222222232</v>
      </c>
      <c r="T16" s="51">
        <f t="shared" si="0"/>
        <v>6.1111111111111107</v>
      </c>
      <c r="U16" s="52">
        <f t="shared" si="2"/>
        <v>0.1016</v>
      </c>
      <c r="V16" s="51">
        <f t="shared" si="3"/>
        <v>10.555555555555555</v>
      </c>
      <c r="W16" s="14">
        <f t="shared" si="3"/>
        <v>1.6666666666666665</v>
      </c>
    </row>
    <row r="17" spans="2:23" x14ac:dyDescent="0.25">
      <c r="B17" s="4">
        <v>9</v>
      </c>
      <c r="C17" s="33">
        <v>29.692</v>
      </c>
      <c r="D17" s="5">
        <v>48</v>
      </c>
      <c r="E17" s="4">
        <v>38.5</v>
      </c>
      <c r="F17" s="6">
        <v>38.5</v>
      </c>
      <c r="G17" s="5" t="s">
        <v>34</v>
      </c>
      <c r="H17" s="6">
        <v>0.5</v>
      </c>
      <c r="I17" s="6">
        <v>10</v>
      </c>
      <c r="J17" s="14">
        <v>0.1</v>
      </c>
      <c r="K17" s="4">
        <v>48</v>
      </c>
      <c r="L17" s="6">
        <v>31</v>
      </c>
      <c r="M17" s="5" t="s">
        <v>53</v>
      </c>
      <c r="N17" s="5">
        <v>1.5</v>
      </c>
      <c r="O17" s="11">
        <v>7</v>
      </c>
      <c r="P17" s="6" t="s">
        <v>35</v>
      </c>
      <c r="Q17" s="78">
        <v>1006.0283372725044</v>
      </c>
      <c r="R17" s="50">
        <f t="shared" si="1"/>
        <v>8.8888888888888893</v>
      </c>
      <c r="S17" s="51">
        <f t="shared" si="0"/>
        <v>3.6111111111111112</v>
      </c>
      <c r="T17" s="51">
        <f t="shared" si="0"/>
        <v>3.6111111111111112</v>
      </c>
      <c r="U17" s="52">
        <f t="shared" si="2"/>
        <v>0.254</v>
      </c>
      <c r="V17" s="51">
        <f t="shared" si="3"/>
        <v>8.8888888888888893</v>
      </c>
      <c r="W17" s="14">
        <f t="shared" si="3"/>
        <v>-0.55555555555555558</v>
      </c>
    </row>
    <row r="18" spans="2:23" x14ac:dyDescent="0.25">
      <c r="B18" s="4">
        <v>10</v>
      </c>
      <c r="C18" s="33">
        <v>29.95</v>
      </c>
      <c r="D18" s="5">
        <v>46</v>
      </c>
      <c r="E18" s="4">
        <v>30</v>
      </c>
      <c r="F18" s="6">
        <v>29</v>
      </c>
      <c r="G18" s="5" t="s">
        <v>53</v>
      </c>
      <c r="H18" s="6">
        <v>2</v>
      </c>
      <c r="I18" s="6">
        <v>0</v>
      </c>
      <c r="J18" s="14"/>
      <c r="K18" s="4">
        <v>36.4</v>
      </c>
      <c r="L18" s="6">
        <v>28</v>
      </c>
      <c r="M18" s="5" t="s">
        <v>57</v>
      </c>
      <c r="N18" s="5">
        <v>2</v>
      </c>
      <c r="O18" s="11">
        <v>5</v>
      </c>
      <c r="P18" s="6" t="s">
        <v>37</v>
      </c>
      <c r="Q18" s="78">
        <v>1014.765219964584</v>
      </c>
      <c r="R18" s="50">
        <f t="shared" si="1"/>
        <v>7.7777777777777777</v>
      </c>
      <c r="S18" s="51">
        <f t="shared" si="0"/>
        <v>-1.1111111111111112</v>
      </c>
      <c r="T18" s="51">
        <f t="shared" si="0"/>
        <v>-1.6666666666666665</v>
      </c>
      <c r="U18" s="52">
        <f t="shared" si="2"/>
        <v>0</v>
      </c>
      <c r="V18" s="51">
        <f t="shared" si="3"/>
        <v>2.4444444444444438</v>
      </c>
      <c r="W18" s="14">
        <f t="shared" si="3"/>
        <v>-2.2222222222222223</v>
      </c>
    </row>
    <row r="19" spans="2:23" x14ac:dyDescent="0.25">
      <c r="B19" s="4">
        <v>11</v>
      </c>
      <c r="C19" s="33">
        <v>30.175999999999998</v>
      </c>
      <c r="D19" s="5">
        <v>43</v>
      </c>
      <c r="E19" s="4">
        <v>28.5</v>
      </c>
      <c r="F19" s="6">
        <v>25</v>
      </c>
      <c r="G19" s="5" t="s">
        <v>57</v>
      </c>
      <c r="H19" s="6">
        <v>3</v>
      </c>
      <c r="I19" s="6">
        <v>1</v>
      </c>
      <c r="J19" s="14"/>
      <c r="K19" s="4">
        <v>33</v>
      </c>
      <c r="L19" s="6">
        <v>26.1</v>
      </c>
      <c r="M19" s="5" t="s">
        <v>57</v>
      </c>
      <c r="N19" s="5">
        <v>2</v>
      </c>
      <c r="O19" s="11">
        <v>7</v>
      </c>
      <c r="P19" s="6" t="s">
        <v>40</v>
      </c>
      <c r="Q19" s="78">
        <v>1022.4184582917549</v>
      </c>
      <c r="R19" s="50">
        <f t="shared" si="1"/>
        <v>6.1111111111111107</v>
      </c>
      <c r="S19" s="51">
        <f t="shared" si="0"/>
        <v>-1.9444444444444444</v>
      </c>
      <c r="T19" s="51">
        <f t="shared" si="0"/>
        <v>-3.8888888888888888</v>
      </c>
      <c r="U19" s="52">
        <f t="shared" si="2"/>
        <v>0</v>
      </c>
      <c r="V19" s="51">
        <f t="shared" si="3"/>
        <v>0.55555555555555558</v>
      </c>
      <c r="W19" s="14">
        <f t="shared" si="3"/>
        <v>-3.2777777777777768</v>
      </c>
    </row>
    <row r="20" spans="2:23" x14ac:dyDescent="0.25">
      <c r="B20" s="4">
        <v>12</v>
      </c>
      <c r="C20" s="33">
        <v>30.13</v>
      </c>
      <c r="D20" s="5">
        <v>43</v>
      </c>
      <c r="E20" s="4">
        <v>28</v>
      </c>
      <c r="F20" s="6">
        <v>25</v>
      </c>
      <c r="G20" s="5" t="s">
        <v>52</v>
      </c>
      <c r="H20" s="6">
        <v>4</v>
      </c>
      <c r="I20" s="6">
        <v>5</v>
      </c>
      <c r="J20" s="14"/>
      <c r="K20" s="4">
        <v>30</v>
      </c>
      <c r="L20" s="6">
        <v>26.5</v>
      </c>
      <c r="M20" s="5" t="s">
        <v>52</v>
      </c>
      <c r="N20" s="5">
        <v>5</v>
      </c>
      <c r="O20" s="11">
        <v>6</v>
      </c>
      <c r="P20" s="6" t="s">
        <v>58</v>
      </c>
      <c r="Q20" s="78">
        <v>1020.8607195171978</v>
      </c>
      <c r="R20" s="50">
        <f t="shared" si="1"/>
        <v>6.1111111111111107</v>
      </c>
      <c r="S20" s="51">
        <f t="shared" si="0"/>
        <v>-2.2222222222222223</v>
      </c>
      <c r="T20" s="51">
        <f t="shared" si="0"/>
        <v>-3.8888888888888888</v>
      </c>
      <c r="U20" s="52">
        <f t="shared" si="2"/>
        <v>0</v>
      </c>
      <c r="V20" s="51">
        <f t="shared" si="3"/>
        <v>-1.1111111111111112</v>
      </c>
      <c r="W20" s="14">
        <f t="shared" si="3"/>
        <v>-3.0555555555555554</v>
      </c>
    </row>
    <row r="21" spans="2:23" x14ac:dyDescent="0.25">
      <c r="B21" s="4">
        <v>13</v>
      </c>
      <c r="C21" s="33">
        <v>29.86</v>
      </c>
      <c r="D21" s="5">
        <v>43</v>
      </c>
      <c r="E21" s="4">
        <v>30</v>
      </c>
      <c r="F21" s="6">
        <v>28.5</v>
      </c>
      <c r="G21" s="5" t="s">
        <v>52</v>
      </c>
      <c r="H21" s="6">
        <v>5</v>
      </c>
      <c r="I21" s="6">
        <v>10</v>
      </c>
      <c r="J21" s="14">
        <v>0.04</v>
      </c>
      <c r="K21" s="4">
        <v>31.2</v>
      </c>
      <c r="L21" s="6">
        <v>28</v>
      </c>
      <c r="M21" s="5" t="s">
        <v>52</v>
      </c>
      <c r="N21" s="5">
        <v>4</v>
      </c>
      <c r="O21" s="11">
        <v>7</v>
      </c>
      <c r="P21" s="6" t="s">
        <v>58</v>
      </c>
      <c r="Q21" s="78">
        <v>1011.717470188277</v>
      </c>
      <c r="R21" s="50">
        <f t="shared" si="1"/>
        <v>6.1111111111111107</v>
      </c>
      <c r="S21" s="51">
        <f t="shared" si="0"/>
        <v>-1.1111111111111112</v>
      </c>
      <c r="T21" s="51">
        <f t="shared" si="0"/>
        <v>-1.9444444444444444</v>
      </c>
      <c r="U21" s="52">
        <f t="shared" si="2"/>
        <v>0.1016</v>
      </c>
      <c r="V21" s="51">
        <f t="shared" si="3"/>
        <v>-0.44444444444444481</v>
      </c>
      <c r="W21" s="14">
        <f t="shared" si="3"/>
        <v>-2.2222222222222223</v>
      </c>
    </row>
    <row r="22" spans="2:23" x14ac:dyDescent="0.25">
      <c r="B22" s="4">
        <v>14</v>
      </c>
      <c r="C22" s="33">
        <v>29.84</v>
      </c>
      <c r="D22" s="5">
        <v>43</v>
      </c>
      <c r="E22" s="4">
        <v>31.9</v>
      </c>
      <c r="F22" s="6">
        <v>31.8</v>
      </c>
      <c r="G22" s="5" t="s">
        <v>52</v>
      </c>
      <c r="H22" s="6">
        <v>3</v>
      </c>
      <c r="I22" s="6">
        <v>10</v>
      </c>
      <c r="J22" s="14"/>
      <c r="K22" s="4">
        <v>34</v>
      </c>
      <c r="L22" s="6">
        <v>30</v>
      </c>
      <c r="M22" s="5" t="s">
        <v>57</v>
      </c>
      <c r="N22" s="5">
        <v>2</v>
      </c>
      <c r="O22" s="11">
        <v>6</v>
      </c>
      <c r="P22" s="6" t="s">
        <v>35</v>
      </c>
      <c r="Q22" s="78">
        <v>1011.0401924602089</v>
      </c>
      <c r="R22" s="50">
        <f t="shared" si="1"/>
        <v>6.1111111111111107</v>
      </c>
      <c r="S22" s="51">
        <f t="shared" si="0"/>
        <v>-5.5555555555556344E-2</v>
      </c>
      <c r="T22" s="51">
        <f t="shared" si="0"/>
        <v>-0.11111111111111072</v>
      </c>
      <c r="U22" s="52">
        <f t="shared" si="2"/>
        <v>0</v>
      </c>
      <c r="V22" s="51">
        <f t="shared" si="3"/>
        <v>1.1111111111111112</v>
      </c>
      <c r="W22" s="14">
        <f t="shared" si="3"/>
        <v>-1.1111111111111112</v>
      </c>
    </row>
    <row r="23" spans="2:23" x14ac:dyDescent="0.25">
      <c r="B23" s="4">
        <v>15</v>
      </c>
      <c r="C23" s="33">
        <v>30.09</v>
      </c>
      <c r="D23" s="5">
        <v>44</v>
      </c>
      <c r="E23" s="4">
        <v>33</v>
      </c>
      <c r="F23" s="6">
        <v>32</v>
      </c>
      <c r="G23" s="5" t="s">
        <v>53</v>
      </c>
      <c r="H23" s="6">
        <v>2</v>
      </c>
      <c r="I23" s="6">
        <v>10</v>
      </c>
      <c r="J23" s="14"/>
      <c r="K23" s="4">
        <v>34.1</v>
      </c>
      <c r="L23" s="6">
        <v>31.4</v>
      </c>
      <c r="M23" s="5" t="s">
        <v>53</v>
      </c>
      <c r="N23" s="5">
        <v>1.5</v>
      </c>
      <c r="O23" s="11">
        <v>5</v>
      </c>
      <c r="P23" s="6" t="s">
        <v>35</v>
      </c>
      <c r="Q23" s="78">
        <v>1019.5061640610617</v>
      </c>
      <c r="R23" s="50">
        <f t="shared" si="1"/>
        <v>6.6666666666666661</v>
      </c>
      <c r="S23" s="51">
        <f t="shared" si="0"/>
        <v>0.55555555555555558</v>
      </c>
      <c r="T23" s="51">
        <f t="shared" si="0"/>
        <v>0</v>
      </c>
      <c r="U23" s="52">
        <f t="shared" si="2"/>
        <v>0</v>
      </c>
      <c r="V23" s="51">
        <f t="shared" si="3"/>
        <v>1.1666666666666674</v>
      </c>
      <c r="W23" s="14">
        <f t="shared" si="3"/>
        <v>-0.33333333333333409</v>
      </c>
    </row>
    <row r="24" spans="2:23" x14ac:dyDescent="0.25">
      <c r="B24" s="4">
        <v>16</v>
      </c>
      <c r="C24" s="33">
        <v>30.027999999999999</v>
      </c>
      <c r="D24" s="5">
        <v>44</v>
      </c>
      <c r="E24" s="4">
        <v>35</v>
      </c>
      <c r="F24" s="6">
        <v>32.5</v>
      </c>
      <c r="G24" s="5" t="s">
        <v>52</v>
      </c>
      <c r="H24" s="6">
        <v>1.5</v>
      </c>
      <c r="I24" s="6">
        <v>10</v>
      </c>
      <c r="J24" s="14"/>
      <c r="K24" s="4">
        <v>41</v>
      </c>
      <c r="L24" s="6">
        <v>31.4</v>
      </c>
      <c r="M24" s="5" t="s">
        <v>52</v>
      </c>
      <c r="N24" s="5">
        <v>2</v>
      </c>
      <c r="O24" s="11">
        <v>6</v>
      </c>
      <c r="P24" s="6" t="s">
        <v>37</v>
      </c>
      <c r="Q24" s="78">
        <v>1017.4066031040501</v>
      </c>
      <c r="R24" s="50">
        <f t="shared" si="1"/>
        <v>6.6666666666666661</v>
      </c>
      <c r="S24" s="51">
        <f t="shared" si="0"/>
        <v>1.6666666666666665</v>
      </c>
      <c r="T24" s="51">
        <f t="shared" si="0"/>
        <v>0.27777777777777779</v>
      </c>
      <c r="U24" s="52">
        <f t="shared" si="2"/>
        <v>0</v>
      </c>
      <c r="V24" s="51">
        <f t="shared" si="3"/>
        <v>5</v>
      </c>
      <c r="W24" s="14">
        <f t="shared" si="3"/>
        <v>-0.33333333333333409</v>
      </c>
    </row>
    <row r="25" spans="2:23" x14ac:dyDescent="0.25">
      <c r="B25" s="4">
        <v>17</v>
      </c>
      <c r="C25" s="33">
        <v>29.975999999999999</v>
      </c>
      <c r="D25" s="5">
        <v>44</v>
      </c>
      <c r="E25" s="4">
        <v>34.4</v>
      </c>
      <c r="F25" s="6">
        <v>31.5</v>
      </c>
      <c r="G25" s="5" t="s">
        <v>52</v>
      </c>
      <c r="H25" s="6">
        <v>1.5</v>
      </c>
      <c r="I25" s="6">
        <v>9</v>
      </c>
      <c r="J25" s="14"/>
      <c r="K25" s="4">
        <v>38</v>
      </c>
      <c r="L25" s="6">
        <v>31.7</v>
      </c>
      <c r="M25" s="5" t="s">
        <v>52</v>
      </c>
      <c r="N25" s="5">
        <v>2</v>
      </c>
      <c r="O25" s="11">
        <v>5</v>
      </c>
      <c r="P25" s="6" t="s">
        <v>40</v>
      </c>
      <c r="Q25" s="78">
        <v>1015.6456810110726</v>
      </c>
      <c r="R25" s="50">
        <f t="shared" si="1"/>
        <v>6.6666666666666661</v>
      </c>
      <c r="S25" s="51">
        <f t="shared" si="1"/>
        <v>1.3333333333333326</v>
      </c>
      <c r="T25" s="51">
        <f t="shared" si="1"/>
        <v>-0.27777777777777779</v>
      </c>
      <c r="U25" s="52">
        <f t="shared" si="2"/>
        <v>0</v>
      </c>
      <c r="V25" s="51">
        <f t="shared" si="3"/>
        <v>3.333333333333333</v>
      </c>
      <c r="W25" s="14">
        <f t="shared" si="3"/>
        <v>-0.16666666666666705</v>
      </c>
    </row>
    <row r="26" spans="2:23" x14ac:dyDescent="0.25">
      <c r="B26" s="4">
        <v>18</v>
      </c>
      <c r="C26" s="33">
        <v>29.925999999999998</v>
      </c>
      <c r="D26" s="5">
        <v>45</v>
      </c>
      <c r="E26" s="4">
        <v>31</v>
      </c>
      <c r="F26" s="6">
        <v>30</v>
      </c>
      <c r="G26" s="5" t="s">
        <v>52</v>
      </c>
      <c r="H26" s="6">
        <v>1.5</v>
      </c>
      <c r="I26" s="6">
        <v>10</v>
      </c>
      <c r="J26" s="14">
        <v>0.02</v>
      </c>
      <c r="K26" s="4">
        <v>34</v>
      </c>
      <c r="L26" s="6">
        <v>30.1</v>
      </c>
      <c r="M26" s="5" t="s">
        <v>52</v>
      </c>
      <c r="N26" s="5">
        <v>1.5</v>
      </c>
      <c r="O26" s="11">
        <v>5</v>
      </c>
      <c r="P26" s="6" t="s">
        <v>59</v>
      </c>
      <c r="Q26" s="78">
        <v>1013.9524866909023</v>
      </c>
      <c r="R26" s="50">
        <f t="shared" si="1"/>
        <v>7.2222222222222223</v>
      </c>
      <c r="S26" s="51">
        <f t="shared" si="1"/>
        <v>-0.55555555555555558</v>
      </c>
      <c r="T26" s="51">
        <f t="shared" si="1"/>
        <v>-1.1111111111111112</v>
      </c>
      <c r="U26" s="52">
        <f t="shared" si="2"/>
        <v>5.0799999999999998E-2</v>
      </c>
      <c r="V26" s="51">
        <f t="shared" si="3"/>
        <v>1.1111111111111112</v>
      </c>
      <c r="W26" s="14">
        <f t="shared" si="3"/>
        <v>-1.0555555555555547</v>
      </c>
    </row>
    <row r="27" spans="2:23" x14ac:dyDescent="0.25">
      <c r="B27" s="4">
        <v>19</v>
      </c>
      <c r="C27" s="33">
        <v>29.93</v>
      </c>
      <c r="D27" s="5">
        <v>45</v>
      </c>
      <c r="E27" s="4">
        <v>35</v>
      </c>
      <c r="F27" s="6">
        <v>32</v>
      </c>
      <c r="G27" s="5" t="s">
        <v>52</v>
      </c>
      <c r="H27" s="6">
        <v>1.5</v>
      </c>
      <c r="I27" s="6">
        <v>10</v>
      </c>
      <c r="J27" s="14"/>
      <c r="K27" s="4">
        <v>38.200000000000003</v>
      </c>
      <c r="L27" s="6">
        <v>31.5</v>
      </c>
      <c r="M27" s="5" t="s">
        <v>52</v>
      </c>
      <c r="N27" s="5">
        <v>1.5</v>
      </c>
      <c r="O27" s="11">
        <v>4</v>
      </c>
      <c r="P27" s="6" t="s">
        <v>60</v>
      </c>
      <c r="Q27" s="78">
        <v>1014.0879422365158</v>
      </c>
      <c r="R27" s="50">
        <f t="shared" si="1"/>
        <v>7.2222222222222223</v>
      </c>
      <c r="S27" s="51">
        <f t="shared" si="1"/>
        <v>1.6666666666666665</v>
      </c>
      <c r="T27" s="51">
        <f t="shared" si="1"/>
        <v>0</v>
      </c>
      <c r="U27" s="52">
        <f t="shared" si="2"/>
        <v>0</v>
      </c>
      <c r="V27" s="51">
        <f t="shared" si="3"/>
        <v>3.444444444444446</v>
      </c>
      <c r="W27" s="14">
        <f t="shared" si="3"/>
        <v>-0.27777777777777779</v>
      </c>
    </row>
    <row r="28" spans="2:23" x14ac:dyDescent="0.25">
      <c r="B28" s="4">
        <v>20</v>
      </c>
      <c r="C28" s="33">
        <v>30.212</v>
      </c>
      <c r="D28" s="5">
        <v>45</v>
      </c>
      <c r="E28" s="4">
        <v>37</v>
      </c>
      <c r="F28" s="6">
        <v>33.299999999999997</v>
      </c>
      <c r="G28" s="5" t="s">
        <v>52</v>
      </c>
      <c r="H28" s="6">
        <v>0.5</v>
      </c>
      <c r="I28" s="6">
        <v>10</v>
      </c>
      <c r="J28" s="14"/>
      <c r="K28" s="4">
        <v>41.6</v>
      </c>
      <c r="L28" s="6">
        <v>35.5</v>
      </c>
      <c r="M28" s="5" t="s">
        <v>61</v>
      </c>
      <c r="N28" s="5">
        <v>1.5</v>
      </c>
      <c r="O28" s="11">
        <v>4</v>
      </c>
      <c r="P28" s="6" t="s">
        <v>60</v>
      </c>
      <c r="Q28" s="78">
        <v>1023.6375582022773</v>
      </c>
      <c r="R28" s="50">
        <f t="shared" si="1"/>
        <v>7.2222222222222223</v>
      </c>
      <c r="S28" s="51">
        <f t="shared" si="1"/>
        <v>2.7777777777777777</v>
      </c>
      <c r="T28" s="51">
        <f t="shared" si="1"/>
        <v>0.72222222222222066</v>
      </c>
      <c r="U28" s="52">
        <f t="shared" si="2"/>
        <v>0</v>
      </c>
      <c r="V28" s="51">
        <f t="shared" si="3"/>
        <v>5.3333333333333339</v>
      </c>
      <c r="W28" s="14">
        <f t="shared" si="3"/>
        <v>1.9444444444444444</v>
      </c>
    </row>
    <row r="29" spans="2:23" x14ac:dyDescent="0.25">
      <c r="B29" s="4">
        <v>21</v>
      </c>
      <c r="C29" s="33">
        <v>29.92</v>
      </c>
      <c r="D29" s="5">
        <v>44</v>
      </c>
      <c r="E29" s="4">
        <v>44.1</v>
      </c>
      <c r="F29" s="6">
        <v>42</v>
      </c>
      <c r="G29" s="5" t="s">
        <v>61</v>
      </c>
      <c r="H29" s="6">
        <v>3</v>
      </c>
      <c r="I29" s="6">
        <v>10</v>
      </c>
      <c r="J29" s="14">
        <v>0.03</v>
      </c>
      <c r="K29" s="4">
        <v>46.3</v>
      </c>
      <c r="L29" s="6">
        <v>39.6</v>
      </c>
      <c r="M29" s="5" t="s">
        <v>61</v>
      </c>
      <c r="N29" s="5">
        <v>4</v>
      </c>
      <c r="O29" s="11">
        <v>7</v>
      </c>
      <c r="P29" s="6" t="s">
        <v>35</v>
      </c>
      <c r="Q29" s="78">
        <v>1013.7493033724819</v>
      </c>
      <c r="R29" s="50">
        <f t="shared" si="1"/>
        <v>6.6666666666666661</v>
      </c>
      <c r="S29" s="51">
        <f t="shared" si="1"/>
        <v>6.7222222222222232</v>
      </c>
      <c r="T29" s="51">
        <f t="shared" si="1"/>
        <v>5.5555555555555554</v>
      </c>
      <c r="U29" s="52">
        <f t="shared" si="2"/>
        <v>7.6200000000000004E-2</v>
      </c>
      <c r="V29" s="51">
        <f t="shared" si="3"/>
        <v>7.9444444444444429</v>
      </c>
      <c r="W29" s="14">
        <f t="shared" si="3"/>
        <v>4.2222222222222232</v>
      </c>
    </row>
    <row r="30" spans="2:23" x14ac:dyDescent="0.25">
      <c r="B30" s="4">
        <v>22</v>
      </c>
      <c r="C30" s="33">
        <v>29.91</v>
      </c>
      <c r="D30" s="5">
        <v>45</v>
      </c>
      <c r="E30" s="4">
        <v>38</v>
      </c>
      <c r="F30" s="6">
        <v>34</v>
      </c>
      <c r="G30" s="5" t="s">
        <v>52</v>
      </c>
      <c r="H30" s="6">
        <v>1.5</v>
      </c>
      <c r="I30" s="6">
        <v>9</v>
      </c>
      <c r="J30" s="14"/>
      <c r="K30" s="4">
        <v>43.5</v>
      </c>
      <c r="L30" s="6">
        <v>29.2</v>
      </c>
      <c r="M30" s="5"/>
      <c r="N30" s="5">
        <v>0</v>
      </c>
      <c r="O30" s="11">
        <v>4</v>
      </c>
      <c r="P30" s="6" t="s">
        <v>40</v>
      </c>
      <c r="Q30" s="78">
        <v>1013.4106645084478</v>
      </c>
      <c r="R30" s="50">
        <f t="shared" si="1"/>
        <v>7.2222222222222223</v>
      </c>
      <c r="S30" s="51">
        <f t="shared" si="1"/>
        <v>3.333333333333333</v>
      </c>
      <c r="T30" s="51">
        <f t="shared" si="1"/>
        <v>1.1111111111111112</v>
      </c>
      <c r="U30" s="52">
        <f t="shared" si="2"/>
        <v>0</v>
      </c>
      <c r="V30" s="51">
        <f t="shared" si="3"/>
        <v>6.3888888888888884</v>
      </c>
      <c r="W30" s="14">
        <f t="shared" si="3"/>
        <v>-1.5555555555555558</v>
      </c>
    </row>
    <row r="31" spans="2:23" x14ac:dyDescent="0.25">
      <c r="B31" s="4">
        <v>23</v>
      </c>
      <c r="C31" s="33">
        <v>29.751999999999999</v>
      </c>
      <c r="D31" s="5">
        <v>45</v>
      </c>
      <c r="E31" s="4">
        <v>39</v>
      </c>
      <c r="F31" s="6">
        <v>37</v>
      </c>
      <c r="G31" s="5" t="s">
        <v>38</v>
      </c>
      <c r="H31" s="6">
        <v>1.5</v>
      </c>
      <c r="I31" s="6">
        <v>10</v>
      </c>
      <c r="J31" s="14"/>
      <c r="K31" s="4">
        <v>43.2</v>
      </c>
      <c r="L31" s="6">
        <v>26.1</v>
      </c>
      <c r="M31" s="5" t="s">
        <v>38</v>
      </c>
      <c r="N31" s="5">
        <v>1</v>
      </c>
      <c r="O31" s="11">
        <v>6</v>
      </c>
      <c r="P31" s="6" t="s">
        <v>35</v>
      </c>
      <c r="Q31" s="78">
        <v>1008.0601704567089</v>
      </c>
      <c r="R31" s="50">
        <f t="shared" si="1"/>
        <v>7.2222222222222223</v>
      </c>
      <c r="S31" s="51">
        <f t="shared" si="1"/>
        <v>3.8888888888888888</v>
      </c>
      <c r="T31" s="51">
        <f t="shared" si="1"/>
        <v>2.7777777777777777</v>
      </c>
      <c r="U31" s="52">
        <f t="shared" si="2"/>
        <v>0</v>
      </c>
      <c r="V31" s="51">
        <f t="shared" si="3"/>
        <v>6.2222222222222232</v>
      </c>
      <c r="W31" s="14">
        <f t="shared" si="3"/>
        <v>-3.2777777777777768</v>
      </c>
    </row>
    <row r="32" spans="2:23" x14ac:dyDescent="0.25">
      <c r="B32" s="4">
        <v>24</v>
      </c>
      <c r="C32" s="33">
        <v>29.56</v>
      </c>
      <c r="D32" s="5">
        <v>47</v>
      </c>
      <c r="E32" s="4">
        <v>42.5</v>
      </c>
      <c r="F32" s="6">
        <v>42</v>
      </c>
      <c r="G32" s="5" t="s">
        <v>32</v>
      </c>
      <c r="H32" s="6">
        <v>1</v>
      </c>
      <c r="I32" s="6">
        <v>10</v>
      </c>
      <c r="J32" s="14"/>
      <c r="K32" s="4">
        <v>52</v>
      </c>
      <c r="L32" s="6">
        <v>39</v>
      </c>
      <c r="M32" s="5" t="s">
        <v>38</v>
      </c>
      <c r="N32" s="5">
        <v>0.5</v>
      </c>
      <c r="O32" s="11">
        <v>8</v>
      </c>
      <c r="P32" s="6" t="s">
        <v>40</v>
      </c>
      <c r="Q32" s="78">
        <v>1001.558304267254</v>
      </c>
      <c r="R32" s="50">
        <f t="shared" si="1"/>
        <v>8.3333333333333339</v>
      </c>
      <c r="S32" s="51">
        <f t="shared" si="1"/>
        <v>5.833333333333333</v>
      </c>
      <c r="T32" s="51">
        <f t="shared" si="1"/>
        <v>5.5555555555555554</v>
      </c>
      <c r="U32" s="52">
        <f t="shared" si="2"/>
        <v>0</v>
      </c>
      <c r="V32" s="51">
        <f t="shared" si="3"/>
        <v>11.111111111111111</v>
      </c>
      <c r="W32" s="14">
        <f t="shared" si="3"/>
        <v>3.8888888888888888</v>
      </c>
    </row>
    <row r="33" spans="2:23" x14ac:dyDescent="0.25">
      <c r="B33" s="4">
        <v>25</v>
      </c>
      <c r="C33" s="33">
        <v>29.694400000000002</v>
      </c>
      <c r="D33" s="5">
        <v>46</v>
      </c>
      <c r="E33" s="4">
        <v>39</v>
      </c>
      <c r="F33" s="6">
        <v>38.799999999999997</v>
      </c>
      <c r="G33" s="5" t="s">
        <v>32</v>
      </c>
      <c r="H33" s="6">
        <v>0.5</v>
      </c>
      <c r="I33" s="6">
        <v>10</v>
      </c>
      <c r="J33" s="14"/>
      <c r="K33" s="4">
        <v>42</v>
      </c>
      <c r="L33" s="6">
        <v>30</v>
      </c>
      <c r="M33" s="5" t="s">
        <v>38</v>
      </c>
      <c r="N33" s="5">
        <v>0.5</v>
      </c>
      <c r="O33" s="11">
        <v>5</v>
      </c>
      <c r="P33" s="6" t="s">
        <v>55</v>
      </c>
      <c r="Q33" s="78">
        <v>1006.0960650453111</v>
      </c>
      <c r="R33" s="50">
        <f t="shared" si="1"/>
        <v>7.7777777777777777</v>
      </c>
      <c r="S33" s="51">
        <f t="shared" si="1"/>
        <v>3.8888888888888888</v>
      </c>
      <c r="T33" s="51">
        <f t="shared" si="1"/>
        <v>3.7777777777777759</v>
      </c>
      <c r="U33" s="52">
        <f t="shared" si="2"/>
        <v>0</v>
      </c>
      <c r="V33" s="51">
        <f t="shared" si="3"/>
        <v>5.5555555555555554</v>
      </c>
      <c r="W33" s="14">
        <f t="shared" si="3"/>
        <v>-1.1111111111111112</v>
      </c>
    </row>
    <row r="34" spans="2:23" x14ac:dyDescent="0.25">
      <c r="B34" s="4">
        <v>26</v>
      </c>
      <c r="C34" s="33">
        <v>29.576000000000001</v>
      </c>
      <c r="D34" s="5">
        <v>45</v>
      </c>
      <c r="E34" s="4">
        <v>41</v>
      </c>
      <c r="F34" s="6">
        <v>40.5</v>
      </c>
      <c r="G34" s="5" t="s">
        <v>38</v>
      </c>
      <c r="H34" s="6">
        <v>1.5</v>
      </c>
      <c r="I34" s="6">
        <v>7</v>
      </c>
      <c r="J34" s="14"/>
      <c r="K34" s="4">
        <v>49.6</v>
      </c>
      <c r="L34" s="6">
        <v>30.1</v>
      </c>
      <c r="M34" s="5"/>
      <c r="N34" s="5">
        <v>0</v>
      </c>
      <c r="O34" s="11">
        <v>5</v>
      </c>
      <c r="P34" s="6" t="s">
        <v>40</v>
      </c>
      <c r="Q34" s="78">
        <v>1002.1001264497088</v>
      </c>
      <c r="R34" s="50">
        <f t="shared" si="1"/>
        <v>7.2222222222222223</v>
      </c>
      <c r="S34" s="51">
        <f t="shared" si="1"/>
        <v>5</v>
      </c>
      <c r="T34" s="51">
        <f t="shared" si="1"/>
        <v>4.7222222222222223</v>
      </c>
      <c r="U34" s="52">
        <f t="shared" si="2"/>
        <v>0</v>
      </c>
      <c r="V34" s="51">
        <f t="shared" si="3"/>
        <v>9.7777777777777786</v>
      </c>
      <c r="W34" s="14">
        <f t="shared" si="3"/>
        <v>-1.0555555555555547</v>
      </c>
    </row>
    <row r="35" spans="2:23" x14ac:dyDescent="0.25">
      <c r="B35" s="4">
        <v>27</v>
      </c>
      <c r="C35" s="33">
        <v>29.59</v>
      </c>
      <c r="D35" s="5">
        <v>46</v>
      </c>
      <c r="E35" s="4">
        <v>45.4</v>
      </c>
      <c r="F35" s="6">
        <v>45</v>
      </c>
      <c r="G35" s="5" t="s">
        <v>34</v>
      </c>
      <c r="H35" s="6">
        <v>1.5</v>
      </c>
      <c r="I35" s="6">
        <v>10</v>
      </c>
      <c r="J35" s="14">
        <v>0.02</v>
      </c>
      <c r="K35" s="4">
        <v>57</v>
      </c>
      <c r="L35" s="6">
        <v>36.200000000000003</v>
      </c>
      <c r="M35" s="5" t="s">
        <v>32</v>
      </c>
      <c r="N35" s="5">
        <v>2</v>
      </c>
      <c r="O35" s="11">
        <v>7</v>
      </c>
      <c r="P35" s="6" t="s">
        <v>40</v>
      </c>
      <c r="Q35" s="78">
        <v>1002.5742208593566</v>
      </c>
      <c r="R35" s="50">
        <f t="shared" si="1"/>
        <v>7.7777777777777777</v>
      </c>
      <c r="S35" s="51">
        <f t="shared" si="1"/>
        <v>7.4444444444444438</v>
      </c>
      <c r="T35" s="51">
        <f t="shared" si="1"/>
        <v>7.2222222222222223</v>
      </c>
      <c r="U35" s="52">
        <f t="shared" si="2"/>
        <v>5.0799999999999998E-2</v>
      </c>
      <c r="V35" s="51">
        <f t="shared" si="3"/>
        <v>13.888888888888889</v>
      </c>
      <c r="W35" s="14">
        <f t="shared" si="3"/>
        <v>2.3333333333333348</v>
      </c>
    </row>
    <row r="36" spans="2:23" x14ac:dyDescent="0.25">
      <c r="B36" s="4">
        <v>28</v>
      </c>
      <c r="C36" s="33">
        <v>29.582000000000001</v>
      </c>
      <c r="D36" s="5">
        <v>48</v>
      </c>
      <c r="E36" s="4">
        <v>47.6</v>
      </c>
      <c r="F36" s="6">
        <v>46</v>
      </c>
      <c r="G36" s="5" t="s">
        <v>44</v>
      </c>
      <c r="H36" s="6">
        <v>2</v>
      </c>
      <c r="I36" s="6">
        <v>0</v>
      </c>
      <c r="J36" s="14"/>
      <c r="K36" s="4">
        <v>53</v>
      </c>
      <c r="L36" s="6">
        <v>44</v>
      </c>
      <c r="M36" s="5" t="s">
        <v>32</v>
      </c>
      <c r="N36" s="5">
        <v>1.5</v>
      </c>
      <c r="O36" s="11">
        <v>8</v>
      </c>
      <c r="P36" s="6" t="s">
        <v>40</v>
      </c>
      <c r="Q36" s="78">
        <v>1002.3033097681293</v>
      </c>
      <c r="R36" s="50">
        <f t="shared" si="1"/>
        <v>8.8888888888888893</v>
      </c>
      <c r="S36" s="51">
        <f t="shared" si="1"/>
        <v>8.6666666666666679</v>
      </c>
      <c r="T36" s="51">
        <f t="shared" si="1"/>
        <v>7.7777777777777777</v>
      </c>
      <c r="U36" s="52">
        <f t="shared" si="2"/>
        <v>0</v>
      </c>
      <c r="V36" s="51">
        <f t="shared" si="3"/>
        <v>11.666666666666666</v>
      </c>
      <c r="W36" s="14">
        <f t="shared" si="3"/>
        <v>6.6666666666666661</v>
      </c>
    </row>
    <row r="37" spans="2:23" x14ac:dyDescent="0.25">
      <c r="B37" s="1" t="s">
        <v>15</v>
      </c>
      <c r="C37" s="12">
        <f t="shared" ref="C37:O37" si="4">SUM(C6:C36)</f>
        <v>835.40439999999978</v>
      </c>
      <c r="D37" s="36">
        <f t="shared" si="4"/>
        <v>1289</v>
      </c>
      <c r="E37" s="36">
        <f t="shared" ref="E37" si="5">SUM(E6:E36)</f>
        <v>1080.7</v>
      </c>
      <c r="F37" s="36">
        <f t="shared" si="4"/>
        <v>1041.5</v>
      </c>
      <c r="G37" s="36"/>
      <c r="H37" s="36">
        <f t="shared" si="4"/>
        <v>55</v>
      </c>
      <c r="I37" s="36">
        <f t="shared" si="4"/>
        <v>229</v>
      </c>
      <c r="J37" s="35">
        <f t="shared" si="4"/>
        <v>1.3600000000000003</v>
      </c>
      <c r="K37" s="36">
        <f t="shared" si="4"/>
        <v>1216.2</v>
      </c>
      <c r="L37" s="36">
        <f t="shared" si="4"/>
        <v>947.70000000000027</v>
      </c>
      <c r="M37" s="12"/>
      <c r="N37" s="36">
        <f t="shared" si="4"/>
        <v>49</v>
      </c>
      <c r="O37" s="37">
        <f t="shared" si="4"/>
        <v>185</v>
      </c>
      <c r="P37" s="3"/>
      <c r="Q37" s="37">
        <f>SUM(Q9:Q36)</f>
        <v>28305.197178063059</v>
      </c>
      <c r="R37" s="37"/>
      <c r="S37" s="48"/>
      <c r="T37" s="48"/>
      <c r="U37" s="49">
        <f t="shared" si="2"/>
        <v>3.4544000000000006</v>
      </c>
      <c r="V37" s="48"/>
      <c r="W37" s="13"/>
    </row>
    <row r="38" spans="2:23" x14ac:dyDescent="0.25">
      <c r="B38" s="7" t="s">
        <v>16</v>
      </c>
      <c r="C38" s="15">
        <f>C37/28</f>
        <v>29.835871428571419</v>
      </c>
      <c r="D38" s="38">
        <f>D37/28</f>
        <v>46.035714285714285</v>
      </c>
      <c r="E38" s="38">
        <f>E37/28</f>
        <v>38.596428571428575</v>
      </c>
      <c r="F38" s="38">
        <f>F37/28</f>
        <v>37.196428571428569</v>
      </c>
      <c r="G38" s="38"/>
      <c r="H38" s="38">
        <f>H37/28</f>
        <v>1.9642857142857142</v>
      </c>
      <c r="I38" s="38">
        <f>I37/28</f>
        <v>8.1785714285714288</v>
      </c>
      <c r="J38" s="38">
        <f>J37/28</f>
        <v>4.8571428571428585E-2</v>
      </c>
      <c r="K38" s="38">
        <f>K37/28</f>
        <v>43.43571428571429</v>
      </c>
      <c r="L38" s="38">
        <f>L37/28</f>
        <v>33.846428571428582</v>
      </c>
      <c r="M38" s="15"/>
      <c r="N38" s="38">
        <f>N37/28</f>
        <v>1.75</v>
      </c>
      <c r="O38" s="39">
        <f>O37/28</f>
        <v>6.6071428571428568</v>
      </c>
      <c r="P38" s="9"/>
      <c r="Q38" s="39">
        <f>AVERAGE(Q9:Q36)</f>
        <v>1010.8998992165378</v>
      </c>
      <c r="R38" s="39">
        <f t="shared" si="1"/>
        <v>7.7976190476190466</v>
      </c>
      <c r="S38" s="53">
        <f t="shared" si="1"/>
        <v>3.6646825396825418</v>
      </c>
      <c r="T38" s="53">
        <f t="shared" si="1"/>
        <v>2.8869047619047605</v>
      </c>
      <c r="U38" s="54">
        <f t="shared" si="2"/>
        <v>0.12337142857142859</v>
      </c>
      <c r="V38" s="53">
        <f t="shared" si="3"/>
        <v>6.3531746031746055</v>
      </c>
      <c r="W38" s="55">
        <f t="shared" si="3"/>
        <v>1.0257936507936567</v>
      </c>
    </row>
    <row r="40" spans="2:23" x14ac:dyDescent="0.25">
      <c r="B40" s="1"/>
      <c r="C40" s="88" t="s">
        <v>17</v>
      </c>
      <c r="D40" s="89"/>
      <c r="E40" s="89"/>
      <c r="F40" s="89"/>
      <c r="G40" s="89"/>
      <c r="H40" s="89"/>
      <c r="I40" s="89"/>
      <c r="J40" s="89"/>
      <c r="K40" s="90"/>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4">
        <v>0.5</v>
      </c>
      <c r="D42" s="5">
        <v>7</v>
      </c>
      <c r="E42" s="5">
        <v>4</v>
      </c>
      <c r="F42" s="5">
        <v>3</v>
      </c>
      <c r="G42" s="5">
        <v>6</v>
      </c>
      <c r="H42" s="5">
        <v>4</v>
      </c>
      <c r="I42" s="5">
        <v>1.5</v>
      </c>
      <c r="J42" s="5"/>
      <c r="K42" s="6"/>
    </row>
    <row r="43" spans="2:23" ht="30" x14ac:dyDescent="0.25">
      <c r="B43" s="24" t="s">
        <v>28</v>
      </c>
      <c r="C43" s="7">
        <v>0.5</v>
      </c>
      <c r="D43" s="8">
        <v>35.5</v>
      </c>
      <c r="E43" s="8">
        <v>16</v>
      </c>
      <c r="F43" s="8">
        <v>11.5</v>
      </c>
      <c r="G43" s="8">
        <v>21.5</v>
      </c>
      <c r="H43" s="8">
        <v>10</v>
      </c>
      <c r="I43" s="8">
        <v>8.5</v>
      </c>
      <c r="J43" s="8"/>
      <c r="K43" s="9"/>
    </row>
  </sheetData>
  <mergeCells count="14">
    <mergeCell ref="Q6:T6"/>
    <mergeCell ref="U6:U8"/>
    <mergeCell ref="V6:W6"/>
    <mergeCell ref="V7:W7"/>
    <mergeCell ref="C40:K40"/>
    <mergeCell ref="B6:B8"/>
    <mergeCell ref="C6:I6"/>
    <mergeCell ref="J6:J8"/>
    <mergeCell ref="K6:O6"/>
    <mergeCell ref="P6:P8"/>
    <mergeCell ref="E7:F7"/>
    <mergeCell ref="G7:H7"/>
    <mergeCell ref="K7:L7"/>
    <mergeCell ref="M7:N7"/>
  </mergeCells>
  <conditionalFormatting sqref="C9:C32">
    <cfRule type="expression" dxfId="155" priority="26">
      <formula>C9&gt;31</formula>
    </cfRule>
  </conditionalFormatting>
  <conditionalFormatting sqref="C9:C32">
    <cfRule type="expression" dxfId="154" priority="25">
      <formula>C9&lt;29</formula>
    </cfRule>
  </conditionalFormatting>
  <conditionalFormatting sqref="D9:D32">
    <cfRule type="expression" dxfId="153" priority="23">
      <formula>D9&lt;40</formula>
    </cfRule>
    <cfRule type="expression" dxfId="152" priority="24">
      <formula>D9&gt;70</formula>
    </cfRule>
  </conditionalFormatting>
  <conditionalFormatting sqref="F9:F32">
    <cfRule type="expression" dxfId="151" priority="22">
      <formula>F9&gt;E9</formula>
    </cfRule>
  </conditionalFormatting>
  <conditionalFormatting sqref="I9:I32">
    <cfRule type="cellIs" dxfId="150" priority="21" operator="greaterThan">
      <formula>10</formula>
    </cfRule>
  </conditionalFormatting>
  <conditionalFormatting sqref="J9:J32">
    <cfRule type="cellIs" dxfId="149" priority="20" operator="greaterThanOrEqual">
      <formula>5</formula>
    </cfRule>
  </conditionalFormatting>
  <conditionalFormatting sqref="K9:K18 K28:K32">
    <cfRule type="cellIs" dxfId="148" priority="18" operator="lessThan">
      <formula>35</formula>
    </cfRule>
    <cfRule type="cellIs" dxfId="147" priority="19" operator="greaterThanOrEqual">
      <formula>85</formula>
    </cfRule>
  </conditionalFormatting>
  <conditionalFormatting sqref="L9:L32">
    <cfRule type="cellIs" dxfId="146" priority="16" operator="notBetween">
      <formula>70</formula>
      <formula>20</formula>
    </cfRule>
    <cfRule type="expression" dxfId="145" priority="17">
      <formula>L9&gt;K9</formula>
    </cfRule>
  </conditionalFormatting>
  <conditionalFormatting sqref="O9:O32">
    <cfRule type="cellIs" dxfId="144" priority="15" operator="greaterThan">
      <formula>10</formula>
    </cfRule>
  </conditionalFormatting>
  <conditionalFormatting sqref="P9:P32">
    <cfRule type="containsBlanks" dxfId="143" priority="14">
      <formula>LEN(TRIM(P9))=0</formula>
    </cfRule>
  </conditionalFormatting>
  <conditionalFormatting sqref="C33:C36">
    <cfRule type="expression" dxfId="142" priority="13">
      <formula>C33&gt;31</formula>
    </cfRule>
  </conditionalFormatting>
  <conditionalFormatting sqref="C33:C36">
    <cfRule type="expression" dxfId="141" priority="12">
      <formula>C33&lt;29</formula>
    </cfRule>
  </conditionalFormatting>
  <conditionalFormatting sqref="D33:D36">
    <cfRule type="expression" dxfId="140" priority="10">
      <formula>D33&lt;40</formula>
    </cfRule>
    <cfRule type="expression" dxfId="139" priority="11">
      <formula>D33&gt;70</formula>
    </cfRule>
  </conditionalFormatting>
  <conditionalFormatting sqref="F33:F36">
    <cfRule type="expression" dxfId="138" priority="9">
      <formula>F33&gt;E33</formula>
    </cfRule>
  </conditionalFormatting>
  <conditionalFormatting sqref="I33:I36">
    <cfRule type="cellIs" dxfId="137" priority="8" operator="greaterThan">
      <formula>10</formula>
    </cfRule>
  </conditionalFormatting>
  <conditionalFormatting sqref="J33:J36">
    <cfRule type="cellIs" dxfId="136" priority="7" operator="greaterThanOrEqual">
      <formula>5</formula>
    </cfRule>
  </conditionalFormatting>
  <conditionalFormatting sqref="K33:K36">
    <cfRule type="cellIs" dxfId="135" priority="5" operator="lessThan">
      <formula>35</formula>
    </cfRule>
    <cfRule type="cellIs" dxfId="134" priority="6" operator="greaterThanOrEqual">
      <formula>85</formula>
    </cfRule>
  </conditionalFormatting>
  <conditionalFormatting sqref="L33:L36">
    <cfRule type="cellIs" dxfId="133" priority="3" operator="notBetween">
      <formula>70</formula>
      <formula>20</formula>
    </cfRule>
    <cfRule type="expression" dxfId="132" priority="4">
      <formula>L33&gt;K33</formula>
    </cfRule>
  </conditionalFormatting>
  <conditionalFormatting sqref="O33:O36">
    <cfRule type="cellIs" dxfId="131" priority="2" operator="greaterThan">
      <formula>10</formula>
    </cfRule>
  </conditionalFormatting>
  <conditionalFormatting sqref="P33:P36">
    <cfRule type="containsBlanks" dxfId="130"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opLeftCell="I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29.751999999999999</v>
      </c>
      <c r="D9" s="1">
        <v>49</v>
      </c>
      <c r="E9" s="1">
        <v>47.8</v>
      </c>
      <c r="F9" s="3">
        <v>47.8</v>
      </c>
      <c r="G9" s="2" t="s">
        <v>44</v>
      </c>
      <c r="H9" s="3">
        <v>1.5</v>
      </c>
      <c r="I9" s="3">
        <v>10</v>
      </c>
      <c r="J9" s="13">
        <v>0.35</v>
      </c>
      <c r="K9" s="1">
        <v>53.4</v>
      </c>
      <c r="L9" s="3">
        <v>45.5</v>
      </c>
      <c r="M9" s="2" t="s">
        <v>32</v>
      </c>
      <c r="N9" s="2">
        <v>2</v>
      </c>
      <c r="O9" s="10">
        <v>10</v>
      </c>
      <c r="P9" s="3" t="s">
        <v>39</v>
      </c>
      <c r="Q9" s="79">
        <v>1007.8908510246919</v>
      </c>
      <c r="R9" s="37">
        <f>CONVERT(D9,"F","C")</f>
        <v>9.4444444444444446</v>
      </c>
      <c r="S9" s="48">
        <f t="shared" ref="S9:T24" si="0">CONVERT(E9,"F","C")</f>
        <v>8.7777777777777768</v>
      </c>
      <c r="T9" s="48">
        <f t="shared" si="0"/>
        <v>8.7777777777777768</v>
      </c>
      <c r="U9" s="49">
        <f>CONVERT(J9,"in","cm")</f>
        <v>0.88900000000000001</v>
      </c>
      <c r="V9" s="48">
        <f>CONVERT(K9,"F","C")</f>
        <v>11.888888888888888</v>
      </c>
      <c r="W9" s="13">
        <f>CONVERT(L9,"F","C")</f>
        <v>7.5</v>
      </c>
    </row>
    <row r="10" spans="1:23" x14ac:dyDescent="0.25">
      <c r="B10" s="4">
        <v>2</v>
      </c>
      <c r="C10" s="33">
        <v>29.63</v>
      </c>
      <c r="D10" s="5">
        <v>49</v>
      </c>
      <c r="E10" s="4">
        <v>49.3</v>
      </c>
      <c r="F10" s="6">
        <v>47.5</v>
      </c>
      <c r="G10" s="5" t="s">
        <v>44</v>
      </c>
      <c r="H10" s="6">
        <v>1.5</v>
      </c>
      <c r="I10" s="6">
        <v>5</v>
      </c>
      <c r="J10" s="14">
        <v>0.01</v>
      </c>
      <c r="K10" s="4">
        <v>57.6</v>
      </c>
      <c r="L10" s="6">
        <v>46</v>
      </c>
      <c r="M10" s="5"/>
      <c r="N10" s="5">
        <v>0</v>
      </c>
      <c r="O10" s="11">
        <v>7</v>
      </c>
      <c r="P10" s="6" t="s">
        <v>40</v>
      </c>
      <c r="Q10" s="78">
        <v>1003.7594568834759</v>
      </c>
      <c r="R10" s="50">
        <f t="shared" ref="R10:T41" si="1">CONVERT(D10,"F","C")</f>
        <v>9.4444444444444446</v>
      </c>
      <c r="S10" s="51">
        <f t="shared" si="0"/>
        <v>9.6111111111111089</v>
      </c>
      <c r="T10" s="51">
        <f t="shared" si="0"/>
        <v>8.6111111111111107</v>
      </c>
      <c r="U10" s="52">
        <f t="shared" ref="U10:U41" si="2">CONVERT(J10,"in","cm")</f>
        <v>2.5399999999999999E-2</v>
      </c>
      <c r="V10" s="51">
        <f t="shared" ref="V10:W41" si="3">CONVERT(K10,"F","C")</f>
        <v>14.222222222222223</v>
      </c>
      <c r="W10" s="14">
        <f t="shared" si="3"/>
        <v>7.7777777777777777</v>
      </c>
    </row>
    <row r="11" spans="1:23" x14ac:dyDescent="0.25">
      <c r="B11" s="4">
        <v>3</v>
      </c>
      <c r="C11" s="33">
        <v>29.524000000000001</v>
      </c>
      <c r="D11" s="5">
        <v>51</v>
      </c>
      <c r="E11" s="4">
        <v>47.5</v>
      </c>
      <c r="F11" s="6">
        <v>46</v>
      </c>
      <c r="G11" s="5" t="s">
        <v>44</v>
      </c>
      <c r="H11" s="6">
        <v>1.5</v>
      </c>
      <c r="I11" s="6">
        <v>10</v>
      </c>
      <c r="J11" s="14">
        <v>0.47</v>
      </c>
      <c r="K11" s="4">
        <v>59</v>
      </c>
      <c r="L11" s="6">
        <v>45</v>
      </c>
      <c r="M11" s="5" t="s">
        <v>52</v>
      </c>
      <c r="N11" s="5">
        <v>1</v>
      </c>
      <c r="O11" s="11">
        <v>8</v>
      </c>
      <c r="P11" s="6" t="s">
        <v>104</v>
      </c>
      <c r="Q11" s="78">
        <v>1000.1698849247144</v>
      </c>
      <c r="R11" s="50">
        <f t="shared" si="1"/>
        <v>10.555555555555555</v>
      </c>
      <c r="S11" s="51">
        <f t="shared" si="0"/>
        <v>8.6111111111111107</v>
      </c>
      <c r="T11" s="51">
        <f t="shared" si="0"/>
        <v>7.7777777777777777</v>
      </c>
      <c r="U11" s="52">
        <f t="shared" si="2"/>
        <v>1.1938</v>
      </c>
      <c r="V11" s="51">
        <f t="shared" si="3"/>
        <v>15</v>
      </c>
      <c r="W11" s="14">
        <f t="shared" si="3"/>
        <v>7.2222222222222223</v>
      </c>
    </row>
    <row r="12" spans="1:23" x14ac:dyDescent="0.25">
      <c r="B12" s="4">
        <v>4</v>
      </c>
      <c r="C12" s="33">
        <v>29.67</v>
      </c>
      <c r="D12" s="34">
        <v>51</v>
      </c>
      <c r="E12" s="4">
        <v>42</v>
      </c>
      <c r="F12" s="6">
        <v>41.3</v>
      </c>
      <c r="G12" s="5" t="s">
        <v>45</v>
      </c>
      <c r="H12" s="6">
        <v>1.5</v>
      </c>
      <c r="I12" s="6">
        <v>10</v>
      </c>
      <c r="J12" s="14">
        <v>0.17</v>
      </c>
      <c r="K12" s="4">
        <v>49</v>
      </c>
      <c r="L12" s="6">
        <v>41.2</v>
      </c>
      <c r="M12" s="5" t="s">
        <v>57</v>
      </c>
      <c r="N12" s="5">
        <v>3</v>
      </c>
      <c r="O12" s="11">
        <v>7</v>
      </c>
      <c r="P12" s="6" t="s">
        <v>62</v>
      </c>
      <c r="Q12" s="78">
        <v>1005.1140123396124</v>
      </c>
      <c r="R12" s="50">
        <f t="shared" si="1"/>
        <v>10.555555555555555</v>
      </c>
      <c r="S12" s="51">
        <f t="shared" si="0"/>
        <v>5.5555555555555554</v>
      </c>
      <c r="T12" s="51">
        <f t="shared" si="0"/>
        <v>5.1666666666666652</v>
      </c>
      <c r="U12" s="52">
        <f t="shared" si="2"/>
        <v>0.43179999999999996</v>
      </c>
      <c r="V12" s="51">
        <f t="shared" si="3"/>
        <v>9.4444444444444446</v>
      </c>
      <c r="W12" s="14">
        <f t="shared" si="3"/>
        <v>5.1111111111111125</v>
      </c>
    </row>
    <row r="13" spans="1:23" x14ac:dyDescent="0.25">
      <c r="B13" s="4">
        <v>5</v>
      </c>
      <c r="C13" s="33">
        <v>29.96</v>
      </c>
      <c r="D13" s="34">
        <v>49</v>
      </c>
      <c r="E13" s="4">
        <v>41.5</v>
      </c>
      <c r="F13" s="6">
        <v>41</v>
      </c>
      <c r="G13" s="5" t="s">
        <v>52</v>
      </c>
      <c r="H13" s="6">
        <v>2</v>
      </c>
      <c r="I13" s="6">
        <v>10</v>
      </c>
      <c r="J13" s="14"/>
      <c r="K13" s="4">
        <v>42.7</v>
      </c>
      <c r="L13" s="6">
        <v>39.1</v>
      </c>
      <c r="M13" s="5" t="s">
        <v>52</v>
      </c>
      <c r="N13" s="5">
        <v>3</v>
      </c>
      <c r="O13" s="11">
        <v>8</v>
      </c>
      <c r="P13" s="6" t="s">
        <v>60</v>
      </c>
      <c r="Q13" s="78">
        <v>1014.9345393966011</v>
      </c>
      <c r="R13" s="50">
        <f t="shared" si="1"/>
        <v>9.4444444444444446</v>
      </c>
      <c r="S13" s="51">
        <f t="shared" si="0"/>
        <v>5.2777777777777777</v>
      </c>
      <c r="T13" s="51">
        <f t="shared" si="0"/>
        <v>5</v>
      </c>
      <c r="U13" s="52">
        <f t="shared" si="2"/>
        <v>0</v>
      </c>
      <c r="V13" s="51">
        <f t="shared" si="3"/>
        <v>5.9444444444444455</v>
      </c>
      <c r="W13" s="14">
        <f t="shared" si="3"/>
        <v>3.9444444444444451</v>
      </c>
    </row>
    <row r="14" spans="1:23" x14ac:dyDescent="0.25">
      <c r="B14" s="4">
        <v>6</v>
      </c>
      <c r="C14" s="33">
        <v>30.213999999999999</v>
      </c>
      <c r="D14" s="5">
        <v>48</v>
      </c>
      <c r="E14" s="4">
        <v>41</v>
      </c>
      <c r="F14" s="6">
        <v>37.6</v>
      </c>
      <c r="G14" s="5" t="s">
        <v>52</v>
      </c>
      <c r="H14" s="6">
        <v>3</v>
      </c>
      <c r="I14" s="6">
        <v>2</v>
      </c>
      <c r="J14" s="14">
        <v>0.02</v>
      </c>
      <c r="K14" s="4">
        <v>44.9</v>
      </c>
      <c r="L14" s="6">
        <v>37.5</v>
      </c>
      <c r="M14" s="5" t="s">
        <v>52</v>
      </c>
      <c r="N14" s="5">
        <v>2</v>
      </c>
      <c r="O14" s="11">
        <v>5</v>
      </c>
      <c r="P14" s="6" t="s">
        <v>40</v>
      </c>
      <c r="Q14" s="78">
        <v>1023.5359665430673</v>
      </c>
      <c r="R14" s="50">
        <f t="shared" si="1"/>
        <v>8.8888888888888893</v>
      </c>
      <c r="S14" s="51">
        <f t="shared" si="0"/>
        <v>5</v>
      </c>
      <c r="T14" s="51">
        <f t="shared" si="0"/>
        <v>3.1111111111111116</v>
      </c>
      <c r="U14" s="52">
        <f t="shared" si="2"/>
        <v>5.0799999999999998E-2</v>
      </c>
      <c r="V14" s="51">
        <f t="shared" si="3"/>
        <v>7.1666666666666661</v>
      </c>
      <c r="W14" s="14">
        <f t="shared" si="3"/>
        <v>3.0555555555555554</v>
      </c>
    </row>
    <row r="15" spans="1:23" x14ac:dyDescent="0.25">
      <c r="B15" s="4">
        <v>7</v>
      </c>
      <c r="C15" s="33">
        <v>30.21</v>
      </c>
      <c r="D15" s="5">
        <v>48</v>
      </c>
      <c r="E15" s="4">
        <v>40.299999999999997</v>
      </c>
      <c r="F15" s="6">
        <v>37</v>
      </c>
      <c r="G15" s="5" t="s">
        <v>52</v>
      </c>
      <c r="H15" s="6">
        <v>2</v>
      </c>
      <c r="I15" s="6">
        <v>2</v>
      </c>
      <c r="J15" s="14"/>
      <c r="K15" s="4">
        <v>45</v>
      </c>
      <c r="L15" s="6">
        <v>36</v>
      </c>
      <c r="M15" s="5" t="s">
        <v>52</v>
      </c>
      <c r="N15" s="5">
        <v>1</v>
      </c>
      <c r="O15" s="11">
        <v>8</v>
      </c>
      <c r="P15" s="6" t="s">
        <v>40</v>
      </c>
      <c r="Q15" s="78">
        <v>1023.4005109974536</v>
      </c>
      <c r="R15" s="50">
        <f t="shared" si="1"/>
        <v>8.8888888888888893</v>
      </c>
      <c r="S15" s="51">
        <f t="shared" si="0"/>
        <v>4.6111111111111098</v>
      </c>
      <c r="T15" s="51">
        <f t="shared" si="0"/>
        <v>2.7777777777777777</v>
      </c>
      <c r="U15" s="52">
        <f t="shared" si="2"/>
        <v>0</v>
      </c>
      <c r="V15" s="51">
        <f t="shared" si="3"/>
        <v>7.2222222222222223</v>
      </c>
      <c r="W15" s="14">
        <f t="shared" si="3"/>
        <v>2.2222222222222223</v>
      </c>
    </row>
    <row r="16" spans="1:23" x14ac:dyDescent="0.25">
      <c r="B16" s="4">
        <v>8</v>
      </c>
      <c r="C16" s="33">
        <v>30.18</v>
      </c>
      <c r="D16" s="5">
        <v>49</v>
      </c>
      <c r="E16" s="4">
        <v>41.6</v>
      </c>
      <c r="F16" s="6">
        <v>39</v>
      </c>
      <c r="G16" s="5" t="s">
        <v>52</v>
      </c>
      <c r="H16" s="6">
        <v>2</v>
      </c>
      <c r="I16" s="6">
        <v>9</v>
      </c>
      <c r="J16" s="14">
        <v>0.02</v>
      </c>
      <c r="K16" s="4">
        <v>44.8</v>
      </c>
      <c r="L16" s="6">
        <v>39</v>
      </c>
      <c r="M16" s="5" t="s">
        <v>52</v>
      </c>
      <c r="N16" s="5">
        <v>2</v>
      </c>
      <c r="O16" s="11">
        <v>8</v>
      </c>
      <c r="P16" s="6" t="s">
        <v>35</v>
      </c>
      <c r="Q16" s="78">
        <v>1022.3845944053513</v>
      </c>
      <c r="R16" s="50">
        <f t="shared" si="1"/>
        <v>9.4444444444444446</v>
      </c>
      <c r="S16" s="51">
        <f t="shared" si="0"/>
        <v>5.3333333333333339</v>
      </c>
      <c r="T16" s="51">
        <f t="shared" si="0"/>
        <v>3.8888888888888888</v>
      </c>
      <c r="U16" s="52">
        <f t="shared" si="2"/>
        <v>5.0799999999999998E-2</v>
      </c>
      <c r="V16" s="51">
        <f t="shared" si="3"/>
        <v>7.1111111111111089</v>
      </c>
      <c r="W16" s="14">
        <f t="shared" si="3"/>
        <v>3.8888888888888888</v>
      </c>
    </row>
    <row r="17" spans="2:23" x14ac:dyDescent="0.25">
      <c r="B17" s="4">
        <v>9</v>
      </c>
      <c r="C17" s="33">
        <v>30.21</v>
      </c>
      <c r="D17" s="5">
        <v>49</v>
      </c>
      <c r="E17" s="4">
        <v>41.3</v>
      </c>
      <c r="F17" s="6">
        <v>40</v>
      </c>
      <c r="G17" s="5" t="s">
        <v>52</v>
      </c>
      <c r="H17" s="6">
        <v>1.5</v>
      </c>
      <c r="I17" s="6">
        <v>10</v>
      </c>
      <c r="J17" s="14"/>
      <c r="K17" s="4">
        <v>46</v>
      </c>
      <c r="L17" s="6">
        <v>35.700000000000003</v>
      </c>
      <c r="M17" s="5" t="s">
        <v>46</v>
      </c>
      <c r="N17" s="5">
        <v>1</v>
      </c>
      <c r="O17" s="11">
        <v>8</v>
      </c>
      <c r="P17" s="6" t="s">
        <v>35</v>
      </c>
      <c r="Q17" s="78">
        <v>1023.4005109974536</v>
      </c>
      <c r="R17" s="50">
        <f t="shared" si="1"/>
        <v>9.4444444444444446</v>
      </c>
      <c r="S17" s="51">
        <f t="shared" si="0"/>
        <v>5.1666666666666652</v>
      </c>
      <c r="T17" s="51">
        <f t="shared" si="0"/>
        <v>4.4444444444444446</v>
      </c>
      <c r="U17" s="52">
        <f t="shared" si="2"/>
        <v>0</v>
      </c>
      <c r="V17" s="51">
        <f t="shared" si="3"/>
        <v>7.7777777777777777</v>
      </c>
      <c r="W17" s="14">
        <f t="shared" si="3"/>
        <v>2.0555555555555571</v>
      </c>
    </row>
    <row r="18" spans="2:23" x14ac:dyDescent="0.25">
      <c r="B18" s="4">
        <v>10</v>
      </c>
      <c r="C18" s="33">
        <v>30.16</v>
      </c>
      <c r="D18" s="5">
        <v>49</v>
      </c>
      <c r="E18" s="4">
        <v>42</v>
      </c>
      <c r="F18" s="6">
        <v>38.700000000000003</v>
      </c>
      <c r="G18" s="5" t="s">
        <v>52</v>
      </c>
      <c r="H18" s="6">
        <v>2</v>
      </c>
      <c r="I18" s="6">
        <v>6</v>
      </c>
      <c r="J18" s="14"/>
      <c r="K18" s="4">
        <v>49.4</v>
      </c>
      <c r="L18" s="6">
        <v>38.1</v>
      </c>
      <c r="M18" s="5" t="s">
        <v>46</v>
      </c>
      <c r="N18" s="5">
        <v>1</v>
      </c>
      <c r="O18" s="11">
        <v>7</v>
      </c>
      <c r="P18" s="6" t="s">
        <v>40</v>
      </c>
      <c r="Q18" s="78">
        <v>1021.7073166772833</v>
      </c>
      <c r="R18" s="50">
        <f t="shared" si="1"/>
        <v>9.4444444444444446</v>
      </c>
      <c r="S18" s="51">
        <f t="shared" si="0"/>
        <v>5.5555555555555554</v>
      </c>
      <c r="T18" s="51">
        <f t="shared" si="0"/>
        <v>3.7222222222222237</v>
      </c>
      <c r="U18" s="52">
        <f t="shared" si="2"/>
        <v>0</v>
      </c>
      <c r="V18" s="51">
        <f t="shared" si="3"/>
        <v>9.6666666666666661</v>
      </c>
      <c r="W18" s="14">
        <f t="shared" si="3"/>
        <v>3.3888888888888897</v>
      </c>
    </row>
    <row r="19" spans="2:23" x14ac:dyDescent="0.25">
      <c r="B19" s="4">
        <v>11</v>
      </c>
      <c r="C19" s="33">
        <v>29.936</v>
      </c>
      <c r="D19" s="5">
        <v>50</v>
      </c>
      <c r="E19" s="4">
        <v>45.4</v>
      </c>
      <c r="F19" s="6">
        <v>42</v>
      </c>
      <c r="G19" s="5" t="s">
        <v>61</v>
      </c>
      <c r="H19" s="6">
        <v>1.5</v>
      </c>
      <c r="I19" s="6">
        <v>10</v>
      </c>
      <c r="J19" s="14"/>
      <c r="K19" s="4">
        <v>49.5</v>
      </c>
      <c r="L19" s="6">
        <v>39.200000000000003</v>
      </c>
      <c r="M19" s="5" t="s">
        <v>36</v>
      </c>
      <c r="N19" s="5">
        <v>1.5</v>
      </c>
      <c r="O19" s="11">
        <v>8</v>
      </c>
      <c r="P19" s="6" t="s">
        <v>40</v>
      </c>
      <c r="Q19" s="78">
        <v>1014.1218061229195</v>
      </c>
      <c r="R19" s="50">
        <f t="shared" si="1"/>
        <v>10</v>
      </c>
      <c r="S19" s="51">
        <f t="shared" si="0"/>
        <v>7.4444444444444438</v>
      </c>
      <c r="T19" s="51">
        <f t="shared" si="0"/>
        <v>5.5555555555555554</v>
      </c>
      <c r="U19" s="52">
        <f t="shared" si="2"/>
        <v>0</v>
      </c>
      <c r="V19" s="51">
        <f t="shared" si="3"/>
        <v>9.7222222222222214</v>
      </c>
      <c r="W19" s="14">
        <f t="shared" si="3"/>
        <v>4.0000000000000018</v>
      </c>
    </row>
    <row r="20" spans="2:23" x14ac:dyDescent="0.25">
      <c r="B20" s="4">
        <v>12</v>
      </c>
      <c r="C20" s="33">
        <v>29.802</v>
      </c>
      <c r="D20" s="5">
        <v>50</v>
      </c>
      <c r="E20" s="4">
        <v>40</v>
      </c>
      <c r="F20" s="6">
        <v>39</v>
      </c>
      <c r="G20" s="5" t="s">
        <v>61</v>
      </c>
      <c r="H20" s="6">
        <v>1</v>
      </c>
      <c r="I20" s="6">
        <v>9</v>
      </c>
      <c r="J20" s="14">
        <v>0.09</v>
      </c>
      <c r="K20" s="4">
        <v>45.4</v>
      </c>
      <c r="L20" s="6">
        <v>35</v>
      </c>
      <c r="M20" s="5" t="s">
        <v>36</v>
      </c>
      <c r="N20" s="5">
        <v>1</v>
      </c>
      <c r="O20" s="11">
        <v>7</v>
      </c>
      <c r="P20" s="6" t="s">
        <v>63</v>
      </c>
      <c r="Q20" s="78">
        <v>1009.5840453448624</v>
      </c>
      <c r="R20" s="50">
        <f t="shared" si="1"/>
        <v>10</v>
      </c>
      <c r="S20" s="51">
        <f t="shared" si="0"/>
        <v>4.4444444444444446</v>
      </c>
      <c r="T20" s="51">
        <f t="shared" si="0"/>
        <v>3.8888888888888888</v>
      </c>
      <c r="U20" s="52">
        <f t="shared" si="2"/>
        <v>0.22859999999999997</v>
      </c>
      <c r="V20" s="51">
        <f t="shared" si="3"/>
        <v>7.4444444444444438</v>
      </c>
      <c r="W20" s="14">
        <f t="shared" si="3"/>
        <v>1.6666666666666665</v>
      </c>
    </row>
    <row r="21" spans="2:23" x14ac:dyDescent="0.25">
      <c r="B21" s="4">
        <v>13</v>
      </c>
      <c r="C21" s="33">
        <v>29.68</v>
      </c>
      <c r="D21" s="5">
        <v>49</v>
      </c>
      <c r="E21" s="4">
        <v>44</v>
      </c>
      <c r="F21" s="6">
        <v>42</v>
      </c>
      <c r="G21" s="5" t="s">
        <v>36</v>
      </c>
      <c r="H21" s="6">
        <v>1.5</v>
      </c>
      <c r="I21" s="6">
        <v>9</v>
      </c>
      <c r="J21" s="14"/>
      <c r="K21" s="4">
        <v>47.3</v>
      </c>
      <c r="L21" s="6">
        <v>30.2</v>
      </c>
      <c r="M21" s="5" t="s">
        <v>52</v>
      </c>
      <c r="N21" s="5">
        <v>1</v>
      </c>
      <c r="O21" s="11">
        <v>7</v>
      </c>
      <c r="P21" s="6" t="s">
        <v>40</v>
      </c>
      <c r="Q21" s="78">
        <v>1005.4526512036465</v>
      </c>
      <c r="R21" s="50">
        <f t="shared" si="1"/>
        <v>9.4444444444444446</v>
      </c>
      <c r="S21" s="51">
        <f t="shared" si="0"/>
        <v>6.6666666666666661</v>
      </c>
      <c r="T21" s="51">
        <f t="shared" si="0"/>
        <v>5.5555555555555554</v>
      </c>
      <c r="U21" s="52">
        <f t="shared" si="2"/>
        <v>0</v>
      </c>
      <c r="V21" s="51">
        <f t="shared" si="3"/>
        <v>8.4999999999999982</v>
      </c>
      <c r="W21" s="14">
        <f t="shared" si="3"/>
        <v>-1.0000000000000004</v>
      </c>
    </row>
    <row r="22" spans="2:23" x14ac:dyDescent="0.25">
      <c r="B22" s="4">
        <v>14</v>
      </c>
      <c r="C22" s="33">
        <v>30.12</v>
      </c>
      <c r="D22" s="5">
        <v>47</v>
      </c>
      <c r="E22" s="4">
        <v>40.200000000000003</v>
      </c>
      <c r="F22" s="6">
        <v>37</v>
      </c>
      <c r="G22" s="5" t="s">
        <v>32</v>
      </c>
      <c r="H22" s="6">
        <v>1</v>
      </c>
      <c r="I22" s="6">
        <v>3</v>
      </c>
      <c r="J22" s="14"/>
      <c r="K22" s="4">
        <v>45.6</v>
      </c>
      <c r="L22" s="6">
        <v>26</v>
      </c>
      <c r="M22" s="5" t="s">
        <v>32</v>
      </c>
      <c r="N22" s="5">
        <v>2</v>
      </c>
      <c r="O22" s="11">
        <v>6</v>
      </c>
      <c r="P22" s="6" t="s">
        <v>64</v>
      </c>
      <c r="Q22" s="78">
        <v>1020.3527612211469</v>
      </c>
      <c r="R22" s="50">
        <f t="shared" si="1"/>
        <v>8.3333333333333339</v>
      </c>
      <c r="S22" s="51">
        <f t="shared" si="0"/>
        <v>4.5555555555555571</v>
      </c>
      <c r="T22" s="51">
        <f t="shared" si="0"/>
        <v>2.7777777777777777</v>
      </c>
      <c r="U22" s="52">
        <f t="shared" si="2"/>
        <v>0</v>
      </c>
      <c r="V22" s="51">
        <f t="shared" si="3"/>
        <v>7.5555555555555562</v>
      </c>
      <c r="W22" s="14">
        <f t="shared" si="3"/>
        <v>-3.333333333333333</v>
      </c>
    </row>
    <row r="23" spans="2:23" x14ac:dyDescent="0.25">
      <c r="B23" s="4">
        <v>15</v>
      </c>
      <c r="C23" s="33">
        <v>30.02</v>
      </c>
      <c r="D23" s="5">
        <v>46</v>
      </c>
      <c r="E23" s="4">
        <v>38.6</v>
      </c>
      <c r="F23" s="6">
        <v>35</v>
      </c>
      <c r="G23" s="5" t="s">
        <v>32</v>
      </c>
      <c r="H23" s="6">
        <v>3</v>
      </c>
      <c r="I23" s="6">
        <v>10</v>
      </c>
      <c r="J23" s="14"/>
      <c r="K23" s="4">
        <v>47.5</v>
      </c>
      <c r="L23" s="6">
        <v>37.1</v>
      </c>
      <c r="M23" s="5" t="s">
        <v>32</v>
      </c>
      <c r="N23" s="5">
        <v>2</v>
      </c>
      <c r="O23" s="11">
        <v>6</v>
      </c>
      <c r="P23" s="6" t="s">
        <v>40</v>
      </c>
      <c r="Q23" s="78">
        <v>1016.9663725808057</v>
      </c>
      <c r="R23" s="50">
        <f t="shared" si="1"/>
        <v>7.7777777777777777</v>
      </c>
      <c r="S23" s="51">
        <f t="shared" si="0"/>
        <v>3.6666666666666674</v>
      </c>
      <c r="T23" s="51">
        <f t="shared" si="0"/>
        <v>1.6666666666666665</v>
      </c>
      <c r="U23" s="52">
        <f t="shared" si="2"/>
        <v>0</v>
      </c>
      <c r="V23" s="51">
        <f t="shared" si="3"/>
        <v>8.6111111111111107</v>
      </c>
      <c r="W23" s="14">
        <f t="shared" si="3"/>
        <v>2.8333333333333339</v>
      </c>
    </row>
    <row r="24" spans="2:23" x14ac:dyDescent="0.25">
      <c r="B24" s="4">
        <v>16</v>
      </c>
      <c r="C24" s="33">
        <v>29.815999999999999</v>
      </c>
      <c r="D24" s="5">
        <v>49</v>
      </c>
      <c r="E24" s="4">
        <v>47</v>
      </c>
      <c r="F24" s="6">
        <v>46.7</v>
      </c>
      <c r="G24" s="5" t="s">
        <v>38</v>
      </c>
      <c r="H24" s="6">
        <v>2</v>
      </c>
      <c r="I24" s="6">
        <v>10</v>
      </c>
      <c r="J24" s="14">
        <v>0.41</v>
      </c>
      <c r="K24" s="4">
        <v>50.5</v>
      </c>
      <c r="L24" s="6">
        <v>44</v>
      </c>
      <c r="M24" s="5" t="s">
        <v>36</v>
      </c>
      <c r="N24" s="5">
        <v>2</v>
      </c>
      <c r="O24" s="11">
        <v>10</v>
      </c>
      <c r="P24" s="6" t="s">
        <v>65</v>
      </c>
      <c r="Q24" s="78">
        <v>1010.0581397545102</v>
      </c>
      <c r="R24" s="50">
        <f t="shared" si="1"/>
        <v>9.4444444444444446</v>
      </c>
      <c r="S24" s="51">
        <f t="shared" si="0"/>
        <v>8.3333333333333339</v>
      </c>
      <c r="T24" s="51">
        <f t="shared" si="0"/>
        <v>8.1666666666666679</v>
      </c>
      <c r="U24" s="52">
        <f t="shared" si="2"/>
        <v>1.0413999999999999</v>
      </c>
      <c r="V24" s="51">
        <f t="shared" si="3"/>
        <v>10.277777777777777</v>
      </c>
      <c r="W24" s="14">
        <f t="shared" si="3"/>
        <v>6.6666666666666661</v>
      </c>
    </row>
    <row r="25" spans="2:23" x14ac:dyDescent="0.25">
      <c r="B25" s="4">
        <v>17</v>
      </c>
      <c r="C25" s="33">
        <v>29.974</v>
      </c>
      <c r="D25" s="5">
        <v>50</v>
      </c>
      <c r="E25" s="4">
        <v>49</v>
      </c>
      <c r="F25" s="6">
        <v>49</v>
      </c>
      <c r="G25" s="5" t="s">
        <v>36</v>
      </c>
      <c r="H25" s="6">
        <v>1.5</v>
      </c>
      <c r="I25" s="6">
        <v>10</v>
      </c>
      <c r="J25" s="14">
        <v>0.01</v>
      </c>
      <c r="K25" s="4">
        <v>51</v>
      </c>
      <c r="L25" s="6">
        <v>46</v>
      </c>
      <c r="M25" s="5" t="s">
        <v>36</v>
      </c>
      <c r="N25" s="5">
        <v>1</v>
      </c>
      <c r="O25" s="11">
        <v>9</v>
      </c>
      <c r="P25" s="6" t="s">
        <v>55</v>
      </c>
      <c r="Q25" s="78">
        <v>1015.4086338062489</v>
      </c>
      <c r="R25" s="50">
        <f t="shared" si="1"/>
        <v>10</v>
      </c>
      <c r="S25" s="51">
        <f t="shared" si="1"/>
        <v>9.4444444444444446</v>
      </c>
      <c r="T25" s="51">
        <f t="shared" si="1"/>
        <v>9.4444444444444446</v>
      </c>
      <c r="U25" s="52">
        <f t="shared" si="2"/>
        <v>2.5399999999999999E-2</v>
      </c>
      <c r="V25" s="51">
        <f t="shared" si="3"/>
        <v>10.555555555555555</v>
      </c>
      <c r="W25" s="14">
        <f t="shared" si="3"/>
        <v>7.7777777777777777</v>
      </c>
    </row>
    <row r="26" spans="2:23" x14ac:dyDescent="0.25">
      <c r="B26" s="4">
        <v>18</v>
      </c>
      <c r="C26" s="33">
        <v>30.143999999999998</v>
      </c>
      <c r="D26" s="5">
        <v>51</v>
      </c>
      <c r="E26" s="4">
        <v>49.3</v>
      </c>
      <c r="F26" s="6">
        <v>48</v>
      </c>
      <c r="G26" s="5" t="s">
        <v>45</v>
      </c>
      <c r="H26" s="6">
        <v>1.5</v>
      </c>
      <c r="I26" s="6">
        <v>10</v>
      </c>
      <c r="J26" s="14"/>
      <c r="K26" s="4">
        <v>54</v>
      </c>
      <c r="L26" s="6">
        <v>44.8</v>
      </c>
      <c r="M26" s="5" t="s">
        <v>52</v>
      </c>
      <c r="N26" s="5">
        <v>1.5</v>
      </c>
      <c r="O26" s="11">
        <v>7</v>
      </c>
      <c r="P26" s="6" t="s">
        <v>40</v>
      </c>
      <c r="Q26" s="78">
        <v>1021.1654944948286</v>
      </c>
      <c r="R26" s="50">
        <f t="shared" si="1"/>
        <v>10.555555555555555</v>
      </c>
      <c r="S26" s="51">
        <f t="shared" si="1"/>
        <v>9.6111111111111089</v>
      </c>
      <c r="T26" s="51">
        <f t="shared" si="1"/>
        <v>8.8888888888888893</v>
      </c>
      <c r="U26" s="52">
        <f t="shared" si="2"/>
        <v>0</v>
      </c>
      <c r="V26" s="51">
        <f t="shared" si="3"/>
        <v>12.222222222222221</v>
      </c>
      <c r="W26" s="14">
        <f t="shared" si="3"/>
        <v>7.1111111111111089</v>
      </c>
    </row>
    <row r="27" spans="2:23" x14ac:dyDescent="0.25">
      <c r="B27" s="4">
        <v>19</v>
      </c>
      <c r="C27" s="33">
        <v>30.38</v>
      </c>
      <c r="D27" s="5">
        <v>51</v>
      </c>
      <c r="E27" s="4">
        <v>40</v>
      </c>
      <c r="F27" s="6">
        <v>37.6</v>
      </c>
      <c r="G27" s="5" t="s">
        <v>52</v>
      </c>
      <c r="H27" s="6">
        <v>2</v>
      </c>
      <c r="I27" s="6">
        <v>10</v>
      </c>
      <c r="J27" s="14"/>
      <c r="K27" s="4">
        <v>46.8</v>
      </c>
      <c r="L27" s="6">
        <v>37</v>
      </c>
      <c r="M27" s="5" t="s">
        <v>34</v>
      </c>
      <c r="N27" s="5">
        <v>1</v>
      </c>
      <c r="O27" s="11">
        <v>7</v>
      </c>
      <c r="P27" s="6" t="s">
        <v>35</v>
      </c>
      <c r="Q27" s="78">
        <v>1029.1573716860332</v>
      </c>
      <c r="R27" s="50">
        <f t="shared" si="1"/>
        <v>10.555555555555555</v>
      </c>
      <c r="S27" s="51">
        <f t="shared" si="1"/>
        <v>4.4444444444444446</v>
      </c>
      <c r="T27" s="51">
        <f t="shared" si="1"/>
        <v>3.1111111111111116</v>
      </c>
      <c r="U27" s="52">
        <f t="shared" si="2"/>
        <v>0</v>
      </c>
      <c r="V27" s="51">
        <f t="shared" si="3"/>
        <v>8.2222222222222197</v>
      </c>
      <c r="W27" s="14">
        <f t="shared" si="3"/>
        <v>2.7777777777777777</v>
      </c>
    </row>
    <row r="28" spans="2:23" x14ac:dyDescent="0.25">
      <c r="B28" s="4">
        <v>20</v>
      </c>
      <c r="C28" s="33">
        <v>30.452000000000002</v>
      </c>
      <c r="D28" s="5">
        <v>49</v>
      </c>
      <c r="E28" s="4">
        <v>39.299999999999997</v>
      </c>
      <c r="F28" s="6">
        <v>37</v>
      </c>
      <c r="G28" s="5" t="s">
        <v>52</v>
      </c>
      <c r="H28" s="6">
        <v>1.5</v>
      </c>
      <c r="I28" s="6">
        <v>10</v>
      </c>
      <c r="J28" s="14"/>
      <c r="K28" s="4">
        <v>46</v>
      </c>
      <c r="L28" s="6">
        <v>34.700000000000003</v>
      </c>
      <c r="M28" s="5"/>
      <c r="N28" s="5">
        <v>0</v>
      </c>
      <c r="O28" s="11">
        <v>7</v>
      </c>
      <c r="P28" s="6" t="s">
        <v>40</v>
      </c>
      <c r="Q28" s="78">
        <v>1031.5955715070788</v>
      </c>
      <c r="R28" s="50">
        <f t="shared" si="1"/>
        <v>9.4444444444444446</v>
      </c>
      <c r="S28" s="51">
        <f t="shared" si="1"/>
        <v>4.0555555555555536</v>
      </c>
      <c r="T28" s="51">
        <f t="shared" si="1"/>
        <v>2.7777777777777777</v>
      </c>
      <c r="U28" s="52">
        <f t="shared" si="2"/>
        <v>0</v>
      </c>
      <c r="V28" s="51">
        <f t="shared" si="3"/>
        <v>7.7777777777777777</v>
      </c>
      <c r="W28" s="14">
        <f t="shared" si="3"/>
        <v>1.5000000000000016</v>
      </c>
    </row>
    <row r="29" spans="2:23" x14ac:dyDescent="0.25">
      <c r="B29" s="4">
        <v>21</v>
      </c>
      <c r="C29" s="33">
        <v>30.37</v>
      </c>
      <c r="D29" s="5">
        <v>49</v>
      </c>
      <c r="E29" s="4">
        <v>43</v>
      </c>
      <c r="F29" s="6">
        <v>42.9</v>
      </c>
      <c r="G29" s="5" t="s">
        <v>36</v>
      </c>
      <c r="H29" s="6">
        <v>1</v>
      </c>
      <c r="I29" s="6">
        <v>10</v>
      </c>
      <c r="J29" s="14"/>
      <c r="K29" s="4">
        <v>50.5</v>
      </c>
      <c r="L29" s="6">
        <v>30.6</v>
      </c>
      <c r="M29" s="5" t="s">
        <v>36</v>
      </c>
      <c r="N29" s="5">
        <v>1</v>
      </c>
      <c r="O29" s="11">
        <v>9</v>
      </c>
      <c r="P29" s="6" t="s">
        <v>55</v>
      </c>
      <c r="Q29" s="78">
        <v>1028.8187328219994</v>
      </c>
      <c r="R29" s="50">
        <f t="shared" si="1"/>
        <v>9.4444444444444446</v>
      </c>
      <c r="S29" s="51">
        <f t="shared" si="1"/>
        <v>6.1111111111111107</v>
      </c>
      <c r="T29" s="51">
        <f t="shared" si="1"/>
        <v>6.0555555555555545</v>
      </c>
      <c r="U29" s="52">
        <f t="shared" si="2"/>
        <v>0</v>
      </c>
      <c r="V29" s="51">
        <f t="shared" si="3"/>
        <v>10.277777777777777</v>
      </c>
      <c r="W29" s="14">
        <f t="shared" si="3"/>
        <v>-0.77777777777777701</v>
      </c>
    </row>
    <row r="30" spans="2:23" x14ac:dyDescent="0.25">
      <c r="B30" s="4">
        <v>22</v>
      </c>
      <c r="C30" s="33">
        <v>30.09</v>
      </c>
      <c r="D30" s="5">
        <v>50</v>
      </c>
      <c r="E30" s="4">
        <v>46.3</v>
      </c>
      <c r="F30" s="6">
        <v>46</v>
      </c>
      <c r="G30" s="5" t="s">
        <v>36</v>
      </c>
      <c r="H30" s="6">
        <v>1.5</v>
      </c>
      <c r="I30" s="6">
        <v>10</v>
      </c>
      <c r="J30" s="14">
        <v>0.03</v>
      </c>
      <c r="K30" s="4">
        <v>50</v>
      </c>
      <c r="L30" s="6">
        <v>48.2</v>
      </c>
      <c r="M30" s="5" t="s">
        <v>36</v>
      </c>
      <c r="N30" s="5">
        <v>2</v>
      </c>
      <c r="O30" s="11">
        <v>9</v>
      </c>
      <c r="P30" s="6" t="s">
        <v>60</v>
      </c>
      <c r="Q30" s="78">
        <v>1019.3368446290447</v>
      </c>
      <c r="R30" s="50">
        <f t="shared" si="1"/>
        <v>10</v>
      </c>
      <c r="S30" s="51">
        <f t="shared" si="1"/>
        <v>7.9444444444444429</v>
      </c>
      <c r="T30" s="51">
        <f t="shared" si="1"/>
        <v>7.7777777777777777</v>
      </c>
      <c r="U30" s="52">
        <f t="shared" si="2"/>
        <v>7.6200000000000004E-2</v>
      </c>
      <c r="V30" s="51">
        <f t="shared" si="3"/>
        <v>10</v>
      </c>
      <c r="W30" s="14">
        <f t="shared" si="3"/>
        <v>9.0000000000000018</v>
      </c>
    </row>
    <row r="31" spans="2:23" x14ac:dyDescent="0.25">
      <c r="B31" s="4">
        <v>23</v>
      </c>
      <c r="C31" s="33">
        <v>30.128</v>
      </c>
      <c r="D31" s="5">
        <v>49</v>
      </c>
      <c r="E31" s="4">
        <v>39</v>
      </c>
      <c r="F31" s="6">
        <v>34.799999999999997</v>
      </c>
      <c r="G31" s="5" t="s">
        <v>46</v>
      </c>
      <c r="H31" s="6">
        <v>2</v>
      </c>
      <c r="I31" s="6">
        <v>7</v>
      </c>
      <c r="J31" s="14"/>
      <c r="K31" s="4">
        <v>47</v>
      </c>
      <c r="L31" s="6">
        <v>35.200000000000003</v>
      </c>
      <c r="M31" s="5" t="s">
        <v>36</v>
      </c>
      <c r="N31" s="5">
        <v>1</v>
      </c>
      <c r="O31" s="11">
        <v>6</v>
      </c>
      <c r="P31" s="6" t="s">
        <v>40</v>
      </c>
      <c r="Q31" s="78">
        <v>1020.6236723123741</v>
      </c>
      <c r="R31" s="50">
        <f t="shared" si="1"/>
        <v>9.4444444444444446</v>
      </c>
      <c r="S31" s="51">
        <f t="shared" si="1"/>
        <v>3.8888888888888888</v>
      </c>
      <c r="T31" s="51">
        <f t="shared" si="1"/>
        <v>1.555555555555554</v>
      </c>
      <c r="U31" s="52">
        <f t="shared" si="2"/>
        <v>0</v>
      </c>
      <c r="V31" s="51">
        <f t="shared" si="3"/>
        <v>8.3333333333333339</v>
      </c>
      <c r="W31" s="14">
        <f t="shared" si="3"/>
        <v>1.7777777777777792</v>
      </c>
    </row>
    <row r="32" spans="2:23" x14ac:dyDescent="0.25">
      <c r="B32" s="4">
        <v>24</v>
      </c>
      <c r="C32" s="33">
        <v>30.076000000000001</v>
      </c>
      <c r="D32" s="5">
        <v>48</v>
      </c>
      <c r="E32" s="4">
        <v>40</v>
      </c>
      <c r="F32" s="6">
        <v>37.700000000000003</v>
      </c>
      <c r="G32" s="5" t="s">
        <v>46</v>
      </c>
      <c r="H32" s="6">
        <v>2</v>
      </c>
      <c r="I32" s="6">
        <v>10</v>
      </c>
      <c r="J32" s="14">
        <v>0.37</v>
      </c>
      <c r="K32" s="4">
        <v>44</v>
      </c>
      <c r="L32" s="6">
        <v>35.5</v>
      </c>
      <c r="M32" s="5" t="s">
        <v>36</v>
      </c>
      <c r="N32" s="5">
        <v>1</v>
      </c>
      <c r="O32" s="11">
        <v>7</v>
      </c>
      <c r="P32" s="6" t="s">
        <v>35</v>
      </c>
      <c r="Q32" s="78">
        <v>1018.8627502193968</v>
      </c>
      <c r="R32" s="50">
        <f t="shared" si="1"/>
        <v>8.8888888888888893</v>
      </c>
      <c r="S32" s="51">
        <f t="shared" si="1"/>
        <v>4.4444444444444446</v>
      </c>
      <c r="T32" s="51">
        <f t="shared" si="1"/>
        <v>3.1666666666666683</v>
      </c>
      <c r="U32" s="52">
        <f t="shared" si="2"/>
        <v>0.93979999999999997</v>
      </c>
      <c r="V32" s="51">
        <f t="shared" si="3"/>
        <v>6.6666666666666661</v>
      </c>
      <c r="W32" s="14">
        <f t="shared" si="3"/>
        <v>1.9444444444444444</v>
      </c>
    </row>
    <row r="33" spans="2:23" x14ac:dyDescent="0.25">
      <c r="B33" s="4">
        <v>25</v>
      </c>
      <c r="C33" s="33">
        <v>29.664000000000001</v>
      </c>
      <c r="D33" s="5">
        <v>50</v>
      </c>
      <c r="E33" s="4">
        <v>39</v>
      </c>
      <c r="F33" s="6">
        <v>38.799999999999997</v>
      </c>
      <c r="G33" s="5" t="s">
        <v>66</v>
      </c>
      <c r="H33" s="6">
        <v>1.5</v>
      </c>
      <c r="I33" s="6">
        <v>10</v>
      </c>
      <c r="J33" s="14">
        <v>0.03</v>
      </c>
      <c r="K33" s="4">
        <v>41.9</v>
      </c>
      <c r="L33" s="6">
        <v>36.6</v>
      </c>
      <c r="M33" s="5" t="s">
        <v>45</v>
      </c>
      <c r="N33" s="5">
        <v>1</v>
      </c>
      <c r="O33" s="11">
        <v>7</v>
      </c>
      <c r="P33" s="6" t="s">
        <v>35</v>
      </c>
      <c r="Q33" s="78">
        <v>1004.9108290211919</v>
      </c>
      <c r="R33" s="50">
        <f t="shared" si="1"/>
        <v>10</v>
      </c>
      <c r="S33" s="51">
        <f t="shared" si="1"/>
        <v>3.8888888888888888</v>
      </c>
      <c r="T33" s="51">
        <f t="shared" si="1"/>
        <v>3.7777777777777759</v>
      </c>
      <c r="U33" s="52">
        <f t="shared" si="2"/>
        <v>7.6200000000000004E-2</v>
      </c>
      <c r="V33" s="51">
        <f t="shared" si="3"/>
        <v>5.4999999999999991</v>
      </c>
      <c r="W33" s="14">
        <f t="shared" si="3"/>
        <v>2.5555555555555562</v>
      </c>
    </row>
    <row r="34" spans="2:23" x14ac:dyDescent="0.25">
      <c r="B34" s="4">
        <v>26</v>
      </c>
      <c r="C34" s="33">
        <v>29.86</v>
      </c>
      <c r="D34" s="5">
        <v>49</v>
      </c>
      <c r="E34" s="4">
        <v>40</v>
      </c>
      <c r="F34" s="6">
        <v>35.799999999999997</v>
      </c>
      <c r="G34" s="5" t="s">
        <v>45</v>
      </c>
      <c r="H34" s="6">
        <v>1.5</v>
      </c>
      <c r="I34" s="6">
        <v>10</v>
      </c>
      <c r="J34" s="14">
        <v>0.01</v>
      </c>
      <c r="K34" s="4">
        <v>44</v>
      </c>
      <c r="L34" s="6">
        <v>34.200000000000003</v>
      </c>
      <c r="M34" s="5" t="s">
        <v>45</v>
      </c>
      <c r="N34" s="5">
        <v>3</v>
      </c>
      <c r="O34" s="11">
        <v>7</v>
      </c>
      <c r="P34" s="6" t="s">
        <v>40</v>
      </c>
      <c r="Q34" s="78">
        <v>1011.54815075626</v>
      </c>
      <c r="R34" s="50">
        <f t="shared" si="1"/>
        <v>9.4444444444444446</v>
      </c>
      <c r="S34" s="51">
        <f t="shared" si="1"/>
        <v>4.4444444444444446</v>
      </c>
      <c r="T34" s="51">
        <f t="shared" si="1"/>
        <v>2.1111111111111094</v>
      </c>
      <c r="U34" s="52">
        <f t="shared" si="2"/>
        <v>2.5399999999999999E-2</v>
      </c>
      <c r="V34" s="51">
        <f t="shared" si="3"/>
        <v>6.6666666666666661</v>
      </c>
      <c r="W34" s="14">
        <f t="shared" si="3"/>
        <v>1.2222222222222239</v>
      </c>
    </row>
    <row r="35" spans="2:23" x14ac:dyDescent="0.25">
      <c r="B35" s="4">
        <v>27</v>
      </c>
      <c r="C35" s="33">
        <v>30.28</v>
      </c>
      <c r="D35" s="5">
        <v>47</v>
      </c>
      <c r="E35" s="4">
        <v>40</v>
      </c>
      <c r="F35" s="6">
        <v>36</v>
      </c>
      <c r="G35" s="5" t="s">
        <v>52</v>
      </c>
      <c r="H35" s="6">
        <v>2</v>
      </c>
      <c r="I35" s="6">
        <v>9</v>
      </c>
      <c r="J35" s="14"/>
      <c r="K35" s="4">
        <v>45</v>
      </c>
      <c r="L35" s="6">
        <v>36.1</v>
      </c>
      <c r="M35" s="5" t="s">
        <v>36</v>
      </c>
      <c r="N35" s="5">
        <v>0.5</v>
      </c>
      <c r="O35" s="11">
        <v>6</v>
      </c>
      <c r="P35" s="6" t="s">
        <v>40</v>
      </c>
      <c r="Q35" s="78">
        <v>1025.7709830456924</v>
      </c>
      <c r="R35" s="50">
        <f t="shared" si="1"/>
        <v>8.3333333333333339</v>
      </c>
      <c r="S35" s="51">
        <f t="shared" si="1"/>
        <v>4.4444444444444446</v>
      </c>
      <c r="T35" s="51">
        <f t="shared" si="1"/>
        <v>2.2222222222222223</v>
      </c>
      <c r="U35" s="52">
        <f t="shared" si="2"/>
        <v>0</v>
      </c>
      <c r="V35" s="51">
        <f t="shared" si="3"/>
        <v>7.2222222222222223</v>
      </c>
      <c r="W35" s="14">
        <f t="shared" si="3"/>
        <v>2.2777777777777786</v>
      </c>
    </row>
    <row r="36" spans="2:23" x14ac:dyDescent="0.25">
      <c r="B36" s="4">
        <v>28</v>
      </c>
      <c r="C36" s="33">
        <v>30.384</v>
      </c>
      <c r="D36" s="5">
        <v>47</v>
      </c>
      <c r="E36" s="4">
        <v>38</v>
      </c>
      <c r="F36" s="6">
        <v>35.4</v>
      </c>
      <c r="G36" s="5" t="s">
        <v>52</v>
      </c>
      <c r="H36" s="6">
        <v>2</v>
      </c>
      <c r="I36" s="6">
        <v>10</v>
      </c>
      <c r="J36" s="14"/>
      <c r="K36" s="4">
        <v>39.5</v>
      </c>
      <c r="L36" s="6">
        <v>33</v>
      </c>
      <c r="M36" s="5" t="s">
        <v>52</v>
      </c>
      <c r="N36" s="5">
        <v>1.5</v>
      </c>
      <c r="O36" s="11">
        <v>6</v>
      </c>
      <c r="P36" s="6" t="s">
        <v>60</v>
      </c>
      <c r="Q36" s="78">
        <v>1029.2928272316469</v>
      </c>
      <c r="R36" s="50">
        <f t="shared" si="1"/>
        <v>8.3333333333333339</v>
      </c>
      <c r="S36" s="51">
        <f t="shared" si="1"/>
        <v>3.333333333333333</v>
      </c>
      <c r="T36" s="51">
        <f t="shared" si="1"/>
        <v>1.888888888888888</v>
      </c>
      <c r="U36" s="52">
        <f t="shared" si="2"/>
        <v>0</v>
      </c>
      <c r="V36" s="51">
        <f t="shared" si="3"/>
        <v>4.166666666666667</v>
      </c>
      <c r="W36" s="14">
        <f t="shared" si="3"/>
        <v>0.55555555555555558</v>
      </c>
    </row>
    <row r="37" spans="2:23" x14ac:dyDescent="0.25">
      <c r="B37" s="4">
        <v>29</v>
      </c>
      <c r="C37" s="33">
        <v>30.356000000000002</v>
      </c>
      <c r="D37" s="5">
        <v>46</v>
      </c>
      <c r="E37" s="4">
        <v>38</v>
      </c>
      <c r="F37" s="6">
        <v>34.799999999999997</v>
      </c>
      <c r="G37" s="5" t="s">
        <v>52</v>
      </c>
      <c r="H37" s="6">
        <v>1.5</v>
      </c>
      <c r="I37" s="6">
        <v>10</v>
      </c>
      <c r="J37" s="14"/>
      <c r="K37" s="4">
        <v>40</v>
      </c>
      <c r="L37" s="6">
        <v>36</v>
      </c>
      <c r="M37" s="5" t="s">
        <v>52</v>
      </c>
      <c r="N37" s="5">
        <v>1.5</v>
      </c>
      <c r="O37" s="11">
        <v>6</v>
      </c>
      <c r="P37" s="6" t="s">
        <v>60</v>
      </c>
      <c r="Q37" s="78">
        <v>1028.3446384123515</v>
      </c>
      <c r="R37" s="50">
        <f t="shared" si="1"/>
        <v>7.7777777777777777</v>
      </c>
      <c r="S37" s="51">
        <f t="shared" si="1"/>
        <v>3.333333333333333</v>
      </c>
      <c r="T37" s="51">
        <f t="shared" si="1"/>
        <v>1.555555555555554</v>
      </c>
      <c r="U37" s="52">
        <f t="shared" si="2"/>
        <v>0</v>
      </c>
      <c r="V37" s="51">
        <f t="shared" si="3"/>
        <v>4.4444444444444446</v>
      </c>
      <c r="W37" s="14">
        <f t="shared" si="3"/>
        <v>2.2222222222222223</v>
      </c>
    </row>
    <row r="38" spans="2:23" x14ac:dyDescent="0.25">
      <c r="B38" s="4">
        <v>30</v>
      </c>
      <c r="C38" s="33">
        <v>30.26</v>
      </c>
      <c r="D38" s="5">
        <v>47</v>
      </c>
      <c r="E38" s="4">
        <v>38.5</v>
      </c>
      <c r="F38" s="6">
        <v>36.5</v>
      </c>
      <c r="G38" s="5" t="s">
        <v>52</v>
      </c>
      <c r="H38" s="6">
        <v>1.5</v>
      </c>
      <c r="I38" s="6">
        <v>10</v>
      </c>
      <c r="J38" s="14"/>
      <c r="K38" s="4">
        <v>43</v>
      </c>
      <c r="L38" s="6">
        <v>35</v>
      </c>
      <c r="M38" s="5" t="s">
        <v>52</v>
      </c>
      <c r="N38" s="5">
        <v>1</v>
      </c>
      <c r="O38" s="11">
        <v>5</v>
      </c>
      <c r="P38" s="6" t="s">
        <v>35</v>
      </c>
      <c r="Q38" s="78">
        <v>1025.093705317624</v>
      </c>
      <c r="R38" s="50">
        <f t="shared" si="1"/>
        <v>8.3333333333333339</v>
      </c>
      <c r="S38" s="51">
        <f t="shared" si="1"/>
        <v>3.6111111111111112</v>
      </c>
      <c r="T38" s="51">
        <f t="shared" si="1"/>
        <v>2.5</v>
      </c>
      <c r="U38" s="52">
        <f t="shared" si="2"/>
        <v>0</v>
      </c>
      <c r="V38" s="51">
        <f t="shared" si="3"/>
        <v>6.1111111111111107</v>
      </c>
      <c r="W38" s="14">
        <f t="shared" si="3"/>
        <v>1.6666666666666665</v>
      </c>
    </row>
    <row r="39" spans="2:23" x14ac:dyDescent="0.25">
      <c r="B39" s="4">
        <v>31</v>
      </c>
      <c r="C39" s="33">
        <v>30.271999999999998</v>
      </c>
      <c r="D39" s="5">
        <v>47</v>
      </c>
      <c r="E39" s="4">
        <v>42.8</v>
      </c>
      <c r="F39" s="6">
        <v>39.200000000000003</v>
      </c>
      <c r="G39" s="5" t="s">
        <v>52</v>
      </c>
      <c r="H39" s="6">
        <v>1.5</v>
      </c>
      <c r="I39" s="6">
        <v>1</v>
      </c>
      <c r="J39" s="14"/>
      <c r="K39" s="4">
        <v>47</v>
      </c>
      <c r="L39" s="6">
        <v>33.700000000000003</v>
      </c>
      <c r="M39" s="5" t="s">
        <v>52</v>
      </c>
      <c r="N39" s="5">
        <v>1</v>
      </c>
      <c r="O39" s="11">
        <v>5</v>
      </c>
      <c r="P39" s="6" t="s">
        <v>40</v>
      </c>
      <c r="Q39" s="78">
        <v>1025.4323441816582</v>
      </c>
      <c r="R39" s="50">
        <f t="shared" si="1"/>
        <v>8.3333333333333339</v>
      </c>
      <c r="S39" s="51">
        <f t="shared" si="1"/>
        <v>5.9999999999999982</v>
      </c>
      <c r="T39" s="51">
        <f t="shared" si="1"/>
        <v>4.0000000000000018</v>
      </c>
      <c r="U39" s="52">
        <f t="shared" si="2"/>
        <v>0</v>
      </c>
      <c r="V39" s="51">
        <f t="shared" si="3"/>
        <v>8.3333333333333339</v>
      </c>
      <c r="W39" s="14">
        <f t="shared" si="3"/>
        <v>0.94444444444444597</v>
      </c>
    </row>
    <row r="40" spans="2:23" x14ac:dyDescent="0.25">
      <c r="B40" s="1" t="s">
        <v>15</v>
      </c>
      <c r="C40" s="12">
        <f t="shared" ref="C40:O40" si="4">SUM(C9:C39)</f>
        <v>931.57400000000007</v>
      </c>
      <c r="D40" s="36">
        <f t="shared" si="4"/>
        <v>1513</v>
      </c>
      <c r="E40" s="36">
        <f t="shared" ref="E40" si="5">SUM(E9:E39)</f>
        <v>1311.7</v>
      </c>
      <c r="F40" s="36">
        <f t="shared" si="4"/>
        <v>1247.1000000000001</v>
      </c>
      <c r="G40" s="36"/>
      <c r="H40" s="36">
        <f t="shared" si="4"/>
        <v>53</v>
      </c>
      <c r="I40" s="36">
        <f t="shared" si="4"/>
        <v>262</v>
      </c>
      <c r="J40" s="35">
        <f t="shared" si="4"/>
        <v>1.9900000000000002</v>
      </c>
      <c r="K40" s="36">
        <f t="shared" si="4"/>
        <v>1467.3</v>
      </c>
      <c r="L40" s="36">
        <f t="shared" si="4"/>
        <v>1171.2000000000003</v>
      </c>
      <c r="M40" s="12"/>
      <c r="N40" s="36">
        <f t="shared" si="4"/>
        <v>43.5</v>
      </c>
      <c r="O40" s="37">
        <f t="shared" si="4"/>
        <v>223</v>
      </c>
      <c r="P40" s="3"/>
      <c r="Q40" s="36">
        <f>SUM(Q9:Q39)</f>
        <v>31558.195969861023</v>
      </c>
      <c r="R40" s="37"/>
      <c r="S40" s="48"/>
      <c r="T40" s="48"/>
      <c r="U40" s="49">
        <f t="shared" si="2"/>
        <v>5.0546000000000006</v>
      </c>
      <c r="V40" s="48"/>
      <c r="W40" s="13"/>
    </row>
    <row r="41" spans="2:23" x14ac:dyDescent="0.25">
      <c r="B41" s="7" t="s">
        <v>16</v>
      </c>
      <c r="C41" s="15">
        <f>C40/31</f>
        <v>30.050774193548389</v>
      </c>
      <c r="D41" s="38">
        <f t="shared" ref="D41:O41" si="6">D40/31</f>
        <v>48.806451612903224</v>
      </c>
      <c r="E41" s="38">
        <f t="shared" ref="E41" si="7">E40/31</f>
        <v>42.312903225806451</v>
      </c>
      <c r="F41" s="38">
        <f t="shared" si="6"/>
        <v>40.229032258064521</v>
      </c>
      <c r="G41" s="38"/>
      <c r="H41" s="38">
        <f t="shared" si="6"/>
        <v>1.7096774193548387</v>
      </c>
      <c r="I41" s="38">
        <f t="shared" si="6"/>
        <v>8.4516129032258061</v>
      </c>
      <c r="J41" s="38">
        <f t="shared" si="6"/>
        <v>6.4193548387096774E-2</v>
      </c>
      <c r="K41" s="38">
        <f t="shared" si="6"/>
        <v>47.332258064516125</v>
      </c>
      <c r="L41" s="38">
        <f t="shared" si="6"/>
        <v>37.78064516129033</v>
      </c>
      <c r="M41" s="15"/>
      <c r="N41" s="38">
        <f t="shared" si="6"/>
        <v>1.403225806451613</v>
      </c>
      <c r="O41" s="39">
        <f t="shared" si="6"/>
        <v>7.193548387096774</v>
      </c>
      <c r="P41" s="9"/>
      <c r="Q41" s="38">
        <f>AVERAGE(Q9:Q39)</f>
        <v>1018.0063216084201</v>
      </c>
      <c r="R41" s="39">
        <f t="shared" si="1"/>
        <v>9.3369175627240129</v>
      </c>
      <c r="S41" s="53">
        <f t="shared" si="1"/>
        <v>5.7293906810035837</v>
      </c>
      <c r="T41" s="53">
        <f t="shared" si="1"/>
        <v>4.571684587813623</v>
      </c>
      <c r="U41" s="54">
        <f t="shared" si="2"/>
        <v>0.16305161290322581</v>
      </c>
      <c r="V41" s="53">
        <f t="shared" si="3"/>
        <v>8.5179211469534035</v>
      </c>
      <c r="W41" s="55">
        <f t="shared" si="3"/>
        <v>3.2114695340501833</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v>
      </c>
      <c r="D45" s="5">
        <v>12.5</v>
      </c>
      <c r="E45" s="5">
        <v>1</v>
      </c>
      <c r="F45" s="5">
        <v>0.5</v>
      </c>
      <c r="G45" s="5">
        <v>4</v>
      </c>
      <c r="H45" s="5">
        <v>0.5</v>
      </c>
      <c r="I45" s="5">
        <v>7.5</v>
      </c>
      <c r="J45" s="5">
        <v>2</v>
      </c>
      <c r="K45" s="6"/>
    </row>
    <row r="46" spans="2:23" ht="30" x14ac:dyDescent="0.25">
      <c r="B46" s="24" t="s">
        <v>28</v>
      </c>
      <c r="C46" s="7">
        <v>7.5</v>
      </c>
      <c r="D46" s="8">
        <v>4.5</v>
      </c>
      <c r="E46" s="8">
        <v>4.5</v>
      </c>
      <c r="F46" s="8">
        <v>1</v>
      </c>
      <c r="G46" s="8">
        <v>14.5</v>
      </c>
      <c r="H46" s="8">
        <v>2</v>
      </c>
      <c r="I46" s="8">
        <v>19</v>
      </c>
      <c r="J46" s="8">
        <v>5.5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9" priority="13">
      <formula>C9&gt;31</formula>
    </cfRule>
  </conditionalFormatting>
  <conditionalFormatting sqref="C9:C39">
    <cfRule type="expression" dxfId="128" priority="12">
      <formula>C9&lt;29</formula>
    </cfRule>
  </conditionalFormatting>
  <conditionalFormatting sqref="D9:D39">
    <cfRule type="expression" dxfId="127" priority="10">
      <formula>D9&lt;40</formula>
    </cfRule>
    <cfRule type="expression" dxfId="126" priority="11">
      <formula>D9&gt;70</formula>
    </cfRule>
  </conditionalFormatting>
  <conditionalFormatting sqref="F9:F39">
    <cfRule type="expression" dxfId="125" priority="9">
      <formula>F9&gt;E9</formula>
    </cfRule>
  </conditionalFormatting>
  <conditionalFormatting sqref="I9:I39">
    <cfRule type="cellIs" dxfId="124" priority="8" operator="greaterThan">
      <formula>10</formula>
    </cfRule>
  </conditionalFormatting>
  <conditionalFormatting sqref="J9:J39">
    <cfRule type="cellIs" dxfId="123" priority="7" operator="greaterThanOrEqual">
      <formula>5</formula>
    </cfRule>
  </conditionalFormatting>
  <conditionalFormatting sqref="K9:K39">
    <cfRule type="cellIs" dxfId="122" priority="5" operator="lessThan">
      <formula>35</formula>
    </cfRule>
    <cfRule type="cellIs" dxfId="121" priority="6" operator="greaterThanOrEqual">
      <formula>85</formula>
    </cfRule>
  </conditionalFormatting>
  <conditionalFormatting sqref="L9:L39">
    <cfRule type="cellIs" dxfId="120" priority="3" operator="notBetween">
      <formula>70</formula>
      <formula>20</formula>
    </cfRule>
    <cfRule type="expression" dxfId="119" priority="4">
      <formula>L9&gt;K9</formula>
    </cfRule>
  </conditionalFormatting>
  <conditionalFormatting sqref="O9:O39">
    <cfRule type="cellIs" dxfId="118" priority="2" operator="greaterThan">
      <formula>10</formula>
    </cfRule>
  </conditionalFormatting>
  <conditionalFormatting sqref="P9:P39">
    <cfRule type="containsBlanks" dxfId="117"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30.192</v>
      </c>
      <c r="D9" s="1">
        <v>48</v>
      </c>
      <c r="E9" s="1">
        <v>39.200000000000003</v>
      </c>
      <c r="F9" s="3">
        <v>37.200000000000003</v>
      </c>
      <c r="G9" s="2" t="s">
        <v>52</v>
      </c>
      <c r="H9" s="3">
        <v>1.5</v>
      </c>
      <c r="I9" s="3">
        <v>10</v>
      </c>
      <c r="J9" s="13"/>
      <c r="K9" s="1">
        <v>46.2</v>
      </c>
      <c r="L9" s="3">
        <v>33.200000000000003</v>
      </c>
      <c r="M9" s="2" t="s">
        <v>52</v>
      </c>
      <c r="N9" s="2">
        <v>1</v>
      </c>
      <c r="O9" s="10">
        <v>7</v>
      </c>
      <c r="P9" s="3" t="s">
        <v>40</v>
      </c>
      <c r="Q9" s="79">
        <v>1022.1475472005276</v>
      </c>
      <c r="R9" s="37">
        <f>CONVERT(D9,"F","C")</f>
        <v>8.8888888888888893</v>
      </c>
      <c r="S9" s="48">
        <f t="shared" ref="S9:T24" si="0">CONVERT(E9,"F","C")</f>
        <v>4.0000000000000018</v>
      </c>
      <c r="T9" s="48">
        <f t="shared" si="0"/>
        <v>2.8888888888888906</v>
      </c>
      <c r="U9" s="49">
        <f>CONVERT(J9,"in","cm")</f>
        <v>0</v>
      </c>
      <c r="V9" s="48">
        <f>CONVERT(K9,"F","C")</f>
        <v>7.8888888888888902</v>
      </c>
      <c r="W9" s="13">
        <f>CONVERT(L9,"F","C")</f>
        <v>0.66666666666666818</v>
      </c>
    </row>
    <row r="10" spans="1:23" x14ac:dyDescent="0.25">
      <c r="B10" s="4">
        <v>2</v>
      </c>
      <c r="C10" s="33">
        <v>30.236000000000001</v>
      </c>
      <c r="D10" s="5">
        <v>48</v>
      </c>
      <c r="E10" s="4">
        <v>46</v>
      </c>
      <c r="F10" s="6">
        <v>43</v>
      </c>
      <c r="G10" s="5" t="s">
        <v>52</v>
      </c>
      <c r="H10" s="6">
        <v>2</v>
      </c>
      <c r="I10" s="6">
        <v>0</v>
      </c>
      <c r="J10" s="14"/>
      <c r="K10" s="4">
        <v>54</v>
      </c>
      <c r="L10" s="6">
        <v>37.1</v>
      </c>
      <c r="M10" s="5" t="s">
        <v>52</v>
      </c>
      <c r="N10" s="5">
        <v>3</v>
      </c>
      <c r="O10" s="11">
        <v>7</v>
      </c>
      <c r="P10" s="6" t="s">
        <v>37</v>
      </c>
      <c r="Q10" s="78">
        <v>1023.6375582022777</v>
      </c>
      <c r="R10" s="50">
        <f t="shared" ref="R10:T40" si="1">CONVERT(D10,"F","C")</f>
        <v>8.8888888888888893</v>
      </c>
      <c r="S10" s="51">
        <f t="shared" si="0"/>
        <v>7.7777777777777777</v>
      </c>
      <c r="T10" s="51">
        <f t="shared" si="0"/>
        <v>6.1111111111111107</v>
      </c>
      <c r="U10" s="52">
        <f t="shared" ref="U10:U40" si="2">CONVERT(J10,"in","cm")</f>
        <v>0</v>
      </c>
      <c r="V10" s="51">
        <f t="shared" ref="V10:W40" si="3">CONVERT(K10,"F","C")</f>
        <v>12.222222222222221</v>
      </c>
      <c r="W10" s="14">
        <f t="shared" si="3"/>
        <v>2.8333333333333339</v>
      </c>
    </row>
    <row r="11" spans="1:23" x14ac:dyDescent="0.25">
      <c r="B11" s="4">
        <v>3</v>
      </c>
      <c r="C11" s="33">
        <v>30.32</v>
      </c>
      <c r="D11" s="5">
        <v>49</v>
      </c>
      <c r="E11" s="4">
        <v>49.9</v>
      </c>
      <c r="F11" s="6">
        <v>45</v>
      </c>
      <c r="G11" s="5" t="s">
        <v>57</v>
      </c>
      <c r="H11" s="6">
        <v>1.5</v>
      </c>
      <c r="I11" s="6">
        <v>0</v>
      </c>
      <c r="J11" s="14"/>
      <c r="K11" s="4">
        <v>56</v>
      </c>
      <c r="L11" s="6">
        <v>40</v>
      </c>
      <c r="M11" s="5" t="s">
        <v>53</v>
      </c>
      <c r="N11" s="5">
        <v>2</v>
      </c>
      <c r="O11" s="11">
        <v>7</v>
      </c>
      <c r="P11" s="6" t="s">
        <v>37</v>
      </c>
      <c r="Q11" s="78">
        <v>1026.4821246601639</v>
      </c>
      <c r="R11" s="50">
        <f t="shared" si="1"/>
        <v>9.4444444444444446</v>
      </c>
      <c r="S11" s="51">
        <f t="shared" si="0"/>
        <v>9.9444444444444429</v>
      </c>
      <c r="T11" s="51">
        <f t="shared" si="0"/>
        <v>7.2222222222222223</v>
      </c>
      <c r="U11" s="52">
        <f t="shared" si="2"/>
        <v>0</v>
      </c>
      <c r="V11" s="51">
        <f t="shared" si="3"/>
        <v>13.333333333333332</v>
      </c>
      <c r="W11" s="14">
        <f t="shared" si="3"/>
        <v>4.4444444444444446</v>
      </c>
    </row>
    <row r="12" spans="1:23" x14ac:dyDescent="0.25">
      <c r="B12" s="4">
        <v>4</v>
      </c>
      <c r="C12" s="33">
        <v>30.405999999999999</v>
      </c>
      <c r="D12" s="34">
        <v>50</v>
      </c>
      <c r="E12" s="4">
        <v>45.4</v>
      </c>
      <c r="F12" s="6">
        <v>43.6</v>
      </c>
      <c r="G12" s="5" t="s">
        <v>57</v>
      </c>
      <c r="H12" s="6">
        <v>1.5</v>
      </c>
      <c r="I12" s="6">
        <v>0</v>
      </c>
      <c r="J12" s="14"/>
      <c r="K12" s="4">
        <v>56.5</v>
      </c>
      <c r="L12" s="6">
        <v>38.200000000000003</v>
      </c>
      <c r="M12" s="5" t="s">
        <v>52</v>
      </c>
      <c r="N12" s="5">
        <v>2</v>
      </c>
      <c r="O12" s="11">
        <v>8</v>
      </c>
      <c r="P12" s="6" t="s">
        <v>37</v>
      </c>
      <c r="Q12" s="78">
        <v>1029.394418890857</v>
      </c>
      <c r="R12" s="50">
        <f t="shared" si="1"/>
        <v>10</v>
      </c>
      <c r="S12" s="51">
        <f t="shared" si="0"/>
        <v>7.4444444444444438</v>
      </c>
      <c r="T12" s="51">
        <f t="shared" si="0"/>
        <v>6.4444444444444446</v>
      </c>
      <c r="U12" s="52">
        <f t="shared" si="2"/>
        <v>0</v>
      </c>
      <c r="V12" s="51">
        <f t="shared" si="3"/>
        <v>13.611111111111111</v>
      </c>
      <c r="W12" s="14">
        <f t="shared" si="3"/>
        <v>3.444444444444446</v>
      </c>
    </row>
    <row r="13" spans="1:23" x14ac:dyDescent="0.25">
      <c r="B13" s="4">
        <v>5</v>
      </c>
      <c r="C13" s="33">
        <v>30.3</v>
      </c>
      <c r="D13" s="34">
        <v>52</v>
      </c>
      <c r="E13" s="4">
        <v>53</v>
      </c>
      <c r="F13" s="6">
        <v>46</v>
      </c>
      <c r="G13" s="5" t="s">
        <v>34</v>
      </c>
      <c r="H13" s="6">
        <v>1</v>
      </c>
      <c r="I13" s="6">
        <v>0</v>
      </c>
      <c r="J13" s="14"/>
      <c r="K13" s="4">
        <v>60</v>
      </c>
      <c r="L13" s="6">
        <v>38.4</v>
      </c>
      <c r="M13" s="5" t="s">
        <v>34</v>
      </c>
      <c r="N13" s="5">
        <v>1</v>
      </c>
      <c r="O13" s="11">
        <v>7</v>
      </c>
      <c r="P13" s="6" t="s">
        <v>37</v>
      </c>
      <c r="Q13" s="78">
        <v>1025.8048469320956</v>
      </c>
      <c r="R13" s="50">
        <f t="shared" si="1"/>
        <v>11.111111111111111</v>
      </c>
      <c r="S13" s="51">
        <f t="shared" si="0"/>
        <v>11.666666666666666</v>
      </c>
      <c r="T13" s="51">
        <f t="shared" si="0"/>
        <v>7.7777777777777777</v>
      </c>
      <c r="U13" s="52">
        <f t="shared" si="2"/>
        <v>0</v>
      </c>
      <c r="V13" s="51">
        <f t="shared" si="3"/>
        <v>15.555555555555555</v>
      </c>
      <c r="W13" s="14">
        <f t="shared" si="3"/>
        <v>3.5555555555555545</v>
      </c>
    </row>
    <row r="14" spans="1:23" x14ac:dyDescent="0.25">
      <c r="B14" s="4">
        <v>6</v>
      </c>
      <c r="C14" s="33">
        <v>30.164000000000001</v>
      </c>
      <c r="D14" s="5">
        <v>53</v>
      </c>
      <c r="E14" s="4">
        <v>50.7</v>
      </c>
      <c r="F14" s="6">
        <v>47</v>
      </c>
      <c r="G14" s="5" t="s">
        <v>32</v>
      </c>
      <c r="H14" s="6">
        <v>1</v>
      </c>
      <c r="I14" s="6">
        <v>0</v>
      </c>
      <c r="J14" s="14"/>
      <c r="K14" s="4">
        <v>59.4</v>
      </c>
      <c r="L14" s="6">
        <v>35</v>
      </c>
      <c r="M14" s="5" t="s">
        <v>34</v>
      </c>
      <c r="N14" s="5">
        <v>0.5</v>
      </c>
      <c r="O14" s="11">
        <v>4</v>
      </c>
      <c r="P14" s="6" t="s">
        <v>67</v>
      </c>
      <c r="Q14" s="78">
        <v>1021.1993583812322</v>
      </c>
      <c r="R14" s="50">
        <f t="shared" si="1"/>
        <v>11.666666666666666</v>
      </c>
      <c r="S14" s="51">
        <f t="shared" si="0"/>
        <v>10.388888888888891</v>
      </c>
      <c r="T14" s="51">
        <f t="shared" si="0"/>
        <v>8.3333333333333339</v>
      </c>
      <c r="U14" s="52">
        <f t="shared" si="2"/>
        <v>0</v>
      </c>
      <c r="V14" s="51">
        <f t="shared" si="3"/>
        <v>15.222222222222221</v>
      </c>
      <c r="W14" s="14">
        <f t="shared" si="3"/>
        <v>1.6666666666666665</v>
      </c>
    </row>
    <row r="15" spans="1:23" x14ac:dyDescent="0.25">
      <c r="B15" s="4">
        <v>7</v>
      </c>
      <c r="C15" s="33">
        <v>30.064</v>
      </c>
      <c r="D15" s="5">
        <v>53</v>
      </c>
      <c r="E15" s="4">
        <v>54.8</v>
      </c>
      <c r="F15" s="6">
        <v>48.5</v>
      </c>
      <c r="G15" s="5" t="s">
        <v>32</v>
      </c>
      <c r="H15" s="6">
        <v>1</v>
      </c>
      <c r="I15" s="6">
        <v>1</v>
      </c>
      <c r="J15" s="14"/>
      <c r="K15" s="4">
        <v>57.5</v>
      </c>
      <c r="L15" s="6">
        <v>37.5</v>
      </c>
      <c r="M15" s="5" t="s">
        <v>34</v>
      </c>
      <c r="N15" s="5">
        <v>1</v>
      </c>
      <c r="O15" s="11">
        <v>7</v>
      </c>
      <c r="P15" s="6" t="s">
        <v>37</v>
      </c>
      <c r="Q15" s="78">
        <v>1017.8129697408909</v>
      </c>
      <c r="R15" s="50">
        <f t="shared" si="1"/>
        <v>11.666666666666666</v>
      </c>
      <c r="S15" s="51">
        <f t="shared" si="0"/>
        <v>12.666666666666664</v>
      </c>
      <c r="T15" s="51">
        <f t="shared" si="0"/>
        <v>9.1666666666666661</v>
      </c>
      <c r="U15" s="52">
        <f t="shared" si="2"/>
        <v>0</v>
      </c>
      <c r="V15" s="51">
        <f t="shared" si="3"/>
        <v>14.166666666666666</v>
      </c>
      <c r="W15" s="14">
        <f t="shared" si="3"/>
        <v>3.0555555555555554</v>
      </c>
    </row>
    <row r="16" spans="1:23" x14ac:dyDescent="0.25">
      <c r="B16" s="4">
        <v>8</v>
      </c>
      <c r="C16" s="33">
        <v>29.808</v>
      </c>
      <c r="D16" s="5">
        <v>54</v>
      </c>
      <c r="E16" s="4">
        <v>51</v>
      </c>
      <c r="F16" s="6">
        <v>48</v>
      </c>
      <c r="G16" s="5" t="s">
        <v>32</v>
      </c>
      <c r="H16" s="6">
        <v>1.5</v>
      </c>
      <c r="I16" s="6">
        <v>1</v>
      </c>
      <c r="J16" s="14">
        <v>0.02</v>
      </c>
      <c r="K16" s="4">
        <v>54</v>
      </c>
      <c r="L16" s="6">
        <v>41.4</v>
      </c>
      <c r="M16" s="5" t="s">
        <v>36</v>
      </c>
      <c r="N16" s="5">
        <v>1</v>
      </c>
      <c r="O16" s="11">
        <v>8</v>
      </c>
      <c r="P16" s="6" t="s">
        <v>40</v>
      </c>
      <c r="Q16" s="78">
        <v>1009.143814821618</v>
      </c>
      <c r="R16" s="50">
        <f t="shared" si="1"/>
        <v>12.222222222222221</v>
      </c>
      <c r="S16" s="51">
        <f t="shared" si="0"/>
        <v>10.555555555555555</v>
      </c>
      <c r="T16" s="51">
        <f t="shared" si="0"/>
        <v>8.8888888888888893</v>
      </c>
      <c r="U16" s="52">
        <f t="shared" si="2"/>
        <v>5.0799999999999998E-2</v>
      </c>
      <c r="V16" s="51">
        <f t="shared" si="3"/>
        <v>12.222222222222221</v>
      </c>
      <c r="W16" s="14">
        <f t="shared" si="3"/>
        <v>5.2222222222222214</v>
      </c>
    </row>
    <row r="17" spans="2:23" x14ac:dyDescent="0.25">
      <c r="B17" s="4">
        <v>9</v>
      </c>
      <c r="C17" s="33">
        <v>29.562000000000001</v>
      </c>
      <c r="D17" s="5">
        <v>54</v>
      </c>
      <c r="E17" s="4">
        <v>48</v>
      </c>
      <c r="F17" s="6">
        <v>46.7</v>
      </c>
      <c r="G17" s="5" t="s">
        <v>32</v>
      </c>
      <c r="H17" s="6">
        <v>2</v>
      </c>
      <c r="I17" s="6">
        <v>10</v>
      </c>
      <c r="J17" s="14">
        <v>0.16</v>
      </c>
      <c r="K17" s="4">
        <v>51.6</v>
      </c>
      <c r="L17" s="6">
        <v>42.5</v>
      </c>
      <c r="M17" s="5" t="s">
        <v>36</v>
      </c>
      <c r="N17" s="5">
        <v>1</v>
      </c>
      <c r="O17" s="11">
        <v>8</v>
      </c>
      <c r="P17" s="6" t="s">
        <v>68</v>
      </c>
      <c r="Q17" s="78">
        <v>1000.8132987663791</v>
      </c>
      <c r="R17" s="50">
        <f t="shared" si="1"/>
        <v>12.222222222222221</v>
      </c>
      <c r="S17" s="51">
        <f t="shared" si="0"/>
        <v>8.8888888888888893</v>
      </c>
      <c r="T17" s="51">
        <f t="shared" si="0"/>
        <v>8.1666666666666679</v>
      </c>
      <c r="U17" s="52">
        <f t="shared" si="2"/>
        <v>0.40639999999999998</v>
      </c>
      <c r="V17" s="51">
        <f t="shared" si="3"/>
        <v>10.888888888888889</v>
      </c>
      <c r="W17" s="14">
        <f t="shared" si="3"/>
        <v>5.833333333333333</v>
      </c>
    </row>
    <row r="18" spans="2:23" x14ac:dyDescent="0.25">
      <c r="B18" s="4">
        <v>10</v>
      </c>
      <c r="C18" s="33">
        <v>29.942</v>
      </c>
      <c r="D18" s="5">
        <v>54</v>
      </c>
      <c r="E18" s="4">
        <v>50.5</v>
      </c>
      <c r="F18" s="6">
        <v>47</v>
      </c>
      <c r="G18" s="5" t="s">
        <v>1</v>
      </c>
      <c r="H18" s="6">
        <v>2</v>
      </c>
      <c r="I18" s="6">
        <v>1</v>
      </c>
      <c r="J18" s="14"/>
      <c r="K18" s="4">
        <v>54.2</v>
      </c>
      <c r="L18" s="6">
        <v>41.6</v>
      </c>
      <c r="M18" s="5" t="s">
        <v>36</v>
      </c>
      <c r="N18" s="5">
        <v>1</v>
      </c>
      <c r="O18" s="11">
        <v>8</v>
      </c>
      <c r="P18" s="6" t="s">
        <v>37</v>
      </c>
      <c r="Q18" s="78">
        <v>1013.6815755996751</v>
      </c>
      <c r="R18" s="50">
        <f t="shared" si="1"/>
        <v>12.222222222222221</v>
      </c>
      <c r="S18" s="51">
        <f t="shared" si="0"/>
        <v>10.277777777777777</v>
      </c>
      <c r="T18" s="51">
        <f t="shared" si="0"/>
        <v>8.3333333333333339</v>
      </c>
      <c r="U18" s="52">
        <f t="shared" si="2"/>
        <v>0</v>
      </c>
      <c r="V18" s="51">
        <f t="shared" si="3"/>
        <v>12.333333333333334</v>
      </c>
      <c r="W18" s="14">
        <f t="shared" si="3"/>
        <v>5.3333333333333339</v>
      </c>
    </row>
    <row r="19" spans="2:23" x14ac:dyDescent="0.25">
      <c r="B19" s="4">
        <v>11</v>
      </c>
      <c r="C19" s="33">
        <v>30.231999999999999</v>
      </c>
      <c r="D19" s="5">
        <v>54</v>
      </c>
      <c r="E19" s="4">
        <v>50</v>
      </c>
      <c r="F19" s="6">
        <v>48.5</v>
      </c>
      <c r="G19" s="5" t="s">
        <v>1</v>
      </c>
      <c r="H19" s="6">
        <v>2</v>
      </c>
      <c r="I19" s="6">
        <v>7</v>
      </c>
      <c r="J19" s="14"/>
      <c r="K19" s="4">
        <v>55</v>
      </c>
      <c r="L19" s="6">
        <v>41</v>
      </c>
      <c r="M19" s="5" t="s">
        <v>36</v>
      </c>
      <c r="N19" s="5">
        <v>0.5</v>
      </c>
      <c r="O19" s="11">
        <v>9</v>
      </c>
      <c r="P19" s="6" t="s">
        <v>40</v>
      </c>
      <c r="Q19" s="78">
        <v>1023.502102656664</v>
      </c>
      <c r="R19" s="50">
        <f t="shared" si="1"/>
        <v>12.222222222222221</v>
      </c>
      <c r="S19" s="51">
        <f t="shared" si="0"/>
        <v>10</v>
      </c>
      <c r="T19" s="51">
        <f t="shared" si="0"/>
        <v>9.1666666666666661</v>
      </c>
      <c r="U19" s="52">
        <f t="shared" si="2"/>
        <v>0</v>
      </c>
      <c r="V19" s="51">
        <f t="shared" si="3"/>
        <v>12.777777777777777</v>
      </c>
      <c r="W19" s="14">
        <f t="shared" si="3"/>
        <v>5</v>
      </c>
    </row>
    <row r="20" spans="2:23" x14ac:dyDescent="0.25">
      <c r="B20" s="4">
        <v>12</v>
      </c>
      <c r="C20" s="33">
        <v>30.262</v>
      </c>
      <c r="D20" s="5">
        <v>54</v>
      </c>
      <c r="E20" s="4">
        <v>42</v>
      </c>
      <c r="F20" s="6">
        <v>42</v>
      </c>
      <c r="G20" s="5" t="s">
        <v>38</v>
      </c>
      <c r="H20" s="6">
        <v>0.5</v>
      </c>
      <c r="I20" s="6">
        <v>10</v>
      </c>
      <c r="J20" s="14"/>
      <c r="K20" s="4">
        <v>56.3</v>
      </c>
      <c r="L20" s="6">
        <v>35</v>
      </c>
      <c r="M20" s="5" t="s">
        <v>46</v>
      </c>
      <c r="N20" s="5">
        <v>0.5</v>
      </c>
      <c r="O20" s="11">
        <v>7</v>
      </c>
      <c r="P20" s="6" t="s">
        <v>69</v>
      </c>
      <c r="Q20" s="78">
        <v>1024.5180192487662</v>
      </c>
      <c r="R20" s="50">
        <f t="shared" si="1"/>
        <v>12.222222222222221</v>
      </c>
      <c r="S20" s="51">
        <f t="shared" si="0"/>
        <v>5.5555555555555554</v>
      </c>
      <c r="T20" s="51">
        <f t="shared" si="0"/>
        <v>5.5555555555555554</v>
      </c>
      <c r="U20" s="52">
        <f t="shared" si="2"/>
        <v>0</v>
      </c>
      <c r="V20" s="51">
        <f t="shared" si="3"/>
        <v>13.499999999999998</v>
      </c>
      <c r="W20" s="14">
        <f t="shared" si="3"/>
        <v>1.6666666666666665</v>
      </c>
    </row>
    <row r="21" spans="2:23" x14ac:dyDescent="0.25">
      <c r="B21" s="4">
        <v>13</v>
      </c>
      <c r="C21" s="33">
        <v>30.31</v>
      </c>
      <c r="D21" s="5">
        <v>54</v>
      </c>
      <c r="E21" s="4">
        <v>51.3</v>
      </c>
      <c r="F21" s="6">
        <v>46.7</v>
      </c>
      <c r="G21" s="5" t="s">
        <v>38</v>
      </c>
      <c r="H21" s="6">
        <v>1</v>
      </c>
      <c r="I21" s="6">
        <v>2</v>
      </c>
      <c r="J21" s="14"/>
      <c r="K21" s="4">
        <v>57.2</v>
      </c>
      <c r="L21" s="6">
        <v>34</v>
      </c>
      <c r="M21" s="5"/>
      <c r="N21" s="5">
        <v>0</v>
      </c>
      <c r="O21" s="11">
        <v>5</v>
      </c>
      <c r="P21" s="6" t="s">
        <v>37</v>
      </c>
      <c r="Q21" s="78">
        <v>1026.1434857961297</v>
      </c>
      <c r="R21" s="50">
        <f t="shared" si="1"/>
        <v>12.222222222222221</v>
      </c>
      <c r="S21" s="51">
        <f t="shared" si="0"/>
        <v>10.72222222222222</v>
      </c>
      <c r="T21" s="51">
        <f t="shared" si="0"/>
        <v>8.1666666666666679</v>
      </c>
      <c r="U21" s="52">
        <f t="shared" si="2"/>
        <v>0</v>
      </c>
      <c r="V21" s="51">
        <f t="shared" si="3"/>
        <v>14.000000000000002</v>
      </c>
      <c r="W21" s="14">
        <f t="shared" si="3"/>
        <v>1.1111111111111112</v>
      </c>
    </row>
    <row r="22" spans="2:23" x14ac:dyDescent="0.25">
      <c r="B22" s="4">
        <v>14</v>
      </c>
      <c r="C22" s="33">
        <v>30.38</v>
      </c>
      <c r="D22" s="5">
        <v>55</v>
      </c>
      <c r="E22" s="4">
        <v>56.2</v>
      </c>
      <c r="F22" s="6">
        <v>53.5</v>
      </c>
      <c r="G22" s="5" t="s">
        <v>36</v>
      </c>
      <c r="H22" s="6">
        <v>1.5</v>
      </c>
      <c r="I22" s="6">
        <v>7</v>
      </c>
      <c r="J22" s="14"/>
      <c r="K22" s="4">
        <v>58.4</v>
      </c>
      <c r="L22" s="6">
        <v>41.2</v>
      </c>
      <c r="M22" s="5" t="s">
        <v>36</v>
      </c>
      <c r="N22" s="5">
        <v>1</v>
      </c>
      <c r="O22" s="11">
        <v>8</v>
      </c>
      <c r="P22" s="6" t="s">
        <v>55</v>
      </c>
      <c r="Q22" s="78">
        <v>1028.5139578443684</v>
      </c>
      <c r="R22" s="50">
        <f t="shared" si="1"/>
        <v>12.777777777777777</v>
      </c>
      <c r="S22" s="51">
        <f t="shared" si="0"/>
        <v>13.444444444444446</v>
      </c>
      <c r="T22" s="51">
        <f t="shared" si="0"/>
        <v>11.944444444444445</v>
      </c>
      <c r="U22" s="52">
        <f t="shared" si="2"/>
        <v>0</v>
      </c>
      <c r="V22" s="51">
        <f t="shared" si="3"/>
        <v>14.666666666666666</v>
      </c>
      <c r="W22" s="14">
        <f t="shared" si="3"/>
        <v>5.1111111111111125</v>
      </c>
    </row>
    <row r="23" spans="2:23" x14ac:dyDescent="0.25">
      <c r="B23" s="4">
        <v>15</v>
      </c>
      <c r="C23" s="33">
        <v>30.443999999999999</v>
      </c>
      <c r="D23" s="5">
        <v>55</v>
      </c>
      <c r="E23" s="4">
        <v>52.6</v>
      </c>
      <c r="F23" s="6">
        <v>50</v>
      </c>
      <c r="G23" s="5" t="s">
        <v>38</v>
      </c>
      <c r="H23" s="6">
        <v>1</v>
      </c>
      <c r="I23" s="6">
        <v>8</v>
      </c>
      <c r="J23" s="14"/>
      <c r="K23" s="4">
        <v>59</v>
      </c>
      <c r="L23" s="6">
        <v>40</v>
      </c>
      <c r="M23" s="5" t="s">
        <v>46</v>
      </c>
      <c r="N23" s="5">
        <v>1</v>
      </c>
      <c r="O23" s="11">
        <v>7</v>
      </c>
      <c r="P23" s="6" t="s">
        <v>40</v>
      </c>
      <c r="Q23" s="78">
        <v>1030.6812465741866</v>
      </c>
      <c r="R23" s="50">
        <f t="shared" si="1"/>
        <v>12.777777777777777</v>
      </c>
      <c r="S23" s="51">
        <f t="shared" si="0"/>
        <v>11.444444444444445</v>
      </c>
      <c r="T23" s="51">
        <f t="shared" si="0"/>
        <v>10</v>
      </c>
      <c r="U23" s="52">
        <f t="shared" si="2"/>
        <v>0</v>
      </c>
      <c r="V23" s="51">
        <f t="shared" si="3"/>
        <v>15</v>
      </c>
      <c r="W23" s="14">
        <f t="shared" si="3"/>
        <v>4.4444444444444446</v>
      </c>
    </row>
    <row r="24" spans="2:23" x14ac:dyDescent="0.25">
      <c r="B24" s="4">
        <v>16</v>
      </c>
      <c r="C24" s="33">
        <v>30.506</v>
      </c>
      <c r="D24" s="5">
        <v>55</v>
      </c>
      <c r="E24" s="4">
        <v>55.3</v>
      </c>
      <c r="F24" s="6">
        <v>50</v>
      </c>
      <c r="G24" s="5" t="s">
        <v>38</v>
      </c>
      <c r="H24" s="6">
        <v>1</v>
      </c>
      <c r="I24" s="6">
        <v>0</v>
      </c>
      <c r="J24" s="14"/>
      <c r="K24" s="4">
        <v>63</v>
      </c>
      <c r="L24" s="6">
        <v>40.299999999999997</v>
      </c>
      <c r="M24" s="5" t="s">
        <v>46</v>
      </c>
      <c r="N24" s="5">
        <v>0.5</v>
      </c>
      <c r="O24" s="11">
        <v>6</v>
      </c>
      <c r="P24" s="6" t="s">
        <v>37</v>
      </c>
      <c r="Q24" s="78">
        <v>1032.7808075311982</v>
      </c>
      <c r="R24" s="50">
        <f t="shared" si="1"/>
        <v>12.777777777777777</v>
      </c>
      <c r="S24" s="51">
        <f t="shared" si="0"/>
        <v>12.944444444444443</v>
      </c>
      <c r="T24" s="51">
        <f t="shared" si="0"/>
        <v>10</v>
      </c>
      <c r="U24" s="52">
        <f t="shared" si="2"/>
        <v>0</v>
      </c>
      <c r="V24" s="51">
        <f t="shared" si="3"/>
        <v>17.222222222222221</v>
      </c>
      <c r="W24" s="14">
        <f t="shared" si="3"/>
        <v>4.6111111111111098</v>
      </c>
    </row>
    <row r="25" spans="2:23" x14ac:dyDescent="0.25">
      <c r="B25" s="4">
        <v>17</v>
      </c>
      <c r="C25" s="33">
        <v>30.416</v>
      </c>
      <c r="D25" s="5">
        <v>55</v>
      </c>
      <c r="E25" s="4">
        <v>58</v>
      </c>
      <c r="F25" s="6">
        <v>50</v>
      </c>
      <c r="G25" s="5" t="s">
        <v>34</v>
      </c>
      <c r="H25" s="6">
        <v>1</v>
      </c>
      <c r="I25" s="6">
        <v>0</v>
      </c>
      <c r="J25" s="14"/>
      <c r="K25" s="4">
        <v>66.8</v>
      </c>
      <c r="L25" s="6">
        <v>39</v>
      </c>
      <c r="M25" s="5" t="s">
        <v>52</v>
      </c>
      <c r="N25" s="5">
        <v>3</v>
      </c>
      <c r="O25" s="11">
        <v>7</v>
      </c>
      <c r="P25" s="6" t="s">
        <v>37</v>
      </c>
      <c r="Q25" s="78">
        <v>1029.7330577548914</v>
      </c>
      <c r="R25" s="50">
        <f t="shared" si="1"/>
        <v>12.777777777777777</v>
      </c>
      <c r="S25" s="51">
        <f t="shared" si="1"/>
        <v>14.444444444444445</v>
      </c>
      <c r="T25" s="51">
        <f t="shared" si="1"/>
        <v>10</v>
      </c>
      <c r="U25" s="52">
        <f t="shared" si="2"/>
        <v>0</v>
      </c>
      <c r="V25" s="51">
        <f t="shared" si="3"/>
        <v>19.333333333333332</v>
      </c>
      <c r="W25" s="14">
        <f t="shared" si="3"/>
        <v>3.8888888888888888</v>
      </c>
    </row>
    <row r="26" spans="2:23" x14ac:dyDescent="0.25">
      <c r="B26" s="4">
        <v>18</v>
      </c>
      <c r="C26" s="33">
        <v>30.14</v>
      </c>
      <c r="D26" s="5">
        <v>56</v>
      </c>
      <c r="E26" s="4">
        <v>56.2</v>
      </c>
      <c r="F26" s="6">
        <v>51</v>
      </c>
      <c r="G26" s="5" t="s">
        <v>52</v>
      </c>
      <c r="H26" s="6">
        <v>3</v>
      </c>
      <c r="I26" s="6">
        <v>0</v>
      </c>
      <c r="J26" s="14"/>
      <c r="K26" s="4">
        <v>64.599999999999994</v>
      </c>
      <c r="L26" s="6">
        <v>46.1</v>
      </c>
      <c r="M26" s="5" t="s">
        <v>52</v>
      </c>
      <c r="N26" s="5">
        <v>3</v>
      </c>
      <c r="O26" s="11">
        <v>7</v>
      </c>
      <c r="P26" s="6" t="s">
        <v>37</v>
      </c>
      <c r="Q26" s="78">
        <v>1020.3866251075501</v>
      </c>
      <c r="R26" s="50">
        <f t="shared" si="1"/>
        <v>13.333333333333332</v>
      </c>
      <c r="S26" s="51">
        <f t="shared" si="1"/>
        <v>13.444444444444446</v>
      </c>
      <c r="T26" s="51">
        <f t="shared" si="1"/>
        <v>10.555555555555555</v>
      </c>
      <c r="U26" s="52">
        <f t="shared" si="2"/>
        <v>0</v>
      </c>
      <c r="V26" s="51">
        <f t="shared" si="3"/>
        <v>18.111111111111107</v>
      </c>
      <c r="W26" s="14">
        <f t="shared" si="3"/>
        <v>7.8333333333333339</v>
      </c>
    </row>
    <row r="27" spans="2:23" x14ac:dyDescent="0.25">
      <c r="B27" s="4">
        <v>19</v>
      </c>
      <c r="C27" s="33">
        <v>29.994</v>
      </c>
      <c r="D27" s="5">
        <v>57</v>
      </c>
      <c r="E27" s="4">
        <v>60</v>
      </c>
      <c r="F27" s="6">
        <v>51.8</v>
      </c>
      <c r="G27" s="5" t="s">
        <v>34</v>
      </c>
      <c r="H27" s="6">
        <v>2</v>
      </c>
      <c r="I27" s="6">
        <v>0</v>
      </c>
      <c r="J27" s="14"/>
      <c r="K27" s="4">
        <v>71.099999999999994</v>
      </c>
      <c r="L27" s="6">
        <v>47.3</v>
      </c>
      <c r="M27" s="5"/>
      <c r="N27" s="5">
        <v>0</v>
      </c>
      <c r="O27" s="11">
        <v>5</v>
      </c>
      <c r="P27" s="6" t="s">
        <v>37</v>
      </c>
      <c r="Q27" s="78">
        <v>1015.4424976926523</v>
      </c>
      <c r="R27" s="50">
        <f t="shared" si="1"/>
        <v>13.888888888888889</v>
      </c>
      <c r="S27" s="51">
        <f t="shared" si="1"/>
        <v>15.555555555555555</v>
      </c>
      <c r="T27" s="51">
        <f t="shared" si="1"/>
        <v>10.999999999999998</v>
      </c>
      <c r="U27" s="52">
        <f t="shared" si="2"/>
        <v>0</v>
      </c>
      <c r="V27" s="51">
        <f t="shared" si="3"/>
        <v>21.722222222222218</v>
      </c>
      <c r="W27" s="14">
        <f t="shared" si="3"/>
        <v>8.4999999999999982</v>
      </c>
    </row>
    <row r="28" spans="2:23" x14ac:dyDescent="0.25">
      <c r="B28" s="4">
        <v>20</v>
      </c>
      <c r="C28" s="33">
        <v>30.02</v>
      </c>
      <c r="D28" s="5">
        <v>58</v>
      </c>
      <c r="E28" s="4">
        <v>60</v>
      </c>
      <c r="F28" s="6">
        <v>53</v>
      </c>
      <c r="G28" s="5" t="s">
        <v>44</v>
      </c>
      <c r="H28" s="6">
        <v>1</v>
      </c>
      <c r="I28" s="6">
        <v>1</v>
      </c>
      <c r="J28" s="14"/>
      <c r="K28" s="4">
        <v>73</v>
      </c>
      <c r="L28" s="6">
        <v>46.6</v>
      </c>
      <c r="M28" s="5" t="s">
        <v>46</v>
      </c>
      <c r="N28" s="5">
        <v>1</v>
      </c>
      <c r="O28" s="11">
        <v>4</v>
      </c>
      <c r="P28" s="6" t="s">
        <v>40</v>
      </c>
      <c r="Q28" s="78">
        <v>1016.3229587391409</v>
      </c>
      <c r="R28" s="50">
        <f t="shared" si="1"/>
        <v>14.444444444444445</v>
      </c>
      <c r="S28" s="51">
        <f t="shared" si="1"/>
        <v>15.555555555555555</v>
      </c>
      <c r="T28" s="51">
        <f t="shared" si="1"/>
        <v>11.666666666666666</v>
      </c>
      <c r="U28" s="52">
        <f t="shared" si="2"/>
        <v>0</v>
      </c>
      <c r="V28" s="51">
        <f t="shared" si="3"/>
        <v>22.777777777777779</v>
      </c>
      <c r="W28" s="14">
        <f t="shared" si="3"/>
        <v>8.1111111111111125</v>
      </c>
    </row>
    <row r="29" spans="2:23" x14ac:dyDescent="0.25">
      <c r="B29" s="4">
        <v>21</v>
      </c>
      <c r="C29" s="33">
        <v>30.23</v>
      </c>
      <c r="D29" s="5">
        <v>58</v>
      </c>
      <c r="E29" s="4">
        <v>53.5</v>
      </c>
      <c r="F29" s="6">
        <v>52</v>
      </c>
      <c r="G29" s="5" t="s">
        <v>38</v>
      </c>
      <c r="H29" s="6">
        <v>1</v>
      </c>
      <c r="I29" s="6">
        <v>9</v>
      </c>
      <c r="J29" s="14"/>
      <c r="K29" s="4">
        <v>61</v>
      </c>
      <c r="L29" s="6">
        <v>45.2</v>
      </c>
      <c r="M29" s="5"/>
      <c r="N29" s="5">
        <v>0</v>
      </c>
      <c r="O29" s="11">
        <v>8</v>
      </c>
      <c r="P29" s="6" t="s">
        <v>40</v>
      </c>
      <c r="Q29" s="78">
        <v>1023.434374883857</v>
      </c>
      <c r="R29" s="50">
        <f t="shared" si="1"/>
        <v>14.444444444444445</v>
      </c>
      <c r="S29" s="51">
        <f t="shared" si="1"/>
        <v>11.944444444444445</v>
      </c>
      <c r="T29" s="51">
        <f t="shared" si="1"/>
        <v>11.111111111111111</v>
      </c>
      <c r="U29" s="52">
        <f t="shared" si="2"/>
        <v>0</v>
      </c>
      <c r="V29" s="51">
        <f t="shared" si="3"/>
        <v>16.111111111111111</v>
      </c>
      <c r="W29" s="14">
        <f t="shared" si="3"/>
        <v>7.3333333333333348</v>
      </c>
    </row>
    <row r="30" spans="2:23" x14ac:dyDescent="0.25">
      <c r="B30" s="4">
        <v>22</v>
      </c>
      <c r="C30" s="33">
        <v>30.376000000000001</v>
      </c>
      <c r="D30" s="5">
        <v>57</v>
      </c>
      <c r="E30" s="4">
        <v>55</v>
      </c>
      <c r="F30" s="6">
        <v>52.5</v>
      </c>
      <c r="G30" s="5" t="s">
        <v>38</v>
      </c>
      <c r="H30" s="6">
        <v>1</v>
      </c>
      <c r="I30" s="6">
        <v>1</v>
      </c>
      <c r="J30" s="14"/>
      <c r="K30" s="4">
        <v>65.400000000000006</v>
      </c>
      <c r="L30" s="6">
        <v>39.1</v>
      </c>
      <c r="M30" s="5"/>
      <c r="N30" s="5">
        <v>0</v>
      </c>
      <c r="O30" s="11">
        <v>6</v>
      </c>
      <c r="P30" s="6" t="s">
        <v>40</v>
      </c>
      <c r="Q30" s="78">
        <v>1028.3785022987547</v>
      </c>
      <c r="R30" s="50">
        <f t="shared" si="1"/>
        <v>13.888888888888889</v>
      </c>
      <c r="S30" s="51">
        <f t="shared" si="1"/>
        <v>12.777777777777777</v>
      </c>
      <c r="T30" s="51">
        <f t="shared" si="1"/>
        <v>11.388888888888889</v>
      </c>
      <c r="U30" s="52">
        <f t="shared" si="2"/>
        <v>0</v>
      </c>
      <c r="V30" s="51">
        <f t="shared" si="3"/>
        <v>18.555555555555557</v>
      </c>
      <c r="W30" s="14">
        <f t="shared" si="3"/>
        <v>3.9444444444444451</v>
      </c>
    </row>
    <row r="31" spans="2:23" x14ac:dyDescent="0.25">
      <c r="B31" s="4">
        <v>23</v>
      </c>
      <c r="C31" s="33">
        <v>30.446000000000002</v>
      </c>
      <c r="D31" s="5">
        <v>58</v>
      </c>
      <c r="E31" s="4">
        <v>54</v>
      </c>
      <c r="F31" s="6">
        <v>49.5</v>
      </c>
      <c r="G31" s="5" t="s">
        <v>45</v>
      </c>
      <c r="H31" s="6">
        <v>1</v>
      </c>
      <c r="I31" s="6">
        <v>0</v>
      </c>
      <c r="J31" s="14"/>
      <c r="K31" s="4">
        <v>56.8</v>
      </c>
      <c r="L31" s="6">
        <v>44.7</v>
      </c>
      <c r="M31" s="5" t="s">
        <v>46</v>
      </c>
      <c r="N31" s="5">
        <v>1</v>
      </c>
      <c r="O31" s="11">
        <v>7</v>
      </c>
      <c r="P31" s="6" t="s">
        <v>40</v>
      </c>
      <c r="Q31" s="78">
        <v>1030.7489743469937</v>
      </c>
      <c r="R31" s="50">
        <f t="shared" si="1"/>
        <v>14.444444444444445</v>
      </c>
      <c r="S31" s="51">
        <f t="shared" si="1"/>
        <v>12.222222222222221</v>
      </c>
      <c r="T31" s="51">
        <f t="shared" si="1"/>
        <v>9.7222222222222214</v>
      </c>
      <c r="U31" s="52">
        <f t="shared" si="2"/>
        <v>0</v>
      </c>
      <c r="V31" s="51">
        <f t="shared" si="3"/>
        <v>13.777777777777775</v>
      </c>
      <c r="W31" s="14">
        <f t="shared" si="3"/>
        <v>7.0555555555555571</v>
      </c>
    </row>
    <row r="32" spans="2:23" x14ac:dyDescent="0.25">
      <c r="B32" s="4">
        <v>24</v>
      </c>
      <c r="C32" s="33">
        <v>30.536000000000001</v>
      </c>
      <c r="D32" s="5">
        <v>57</v>
      </c>
      <c r="E32" s="4">
        <v>53.7</v>
      </c>
      <c r="F32" s="6">
        <v>50.3</v>
      </c>
      <c r="G32" s="5" t="s">
        <v>46</v>
      </c>
      <c r="H32" s="6">
        <v>1</v>
      </c>
      <c r="I32" s="6">
        <v>3</v>
      </c>
      <c r="J32" s="14"/>
      <c r="K32" s="4">
        <v>59</v>
      </c>
      <c r="L32" s="6">
        <v>40.700000000000003</v>
      </c>
      <c r="M32" s="5" t="s">
        <v>46</v>
      </c>
      <c r="N32" s="5">
        <v>1</v>
      </c>
      <c r="O32" s="11">
        <v>9</v>
      </c>
      <c r="P32" s="6" t="s">
        <v>40</v>
      </c>
      <c r="Q32" s="78">
        <v>1033.7967241233005</v>
      </c>
      <c r="R32" s="50">
        <f t="shared" si="1"/>
        <v>13.888888888888889</v>
      </c>
      <c r="S32" s="51">
        <f t="shared" si="1"/>
        <v>12.055555555555557</v>
      </c>
      <c r="T32" s="51">
        <f t="shared" si="1"/>
        <v>10.166666666666664</v>
      </c>
      <c r="U32" s="52">
        <f t="shared" si="2"/>
        <v>0</v>
      </c>
      <c r="V32" s="51">
        <f t="shared" si="3"/>
        <v>15</v>
      </c>
      <c r="W32" s="14">
        <f t="shared" si="3"/>
        <v>4.8333333333333348</v>
      </c>
    </row>
    <row r="33" spans="2:23" x14ac:dyDescent="0.25">
      <c r="B33" s="4">
        <v>25</v>
      </c>
      <c r="C33" s="33">
        <v>30.51</v>
      </c>
      <c r="D33" s="5">
        <v>57</v>
      </c>
      <c r="E33" s="4">
        <v>50.4</v>
      </c>
      <c r="F33" s="6">
        <v>49</v>
      </c>
      <c r="G33" s="5" t="s">
        <v>38</v>
      </c>
      <c r="H33" s="6">
        <v>1</v>
      </c>
      <c r="I33" s="6">
        <v>10</v>
      </c>
      <c r="J33" s="14"/>
      <c r="K33" s="4">
        <v>61</v>
      </c>
      <c r="L33" s="6">
        <v>44.2</v>
      </c>
      <c r="M33" s="5"/>
      <c r="N33" s="5">
        <v>0</v>
      </c>
      <c r="O33" s="11">
        <v>8</v>
      </c>
      <c r="P33" s="6" t="s">
        <v>40</v>
      </c>
      <c r="Q33" s="78">
        <v>1032.9162630768117</v>
      </c>
      <c r="R33" s="50">
        <f t="shared" si="1"/>
        <v>13.888888888888889</v>
      </c>
      <c r="S33" s="51">
        <f t="shared" si="1"/>
        <v>10.222222222222221</v>
      </c>
      <c r="T33" s="51">
        <f t="shared" si="1"/>
        <v>9.4444444444444446</v>
      </c>
      <c r="U33" s="52">
        <f t="shared" si="2"/>
        <v>0</v>
      </c>
      <c r="V33" s="51">
        <f t="shared" si="3"/>
        <v>16.111111111111111</v>
      </c>
      <c r="W33" s="14">
        <f t="shared" si="3"/>
        <v>6.7777777777777795</v>
      </c>
    </row>
    <row r="34" spans="2:23" x14ac:dyDescent="0.25">
      <c r="B34" s="4">
        <v>26</v>
      </c>
      <c r="C34" s="33">
        <v>30.314</v>
      </c>
      <c r="D34" s="5">
        <v>57</v>
      </c>
      <c r="E34" s="4">
        <v>50</v>
      </c>
      <c r="F34" s="6">
        <v>46.7</v>
      </c>
      <c r="G34" s="5" t="s">
        <v>36</v>
      </c>
      <c r="H34" s="6">
        <v>1.5</v>
      </c>
      <c r="I34" s="6">
        <v>10</v>
      </c>
      <c r="J34" s="14"/>
      <c r="K34" s="4">
        <v>56</v>
      </c>
      <c r="L34" s="6">
        <v>39.5</v>
      </c>
      <c r="M34" s="5" t="s">
        <v>36</v>
      </c>
      <c r="N34" s="5">
        <v>1</v>
      </c>
      <c r="O34" s="11">
        <v>8</v>
      </c>
      <c r="P34" s="6" t="s">
        <v>40</v>
      </c>
      <c r="Q34" s="78">
        <v>1026.2789413417433</v>
      </c>
      <c r="R34" s="50">
        <f t="shared" si="1"/>
        <v>13.888888888888889</v>
      </c>
      <c r="S34" s="51">
        <f t="shared" si="1"/>
        <v>10</v>
      </c>
      <c r="T34" s="51">
        <f t="shared" si="1"/>
        <v>8.1666666666666679</v>
      </c>
      <c r="U34" s="52">
        <f t="shared" si="2"/>
        <v>0</v>
      </c>
      <c r="V34" s="51">
        <f t="shared" si="3"/>
        <v>13.333333333333332</v>
      </c>
      <c r="W34" s="14">
        <f t="shared" si="3"/>
        <v>4.166666666666667</v>
      </c>
    </row>
    <row r="35" spans="2:23" x14ac:dyDescent="0.25">
      <c r="B35" s="4">
        <v>27</v>
      </c>
      <c r="C35" s="33">
        <v>30.25</v>
      </c>
      <c r="D35" s="5">
        <v>56</v>
      </c>
      <c r="E35" s="4">
        <v>51.7</v>
      </c>
      <c r="F35" s="6">
        <v>46</v>
      </c>
      <c r="G35" s="5" t="s">
        <v>46</v>
      </c>
      <c r="H35" s="6">
        <v>3</v>
      </c>
      <c r="I35" s="6">
        <v>3</v>
      </c>
      <c r="J35" s="14"/>
      <c r="K35" s="4">
        <v>55</v>
      </c>
      <c r="L35" s="6">
        <v>44</v>
      </c>
      <c r="M35" s="5" t="s">
        <v>46</v>
      </c>
      <c r="N35" s="5">
        <v>2</v>
      </c>
      <c r="O35" s="11">
        <v>6</v>
      </c>
      <c r="P35" s="6" t="s">
        <v>40</v>
      </c>
      <c r="Q35" s="78">
        <v>1024.1116526119254</v>
      </c>
      <c r="R35" s="50">
        <f t="shared" si="1"/>
        <v>13.333333333333332</v>
      </c>
      <c r="S35" s="51">
        <f t="shared" si="1"/>
        <v>10.944444444444446</v>
      </c>
      <c r="T35" s="51">
        <f t="shared" si="1"/>
        <v>7.7777777777777777</v>
      </c>
      <c r="U35" s="52">
        <f t="shared" si="2"/>
        <v>0</v>
      </c>
      <c r="V35" s="51">
        <f t="shared" si="3"/>
        <v>12.777777777777777</v>
      </c>
      <c r="W35" s="14">
        <f t="shared" si="3"/>
        <v>6.6666666666666661</v>
      </c>
    </row>
    <row r="36" spans="2:23" x14ac:dyDescent="0.25">
      <c r="B36" s="4">
        <v>28</v>
      </c>
      <c r="C36" s="33">
        <v>30.16</v>
      </c>
      <c r="D36" s="5">
        <v>55</v>
      </c>
      <c r="E36" s="4">
        <v>48.7</v>
      </c>
      <c r="F36" s="6">
        <v>43</v>
      </c>
      <c r="G36" s="5" t="s">
        <v>46</v>
      </c>
      <c r="H36" s="6">
        <v>2</v>
      </c>
      <c r="I36" s="6">
        <v>5</v>
      </c>
      <c r="J36" s="14"/>
      <c r="K36" s="4">
        <v>50</v>
      </c>
      <c r="L36" s="6">
        <v>43</v>
      </c>
      <c r="M36" s="5" t="s">
        <v>46</v>
      </c>
      <c r="N36" s="5">
        <v>1</v>
      </c>
      <c r="O36" s="11">
        <v>6</v>
      </c>
      <c r="P36" s="6" t="s">
        <v>40</v>
      </c>
      <c r="Q36" s="78">
        <v>1021.0639028356185</v>
      </c>
      <c r="R36" s="50">
        <f t="shared" si="1"/>
        <v>12.777777777777777</v>
      </c>
      <c r="S36" s="51">
        <f t="shared" si="1"/>
        <v>9.2777777777777786</v>
      </c>
      <c r="T36" s="51">
        <f t="shared" si="1"/>
        <v>6.1111111111111107</v>
      </c>
      <c r="U36" s="52">
        <f t="shared" si="2"/>
        <v>0</v>
      </c>
      <c r="V36" s="51">
        <f t="shared" si="3"/>
        <v>10</v>
      </c>
      <c r="W36" s="14">
        <f t="shared" si="3"/>
        <v>6.1111111111111107</v>
      </c>
    </row>
    <row r="37" spans="2:23" x14ac:dyDescent="0.25">
      <c r="B37" s="4">
        <v>29</v>
      </c>
      <c r="C37" s="33">
        <v>30.091999999999999</v>
      </c>
      <c r="D37" s="5">
        <v>54</v>
      </c>
      <c r="E37" s="4">
        <v>49.5</v>
      </c>
      <c r="F37" s="6">
        <v>43</v>
      </c>
      <c r="G37" s="5" t="s">
        <v>46</v>
      </c>
      <c r="H37" s="6">
        <v>3</v>
      </c>
      <c r="I37" s="6">
        <v>0</v>
      </c>
      <c r="J37" s="14">
        <v>0.19</v>
      </c>
      <c r="K37" s="4">
        <v>53.1</v>
      </c>
      <c r="L37" s="6">
        <v>39.700000000000003</v>
      </c>
      <c r="M37" s="5" t="s">
        <v>46</v>
      </c>
      <c r="N37" s="5">
        <v>1</v>
      </c>
      <c r="O37" s="11">
        <v>8</v>
      </c>
      <c r="P37" s="6" t="s">
        <v>70</v>
      </c>
      <c r="Q37" s="78">
        <v>1018.7611585601863</v>
      </c>
      <c r="R37" s="50">
        <f t="shared" si="1"/>
        <v>12.222222222222221</v>
      </c>
      <c r="S37" s="51">
        <f t="shared" si="1"/>
        <v>9.7222222222222214</v>
      </c>
      <c r="T37" s="51">
        <f t="shared" si="1"/>
        <v>6.1111111111111107</v>
      </c>
      <c r="U37" s="52">
        <f t="shared" si="2"/>
        <v>0.48260000000000003</v>
      </c>
      <c r="V37" s="51">
        <f t="shared" si="3"/>
        <v>11.722222222222223</v>
      </c>
      <c r="W37" s="14">
        <f t="shared" si="3"/>
        <v>4.2777777777777795</v>
      </c>
    </row>
    <row r="38" spans="2:23" x14ac:dyDescent="0.25">
      <c r="B38" s="4">
        <v>30</v>
      </c>
      <c r="C38" s="33">
        <v>29.891999999999999</v>
      </c>
      <c r="D38" s="5">
        <v>55</v>
      </c>
      <c r="E38" s="4">
        <v>51.6</v>
      </c>
      <c r="F38" s="6">
        <v>50</v>
      </c>
      <c r="G38" s="5" t="s">
        <v>46</v>
      </c>
      <c r="H38" s="6">
        <v>2</v>
      </c>
      <c r="I38" s="6">
        <v>10</v>
      </c>
      <c r="J38" s="14"/>
      <c r="K38" s="4">
        <v>56</v>
      </c>
      <c r="L38" s="6">
        <v>42</v>
      </c>
      <c r="M38" s="5" t="s">
        <v>36</v>
      </c>
      <c r="N38" s="5">
        <v>1</v>
      </c>
      <c r="O38" s="11">
        <v>9</v>
      </c>
      <c r="P38" s="6" t="s">
        <v>40</v>
      </c>
      <c r="Q38" s="78">
        <v>1011.9883812795046</v>
      </c>
      <c r="R38" s="50">
        <f t="shared" si="1"/>
        <v>12.777777777777777</v>
      </c>
      <c r="S38" s="51">
        <f t="shared" si="1"/>
        <v>10.888888888888889</v>
      </c>
      <c r="T38" s="51">
        <f t="shared" si="1"/>
        <v>10</v>
      </c>
      <c r="U38" s="52">
        <f t="shared" si="2"/>
        <v>0</v>
      </c>
      <c r="V38" s="51">
        <f t="shared" si="3"/>
        <v>13.333333333333332</v>
      </c>
      <c r="W38" s="14">
        <f t="shared" si="3"/>
        <v>5.5555555555555554</v>
      </c>
    </row>
    <row r="39" spans="2:23" x14ac:dyDescent="0.25">
      <c r="B39" s="1" t="s">
        <v>15</v>
      </c>
      <c r="C39" s="12">
        <f t="shared" ref="C39:O39" si="4">SUM(C8:C38)</f>
        <v>906.50400000000002</v>
      </c>
      <c r="D39" s="36">
        <f t="shared" si="4"/>
        <v>1632</v>
      </c>
      <c r="E39" s="36">
        <f t="shared" ref="E39" si="5">SUM(E8:E38)</f>
        <v>1548.2</v>
      </c>
      <c r="F39" s="36">
        <f t="shared" si="4"/>
        <v>1430.5</v>
      </c>
      <c r="G39" s="36"/>
      <c r="H39" s="36">
        <f t="shared" si="4"/>
        <v>45.5</v>
      </c>
      <c r="I39" s="36">
        <f t="shared" si="4"/>
        <v>109</v>
      </c>
      <c r="J39" s="35">
        <f t="shared" si="4"/>
        <v>0.37</v>
      </c>
      <c r="K39" s="36">
        <f t="shared" si="4"/>
        <v>1747.0999999999997</v>
      </c>
      <c r="L39" s="36">
        <f t="shared" si="4"/>
        <v>1217.5000000000002</v>
      </c>
      <c r="M39" s="12"/>
      <c r="N39" s="36">
        <f t="shared" si="4"/>
        <v>32</v>
      </c>
      <c r="O39" s="37">
        <f t="shared" si="4"/>
        <v>211</v>
      </c>
      <c r="P39" s="3"/>
      <c r="Q39" s="37">
        <f>SUM(Q9:Q38)</f>
        <v>30689.621147499969</v>
      </c>
      <c r="R39" s="37"/>
      <c r="S39" s="48"/>
      <c r="T39" s="48"/>
      <c r="U39" s="49">
        <f t="shared" si="2"/>
        <v>0.93979999999999997</v>
      </c>
      <c r="V39" s="48"/>
      <c r="W39" s="13"/>
    </row>
    <row r="40" spans="2:23" x14ac:dyDescent="0.25">
      <c r="B40" s="7" t="s">
        <v>16</v>
      </c>
      <c r="C40" s="15">
        <f>C39/30</f>
        <v>30.216799999999999</v>
      </c>
      <c r="D40" s="38">
        <f>D39/30</f>
        <v>54.4</v>
      </c>
      <c r="E40" s="38">
        <f>E39/30</f>
        <v>51.606666666666669</v>
      </c>
      <c r="F40" s="38">
        <f>F39/30</f>
        <v>47.68333333333333</v>
      </c>
      <c r="G40" s="38"/>
      <c r="H40" s="38">
        <f>H39/30</f>
        <v>1.5166666666666666</v>
      </c>
      <c r="I40" s="38">
        <f>I39/30</f>
        <v>3.6333333333333333</v>
      </c>
      <c r="J40" s="38">
        <f>J39/30</f>
        <v>1.2333333333333333E-2</v>
      </c>
      <c r="K40" s="38">
        <f>K39/30</f>
        <v>58.236666666666657</v>
      </c>
      <c r="L40" s="38">
        <f>L39/30</f>
        <v>40.583333333333343</v>
      </c>
      <c r="M40" s="15"/>
      <c r="N40" s="38">
        <f>N39/30</f>
        <v>1.0666666666666667</v>
      </c>
      <c r="O40" s="39">
        <f>O39/30</f>
        <v>7.0333333333333332</v>
      </c>
      <c r="P40" s="9"/>
      <c r="Q40" s="38">
        <f>AVERAGE(Q9:Q38)</f>
        <v>1022.9873715833323</v>
      </c>
      <c r="R40" s="39">
        <f t="shared" si="1"/>
        <v>12.444444444444443</v>
      </c>
      <c r="S40" s="53">
        <f t="shared" si="1"/>
        <v>10.892592592592594</v>
      </c>
      <c r="T40" s="53">
        <f t="shared" si="1"/>
        <v>8.7129629629629601</v>
      </c>
      <c r="U40" s="54">
        <f t="shared" si="2"/>
        <v>3.1326666666666669E-2</v>
      </c>
      <c r="V40" s="53">
        <f t="shared" si="3"/>
        <v>14.575925925925921</v>
      </c>
      <c r="W40" s="55">
        <f t="shared" si="3"/>
        <v>4.7685185185185235</v>
      </c>
    </row>
    <row r="42" spans="2:23" x14ac:dyDescent="0.25">
      <c r="B42" s="1"/>
      <c r="C42" s="88" t="s">
        <v>17</v>
      </c>
      <c r="D42" s="89"/>
      <c r="E42" s="89"/>
      <c r="F42" s="89"/>
      <c r="G42" s="89"/>
      <c r="H42" s="89"/>
      <c r="I42" s="89"/>
      <c r="J42" s="89"/>
      <c r="K42" s="90"/>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3.5</v>
      </c>
      <c r="E44" s="5">
        <v>2</v>
      </c>
      <c r="F44" s="5">
        <v>3.5</v>
      </c>
      <c r="G44" s="5">
        <v>2.5</v>
      </c>
      <c r="H44" s="5">
        <v>3</v>
      </c>
      <c r="I44" s="5">
        <v>6.5</v>
      </c>
      <c r="J44" s="5">
        <v>7</v>
      </c>
      <c r="K44" s="6"/>
    </row>
    <row r="45" spans="2:23" ht="30" x14ac:dyDescent="0.25">
      <c r="B45" s="24" t="s">
        <v>28</v>
      </c>
      <c r="C45" s="7"/>
      <c r="D45" s="8">
        <v>15.5</v>
      </c>
      <c r="E45" s="8">
        <v>8</v>
      </c>
      <c r="F45" s="8">
        <v>7.5</v>
      </c>
      <c r="G45" s="8">
        <v>6.5</v>
      </c>
      <c r="H45" s="8">
        <v>5.5</v>
      </c>
      <c r="I45" s="8">
        <v>16</v>
      </c>
      <c r="J45" s="8">
        <v>19.5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116" priority="13">
      <formula>C9&gt;31</formula>
    </cfRule>
  </conditionalFormatting>
  <conditionalFormatting sqref="C9:C38">
    <cfRule type="expression" dxfId="115" priority="12">
      <formula>C9&lt;29</formula>
    </cfRule>
  </conditionalFormatting>
  <conditionalFormatting sqref="D9:D38">
    <cfRule type="expression" dxfId="114" priority="10">
      <formula>D9&lt;40</formula>
    </cfRule>
    <cfRule type="expression" dxfId="113" priority="11">
      <formula>D9&gt;70</formula>
    </cfRule>
  </conditionalFormatting>
  <conditionalFormatting sqref="F9:F38">
    <cfRule type="expression" dxfId="112" priority="9">
      <formula>F9&gt;E9</formula>
    </cfRule>
  </conditionalFormatting>
  <conditionalFormatting sqref="I9:I38">
    <cfRule type="cellIs" dxfId="111" priority="8" operator="greaterThan">
      <formula>10</formula>
    </cfRule>
  </conditionalFormatting>
  <conditionalFormatting sqref="J9:J38">
    <cfRule type="cellIs" dxfId="110" priority="7" operator="greaterThanOrEqual">
      <formula>5</formula>
    </cfRule>
  </conditionalFormatting>
  <conditionalFormatting sqref="K9:K38">
    <cfRule type="cellIs" dxfId="109" priority="5" operator="lessThan">
      <formula>35</formula>
    </cfRule>
    <cfRule type="cellIs" dxfId="108" priority="6" operator="greaterThanOrEqual">
      <formula>85</formula>
    </cfRule>
  </conditionalFormatting>
  <conditionalFormatting sqref="L9:L38">
    <cfRule type="cellIs" dxfId="107" priority="3" operator="notBetween">
      <formula>70</formula>
      <formula>20</formula>
    </cfRule>
    <cfRule type="expression" dxfId="106" priority="4">
      <formula>L9&gt;K9</formula>
    </cfRule>
  </conditionalFormatting>
  <conditionalFormatting sqref="O9:O38">
    <cfRule type="cellIs" dxfId="105" priority="2" operator="greaterThan">
      <formula>10</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29.77</v>
      </c>
      <c r="D9" s="1">
        <v>55</v>
      </c>
      <c r="E9" s="1">
        <v>51.7</v>
      </c>
      <c r="F9" s="3">
        <v>47.7</v>
      </c>
      <c r="G9" s="2" t="s">
        <v>61</v>
      </c>
      <c r="H9" s="3">
        <v>3</v>
      </c>
      <c r="I9" s="3">
        <v>4</v>
      </c>
      <c r="J9" s="13">
        <v>0.02</v>
      </c>
      <c r="K9" s="1">
        <v>56.6</v>
      </c>
      <c r="L9" s="3">
        <v>46.1</v>
      </c>
      <c r="M9" s="2" t="s">
        <v>36</v>
      </c>
      <c r="N9" s="2">
        <v>1</v>
      </c>
      <c r="O9" s="10">
        <v>8</v>
      </c>
      <c r="P9" s="3" t="s">
        <v>40</v>
      </c>
      <c r="Q9" s="79">
        <v>1007.5522121606576</v>
      </c>
      <c r="R9" s="37">
        <f>CONVERT(D9,"F","C")</f>
        <v>12.777777777777777</v>
      </c>
      <c r="S9" s="48">
        <f t="shared" ref="S9:T24" si="0">CONVERT(E9,"F","C")</f>
        <v>10.944444444444446</v>
      </c>
      <c r="T9" s="48">
        <f t="shared" si="0"/>
        <v>8.7222222222222232</v>
      </c>
      <c r="U9" s="49">
        <f>CONVERT(J9,"in","cm")</f>
        <v>5.0799999999999998E-2</v>
      </c>
      <c r="V9" s="48">
        <f>CONVERT(K9,"F","C")</f>
        <v>13.666666666666668</v>
      </c>
      <c r="W9" s="13">
        <f>CONVERT(L9,"F","C")</f>
        <v>7.8333333333333339</v>
      </c>
    </row>
    <row r="10" spans="1:23" x14ac:dyDescent="0.25">
      <c r="B10" s="4">
        <v>2</v>
      </c>
      <c r="C10" s="33">
        <v>29.9</v>
      </c>
      <c r="D10" s="5">
        <v>54</v>
      </c>
      <c r="E10" s="4">
        <v>43.3</v>
      </c>
      <c r="F10" s="6">
        <v>42</v>
      </c>
      <c r="G10" s="5" t="s">
        <v>45</v>
      </c>
      <c r="H10" s="6">
        <v>1</v>
      </c>
      <c r="I10" s="6">
        <v>7</v>
      </c>
      <c r="J10" s="14">
        <v>7.0000000000000007E-2</v>
      </c>
      <c r="K10" s="4">
        <v>52.5</v>
      </c>
      <c r="L10" s="6">
        <v>40.799999999999997</v>
      </c>
      <c r="M10" s="5"/>
      <c r="N10" s="5">
        <v>0</v>
      </c>
      <c r="O10" s="11">
        <v>7</v>
      </c>
      <c r="P10" s="6" t="s">
        <v>40</v>
      </c>
      <c r="Q10" s="78">
        <v>1011.954517393101</v>
      </c>
      <c r="R10" s="50">
        <f t="shared" ref="R10:T41" si="1">CONVERT(D10,"F","C")</f>
        <v>12.222222222222221</v>
      </c>
      <c r="S10" s="51">
        <f t="shared" si="0"/>
        <v>6.2777777777777759</v>
      </c>
      <c r="T10" s="51">
        <f t="shared" si="0"/>
        <v>5.5555555555555554</v>
      </c>
      <c r="U10" s="52">
        <f t="shared" ref="U10:U41" si="2">CONVERT(J10,"in","cm")</f>
        <v>0.17780000000000001</v>
      </c>
      <c r="V10" s="51">
        <f t="shared" ref="V10:W41" si="3">CONVERT(K10,"F","C")</f>
        <v>11.388888888888889</v>
      </c>
      <c r="W10" s="14">
        <f t="shared" si="3"/>
        <v>4.8888888888888875</v>
      </c>
    </row>
    <row r="11" spans="1:23" x14ac:dyDescent="0.25">
      <c r="B11" s="4">
        <v>3</v>
      </c>
      <c r="C11" s="33">
        <v>30.14</v>
      </c>
      <c r="D11" s="5">
        <v>54</v>
      </c>
      <c r="E11" s="4">
        <v>51</v>
      </c>
      <c r="F11" s="6">
        <v>46</v>
      </c>
      <c r="G11" s="5" t="s">
        <v>46</v>
      </c>
      <c r="H11" s="6">
        <v>1.5</v>
      </c>
      <c r="I11" s="6">
        <v>3</v>
      </c>
      <c r="J11" s="14"/>
      <c r="K11" s="4">
        <v>55.2</v>
      </c>
      <c r="L11" s="6">
        <v>35</v>
      </c>
      <c r="M11" s="5" t="s">
        <v>36</v>
      </c>
      <c r="N11" s="5">
        <v>1</v>
      </c>
      <c r="O11" s="11">
        <v>9</v>
      </c>
      <c r="P11" s="6" t="s">
        <v>40</v>
      </c>
      <c r="Q11" s="78">
        <v>1020.0818501299194</v>
      </c>
      <c r="R11" s="50">
        <f t="shared" si="1"/>
        <v>12.222222222222221</v>
      </c>
      <c r="S11" s="51">
        <f t="shared" si="0"/>
        <v>10.555555555555555</v>
      </c>
      <c r="T11" s="51">
        <f t="shared" si="0"/>
        <v>7.7777777777777777</v>
      </c>
      <c r="U11" s="52">
        <f t="shared" si="2"/>
        <v>0</v>
      </c>
      <c r="V11" s="51">
        <f t="shared" si="3"/>
        <v>12.888888888888889</v>
      </c>
      <c r="W11" s="14">
        <f t="shared" si="3"/>
        <v>1.6666666666666665</v>
      </c>
    </row>
    <row r="12" spans="1:23" x14ac:dyDescent="0.25">
      <c r="B12" s="4">
        <v>4</v>
      </c>
      <c r="C12" s="33">
        <v>30.26</v>
      </c>
      <c r="D12" s="34">
        <v>55</v>
      </c>
      <c r="E12" s="4">
        <v>52.8</v>
      </c>
      <c r="F12" s="6">
        <v>47</v>
      </c>
      <c r="G12" s="5" t="s">
        <v>46</v>
      </c>
      <c r="H12" s="6">
        <v>1.5</v>
      </c>
      <c r="I12" s="6">
        <v>8</v>
      </c>
      <c r="J12" s="14"/>
      <c r="K12" s="4">
        <v>56.4</v>
      </c>
      <c r="L12" s="6">
        <v>38.200000000000003</v>
      </c>
      <c r="M12" s="5" t="s">
        <v>36</v>
      </c>
      <c r="N12" s="5">
        <v>0.5</v>
      </c>
      <c r="O12" s="11">
        <v>8</v>
      </c>
      <c r="P12" s="6" t="s">
        <v>40</v>
      </c>
      <c r="Q12" s="78">
        <v>1024.1455164983286</v>
      </c>
      <c r="R12" s="50">
        <f t="shared" si="1"/>
        <v>12.777777777777777</v>
      </c>
      <c r="S12" s="51">
        <f t="shared" si="0"/>
        <v>11.555555555555554</v>
      </c>
      <c r="T12" s="51">
        <f t="shared" si="0"/>
        <v>8.3333333333333339</v>
      </c>
      <c r="U12" s="52">
        <f t="shared" si="2"/>
        <v>0</v>
      </c>
      <c r="V12" s="51">
        <f t="shared" si="3"/>
        <v>13.555555555555554</v>
      </c>
      <c r="W12" s="14">
        <f t="shared" si="3"/>
        <v>3.444444444444446</v>
      </c>
    </row>
    <row r="13" spans="1:23" x14ac:dyDescent="0.25">
      <c r="B13" s="4">
        <v>5</v>
      </c>
      <c r="C13" s="33">
        <v>30.326000000000001</v>
      </c>
      <c r="D13" s="34">
        <v>54</v>
      </c>
      <c r="E13" s="4">
        <v>52</v>
      </c>
      <c r="F13" s="6">
        <v>48</v>
      </c>
      <c r="G13" s="5" t="s">
        <v>38</v>
      </c>
      <c r="H13" s="6">
        <v>1.5</v>
      </c>
      <c r="I13" s="6">
        <v>0</v>
      </c>
      <c r="J13" s="14"/>
      <c r="K13" s="4">
        <v>59</v>
      </c>
      <c r="L13" s="6">
        <v>32</v>
      </c>
      <c r="M13" s="5"/>
      <c r="N13" s="5">
        <v>0</v>
      </c>
      <c r="O13" s="11">
        <v>8</v>
      </c>
      <c r="P13" s="6" t="s">
        <v>37</v>
      </c>
      <c r="Q13" s="78">
        <v>1026.3805330009538</v>
      </c>
      <c r="R13" s="50">
        <f t="shared" si="1"/>
        <v>12.222222222222221</v>
      </c>
      <c r="S13" s="51">
        <f t="shared" si="0"/>
        <v>11.111111111111111</v>
      </c>
      <c r="T13" s="51">
        <f t="shared" si="0"/>
        <v>8.8888888888888893</v>
      </c>
      <c r="U13" s="52">
        <f t="shared" si="2"/>
        <v>0</v>
      </c>
      <c r="V13" s="51">
        <f t="shared" si="3"/>
        <v>15</v>
      </c>
      <c r="W13" s="14">
        <f t="shared" si="3"/>
        <v>0</v>
      </c>
    </row>
    <row r="14" spans="1:23" x14ac:dyDescent="0.25">
      <c r="B14" s="4">
        <v>6</v>
      </c>
      <c r="C14" s="33">
        <v>30.33</v>
      </c>
      <c r="D14" s="5">
        <v>55</v>
      </c>
      <c r="E14" s="4">
        <v>56</v>
      </c>
      <c r="F14" s="6">
        <v>49.4</v>
      </c>
      <c r="G14" s="5" t="s">
        <v>34</v>
      </c>
      <c r="H14" s="6">
        <v>1</v>
      </c>
      <c r="I14" s="6">
        <v>9</v>
      </c>
      <c r="J14" s="14"/>
      <c r="K14" s="4">
        <v>60.6</v>
      </c>
      <c r="L14" s="6">
        <v>40.5</v>
      </c>
      <c r="M14" s="5" t="s">
        <v>53</v>
      </c>
      <c r="N14" s="5">
        <v>0.5</v>
      </c>
      <c r="O14" s="11">
        <v>7</v>
      </c>
      <c r="P14" s="6" t="s">
        <v>40</v>
      </c>
      <c r="Q14" s="78">
        <v>1026.5159885465673</v>
      </c>
      <c r="R14" s="50">
        <f t="shared" si="1"/>
        <v>12.777777777777777</v>
      </c>
      <c r="S14" s="51">
        <f t="shared" si="0"/>
        <v>13.333333333333332</v>
      </c>
      <c r="T14" s="51">
        <f t="shared" si="0"/>
        <v>9.6666666666666661</v>
      </c>
      <c r="U14" s="52">
        <f t="shared" si="2"/>
        <v>0</v>
      </c>
      <c r="V14" s="51">
        <f t="shared" si="3"/>
        <v>15.888888888888889</v>
      </c>
      <c r="W14" s="14">
        <f t="shared" si="3"/>
        <v>4.7222222222222223</v>
      </c>
    </row>
    <row r="15" spans="1:23" x14ac:dyDescent="0.25">
      <c r="B15" s="4">
        <v>7</v>
      </c>
      <c r="C15" s="33">
        <v>30.33</v>
      </c>
      <c r="D15" s="5">
        <v>54</v>
      </c>
      <c r="E15" s="4">
        <v>53</v>
      </c>
      <c r="F15" s="6">
        <v>48.6</v>
      </c>
      <c r="G15" s="5" t="s">
        <v>36</v>
      </c>
      <c r="H15" s="6">
        <v>1</v>
      </c>
      <c r="I15" s="6">
        <v>10</v>
      </c>
      <c r="J15" s="14"/>
      <c r="K15" s="4">
        <v>61.6</v>
      </c>
      <c r="L15" s="6">
        <v>37.1</v>
      </c>
      <c r="M15" s="5" t="s">
        <v>53</v>
      </c>
      <c r="N15" s="5">
        <v>1</v>
      </c>
      <c r="O15" s="11">
        <v>7</v>
      </c>
      <c r="P15" s="6" t="s">
        <v>40</v>
      </c>
      <c r="Q15" s="78">
        <v>1026.5159885465673</v>
      </c>
      <c r="R15" s="50">
        <f t="shared" si="1"/>
        <v>12.222222222222221</v>
      </c>
      <c r="S15" s="51">
        <f t="shared" si="0"/>
        <v>11.666666666666666</v>
      </c>
      <c r="T15" s="51">
        <f t="shared" si="0"/>
        <v>9.2222222222222232</v>
      </c>
      <c r="U15" s="52">
        <f t="shared" si="2"/>
        <v>0</v>
      </c>
      <c r="V15" s="51">
        <f t="shared" si="3"/>
        <v>16.444444444444446</v>
      </c>
      <c r="W15" s="14">
        <f t="shared" si="3"/>
        <v>2.8333333333333339</v>
      </c>
    </row>
    <row r="16" spans="1:23" x14ac:dyDescent="0.25">
      <c r="B16" s="4">
        <v>8</v>
      </c>
      <c r="C16" s="33">
        <v>30.3</v>
      </c>
      <c r="D16" s="5">
        <v>54</v>
      </c>
      <c r="E16" s="4">
        <v>50</v>
      </c>
      <c r="F16" s="6">
        <v>45</v>
      </c>
      <c r="G16" s="5" t="s">
        <v>53</v>
      </c>
      <c r="H16" s="6">
        <v>2</v>
      </c>
      <c r="I16" s="6">
        <v>9</v>
      </c>
      <c r="J16" s="14"/>
      <c r="K16" s="4">
        <v>53</v>
      </c>
      <c r="L16" s="6">
        <v>43.8</v>
      </c>
      <c r="M16" s="5" t="s">
        <v>53</v>
      </c>
      <c r="N16" s="5">
        <v>2</v>
      </c>
      <c r="O16" s="11">
        <v>8</v>
      </c>
      <c r="P16" s="6" t="s">
        <v>71</v>
      </c>
      <c r="Q16" s="78">
        <v>1025.5000719544651</v>
      </c>
      <c r="R16" s="50">
        <f t="shared" si="1"/>
        <v>12.222222222222221</v>
      </c>
      <c r="S16" s="51">
        <f t="shared" si="0"/>
        <v>10</v>
      </c>
      <c r="T16" s="51">
        <f t="shared" si="0"/>
        <v>7.2222222222222223</v>
      </c>
      <c r="U16" s="52">
        <f t="shared" si="2"/>
        <v>0</v>
      </c>
      <c r="V16" s="51">
        <f t="shared" si="3"/>
        <v>11.666666666666666</v>
      </c>
      <c r="W16" s="14">
        <f t="shared" si="3"/>
        <v>6.5555555555555536</v>
      </c>
    </row>
    <row r="17" spans="2:23" x14ac:dyDescent="0.25">
      <c r="B17" s="4">
        <v>9</v>
      </c>
      <c r="C17" s="33">
        <v>30.18</v>
      </c>
      <c r="D17" s="5">
        <v>54</v>
      </c>
      <c r="E17" s="4">
        <v>51.4</v>
      </c>
      <c r="F17" s="6">
        <v>46.6</v>
      </c>
      <c r="G17" s="5" t="s">
        <v>34</v>
      </c>
      <c r="H17" s="6">
        <v>1.5</v>
      </c>
      <c r="I17" s="6">
        <v>10</v>
      </c>
      <c r="J17" s="14"/>
      <c r="K17" s="4">
        <v>56.5</v>
      </c>
      <c r="L17" s="6">
        <v>42.2</v>
      </c>
      <c r="M17" s="5" t="s">
        <v>52</v>
      </c>
      <c r="N17" s="5">
        <v>2</v>
      </c>
      <c r="O17" s="11">
        <v>6</v>
      </c>
      <c r="P17" s="6" t="s">
        <v>40</v>
      </c>
      <c r="Q17" s="78">
        <v>1021.4364055860558</v>
      </c>
      <c r="R17" s="50">
        <f t="shared" si="1"/>
        <v>12.222222222222221</v>
      </c>
      <c r="S17" s="51">
        <f t="shared" si="0"/>
        <v>10.777777777777777</v>
      </c>
      <c r="T17" s="51">
        <f t="shared" si="0"/>
        <v>8.1111111111111125</v>
      </c>
      <c r="U17" s="52">
        <f t="shared" si="2"/>
        <v>0</v>
      </c>
      <c r="V17" s="51">
        <f t="shared" si="3"/>
        <v>13.611111111111111</v>
      </c>
      <c r="W17" s="14">
        <f t="shared" si="3"/>
        <v>5.6666666666666679</v>
      </c>
    </row>
    <row r="18" spans="2:23" x14ac:dyDescent="0.25">
      <c r="B18" s="4">
        <v>10</v>
      </c>
      <c r="C18" s="33">
        <v>29.923999999999999</v>
      </c>
      <c r="D18" s="5">
        <v>55</v>
      </c>
      <c r="E18" s="4">
        <v>56</v>
      </c>
      <c r="F18" s="6">
        <v>51.3</v>
      </c>
      <c r="G18" s="5" t="s">
        <v>32</v>
      </c>
      <c r="H18" s="6">
        <v>1</v>
      </c>
      <c r="I18" s="6">
        <v>0</v>
      </c>
      <c r="J18" s="14"/>
      <c r="K18" s="4">
        <v>60.5</v>
      </c>
      <c r="L18" s="6">
        <v>42.6</v>
      </c>
      <c r="M18" s="5" t="s">
        <v>45</v>
      </c>
      <c r="N18" s="5">
        <v>0.5</v>
      </c>
      <c r="O18" s="11">
        <v>8</v>
      </c>
      <c r="P18" s="6" t="s">
        <v>40</v>
      </c>
      <c r="Q18" s="78">
        <v>1012.7672506667831</v>
      </c>
      <c r="R18" s="50">
        <f t="shared" si="1"/>
        <v>12.777777777777777</v>
      </c>
      <c r="S18" s="51">
        <f t="shared" si="0"/>
        <v>13.333333333333332</v>
      </c>
      <c r="T18" s="51">
        <f t="shared" si="0"/>
        <v>10.72222222222222</v>
      </c>
      <c r="U18" s="52">
        <f t="shared" si="2"/>
        <v>0</v>
      </c>
      <c r="V18" s="51">
        <f t="shared" si="3"/>
        <v>15.833333333333332</v>
      </c>
      <c r="W18" s="14">
        <f t="shared" si="3"/>
        <v>5.8888888888888893</v>
      </c>
    </row>
    <row r="19" spans="2:23" x14ac:dyDescent="0.25">
      <c r="B19" s="4">
        <v>11</v>
      </c>
      <c r="C19" s="33">
        <v>29.658000000000001</v>
      </c>
      <c r="D19" s="5">
        <v>54</v>
      </c>
      <c r="E19" s="4">
        <v>52.5</v>
      </c>
      <c r="F19" s="6">
        <v>51</v>
      </c>
      <c r="G19" s="5" t="s">
        <v>32</v>
      </c>
      <c r="H19" s="6">
        <v>2</v>
      </c>
      <c r="I19" s="6">
        <v>10</v>
      </c>
      <c r="J19" s="14">
        <v>0.51</v>
      </c>
      <c r="K19" s="4">
        <v>54</v>
      </c>
      <c r="L19" s="6">
        <v>38</v>
      </c>
      <c r="M19" s="5" t="s">
        <v>38</v>
      </c>
      <c r="N19" s="5">
        <v>2</v>
      </c>
      <c r="O19" s="11">
        <v>9</v>
      </c>
      <c r="P19" s="6" t="s">
        <v>39</v>
      </c>
      <c r="Q19" s="78">
        <v>1003.759456883476</v>
      </c>
      <c r="R19" s="50">
        <f t="shared" si="1"/>
        <v>12.222222222222221</v>
      </c>
      <c r="S19" s="51">
        <f t="shared" si="0"/>
        <v>11.388888888888889</v>
      </c>
      <c r="T19" s="51">
        <f t="shared" si="0"/>
        <v>10.555555555555555</v>
      </c>
      <c r="U19" s="52">
        <f t="shared" si="2"/>
        <v>1.2954000000000001</v>
      </c>
      <c r="V19" s="51">
        <f t="shared" si="3"/>
        <v>12.222222222222221</v>
      </c>
      <c r="W19" s="14">
        <f t="shared" si="3"/>
        <v>3.333333333333333</v>
      </c>
    </row>
    <row r="20" spans="2:23" x14ac:dyDescent="0.25">
      <c r="B20" s="4">
        <v>12</v>
      </c>
      <c r="C20" s="33">
        <v>29.611999999999998</v>
      </c>
      <c r="D20" s="5">
        <v>55</v>
      </c>
      <c r="E20" s="4">
        <v>54.6</v>
      </c>
      <c r="F20" s="6">
        <v>51.5</v>
      </c>
      <c r="G20" s="5" t="s">
        <v>38</v>
      </c>
      <c r="H20" s="6">
        <v>3</v>
      </c>
      <c r="I20" s="6">
        <v>0</v>
      </c>
      <c r="J20" s="14">
        <v>0.24</v>
      </c>
      <c r="K20" s="4">
        <v>59.5</v>
      </c>
      <c r="L20" s="6">
        <v>49.6</v>
      </c>
      <c r="M20" s="5" t="s">
        <v>38</v>
      </c>
      <c r="N20" s="5">
        <v>3</v>
      </c>
      <c r="O20" s="11">
        <v>9</v>
      </c>
      <c r="P20" s="6" t="s">
        <v>43</v>
      </c>
      <c r="Q20" s="78">
        <v>1002.2017181089188</v>
      </c>
      <c r="R20" s="50">
        <f t="shared" si="1"/>
        <v>12.777777777777777</v>
      </c>
      <c r="S20" s="51">
        <f t="shared" si="0"/>
        <v>12.555555555555555</v>
      </c>
      <c r="T20" s="51">
        <f t="shared" si="0"/>
        <v>10.833333333333334</v>
      </c>
      <c r="U20" s="52">
        <f t="shared" si="2"/>
        <v>0.60960000000000003</v>
      </c>
      <c r="V20" s="51">
        <f t="shared" si="3"/>
        <v>15.277777777777777</v>
      </c>
      <c r="W20" s="14">
        <f t="shared" si="3"/>
        <v>9.7777777777777786</v>
      </c>
    </row>
    <row r="21" spans="2:23" x14ac:dyDescent="0.25">
      <c r="B21" s="4">
        <v>13</v>
      </c>
      <c r="C21" s="33">
        <v>29.734000000000002</v>
      </c>
      <c r="D21" s="5">
        <v>55</v>
      </c>
      <c r="E21" s="4">
        <v>52</v>
      </c>
      <c r="F21" s="6">
        <v>51.7</v>
      </c>
      <c r="G21" s="5" t="s">
        <v>32</v>
      </c>
      <c r="H21" s="6">
        <v>4</v>
      </c>
      <c r="I21" s="6">
        <v>10</v>
      </c>
      <c r="J21" s="14">
        <v>0.37</v>
      </c>
      <c r="K21" s="4">
        <v>55.8</v>
      </c>
      <c r="L21" s="6">
        <v>50</v>
      </c>
      <c r="M21" s="5" t="s">
        <v>38</v>
      </c>
      <c r="N21" s="5">
        <v>2</v>
      </c>
      <c r="O21" s="11">
        <v>9</v>
      </c>
      <c r="P21" s="6" t="s">
        <v>39</v>
      </c>
      <c r="Q21" s="78">
        <v>1006.3331122501349</v>
      </c>
      <c r="R21" s="50">
        <f t="shared" si="1"/>
        <v>12.777777777777777</v>
      </c>
      <c r="S21" s="51">
        <f t="shared" si="0"/>
        <v>11.111111111111111</v>
      </c>
      <c r="T21" s="51">
        <f t="shared" si="0"/>
        <v>10.944444444444446</v>
      </c>
      <c r="U21" s="52">
        <f t="shared" si="2"/>
        <v>0.93979999999999997</v>
      </c>
      <c r="V21" s="51">
        <f t="shared" si="3"/>
        <v>13.22222222222222</v>
      </c>
      <c r="W21" s="14">
        <f t="shared" si="3"/>
        <v>10</v>
      </c>
    </row>
    <row r="22" spans="2:23" x14ac:dyDescent="0.25">
      <c r="B22" s="4">
        <v>14</v>
      </c>
      <c r="C22" s="33">
        <v>30.03</v>
      </c>
      <c r="D22" s="5">
        <v>55</v>
      </c>
      <c r="E22" s="4">
        <v>54</v>
      </c>
      <c r="F22" s="6">
        <v>52</v>
      </c>
      <c r="G22" s="5" t="s">
        <v>38</v>
      </c>
      <c r="H22" s="6">
        <v>3</v>
      </c>
      <c r="I22" s="6">
        <v>10</v>
      </c>
      <c r="J22" s="14">
        <v>0.01</v>
      </c>
      <c r="K22" s="4">
        <v>62.5</v>
      </c>
      <c r="L22" s="6">
        <v>49</v>
      </c>
      <c r="M22" s="5" t="s">
        <v>38</v>
      </c>
      <c r="N22" s="5">
        <v>1</v>
      </c>
      <c r="O22" s="11">
        <v>8</v>
      </c>
      <c r="P22" s="6" t="s">
        <v>40</v>
      </c>
      <c r="Q22" s="78">
        <v>1016.3568226255445</v>
      </c>
      <c r="R22" s="50">
        <f t="shared" si="1"/>
        <v>12.777777777777777</v>
      </c>
      <c r="S22" s="51">
        <f t="shared" si="0"/>
        <v>12.222222222222221</v>
      </c>
      <c r="T22" s="51">
        <f t="shared" si="0"/>
        <v>11.111111111111111</v>
      </c>
      <c r="U22" s="52">
        <f t="shared" si="2"/>
        <v>2.5399999999999999E-2</v>
      </c>
      <c r="V22" s="51">
        <f t="shared" si="3"/>
        <v>16.944444444444443</v>
      </c>
      <c r="W22" s="14">
        <f t="shared" si="3"/>
        <v>9.4444444444444446</v>
      </c>
    </row>
    <row r="23" spans="2:23" x14ac:dyDescent="0.25">
      <c r="B23" s="4">
        <v>15</v>
      </c>
      <c r="C23" s="33">
        <v>30.052</v>
      </c>
      <c r="D23" s="5">
        <v>55</v>
      </c>
      <c r="E23" s="4">
        <v>54</v>
      </c>
      <c r="F23" s="6">
        <v>52.6</v>
      </c>
      <c r="G23" s="5" t="s">
        <v>32</v>
      </c>
      <c r="H23" s="6">
        <v>1.5</v>
      </c>
      <c r="I23" s="6">
        <v>10</v>
      </c>
      <c r="J23" s="14">
        <v>0.04</v>
      </c>
      <c r="K23" s="4">
        <v>65</v>
      </c>
      <c r="L23" s="6">
        <v>45</v>
      </c>
      <c r="M23" s="5" t="s">
        <v>45</v>
      </c>
      <c r="N23" s="5">
        <v>0.5</v>
      </c>
      <c r="O23" s="11">
        <v>8</v>
      </c>
      <c r="P23" s="6" t="s">
        <v>40</v>
      </c>
      <c r="Q23" s="78">
        <v>1017.1018281264194</v>
      </c>
      <c r="R23" s="50">
        <f t="shared" si="1"/>
        <v>12.777777777777777</v>
      </c>
      <c r="S23" s="51">
        <f t="shared" si="0"/>
        <v>12.222222222222221</v>
      </c>
      <c r="T23" s="51">
        <f t="shared" si="0"/>
        <v>11.444444444444445</v>
      </c>
      <c r="U23" s="52">
        <f t="shared" si="2"/>
        <v>0.1016</v>
      </c>
      <c r="V23" s="51">
        <f t="shared" si="3"/>
        <v>18.333333333333332</v>
      </c>
      <c r="W23" s="14">
        <f t="shared" si="3"/>
        <v>7.2222222222222223</v>
      </c>
    </row>
    <row r="24" spans="2:23" x14ac:dyDescent="0.25">
      <c r="B24" s="4">
        <v>16</v>
      </c>
      <c r="C24" s="33">
        <v>29.96</v>
      </c>
      <c r="D24" s="5">
        <v>56</v>
      </c>
      <c r="E24" s="4">
        <v>55</v>
      </c>
      <c r="F24" s="6">
        <v>53.2</v>
      </c>
      <c r="G24" s="5" t="s">
        <v>38</v>
      </c>
      <c r="H24" s="6">
        <v>1.5</v>
      </c>
      <c r="I24" s="6">
        <v>10</v>
      </c>
      <c r="J24" s="14"/>
      <c r="K24" s="4">
        <v>58.7</v>
      </c>
      <c r="L24" s="6">
        <v>47</v>
      </c>
      <c r="M24" s="5" t="s">
        <v>38</v>
      </c>
      <c r="N24" s="5">
        <v>1</v>
      </c>
      <c r="O24" s="11">
        <v>8</v>
      </c>
      <c r="P24" s="6" t="s">
        <v>40</v>
      </c>
      <c r="Q24" s="78">
        <v>1013.9863505773055</v>
      </c>
      <c r="R24" s="50">
        <f t="shared" si="1"/>
        <v>13.333333333333332</v>
      </c>
      <c r="S24" s="51">
        <f t="shared" si="0"/>
        <v>12.777777777777777</v>
      </c>
      <c r="T24" s="51">
        <f t="shared" si="0"/>
        <v>11.777777777777779</v>
      </c>
      <c r="U24" s="52">
        <f t="shared" si="2"/>
        <v>0</v>
      </c>
      <c r="V24" s="51">
        <f t="shared" si="3"/>
        <v>14.833333333333334</v>
      </c>
      <c r="W24" s="14">
        <f t="shared" si="3"/>
        <v>8.3333333333333339</v>
      </c>
    </row>
    <row r="25" spans="2:23" x14ac:dyDescent="0.25">
      <c r="B25" s="4">
        <v>17</v>
      </c>
      <c r="C25" s="33">
        <v>30.283999999999999</v>
      </c>
      <c r="D25" s="5">
        <v>56</v>
      </c>
      <c r="E25" s="4">
        <v>52</v>
      </c>
      <c r="F25" s="6">
        <v>50.6</v>
      </c>
      <c r="G25" s="5" t="s">
        <v>38</v>
      </c>
      <c r="H25" s="6">
        <v>1.5</v>
      </c>
      <c r="I25" s="6">
        <v>1</v>
      </c>
      <c r="J25" s="14"/>
      <c r="K25" s="4">
        <v>63</v>
      </c>
      <c r="L25" s="6">
        <v>45.5</v>
      </c>
      <c r="M25" s="5" t="s">
        <v>36</v>
      </c>
      <c r="N25" s="5">
        <v>0.5</v>
      </c>
      <c r="O25" s="11">
        <v>9</v>
      </c>
      <c r="P25" s="6" t="s">
        <v>40</v>
      </c>
      <c r="Q25" s="78">
        <v>1024.9582497720105</v>
      </c>
      <c r="R25" s="50">
        <f t="shared" si="1"/>
        <v>13.333333333333332</v>
      </c>
      <c r="S25" s="51">
        <f t="shared" si="1"/>
        <v>11.111111111111111</v>
      </c>
      <c r="T25" s="51">
        <f t="shared" si="1"/>
        <v>10.333333333333334</v>
      </c>
      <c r="U25" s="52">
        <f t="shared" si="2"/>
        <v>0</v>
      </c>
      <c r="V25" s="51">
        <f t="shared" si="3"/>
        <v>17.222222222222221</v>
      </c>
      <c r="W25" s="14">
        <f t="shared" si="3"/>
        <v>7.5</v>
      </c>
    </row>
    <row r="26" spans="2:23" x14ac:dyDescent="0.25">
      <c r="B26" s="4">
        <v>18</v>
      </c>
      <c r="C26" s="33">
        <v>30.32</v>
      </c>
      <c r="D26" s="5">
        <v>57</v>
      </c>
      <c r="E26" s="4">
        <v>60</v>
      </c>
      <c r="F26" s="6">
        <v>53.1</v>
      </c>
      <c r="G26" s="5" t="s">
        <v>38</v>
      </c>
      <c r="H26" s="6">
        <v>1</v>
      </c>
      <c r="I26" s="6">
        <v>2</v>
      </c>
      <c r="J26" s="14"/>
      <c r="K26" s="4">
        <v>73</v>
      </c>
      <c r="L26" s="6">
        <v>43.6</v>
      </c>
      <c r="M26" s="5" t="s">
        <v>36</v>
      </c>
      <c r="N26" s="5">
        <v>0.5</v>
      </c>
      <c r="O26" s="11">
        <v>7</v>
      </c>
      <c r="P26" s="6" t="s">
        <v>40</v>
      </c>
      <c r="Q26" s="78">
        <v>1026.1773496825333</v>
      </c>
      <c r="R26" s="50">
        <f t="shared" si="1"/>
        <v>13.888888888888889</v>
      </c>
      <c r="S26" s="51">
        <f t="shared" si="1"/>
        <v>15.555555555555555</v>
      </c>
      <c r="T26" s="51">
        <f t="shared" si="1"/>
        <v>11.722222222222223</v>
      </c>
      <c r="U26" s="52">
        <f t="shared" si="2"/>
        <v>0</v>
      </c>
      <c r="V26" s="51">
        <f t="shared" si="3"/>
        <v>22.777777777777779</v>
      </c>
      <c r="W26" s="14">
        <f t="shared" si="3"/>
        <v>6.4444444444444446</v>
      </c>
    </row>
    <row r="27" spans="2:23" x14ac:dyDescent="0.25">
      <c r="B27" s="4">
        <v>19</v>
      </c>
      <c r="C27" s="33">
        <v>30.28</v>
      </c>
      <c r="D27" s="5">
        <v>60</v>
      </c>
      <c r="E27" s="4">
        <v>63</v>
      </c>
      <c r="F27" s="6">
        <v>55.5</v>
      </c>
      <c r="G27" s="5" t="s">
        <v>38</v>
      </c>
      <c r="H27" s="6">
        <v>1.5</v>
      </c>
      <c r="I27" s="6">
        <v>3</v>
      </c>
      <c r="J27" s="14"/>
      <c r="K27" s="4">
        <v>76.7</v>
      </c>
      <c r="L27" s="6">
        <v>49.4</v>
      </c>
      <c r="M27" s="5" t="s">
        <v>36</v>
      </c>
      <c r="N27" s="5">
        <v>0.5</v>
      </c>
      <c r="O27" s="11">
        <v>5</v>
      </c>
      <c r="P27" s="6" t="s">
        <v>37</v>
      </c>
      <c r="Q27" s="78">
        <v>1024.822794226397</v>
      </c>
      <c r="R27" s="50">
        <f t="shared" si="1"/>
        <v>15.555555555555555</v>
      </c>
      <c r="S27" s="51">
        <f t="shared" si="1"/>
        <v>17.222222222222221</v>
      </c>
      <c r="T27" s="51">
        <f t="shared" si="1"/>
        <v>13.055555555555555</v>
      </c>
      <c r="U27" s="52">
        <f t="shared" si="2"/>
        <v>0</v>
      </c>
      <c r="V27" s="51">
        <f t="shared" si="3"/>
        <v>24.833333333333336</v>
      </c>
      <c r="W27" s="14">
        <f t="shared" si="3"/>
        <v>9.6666666666666661</v>
      </c>
    </row>
    <row r="28" spans="2:23" x14ac:dyDescent="0.25">
      <c r="B28" s="4">
        <v>20</v>
      </c>
      <c r="C28" s="33">
        <v>30.302</v>
      </c>
      <c r="D28" s="5">
        <v>59</v>
      </c>
      <c r="E28" s="4">
        <v>62</v>
      </c>
      <c r="F28" s="6">
        <v>54.4</v>
      </c>
      <c r="G28" s="5" t="s">
        <v>38</v>
      </c>
      <c r="H28" s="6">
        <v>1</v>
      </c>
      <c r="I28" s="6">
        <v>0</v>
      </c>
      <c r="J28" s="14"/>
      <c r="K28" s="4">
        <v>72</v>
      </c>
      <c r="L28" s="6">
        <v>44</v>
      </c>
      <c r="M28" s="5" t="s">
        <v>32</v>
      </c>
      <c r="N28" s="5">
        <v>0.5</v>
      </c>
      <c r="O28" s="11">
        <v>6</v>
      </c>
      <c r="P28" s="6" t="s">
        <v>37</v>
      </c>
      <c r="Q28" s="78">
        <v>1025.5677997272717</v>
      </c>
      <c r="R28" s="50">
        <f t="shared" si="1"/>
        <v>15</v>
      </c>
      <c r="S28" s="51">
        <f t="shared" si="1"/>
        <v>16.666666666666668</v>
      </c>
      <c r="T28" s="51">
        <f t="shared" si="1"/>
        <v>12.444444444444443</v>
      </c>
      <c r="U28" s="52">
        <f t="shared" si="2"/>
        <v>0</v>
      </c>
      <c r="V28" s="51">
        <f t="shared" si="3"/>
        <v>22.222222222222221</v>
      </c>
      <c r="W28" s="14">
        <f t="shared" si="3"/>
        <v>6.6666666666666661</v>
      </c>
    </row>
    <row r="29" spans="2:23" x14ac:dyDescent="0.25">
      <c r="B29" s="4">
        <v>21</v>
      </c>
      <c r="C29" s="33">
        <v>30.2</v>
      </c>
      <c r="D29" s="5">
        <v>60</v>
      </c>
      <c r="E29" s="4">
        <v>73</v>
      </c>
      <c r="F29" s="6">
        <v>59</v>
      </c>
      <c r="G29" s="5" t="s">
        <v>52</v>
      </c>
      <c r="H29" s="6">
        <v>1.5</v>
      </c>
      <c r="I29" s="6">
        <v>0</v>
      </c>
      <c r="J29" s="14"/>
      <c r="K29" s="4">
        <v>80</v>
      </c>
      <c r="L29" s="6">
        <v>47.7</v>
      </c>
      <c r="M29" s="5" t="s">
        <v>38</v>
      </c>
      <c r="N29" s="5">
        <v>0.5</v>
      </c>
      <c r="O29" s="11">
        <v>5</v>
      </c>
      <c r="P29" s="6" t="s">
        <v>37</v>
      </c>
      <c r="Q29" s="78">
        <v>1022.113683314124</v>
      </c>
      <c r="R29" s="50">
        <f t="shared" si="1"/>
        <v>15.555555555555555</v>
      </c>
      <c r="S29" s="51">
        <f t="shared" si="1"/>
        <v>22.777777777777779</v>
      </c>
      <c r="T29" s="51">
        <f t="shared" si="1"/>
        <v>15</v>
      </c>
      <c r="U29" s="52">
        <f t="shared" si="2"/>
        <v>0</v>
      </c>
      <c r="V29" s="51">
        <f t="shared" si="3"/>
        <v>26.666666666666664</v>
      </c>
      <c r="W29" s="14">
        <f t="shared" si="3"/>
        <v>8.7222222222222232</v>
      </c>
    </row>
    <row r="30" spans="2:23" x14ac:dyDescent="0.25">
      <c r="B30" s="4">
        <v>22</v>
      </c>
      <c r="C30" s="33">
        <v>30.064</v>
      </c>
      <c r="D30" s="5">
        <v>62</v>
      </c>
      <c r="E30" s="4">
        <v>68</v>
      </c>
      <c r="F30" s="6">
        <v>60</v>
      </c>
      <c r="G30" s="5" t="s">
        <v>52</v>
      </c>
      <c r="H30" s="6">
        <v>1.5</v>
      </c>
      <c r="I30" s="6">
        <v>0</v>
      </c>
      <c r="J30" s="14"/>
      <c r="K30" s="4">
        <v>72.3</v>
      </c>
      <c r="L30" s="6">
        <v>53.1</v>
      </c>
      <c r="M30" s="5" t="s">
        <v>36</v>
      </c>
      <c r="N30" s="5">
        <v>1</v>
      </c>
      <c r="O30" s="11">
        <v>6</v>
      </c>
      <c r="P30" s="6" t="s">
        <v>37</v>
      </c>
      <c r="Q30" s="78">
        <v>1017.5081947632602</v>
      </c>
      <c r="R30" s="50">
        <f t="shared" si="1"/>
        <v>16.666666666666668</v>
      </c>
      <c r="S30" s="51">
        <f t="shared" si="1"/>
        <v>20</v>
      </c>
      <c r="T30" s="51">
        <f t="shared" si="1"/>
        <v>15.555555555555555</v>
      </c>
      <c r="U30" s="52">
        <f t="shared" si="2"/>
        <v>0</v>
      </c>
      <c r="V30" s="51">
        <f t="shared" si="3"/>
        <v>22.388888888888886</v>
      </c>
      <c r="W30" s="14">
        <f t="shared" si="3"/>
        <v>11.722222222222223</v>
      </c>
    </row>
    <row r="31" spans="2:23" x14ac:dyDescent="0.25">
      <c r="B31" s="4">
        <v>23</v>
      </c>
      <c r="C31" s="33">
        <v>30.26</v>
      </c>
      <c r="D31" s="5">
        <v>61</v>
      </c>
      <c r="E31" s="4">
        <v>55.3</v>
      </c>
      <c r="F31" s="6">
        <v>52</v>
      </c>
      <c r="G31" s="5" t="s">
        <v>52</v>
      </c>
      <c r="H31" s="6">
        <v>2</v>
      </c>
      <c r="I31" s="6">
        <v>10</v>
      </c>
      <c r="J31" s="14"/>
      <c r="K31" s="4">
        <v>60.5</v>
      </c>
      <c r="L31" s="6">
        <v>46.7</v>
      </c>
      <c r="M31" s="5" t="s">
        <v>36</v>
      </c>
      <c r="N31" s="5">
        <v>0.5</v>
      </c>
      <c r="O31" s="11">
        <v>6</v>
      </c>
      <c r="P31" s="6" t="s">
        <v>37</v>
      </c>
      <c r="Q31" s="78">
        <v>1024.1455164983286</v>
      </c>
      <c r="R31" s="50">
        <f t="shared" si="1"/>
        <v>16.111111111111111</v>
      </c>
      <c r="S31" s="51">
        <f t="shared" si="1"/>
        <v>12.944444444444443</v>
      </c>
      <c r="T31" s="51">
        <f t="shared" si="1"/>
        <v>11.111111111111111</v>
      </c>
      <c r="U31" s="52">
        <f t="shared" si="2"/>
        <v>0</v>
      </c>
      <c r="V31" s="51">
        <f t="shared" si="3"/>
        <v>15.833333333333332</v>
      </c>
      <c r="W31" s="14">
        <f t="shared" si="3"/>
        <v>8.1666666666666679</v>
      </c>
    </row>
    <row r="32" spans="2:23" x14ac:dyDescent="0.25">
      <c r="B32" s="4">
        <v>24</v>
      </c>
      <c r="C32" s="33">
        <v>30.39</v>
      </c>
      <c r="D32" s="5">
        <v>60</v>
      </c>
      <c r="E32" s="4">
        <v>53.6</v>
      </c>
      <c r="F32" s="6">
        <v>51</v>
      </c>
      <c r="G32" s="5" t="s">
        <v>52</v>
      </c>
      <c r="H32" s="6">
        <v>1.5</v>
      </c>
      <c r="I32" s="6">
        <v>10</v>
      </c>
      <c r="J32" s="14"/>
      <c r="K32" s="4">
        <v>64.5</v>
      </c>
      <c r="L32" s="6">
        <v>45</v>
      </c>
      <c r="M32" s="5"/>
      <c r="N32" s="5">
        <v>0</v>
      </c>
      <c r="O32" s="11">
        <v>7</v>
      </c>
      <c r="P32" s="6" t="s">
        <v>40</v>
      </c>
      <c r="Q32" s="78">
        <v>1028.5478217307718</v>
      </c>
      <c r="R32" s="50">
        <f t="shared" si="1"/>
        <v>15.555555555555555</v>
      </c>
      <c r="S32" s="51">
        <f t="shared" si="1"/>
        <v>12</v>
      </c>
      <c r="T32" s="51">
        <f t="shared" si="1"/>
        <v>10.555555555555555</v>
      </c>
      <c r="U32" s="52">
        <f t="shared" si="2"/>
        <v>0</v>
      </c>
      <c r="V32" s="51">
        <f t="shared" si="3"/>
        <v>18.055555555555554</v>
      </c>
      <c r="W32" s="14">
        <f t="shared" si="3"/>
        <v>7.2222222222222223</v>
      </c>
    </row>
    <row r="33" spans="2:23" x14ac:dyDescent="0.25">
      <c r="B33" s="4">
        <v>25</v>
      </c>
      <c r="C33" s="33">
        <v>30.4</v>
      </c>
      <c r="D33" s="5">
        <v>60</v>
      </c>
      <c r="E33" s="4">
        <v>62</v>
      </c>
      <c r="F33" s="6">
        <v>55</v>
      </c>
      <c r="G33" s="5" t="s">
        <v>52</v>
      </c>
      <c r="H33" s="6">
        <v>2</v>
      </c>
      <c r="I33" s="6">
        <v>0</v>
      </c>
      <c r="J33" s="14"/>
      <c r="K33" s="4">
        <v>65.400000000000006</v>
      </c>
      <c r="L33" s="6">
        <v>47.5</v>
      </c>
      <c r="M33" s="5" t="s">
        <v>52</v>
      </c>
      <c r="N33" s="5">
        <v>2</v>
      </c>
      <c r="O33" s="11">
        <v>6</v>
      </c>
      <c r="P33" s="6" t="s">
        <v>37</v>
      </c>
      <c r="Q33" s="78">
        <v>1028.8864605948061</v>
      </c>
      <c r="R33" s="50">
        <f t="shared" si="1"/>
        <v>15.555555555555555</v>
      </c>
      <c r="S33" s="51">
        <f t="shared" si="1"/>
        <v>16.666666666666668</v>
      </c>
      <c r="T33" s="51">
        <f t="shared" si="1"/>
        <v>12.777777777777777</v>
      </c>
      <c r="U33" s="52">
        <f t="shared" si="2"/>
        <v>0</v>
      </c>
      <c r="V33" s="51">
        <f t="shared" si="3"/>
        <v>18.555555555555557</v>
      </c>
      <c r="W33" s="14">
        <f t="shared" si="3"/>
        <v>8.6111111111111107</v>
      </c>
    </row>
    <row r="34" spans="2:23" x14ac:dyDescent="0.25">
      <c r="B34" s="4">
        <v>26</v>
      </c>
      <c r="C34" s="33">
        <v>30.373999999999999</v>
      </c>
      <c r="D34" s="5">
        <v>59</v>
      </c>
      <c r="E34" s="4">
        <v>58</v>
      </c>
      <c r="F34" s="6">
        <v>49</v>
      </c>
      <c r="G34" s="5" t="s">
        <v>52</v>
      </c>
      <c r="H34" s="6">
        <v>2</v>
      </c>
      <c r="I34" s="6">
        <v>0</v>
      </c>
      <c r="J34" s="14"/>
      <c r="K34" s="4">
        <v>64</v>
      </c>
      <c r="L34" s="6">
        <v>48.2</v>
      </c>
      <c r="M34" s="5" t="s">
        <v>52</v>
      </c>
      <c r="N34" s="5">
        <v>2</v>
      </c>
      <c r="O34" s="11">
        <v>4</v>
      </c>
      <c r="P34" s="6" t="s">
        <v>37</v>
      </c>
      <c r="Q34" s="78">
        <v>1028.0059995483175</v>
      </c>
      <c r="R34" s="50">
        <f t="shared" si="1"/>
        <v>15</v>
      </c>
      <c r="S34" s="51">
        <f t="shared" si="1"/>
        <v>14.444444444444445</v>
      </c>
      <c r="T34" s="51">
        <f t="shared" si="1"/>
        <v>9.4444444444444446</v>
      </c>
      <c r="U34" s="52">
        <f t="shared" si="2"/>
        <v>0</v>
      </c>
      <c r="V34" s="51">
        <f t="shared" si="3"/>
        <v>17.777777777777779</v>
      </c>
      <c r="W34" s="14">
        <f t="shared" si="3"/>
        <v>9.0000000000000018</v>
      </c>
    </row>
    <row r="35" spans="2:23" x14ac:dyDescent="0.25">
      <c r="B35" s="4">
        <v>27</v>
      </c>
      <c r="C35" s="33">
        <v>30.224</v>
      </c>
      <c r="D35" s="5">
        <v>60</v>
      </c>
      <c r="E35" s="4">
        <v>63</v>
      </c>
      <c r="F35" s="6">
        <v>54</v>
      </c>
      <c r="G35" s="5" t="s">
        <v>53</v>
      </c>
      <c r="H35" s="6">
        <v>2</v>
      </c>
      <c r="I35" s="6">
        <v>0</v>
      </c>
      <c r="J35" s="14"/>
      <c r="K35" s="4">
        <v>68.7</v>
      </c>
      <c r="L35" s="6">
        <v>51.1</v>
      </c>
      <c r="M35" s="5" t="s">
        <v>52</v>
      </c>
      <c r="N35" s="5">
        <v>3</v>
      </c>
      <c r="O35" s="11">
        <v>4</v>
      </c>
      <c r="P35" s="6" t="s">
        <v>37</v>
      </c>
      <c r="Q35" s="78">
        <v>1022.9264165878059</v>
      </c>
      <c r="R35" s="50">
        <f t="shared" si="1"/>
        <v>15.555555555555555</v>
      </c>
      <c r="S35" s="51">
        <f t="shared" si="1"/>
        <v>17.222222222222221</v>
      </c>
      <c r="T35" s="51">
        <f t="shared" si="1"/>
        <v>12.222222222222221</v>
      </c>
      <c r="U35" s="52">
        <f t="shared" si="2"/>
        <v>0</v>
      </c>
      <c r="V35" s="51">
        <f t="shared" si="3"/>
        <v>20.388888888888889</v>
      </c>
      <c r="W35" s="14">
        <f t="shared" si="3"/>
        <v>10.611111111111112</v>
      </c>
    </row>
    <row r="36" spans="2:23" x14ac:dyDescent="0.25">
      <c r="B36" s="4">
        <v>28</v>
      </c>
      <c r="C36" s="33">
        <v>30.16</v>
      </c>
      <c r="D36" s="5">
        <v>60</v>
      </c>
      <c r="E36" s="4">
        <v>63.7</v>
      </c>
      <c r="F36" s="6">
        <v>55.7</v>
      </c>
      <c r="G36" s="5" t="s">
        <v>32</v>
      </c>
      <c r="H36" s="6">
        <v>1</v>
      </c>
      <c r="I36" s="6">
        <v>9</v>
      </c>
      <c r="J36" s="14"/>
      <c r="K36" s="4">
        <v>69</v>
      </c>
      <c r="L36" s="6">
        <v>52</v>
      </c>
      <c r="M36" s="5" t="s">
        <v>36</v>
      </c>
      <c r="N36" s="5">
        <v>1</v>
      </c>
      <c r="O36" s="11">
        <v>8</v>
      </c>
      <c r="P36" s="6" t="s">
        <v>40</v>
      </c>
      <c r="Q36" s="78">
        <v>1020.7591278579878</v>
      </c>
      <c r="R36" s="50">
        <f t="shared" si="1"/>
        <v>15.555555555555555</v>
      </c>
      <c r="S36" s="51">
        <f t="shared" si="1"/>
        <v>17.611111111111111</v>
      </c>
      <c r="T36" s="51">
        <f t="shared" si="1"/>
        <v>13.166666666666668</v>
      </c>
      <c r="U36" s="52">
        <f t="shared" si="2"/>
        <v>0</v>
      </c>
      <c r="V36" s="51">
        <f t="shared" si="3"/>
        <v>20.555555555555554</v>
      </c>
      <c r="W36" s="14">
        <f t="shared" si="3"/>
        <v>11.111111111111111</v>
      </c>
    </row>
    <row r="37" spans="2:23" x14ac:dyDescent="0.25">
      <c r="B37" s="4">
        <v>29</v>
      </c>
      <c r="C37" s="33">
        <v>30.196000000000002</v>
      </c>
      <c r="D37" s="5">
        <v>60</v>
      </c>
      <c r="E37" s="4">
        <v>56.2</v>
      </c>
      <c r="F37" s="6">
        <v>53</v>
      </c>
      <c r="G37" s="5" t="s">
        <v>38</v>
      </c>
      <c r="H37" s="6">
        <v>1.5</v>
      </c>
      <c r="I37" s="6">
        <v>10</v>
      </c>
      <c r="J37" s="14"/>
      <c r="K37" s="4">
        <v>63.8</v>
      </c>
      <c r="L37" s="6">
        <v>47</v>
      </c>
      <c r="M37" s="5" t="s">
        <v>31</v>
      </c>
      <c r="N37" s="5">
        <v>1</v>
      </c>
      <c r="O37" s="11">
        <v>8</v>
      </c>
      <c r="P37" s="6" t="s">
        <v>40</v>
      </c>
      <c r="Q37" s="78">
        <v>1021.9782277685104</v>
      </c>
      <c r="R37" s="50">
        <f t="shared" si="1"/>
        <v>15.555555555555555</v>
      </c>
      <c r="S37" s="51">
        <f t="shared" si="1"/>
        <v>13.444444444444446</v>
      </c>
      <c r="T37" s="51">
        <f t="shared" si="1"/>
        <v>11.666666666666666</v>
      </c>
      <c r="U37" s="52">
        <f t="shared" si="2"/>
        <v>0</v>
      </c>
      <c r="V37" s="51">
        <f t="shared" si="3"/>
        <v>17.666666666666664</v>
      </c>
      <c r="W37" s="14">
        <f t="shared" si="3"/>
        <v>8.3333333333333339</v>
      </c>
    </row>
    <row r="38" spans="2:23" x14ac:dyDescent="0.25">
      <c r="B38" s="4">
        <v>30</v>
      </c>
      <c r="C38" s="33">
        <v>30</v>
      </c>
      <c r="D38" s="5">
        <v>60</v>
      </c>
      <c r="E38" s="4">
        <v>59.5</v>
      </c>
      <c r="F38" s="6">
        <v>56</v>
      </c>
      <c r="G38" s="5" t="s">
        <v>38</v>
      </c>
      <c r="H38" s="6">
        <v>2</v>
      </c>
      <c r="I38" s="6">
        <v>2</v>
      </c>
      <c r="J38" s="14">
        <v>0.01</v>
      </c>
      <c r="K38" s="4">
        <v>64.5</v>
      </c>
      <c r="L38" s="6">
        <v>46</v>
      </c>
      <c r="M38" s="5" t="s">
        <v>36</v>
      </c>
      <c r="N38" s="5">
        <v>2</v>
      </c>
      <c r="O38" s="11">
        <v>9</v>
      </c>
      <c r="P38" s="6" t="s">
        <v>43</v>
      </c>
      <c r="Q38" s="78">
        <v>1015.3409060334423</v>
      </c>
      <c r="R38" s="50">
        <f t="shared" si="1"/>
        <v>15.555555555555555</v>
      </c>
      <c r="S38" s="51">
        <f t="shared" si="1"/>
        <v>15.277777777777777</v>
      </c>
      <c r="T38" s="51">
        <f t="shared" si="1"/>
        <v>13.333333333333332</v>
      </c>
      <c r="U38" s="52">
        <f t="shared" si="2"/>
        <v>2.5399999999999999E-2</v>
      </c>
      <c r="V38" s="51">
        <f t="shared" si="3"/>
        <v>18.055555555555554</v>
      </c>
      <c r="W38" s="14">
        <f t="shared" si="3"/>
        <v>7.7777777777777777</v>
      </c>
    </row>
    <row r="39" spans="2:23" x14ac:dyDescent="0.25">
      <c r="B39" s="4">
        <v>31</v>
      </c>
      <c r="C39" s="33">
        <v>29.98</v>
      </c>
      <c r="D39" s="5">
        <v>60</v>
      </c>
      <c r="E39" s="4">
        <v>60</v>
      </c>
      <c r="F39" s="6">
        <v>55.6</v>
      </c>
      <c r="G39" s="5" t="s">
        <v>36</v>
      </c>
      <c r="H39" s="6">
        <v>3</v>
      </c>
      <c r="I39" s="6">
        <v>6</v>
      </c>
      <c r="J39" s="14"/>
      <c r="K39" s="4">
        <v>64</v>
      </c>
      <c r="L39" s="6">
        <v>50.1</v>
      </c>
      <c r="M39" s="5" t="s">
        <v>36</v>
      </c>
      <c r="N39" s="5">
        <v>1.5</v>
      </c>
      <c r="O39" s="11">
        <v>8</v>
      </c>
      <c r="P39" s="6" t="s">
        <v>40</v>
      </c>
      <c r="Q39" s="78">
        <v>1014.663628305374</v>
      </c>
      <c r="R39" s="50">
        <f t="shared" si="1"/>
        <v>15.555555555555555</v>
      </c>
      <c r="S39" s="51">
        <f t="shared" si="1"/>
        <v>15.555555555555555</v>
      </c>
      <c r="T39" s="51">
        <f t="shared" si="1"/>
        <v>13.111111111111111</v>
      </c>
      <c r="U39" s="52">
        <f t="shared" si="2"/>
        <v>0</v>
      </c>
      <c r="V39" s="51">
        <f t="shared" si="3"/>
        <v>17.777777777777779</v>
      </c>
      <c r="W39" s="14">
        <f t="shared" si="3"/>
        <v>10.055555555555555</v>
      </c>
    </row>
    <row r="40" spans="2:23" x14ac:dyDescent="0.25">
      <c r="B40" s="1" t="s">
        <v>15</v>
      </c>
      <c r="C40" s="12">
        <f t="shared" ref="C40:O40" si="4">SUM(C9:C39)</f>
        <v>933.94</v>
      </c>
      <c r="D40" s="36">
        <f t="shared" si="4"/>
        <v>1768</v>
      </c>
      <c r="E40" s="36">
        <f t="shared" ref="E40" si="5">SUM(E9:E39)</f>
        <v>1748.6000000000001</v>
      </c>
      <c r="F40" s="36">
        <f t="shared" si="4"/>
        <v>1597.5000000000002</v>
      </c>
      <c r="G40" s="36"/>
      <c r="H40" s="36">
        <f t="shared" si="4"/>
        <v>55</v>
      </c>
      <c r="I40" s="36">
        <f t="shared" si="4"/>
        <v>163</v>
      </c>
      <c r="J40" s="35">
        <f t="shared" si="4"/>
        <v>1.27</v>
      </c>
      <c r="K40" s="36">
        <f t="shared" si="4"/>
        <v>1948.8000000000002</v>
      </c>
      <c r="L40" s="36">
        <f t="shared" si="4"/>
        <v>1393.8</v>
      </c>
      <c r="M40" s="12"/>
      <c r="N40" s="36">
        <f t="shared" si="4"/>
        <v>34.5</v>
      </c>
      <c r="O40" s="37">
        <f t="shared" si="4"/>
        <v>225</v>
      </c>
      <c r="P40" s="3"/>
      <c r="Q40" s="36">
        <f>SUM(Q9:Q39)</f>
        <v>31608.991799466145</v>
      </c>
      <c r="R40" s="37"/>
      <c r="S40" s="48"/>
      <c r="T40" s="48"/>
      <c r="U40" s="49">
        <f t="shared" si="2"/>
        <v>3.2258</v>
      </c>
      <c r="V40" s="48"/>
      <c r="W40" s="13"/>
    </row>
    <row r="41" spans="2:23" x14ac:dyDescent="0.25">
      <c r="B41" s="7" t="s">
        <v>16</v>
      </c>
      <c r="C41" s="15">
        <f>C40/31</f>
        <v>30.12709677419355</v>
      </c>
      <c r="D41" s="38">
        <f t="shared" ref="D41:O41" si="6">D40/31</f>
        <v>57.032258064516128</v>
      </c>
      <c r="E41" s="38">
        <f t="shared" ref="E41" si="7">E40/31</f>
        <v>56.406451612903233</v>
      </c>
      <c r="F41" s="38">
        <f t="shared" si="6"/>
        <v>51.532258064516135</v>
      </c>
      <c r="G41" s="38"/>
      <c r="H41" s="38">
        <f t="shared" si="6"/>
        <v>1.7741935483870968</v>
      </c>
      <c r="I41" s="38">
        <f t="shared" si="6"/>
        <v>5.258064516129032</v>
      </c>
      <c r="J41" s="38">
        <f t="shared" si="6"/>
        <v>4.0967741935483873E-2</v>
      </c>
      <c r="K41" s="38">
        <f t="shared" si="6"/>
        <v>62.86451612903226</v>
      </c>
      <c r="L41" s="38">
        <f t="shared" si="6"/>
        <v>44.961290322580645</v>
      </c>
      <c r="M41" s="15"/>
      <c r="N41" s="38">
        <f t="shared" si="6"/>
        <v>1.1129032258064515</v>
      </c>
      <c r="O41" s="39">
        <f t="shared" si="6"/>
        <v>7.258064516129032</v>
      </c>
      <c r="P41" s="9"/>
      <c r="Q41" s="38">
        <f>AVERAGE(Q9:Q39)</f>
        <v>1019.6448967569725</v>
      </c>
      <c r="R41" s="39">
        <f t="shared" si="1"/>
        <v>13.906810035842293</v>
      </c>
      <c r="S41" s="53">
        <f t="shared" si="1"/>
        <v>13.55913978494624</v>
      </c>
      <c r="T41" s="53">
        <f t="shared" si="1"/>
        <v>10.851254480286741</v>
      </c>
      <c r="U41" s="54">
        <f t="shared" si="2"/>
        <v>0.10405806451612902</v>
      </c>
      <c r="V41" s="53">
        <f t="shared" si="3"/>
        <v>17.146953405017921</v>
      </c>
      <c r="W41" s="55">
        <f t="shared" si="3"/>
        <v>7.2007168458781354</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v>8</v>
      </c>
      <c r="D45">
        <v>5</v>
      </c>
      <c r="E45">
        <v>2.5</v>
      </c>
      <c r="F45">
        <v>1.5</v>
      </c>
      <c r="G45">
        <v>4</v>
      </c>
      <c r="H45">
        <v>7</v>
      </c>
      <c r="I45">
        <v>7.5</v>
      </c>
      <c r="J45">
        <v>1</v>
      </c>
      <c r="K45" s="6"/>
    </row>
    <row r="46" spans="2:23" ht="30" x14ac:dyDescent="0.25">
      <c r="B46" s="24" t="s">
        <v>28</v>
      </c>
      <c r="C46">
        <v>1.5</v>
      </c>
      <c r="D46">
        <v>19.5</v>
      </c>
      <c r="E46">
        <v>7.5</v>
      </c>
      <c r="F46">
        <v>3</v>
      </c>
      <c r="G46">
        <v>12</v>
      </c>
      <c r="H46">
        <v>24</v>
      </c>
      <c r="I46">
        <v>18</v>
      </c>
      <c r="J46">
        <v>3</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39">
    <cfRule type="cellIs" dxfId="96" priority="5" operator="lessThan">
      <formula>35</formula>
    </cfRule>
    <cfRule type="cellIs" dxfId="95" priority="6" operator="greaterThanOrEqual">
      <formula>85</formula>
    </cfRule>
  </conditionalFormatting>
  <conditionalFormatting sqref="L9:L39">
    <cfRule type="cellIs" dxfId="94" priority="3" operator="notBetween">
      <formula>70</formula>
      <formula>20</formula>
    </cfRule>
    <cfRule type="expression" dxfId="93" priority="4">
      <formula>L9&gt;K9</formula>
    </cfRule>
  </conditionalFormatting>
  <conditionalFormatting sqref="O9: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Q45"/>
  <sheetViews>
    <sheetView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17" x14ac:dyDescent="0.25">
      <c r="C1" s="91" t="s">
        <v>118</v>
      </c>
    </row>
    <row r="2" spans="1:17" x14ac:dyDescent="0.25">
      <c r="C2" s="91" t="s">
        <v>119</v>
      </c>
    </row>
    <row r="3" spans="1:17" x14ac:dyDescent="0.25">
      <c r="C3" s="91" t="s">
        <v>120</v>
      </c>
    </row>
    <row r="4" spans="1:17" x14ac:dyDescent="0.25">
      <c r="C4" s="91" t="s">
        <v>121</v>
      </c>
    </row>
    <row r="6" spans="1:17" ht="15" customHeight="1" x14ac:dyDescent="0.25">
      <c r="B6" s="80" t="s">
        <v>3</v>
      </c>
      <c r="C6" s="85" t="s">
        <v>29</v>
      </c>
      <c r="D6" s="86"/>
      <c r="E6" s="86"/>
      <c r="F6" s="86"/>
      <c r="G6" s="86"/>
      <c r="H6" s="86"/>
      <c r="I6" s="87"/>
      <c r="J6" s="83" t="s">
        <v>10</v>
      </c>
      <c r="K6" s="85" t="s">
        <v>30</v>
      </c>
      <c r="L6" s="86"/>
      <c r="M6" s="86"/>
      <c r="N6" s="86"/>
      <c r="O6" s="87"/>
      <c r="P6" s="80" t="s">
        <v>14</v>
      </c>
    </row>
    <row r="7" spans="1:17" x14ac:dyDescent="0.25">
      <c r="A7" s="6"/>
      <c r="B7" s="81"/>
      <c r="C7" s="4"/>
      <c r="D7" s="16"/>
      <c r="E7" s="85" t="s">
        <v>0</v>
      </c>
      <c r="F7" s="87"/>
      <c r="G7" s="85" t="s">
        <v>1</v>
      </c>
      <c r="H7" s="87"/>
      <c r="I7" s="6"/>
      <c r="J7" s="84"/>
      <c r="K7" s="85" t="s">
        <v>2</v>
      </c>
      <c r="L7" s="87"/>
      <c r="M7" s="85" t="s">
        <v>1</v>
      </c>
      <c r="N7" s="87"/>
      <c r="O7" s="10"/>
      <c r="P7" s="81"/>
    </row>
    <row r="8" spans="1:17" ht="30" customHeight="1" x14ac:dyDescent="0.25">
      <c r="A8" s="20"/>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row>
    <row r="9" spans="1:17" x14ac:dyDescent="0.25">
      <c r="B9" s="1">
        <v>1</v>
      </c>
      <c r="C9" s="27"/>
      <c r="D9" s="1"/>
      <c r="E9" s="1"/>
      <c r="F9" s="3"/>
      <c r="G9" s="2"/>
      <c r="H9" s="3"/>
      <c r="I9" s="3"/>
      <c r="J9" s="13"/>
      <c r="K9" s="1"/>
      <c r="L9" s="3"/>
      <c r="M9" s="2"/>
      <c r="N9" s="2"/>
      <c r="O9" s="10"/>
      <c r="P9" s="3"/>
      <c r="Q9" s="1"/>
    </row>
    <row r="10" spans="1:17" x14ac:dyDescent="0.25">
      <c r="B10" s="4">
        <v>2</v>
      </c>
      <c r="C10" s="33"/>
      <c r="D10" s="5"/>
      <c r="E10" s="4"/>
      <c r="F10" s="6"/>
      <c r="G10" s="5"/>
      <c r="H10" s="6"/>
      <c r="I10" s="6"/>
      <c r="J10" s="14"/>
      <c r="K10" s="4"/>
      <c r="L10" s="6"/>
      <c r="M10" s="5"/>
      <c r="N10" s="5"/>
      <c r="O10" s="11"/>
      <c r="P10" s="6"/>
    </row>
    <row r="11" spans="1:17" x14ac:dyDescent="0.25">
      <c r="B11" s="4">
        <v>3</v>
      </c>
      <c r="C11" s="33"/>
      <c r="D11" s="5"/>
      <c r="E11" s="4"/>
      <c r="F11" s="6"/>
      <c r="G11" s="5"/>
      <c r="H11" s="6"/>
      <c r="I11" s="6"/>
      <c r="J11" s="14"/>
      <c r="K11" s="4"/>
      <c r="L11" s="6"/>
      <c r="M11" s="5"/>
      <c r="N11" s="5"/>
      <c r="O11" s="11"/>
      <c r="P11" s="6"/>
    </row>
    <row r="12" spans="1:17" x14ac:dyDescent="0.25">
      <c r="B12" s="4">
        <v>4</v>
      </c>
      <c r="C12" s="33"/>
      <c r="D12" s="34"/>
      <c r="E12" s="4"/>
      <c r="F12" s="6"/>
      <c r="G12" s="5"/>
      <c r="H12" s="6"/>
      <c r="I12" s="6"/>
      <c r="J12" s="14"/>
      <c r="K12" s="4"/>
      <c r="L12" s="6"/>
      <c r="M12" s="5"/>
      <c r="N12" s="5"/>
      <c r="O12" s="11"/>
      <c r="P12" s="6"/>
    </row>
    <row r="13" spans="1:17" x14ac:dyDescent="0.25">
      <c r="B13" s="4">
        <v>5</v>
      </c>
      <c r="C13" s="33"/>
      <c r="D13" s="34"/>
      <c r="E13" s="4"/>
      <c r="F13" s="6"/>
      <c r="G13" s="5"/>
      <c r="H13" s="6"/>
      <c r="I13" s="6"/>
      <c r="J13" s="14"/>
      <c r="K13" s="4"/>
      <c r="L13" s="6"/>
      <c r="M13" s="5"/>
      <c r="N13" s="5"/>
      <c r="O13" s="11"/>
      <c r="P13" s="6"/>
    </row>
    <row r="14" spans="1:17" x14ac:dyDescent="0.25">
      <c r="B14" s="4">
        <v>6</v>
      </c>
      <c r="C14" s="33"/>
      <c r="D14" s="5"/>
      <c r="E14" s="4"/>
      <c r="F14" s="6"/>
      <c r="G14" s="5"/>
      <c r="H14" s="6"/>
      <c r="I14" s="6"/>
      <c r="J14" s="14"/>
      <c r="K14" s="4"/>
      <c r="L14" s="6"/>
      <c r="M14" s="5"/>
      <c r="N14" s="5"/>
      <c r="O14" s="11"/>
      <c r="P14" s="6"/>
    </row>
    <row r="15" spans="1:17" x14ac:dyDescent="0.25">
      <c r="B15" s="4">
        <v>7</v>
      </c>
      <c r="C15" s="33"/>
      <c r="D15" s="5"/>
      <c r="E15" s="4"/>
      <c r="F15" s="6"/>
      <c r="G15" s="5"/>
      <c r="H15" s="6"/>
      <c r="I15" s="6"/>
      <c r="J15" s="14"/>
      <c r="K15" s="4"/>
      <c r="L15" s="6"/>
      <c r="M15" s="5"/>
      <c r="N15" s="5"/>
      <c r="O15" s="11"/>
      <c r="P15" s="6"/>
    </row>
    <row r="16" spans="1:17" x14ac:dyDescent="0.25">
      <c r="B16" s="4">
        <v>8</v>
      </c>
      <c r="C16" s="33"/>
      <c r="D16" s="5"/>
      <c r="E16" s="4"/>
      <c r="F16" s="6"/>
      <c r="G16" s="5"/>
      <c r="H16" s="6"/>
      <c r="I16" s="6"/>
      <c r="J16" s="14"/>
      <c r="K16" s="4"/>
      <c r="L16" s="6"/>
      <c r="M16" s="5"/>
      <c r="N16" s="5"/>
      <c r="O16" s="11"/>
      <c r="P16" s="6"/>
    </row>
    <row r="17" spans="2:16" x14ac:dyDescent="0.25">
      <c r="B17" s="4">
        <v>9</v>
      </c>
      <c r="C17" s="33"/>
      <c r="D17" s="5"/>
      <c r="E17" s="4"/>
      <c r="F17" s="6"/>
      <c r="G17" s="5"/>
      <c r="H17" s="6"/>
      <c r="I17" s="6"/>
      <c r="J17" s="14"/>
      <c r="K17" s="4"/>
      <c r="L17" s="6"/>
      <c r="M17" s="5"/>
      <c r="N17" s="5"/>
      <c r="O17" s="11"/>
      <c r="P17" s="6"/>
    </row>
    <row r="18" spans="2:16" x14ac:dyDescent="0.25">
      <c r="B18" s="4">
        <v>10</v>
      </c>
      <c r="C18" s="33"/>
      <c r="D18" s="5"/>
      <c r="E18" s="4"/>
      <c r="F18" s="6"/>
      <c r="G18" s="5"/>
      <c r="H18" s="6"/>
      <c r="I18" s="6"/>
      <c r="J18" s="14"/>
      <c r="K18" s="4"/>
      <c r="L18" s="6"/>
      <c r="M18" s="5"/>
      <c r="N18" s="5"/>
      <c r="O18" s="11"/>
      <c r="P18" s="6"/>
    </row>
    <row r="19" spans="2:16" x14ac:dyDescent="0.25">
      <c r="B19" s="4">
        <v>11</v>
      </c>
      <c r="C19" s="33"/>
      <c r="D19" s="5"/>
      <c r="E19" s="4"/>
      <c r="F19" s="6"/>
      <c r="G19" s="5"/>
      <c r="H19" s="6"/>
      <c r="I19" s="6"/>
      <c r="J19" s="14"/>
      <c r="K19" s="4"/>
      <c r="L19" s="6"/>
      <c r="M19" s="5"/>
      <c r="N19" s="5"/>
      <c r="O19" s="11"/>
      <c r="P19" s="6"/>
    </row>
    <row r="20" spans="2:16" x14ac:dyDescent="0.25">
      <c r="B20" s="4">
        <v>12</v>
      </c>
      <c r="C20" s="33"/>
      <c r="D20" s="5"/>
      <c r="E20" s="4"/>
      <c r="F20" s="6"/>
      <c r="G20" s="5"/>
      <c r="H20" s="6"/>
      <c r="I20" s="6"/>
      <c r="J20" s="14"/>
      <c r="K20" s="4"/>
      <c r="L20" s="6"/>
      <c r="M20" s="5"/>
      <c r="N20" s="5"/>
      <c r="O20" s="11"/>
      <c r="P20" s="6"/>
    </row>
    <row r="21" spans="2:16" x14ac:dyDescent="0.25">
      <c r="B21" s="4">
        <v>13</v>
      </c>
      <c r="C21" s="33"/>
      <c r="D21" s="5"/>
      <c r="E21" s="4"/>
      <c r="F21" s="6"/>
      <c r="G21" s="5"/>
      <c r="H21" s="6"/>
      <c r="I21" s="6"/>
      <c r="J21" s="14"/>
      <c r="K21" s="4"/>
      <c r="L21" s="6"/>
      <c r="M21" s="5"/>
      <c r="N21" s="5"/>
      <c r="O21" s="11"/>
      <c r="P21" s="6"/>
    </row>
    <row r="22" spans="2:16" x14ac:dyDescent="0.25">
      <c r="B22" s="4">
        <v>14</v>
      </c>
      <c r="C22" s="33"/>
      <c r="D22" s="5"/>
      <c r="E22" s="4"/>
      <c r="F22" s="6"/>
      <c r="G22" s="5"/>
      <c r="H22" s="6"/>
      <c r="I22" s="6"/>
      <c r="J22" s="14"/>
      <c r="K22" s="4"/>
      <c r="L22" s="6"/>
      <c r="M22" s="5"/>
      <c r="N22" s="5"/>
      <c r="O22" s="11"/>
      <c r="P22" s="6"/>
    </row>
    <row r="23" spans="2:16" x14ac:dyDescent="0.25">
      <c r="B23" s="4">
        <v>15</v>
      </c>
      <c r="C23" s="33"/>
      <c r="D23" s="5"/>
      <c r="E23" s="4"/>
      <c r="F23" s="6"/>
      <c r="G23" s="5"/>
      <c r="H23" s="6"/>
      <c r="I23" s="6"/>
      <c r="J23" s="14"/>
      <c r="K23" s="4"/>
      <c r="L23" s="6"/>
      <c r="M23" s="5"/>
      <c r="N23" s="5"/>
      <c r="O23" s="11"/>
      <c r="P23" s="6"/>
    </row>
    <row r="24" spans="2:16" x14ac:dyDescent="0.25">
      <c r="B24" s="4">
        <v>16</v>
      </c>
      <c r="C24" s="33"/>
      <c r="D24" s="5"/>
      <c r="E24" s="4"/>
      <c r="F24" s="6"/>
      <c r="G24" s="5"/>
      <c r="H24" s="6"/>
      <c r="I24" s="6"/>
      <c r="J24" s="14"/>
      <c r="K24" s="4"/>
      <c r="L24" s="6"/>
      <c r="M24" s="5"/>
      <c r="N24" s="5"/>
      <c r="O24" s="11"/>
      <c r="P24" s="6"/>
    </row>
    <row r="25" spans="2:16" x14ac:dyDescent="0.25">
      <c r="B25" s="4">
        <v>17</v>
      </c>
      <c r="C25" s="33"/>
      <c r="D25" s="5"/>
      <c r="E25" s="4"/>
      <c r="F25" s="6"/>
      <c r="G25" s="5"/>
      <c r="H25" s="6"/>
      <c r="I25" s="6"/>
      <c r="J25" s="14"/>
      <c r="K25" s="4"/>
      <c r="L25" s="6"/>
      <c r="M25" s="5"/>
      <c r="N25" s="5"/>
      <c r="O25" s="11"/>
      <c r="P25" s="6"/>
    </row>
    <row r="26" spans="2:16" x14ac:dyDescent="0.25">
      <c r="B26" s="4">
        <v>18</v>
      </c>
      <c r="C26" s="33"/>
      <c r="D26" s="5"/>
      <c r="E26" s="4"/>
      <c r="F26" s="6"/>
      <c r="G26" s="5"/>
      <c r="H26" s="6"/>
      <c r="I26" s="6"/>
      <c r="J26" s="14"/>
      <c r="K26" s="4"/>
      <c r="L26" s="6"/>
      <c r="M26" s="5"/>
      <c r="N26" s="5"/>
      <c r="O26" s="11"/>
      <c r="P26" s="6"/>
    </row>
    <row r="27" spans="2:16" x14ac:dyDescent="0.25">
      <c r="B27" s="4">
        <v>19</v>
      </c>
      <c r="C27" s="33"/>
      <c r="D27" s="5"/>
      <c r="E27" s="4"/>
      <c r="F27" s="6"/>
      <c r="G27" s="5"/>
      <c r="H27" s="6"/>
      <c r="I27" s="6"/>
      <c r="J27" s="14"/>
      <c r="K27" s="4"/>
      <c r="L27" s="6"/>
      <c r="M27" s="5"/>
      <c r="N27" s="5"/>
      <c r="O27" s="11"/>
      <c r="P27" s="6"/>
    </row>
    <row r="28" spans="2:16" x14ac:dyDescent="0.25">
      <c r="B28" s="4">
        <v>20</v>
      </c>
      <c r="C28" s="33"/>
      <c r="D28" s="5"/>
      <c r="E28" s="4"/>
      <c r="F28" s="6"/>
      <c r="G28" s="5"/>
      <c r="H28" s="6"/>
      <c r="I28" s="6"/>
      <c r="J28" s="14"/>
      <c r="K28" s="4"/>
      <c r="L28" s="6"/>
      <c r="M28" s="5"/>
      <c r="N28" s="5"/>
      <c r="O28" s="11"/>
      <c r="P28" s="6"/>
    </row>
    <row r="29" spans="2:16" x14ac:dyDescent="0.25">
      <c r="B29" s="4">
        <v>21</v>
      </c>
      <c r="C29" s="33"/>
      <c r="D29" s="5"/>
      <c r="E29" s="4"/>
      <c r="F29" s="6"/>
      <c r="G29" s="5"/>
      <c r="H29" s="6"/>
      <c r="I29" s="6"/>
      <c r="J29" s="14"/>
      <c r="K29" s="4"/>
      <c r="L29" s="6"/>
      <c r="M29" s="5"/>
      <c r="N29" s="5"/>
      <c r="O29" s="11"/>
      <c r="P29" s="6"/>
    </row>
    <row r="30" spans="2:16" x14ac:dyDescent="0.25">
      <c r="B30" s="4">
        <v>22</v>
      </c>
      <c r="C30" s="33"/>
      <c r="D30" s="5"/>
      <c r="E30" s="4"/>
      <c r="F30" s="6"/>
      <c r="G30" s="5"/>
      <c r="H30" s="6"/>
      <c r="I30" s="6"/>
      <c r="J30" s="14"/>
      <c r="K30" s="4"/>
      <c r="L30" s="6"/>
      <c r="M30" s="5"/>
      <c r="N30" s="5"/>
      <c r="O30" s="11"/>
      <c r="P30" s="6"/>
    </row>
    <row r="31" spans="2:16" x14ac:dyDescent="0.25">
      <c r="B31" s="4">
        <v>23</v>
      </c>
      <c r="C31" s="33"/>
      <c r="D31" s="5"/>
      <c r="E31" s="4"/>
      <c r="F31" s="6"/>
      <c r="G31" s="5"/>
      <c r="H31" s="6"/>
      <c r="I31" s="6"/>
      <c r="J31" s="14"/>
      <c r="K31" s="4"/>
      <c r="L31" s="6"/>
      <c r="M31" s="5"/>
      <c r="N31" s="5"/>
      <c r="O31" s="11"/>
      <c r="P31" s="6"/>
    </row>
    <row r="32" spans="2:16" x14ac:dyDescent="0.25">
      <c r="B32" s="4">
        <v>24</v>
      </c>
      <c r="C32" s="33"/>
      <c r="D32" s="5"/>
      <c r="E32" s="4"/>
      <c r="F32" s="6"/>
      <c r="G32" s="5"/>
      <c r="H32" s="6"/>
      <c r="I32" s="6"/>
      <c r="J32" s="14"/>
      <c r="K32" s="4"/>
      <c r="L32" s="6"/>
      <c r="M32" s="5"/>
      <c r="N32" s="5"/>
      <c r="O32" s="11"/>
      <c r="P32" s="6"/>
    </row>
    <row r="33" spans="2:16" x14ac:dyDescent="0.25">
      <c r="B33" s="4">
        <v>25</v>
      </c>
      <c r="C33" s="33"/>
      <c r="D33" s="5"/>
      <c r="E33" s="4"/>
      <c r="F33" s="6"/>
      <c r="G33" s="5"/>
      <c r="H33" s="6"/>
      <c r="I33" s="6"/>
      <c r="J33" s="14"/>
      <c r="K33" s="4"/>
      <c r="L33" s="6"/>
      <c r="M33" s="5"/>
      <c r="N33" s="5"/>
      <c r="O33" s="11"/>
      <c r="P33" s="6"/>
    </row>
    <row r="34" spans="2:16" x14ac:dyDescent="0.25">
      <c r="B34" s="4">
        <v>26</v>
      </c>
      <c r="C34" s="33"/>
      <c r="D34" s="5"/>
      <c r="E34" s="4"/>
      <c r="F34" s="6"/>
      <c r="G34" s="5"/>
      <c r="H34" s="6"/>
      <c r="I34" s="6"/>
      <c r="J34" s="14"/>
      <c r="K34" s="4"/>
      <c r="L34" s="6"/>
      <c r="M34" s="5"/>
      <c r="N34" s="5"/>
      <c r="O34" s="11"/>
      <c r="P34" s="6"/>
    </row>
    <row r="35" spans="2:16" x14ac:dyDescent="0.25">
      <c r="B35" s="4">
        <v>27</v>
      </c>
      <c r="C35" s="33"/>
      <c r="D35" s="5"/>
      <c r="E35" s="4"/>
      <c r="F35" s="6"/>
      <c r="G35" s="5"/>
      <c r="H35" s="6"/>
      <c r="I35" s="6"/>
      <c r="J35" s="14"/>
      <c r="K35" s="4"/>
      <c r="L35" s="6"/>
      <c r="M35" s="5"/>
      <c r="N35" s="5"/>
      <c r="O35" s="11"/>
      <c r="P35" s="6"/>
    </row>
    <row r="36" spans="2:16" x14ac:dyDescent="0.25">
      <c r="B36" s="4">
        <v>28</v>
      </c>
      <c r="C36" s="33"/>
      <c r="D36" s="5"/>
      <c r="E36" s="4"/>
      <c r="F36" s="6"/>
      <c r="G36" s="5"/>
      <c r="H36" s="6"/>
      <c r="I36" s="6"/>
      <c r="J36" s="14"/>
      <c r="K36" s="4"/>
      <c r="L36" s="6"/>
      <c r="M36" s="5"/>
      <c r="N36" s="5"/>
      <c r="O36" s="11"/>
      <c r="P36" s="6"/>
    </row>
    <row r="37" spans="2:16" x14ac:dyDescent="0.25">
      <c r="B37" s="4">
        <v>29</v>
      </c>
      <c r="C37" s="33"/>
      <c r="D37" s="5"/>
      <c r="E37" s="4"/>
      <c r="F37" s="6"/>
      <c r="G37" s="5"/>
      <c r="H37" s="6"/>
      <c r="I37" s="6"/>
      <c r="J37" s="14"/>
      <c r="K37" s="4"/>
      <c r="L37" s="6"/>
      <c r="M37" s="5"/>
      <c r="N37" s="5"/>
      <c r="O37" s="11"/>
      <c r="P37" s="6"/>
    </row>
    <row r="38" spans="2:16" x14ac:dyDescent="0.25">
      <c r="B38" s="4">
        <v>30</v>
      </c>
      <c r="C38" s="33"/>
      <c r="D38" s="5"/>
      <c r="E38" s="4"/>
      <c r="F38" s="6"/>
      <c r="G38" s="5"/>
      <c r="H38" s="6"/>
      <c r="I38" s="6"/>
      <c r="J38" s="14"/>
      <c r="K38" s="4"/>
      <c r="L38" s="6"/>
      <c r="M38" s="5"/>
      <c r="N38" s="5"/>
      <c r="O38" s="11"/>
      <c r="P38" s="6"/>
    </row>
    <row r="39" spans="2:16" x14ac:dyDescent="0.25">
      <c r="B39" s="1" t="s">
        <v>15</v>
      </c>
      <c r="C39" s="12">
        <f t="shared" ref="C39:O39" si="0">SUM(C8:C38)</f>
        <v>0</v>
      </c>
      <c r="D39" s="36">
        <f t="shared" si="0"/>
        <v>0</v>
      </c>
      <c r="E39" s="36">
        <f t="shared" ref="E39:F39" si="1">SUM(E8:E38)</f>
        <v>0</v>
      </c>
      <c r="F39" s="36">
        <f t="shared" si="1"/>
        <v>0</v>
      </c>
      <c r="G39" s="36"/>
      <c r="H39" s="36">
        <f t="shared" si="0"/>
        <v>0</v>
      </c>
      <c r="I39" s="36">
        <f t="shared" si="0"/>
        <v>0</v>
      </c>
      <c r="J39" s="35">
        <f t="shared" si="0"/>
        <v>0</v>
      </c>
      <c r="K39" s="36">
        <f t="shared" si="0"/>
        <v>0</v>
      </c>
      <c r="L39" s="36">
        <f t="shared" si="0"/>
        <v>0</v>
      </c>
      <c r="M39" s="12"/>
      <c r="N39" s="36">
        <f t="shared" si="0"/>
        <v>0</v>
      </c>
      <c r="O39" s="37">
        <f t="shared" si="0"/>
        <v>0</v>
      </c>
      <c r="P39" s="3"/>
    </row>
    <row r="40" spans="2:16" x14ac:dyDescent="0.25">
      <c r="B40" s="7" t="s">
        <v>16</v>
      </c>
      <c r="C40" s="15">
        <f>C39/30</f>
        <v>0</v>
      </c>
      <c r="D40" s="38">
        <f>D39/30</f>
        <v>0</v>
      </c>
      <c r="E40" s="38">
        <f>E39/30</f>
        <v>0</v>
      </c>
      <c r="F40" s="38">
        <f>F39/30</f>
        <v>0</v>
      </c>
      <c r="G40" s="38"/>
      <c r="H40" s="38">
        <f>H39/30</f>
        <v>0</v>
      </c>
      <c r="I40" s="38">
        <f>I39/30</f>
        <v>0</v>
      </c>
      <c r="J40" s="38">
        <f>J39/30</f>
        <v>0</v>
      </c>
      <c r="K40" s="38">
        <f>K39/30</f>
        <v>0</v>
      </c>
      <c r="L40" s="38">
        <f>L39/30</f>
        <v>0</v>
      </c>
      <c r="M40" s="15"/>
      <c r="N40" s="38">
        <f>N39/30</f>
        <v>0</v>
      </c>
      <c r="O40" s="39">
        <f>O39/30</f>
        <v>0</v>
      </c>
      <c r="P40" s="9"/>
    </row>
    <row r="42" spans="2:16" x14ac:dyDescent="0.25">
      <c r="B42" s="1"/>
      <c r="C42" s="88" t="s">
        <v>17</v>
      </c>
      <c r="D42" s="89"/>
      <c r="E42" s="89"/>
      <c r="F42" s="89"/>
      <c r="G42" s="89"/>
      <c r="H42" s="89"/>
      <c r="I42" s="89"/>
      <c r="J42" s="89"/>
      <c r="K42" s="90"/>
    </row>
    <row r="43" spans="2:16" x14ac:dyDescent="0.25">
      <c r="B43" s="7" t="s">
        <v>7</v>
      </c>
      <c r="C43" s="7" t="s">
        <v>18</v>
      </c>
      <c r="D43" s="8" t="s">
        <v>19</v>
      </c>
      <c r="E43" s="8" t="s">
        <v>20</v>
      </c>
      <c r="F43" s="8" t="s">
        <v>21</v>
      </c>
      <c r="G43" s="8" t="s">
        <v>22</v>
      </c>
      <c r="H43" s="8" t="s">
        <v>23</v>
      </c>
      <c r="I43" s="8" t="s">
        <v>24</v>
      </c>
      <c r="J43" s="8" t="s">
        <v>25</v>
      </c>
      <c r="K43" s="9" t="s">
        <v>26</v>
      </c>
    </row>
    <row r="44" spans="2:16" ht="30" x14ac:dyDescent="0.25">
      <c r="B44" s="23" t="s">
        <v>27</v>
      </c>
      <c r="C44" s="4"/>
      <c r="D44" s="5"/>
      <c r="E44" s="5"/>
      <c r="F44" s="5"/>
      <c r="G44" s="5"/>
      <c r="H44" s="5"/>
      <c r="I44" s="5"/>
      <c r="J44" s="5"/>
      <c r="K44" s="6"/>
    </row>
    <row r="45" spans="2:16" ht="30" x14ac:dyDescent="0.25">
      <c r="B45" s="24" t="s">
        <v>28</v>
      </c>
      <c r="C45" s="7"/>
      <c r="D45" s="8"/>
      <c r="E45" s="8"/>
      <c r="F45" s="8"/>
      <c r="G45" s="8"/>
      <c r="H45" s="8"/>
      <c r="I45" s="8"/>
      <c r="J45" s="8"/>
      <c r="K45" s="9"/>
    </row>
  </sheetData>
  <mergeCells count="10">
    <mergeCell ref="C42:K42"/>
    <mergeCell ref="B6:B8"/>
    <mergeCell ref="C6:I6"/>
    <mergeCell ref="J6:J8"/>
    <mergeCell ref="K6:O6"/>
    <mergeCell ref="P6:P8"/>
    <mergeCell ref="E7:F7"/>
    <mergeCell ref="G7:H7"/>
    <mergeCell ref="K7:L7"/>
    <mergeCell ref="M7:N7"/>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H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30.231999999999999</v>
      </c>
      <c r="D9" s="1">
        <v>63</v>
      </c>
      <c r="E9" s="1">
        <v>63</v>
      </c>
      <c r="F9" s="3">
        <v>56.5</v>
      </c>
      <c r="G9" s="2" t="s">
        <v>36</v>
      </c>
      <c r="H9" s="3">
        <v>2</v>
      </c>
      <c r="I9" s="3">
        <v>9</v>
      </c>
      <c r="J9" s="13"/>
      <c r="K9" s="1">
        <v>65</v>
      </c>
      <c r="L9" s="3">
        <v>50.1</v>
      </c>
      <c r="M9" s="2" t="s">
        <v>46</v>
      </c>
      <c r="N9" s="2">
        <v>2</v>
      </c>
      <c r="O9" s="10">
        <v>8</v>
      </c>
      <c r="P9" s="3" t="s">
        <v>35</v>
      </c>
      <c r="Q9" s="79">
        <v>1022.3845944053514</v>
      </c>
      <c r="R9" s="37">
        <f>CONVERT(D9,"F","C")</f>
        <v>17.222222222222221</v>
      </c>
      <c r="S9" s="48">
        <f t="shared" ref="S9:T24" si="0">CONVERT(E9,"F","C")</f>
        <v>17.222222222222221</v>
      </c>
      <c r="T9" s="48">
        <f t="shared" si="0"/>
        <v>13.611111111111111</v>
      </c>
      <c r="U9" s="49">
        <f>CONVERT(J9,"in","cm")</f>
        <v>0</v>
      </c>
      <c r="V9" s="48">
        <f>CONVERT(K9,"F","C")</f>
        <v>18.333333333333332</v>
      </c>
      <c r="W9" s="13">
        <f>CONVERT(L9,"F","C")</f>
        <v>10.055555555555555</v>
      </c>
    </row>
    <row r="10" spans="1:23" x14ac:dyDescent="0.25">
      <c r="B10" s="4">
        <v>2</v>
      </c>
      <c r="C10" s="33">
        <v>30.17</v>
      </c>
      <c r="D10" s="5">
        <v>62</v>
      </c>
      <c r="E10" s="4">
        <v>64.400000000000006</v>
      </c>
      <c r="F10" s="6">
        <v>56</v>
      </c>
      <c r="G10" s="5" t="s">
        <v>36</v>
      </c>
      <c r="H10" s="6">
        <v>1.5</v>
      </c>
      <c r="I10" s="6">
        <v>2</v>
      </c>
      <c r="J10" s="14"/>
      <c r="K10" s="4">
        <v>67</v>
      </c>
      <c r="L10" s="6">
        <v>51</v>
      </c>
      <c r="M10" s="5" t="s">
        <v>36</v>
      </c>
      <c r="N10" s="5">
        <v>0.5</v>
      </c>
      <c r="O10" s="11">
        <v>8</v>
      </c>
      <c r="P10" s="6" t="s">
        <v>40</v>
      </c>
      <c r="Q10" s="78">
        <v>1020.2850334483398</v>
      </c>
      <c r="R10" s="50">
        <f t="shared" ref="R10:T41" si="1">CONVERT(D10,"F","C")</f>
        <v>16.666666666666668</v>
      </c>
      <c r="S10" s="51">
        <f t="shared" si="0"/>
        <v>18.000000000000004</v>
      </c>
      <c r="T10" s="51">
        <f t="shared" si="0"/>
        <v>13.333333333333332</v>
      </c>
      <c r="U10" s="52">
        <f t="shared" ref="U10:U41" si="2">CONVERT(J10,"in","cm")</f>
        <v>0</v>
      </c>
      <c r="V10" s="51">
        <f t="shared" ref="V10:W41" si="3">CONVERT(K10,"F","C")</f>
        <v>19.444444444444443</v>
      </c>
      <c r="W10" s="14">
        <f t="shared" si="3"/>
        <v>10.555555555555555</v>
      </c>
    </row>
    <row r="11" spans="1:23" x14ac:dyDescent="0.25">
      <c r="B11" s="4">
        <v>3</v>
      </c>
      <c r="C11" s="33">
        <v>30.074000000000002</v>
      </c>
      <c r="D11" s="5">
        <v>62</v>
      </c>
      <c r="E11" s="4">
        <v>59.1</v>
      </c>
      <c r="F11" s="6">
        <v>55</v>
      </c>
      <c r="G11" s="5" t="s">
        <v>38</v>
      </c>
      <c r="H11" s="6">
        <v>1.5</v>
      </c>
      <c r="I11" s="6">
        <v>9</v>
      </c>
      <c r="J11" s="14"/>
      <c r="K11" s="4">
        <v>67</v>
      </c>
      <c r="L11" s="6">
        <v>43.4</v>
      </c>
      <c r="M11" s="5" t="s">
        <v>38</v>
      </c>
      <c r="N11" s="5">
        <v>0.5</v>
      </c>
      <c r="O11" s="11">
        <v>7</v>
      </c>
      <c r="P11" s="6" t="s">
        <v>40</v>
      </c>
      <c r="Q11" s="78">
        <v>1017.0341003536128</v>
      </c>
      <c r="R11" s="50">
        <f t="shared" si="1"/>
        <v>16.666666666666668</v>
      </c>
      <c r="S11" s="51">
        <f t="shared" si="0"/>
        <v>15.055555555555555</v>
      </c>
      <c r="T11" s="51">
        <f t="shared" si="0"/>
        <v>12.777777777777777</v>
      </c>
      <c r="U11" s="52">
        <f t="shared" si="2"/>
        <v>0</v>
      </c>
      <c r="V11" s="51">
        <f t="shared" si="3"/>
        <v>19.444444444444443</v>
      </c>
      <c r="W11" s="14">
        <f t="shared" si="3"/>
        <v>6.3333333333333321</v>
      </c>
    </row>
    <row r="12" spans="1:23" x14ac:dyDescent="0.25">
      <c r="B12" s="4">
        <v>4</v>
      </c>
      <c r="C12" s="33">
        <v>30.05</v>
      </c>
      <c r="D12" s="34">
        <v>63</v>
      </c>
      <c r="E12" s="4">
        <v>60.5</v>
      </c>
      <c r="F12" s="6">
        <v>60.4</v>
      </c>
      <c r="G12" s="5" t="s">
        <v>72</v>
      </c>
      <c r="H12" s="6">
        <v>1.5</v>
      </c>
      <c r="I12" s="6">
        <v>10</v>
      </c>
      <c r="J12" s="14">
        <v>0.04</v>
      </c>
      <c r="K12" s="4">
        <v>68.099999999999994</v>
      </c>
      <c r="L12" s="6">
        <v>56.7</v>
      </c>
      <c r="M12" s="5" t="s">
        <v>38</v>
      </c>
      <c r="N12" s="5">
        <v>1.5</v>
      </c>
      <c r="O12" s="11">
        <v>8</v>
      </c>
      <c r="P12" s="6" t="s">
        <v>35</v>
      </c>
      <c r="Q12" s="78">
        <v>1016.2213670799307</v>
      </c>
      <c r="R12" s="50">
        <f t="shared" si="1"/>
        <v>17.222222222222221</v>
      </c>
      <c r="S12" s="51">
        <f t="shared" si="0"/>
        <v>15.833333333333332</v>
      </c>
      <c r="T12" s="51">
        <f t="shared" si="0"/>
        <v>15.777777777777777</v>
      </c>
      <c r="U12" s="52">
        <f t="shared" si="2"/>
        <v>0.1016</v>
      </c>
      <c r="V12" s="51">
        <f t="shared" si="3"/>
        <v>20.055555555555554</v>
      </c>
      <c r="W12" s="14">
        <f t="shared" si="3"/>
        <v>13.722222222222223</v>
      </c>
    </row>
    <row r="13" spans="1:23" x14ac:dyDescent="0.25">
      <c r="B13" s="4">
        <v>5</v>
      </c>
      <c r="C13" s="33">
        <v>30.164000000000001</v>
      </c>
      <c r="D13" s="34">
        <v>64</v>
      </c>
      <c r="E13" s="4">
        <v>64</v>
      </c>
      <c r="F13" s="6">
        <v>62</v>
      </c>
      <c r="G13" s="5" t="s">
        <v>38</v>
      </c>
      <c r="H13" s="6">
        <v>2</v>
      </c>
      <c r="I13" s="6">
        <v>6</v>
      </c>
      <c r="J13" s="14"/>
      <c r="K13" s="4">
        <v>76.2</v>
      </c>
      <c r="L13" s="6">
        <v>58.1</v>
      </c>
      <c r="M13" s="5" t="s">
        <v>36</v>
      </c>
      <c r="N13" s="5">
        <v>1.5</v>
      </c>
      <c r="O13" s="11">
        <v>7</v>
      </c>
      <c r="P13" s="6" t="s">
        <v>40</v>
      </c>
      <c r="Q13" s="78">
        <v>1020.0818501299196</v>
      </c>
      <c r="R13" s="50">
        <f t="shared" si="1"/>
        <v>17.777777777777779</v>
      </c>
      <c r="S13" s="51">
        <f t="shared" si="0"/>
        <v>17.777777777777779</v>
      </c>
      <c r="T13" s="51">
        <f t="shared" si="0"/>
        <v>16.666666666666668</v>
      </c>
      <c r="U13" s="52">
        <f t="shared" si="2"/>
        <v>0</v>
      </c>
      <c r="V13" s="51">
        <f t="shared" si="3"/>
        <v>24.555555555555557</v>
      </c>
      <c r="W13" s="14">
        <f t="shared" si="3"/>
        <v>14.5</v>
      </c>
    </row>
    <row r="14" spans="1:23" x14ac:dyDescent="0.25">
      <c r="B14" s="4">
        <v>6</v>
      </c>
      <c r="C14" s="33">
        <v>30.11</v>
      </c>
      <c r="D14" s="5">
        <v>64</v>
      </c>
      <c r="E14" s="4">
        <v>64.2</v>
      </c>
      <c r="F14" s="6">
        <v>62</v>
      </c>
      <c r="G14" s="5" t="s">
        <v>38</v>
      </c>
      <c r="H14" s="6">
        <v>2</v>
      </c>
      <c r="I14" s="6">
        <v>10</v>
      </c>
      <c r="J14" s="14"/>
      <c r="K14" s="4">
        <v>74.099999999999994</v>
      </c>
      <c r="L14" s="6">
        <v>59.4</v>
      </c>
      <c r="M14" s="5"/>
      <c r="N14" s="5">
        <v>0</v>
      </c>
      <c r="O14" s="11">
        <v>8</v>
      </c>
      <c r="P14" s="6" t="s">
        <v>35</v>
      </c>
      <c r="Q14" s="78">
        <v>1018.2532002641352</v>
      </c>
      <c r="R14" s="50">
        <f t="shared" si="1"/>
        <v>17.777777777777779</v>
      </c>
      <c r="S14" s="51">
        <f t="shared" si="0"/>
        <v>17.888888888888889</v>
      </c>
      <c r="T14" s="51">
        <f t="shared" si="0"/>
        <v>16.666666666666668</v>
      </c>
      <c r="U14" s="52">
        <f t="shared" si="2"/>
        <v>0</v>
      </c>
      <c r="V14" s="51">
        <f t="shared" si="3"/>
        <v>23.388888888888886</v>
      </c>
      <c r="W14" s="14">
        <f t="shared" si="3"/>
        <v>15.222222222222221</v>
      </c>
    </row>
    <row r="15" spans="1:23" x14ac:dyDescent="0.25">
      <c r="B15" s="4">
        <v>7</v>
      </c>
      <c r="C15" s="33">
        <v>30.2</v>
      </c>
      <c r="D15" s="5">
        <v>64</v>
      </c>
      <c r="E15" s="4">
        <v>65.400000000000006</v>
      </c>
      <c r="F15" s="6">
        <v>60</v>
      </c>
      <c r="G15" s="5" t="s">
        <v>38</v>
      </c>
      <c r="H15" s="6">
        <v>1.5</v>
      </c>
      <c r="I15" s="6">
        <v>1</v>
      </c>
      <c r="J15" s="14"/>
      <c r="K15" s="4">
        <v>73.7</v>
      </c>
      <c r="L15" s="6">
        <v>57</v>
      </c>
      <c r="M15" s="5" t="s">
        <v>52</v>
      </c>
      <c r="N15" s="5">
        <v>1.5</v>
      </c>
      <c r="O15" s="11">
        <v>7</v>
      </c>
      <c r="P15" s="6" t="s">
        <v>40</v>
      </c>
      <c r="Q15" s="78">
        <v>1021.3009500404422</v>
      </c>
      <c r="R15" s="50">
        <f t="shared" si="1"/>
        <v>17.777777777777779</v>
      </c>
      <c r="S15" s="51">
        <f t="shared" si="0"/>
        <v>18.555555555555557</v>
      </c>
      <c r="T15" s="51">
        <f t="shared" si="0"/>
        <v>15.555555555555555</v>
      </c>
      <c r="U15" s="52">
        <f t="shared" si="2"/>
        <v>0</v>
      </c>
      <c r="V15" s="51">
        <f t="shared" si="3"/>
        <v>23.166666666666668</v>
      </c>
      <c r="W15" s="14">
        <f t="shared" si="3"/>
        <v>13.888888888888889</v>
      </c>
    </row>
    <row r="16" spans="1:23" x14ac:dyDescent="0.25">
      <c r="B16" s="4">
        <v>8</v>
      </c>
      <c r="C16" s="33">
        <v>30.03</v>
      </c>
      <c r="D16" s="5">
        <v>65</v>
      </c>
      <c r="E16" s="4">
        <v>67</v>
      </c>
      <c r="F16" s="6">
        <v>61.7</v>
      </c>
      <c r="G16" s="5" t="s">
        <v>38</v>
      </c>
      <c r="H16" s="6">
        <v>1</v>
      </c>
      <c r="I16" s="6">
        <v>10</v>
      </c>
      <c r="J16" s="14">
        <v>0.5</v>
      </c>
      <c r="K16" s="4">
        <v>74.5</v>
      </c>
      <c r="L16" s="6">
        <v>58</v>
      </c>
      <c r="M16" s="5" t="s">
        <v>53</v>
      </c>
      <c r="N16" s="5">
        <v>1.5</v>
      </c>
      <c r="O16" s="11">
        <v>7</v>
      </c>
      <c r="P16" s="6" t="s">
        <v>73</v>
      </c>
      <c r="Q16" s="78">
        <v>1015.5440893518627</v>
      </c>
      <c r="R16" s="50">
        <f t="shared" si="1"/>
        <v>18.333333333333332</v>
      </c>
      <c r="S16" s="51">
        <f t="shared" si="0"/>
        <v>19.444444444444443</v>
      </c>
      <c r="T16" s="51">
        <f t="shared" si="0"/>
        <v>16.5</v>
      </c>
      <c r="U16" s="52">
        <f t="shared" si="2"/>
        <v>1.27</v>
      </c>
      <c r="V16" s="51">
        <f t="shared" si="3"/>
        <v>23.611111111111111</v>
      </c>
      <c r="W16" s="14">
        <f t="shared" si="3"/>
        <v>14.444444444444445</v>
      </c>
    </row>
    <row r="17" spans="2:23" x14ac:dyDescent="0.25">
      <c r="B17" s="4">
        <v>9</v>
      </c>
      <c r="C17" s="33">
        <v>29.92</v>
      </c>
      <c r="D17" s="5">
        <v>65</v>
      </c>
      <c r="E17" s="4">
        <v>62.2</v>
      </c>
      <c r="F17" s="6">
        <v>62</v>
      </c>
      <c r="G17" s="5"/>
      <c r="H17" s="6">
        <v>0</v>
      </c>
      <c r="I17" s="6">
        <v>10</v>
      </c>
      <c r="J17" s="14">
        <v>0.01</v>
      </c>
      <c r="K17" s="4">
        <v>71.400000000000006</v>
      </c>
      <c r="L17" s="6">
        <v>60</v>
      </c>
      <c r="M17" s="5" t="s">
        <v>36</v>
      </c>
      <c r="N17" s="5">
        <v>2</v>
      </c>
      <c r="O17" s="11">
        <v>9</v>
      </c>
      <c r="P17" s="6" t="s">
        <v>74</v>
      </c>
      <c r="Q17" s="78">
        <v>1011.8190618474875</v>
      </c>
      <c r="R17" s="50">
        <f t="shared" si="1"/>
        <v>18.333333333333332</v>
      </c>
      <c r="S17" s="51">
        <f t="shared" si="0"/>
        <v>16.777777777777779</v>
      </c>
      <c r="T17" s="51">
        <f t="shared" si="0"/>
        <v>16.666666666666668</v>
      </c>
      <c r="U17" s="52">
        <f t="shared" si="2"/>
        <v>2.5399999999999999E-2</v>
      </c>
      <c r="V17" s="51">
        <f t="shared" si="3"/>
        <v>21.888888888888893</v>
      </c>
      <c r="W17" s="14">
        <f t="shared" si="3"/>
        <v>15.555555555555555</v>
      </c>
    </row>
    <row r="18" spans="2:23" x14ac:dyDescent="0.25">
      <c r="B18" s="4">
        <v>10</v>
      </c>
      <c r="C18" s="33">
        <v>30.01</v>
      </c>
      <c r="D18" s="5">
        <v>65</v>
      </c>
      <c r="E18" s="4">
        <v>64</v>
      </c>
      <c r="F18" s="6">
        <v>62</v>
      </c>
      <c r="G18" s="5" t="s">
        <v>38</v>
      </c>
      <c r="H18" s="6">
        <v>2</v>
      </c>
      <c r="I18" s="6">
        <v>5</v>
      </c>
      <c r="J18" s="14"/>
      <c r="K18" s="4">
        <v>73.7</v>
      </c>
      <c r="L18" s="6">
        <v>58.6</v>
      </c>
      <c r="M18" s="5" t="s">
        <v>46</v>
      </c>
      <c r="N18" s="5">
        <v>1</v>
      </c>
      <c r="O18" s="11">
        <v>7</v>
      </c>
      <c r="P18" s="6" t="s">
        <v>40</v>
      </c>
      <c r="Q18" s="78">
        <v>1014.8668116237944</v>
      </c>
      <c r="R18" s="50">
        <f t="shared" si="1"/>
        <v>18.333333333333332</v>
      </c>
      <c r="S18" s="51">
        <f t="shared" si="0"/>
        <v>17.777777777777779</v>
      </c>
      <c r="T18" s="51">
        <f t="shared" si="0"/>
        <v>16.666666666666668</v>
      </c>
      <c r="U18" s="52">
        <f t="shared" si="2"/>
        <v>0</v>
      </c>
      <c r="V18" s="51">
        <f t="shared" si="3"/>
        <v>23.166666666666668</v>
      </c>
      <c r="W18" s="14">
        <f t="shared" si="3"/>
        <v>14.777777777777779</v>
      </c>
    </row>
    <row r="19" spans="2:23" x14ac:dyDescent="0.25">
      <c r="B19" s="4">
        <v>11</v>
      </c>
      <c r="C19" s="33">
        <v>29.754000000000001</v>
      </c>
      <c r="D19" s="5">
        <v>65</v>
      </c>
      <c r="E19" s="4">
        <v>62.7</v>
      </c>
      <c r="F19" s="6">
        <v>60</v>
      </c>
      <c r="G19" s="5" t="s">
        <v>45</v>
      </c>
      <c r="H19" s="6">
        <v>2</v>
      </c>
      <c r="I19" s="6">
        <v>10</v>
      </c>
      <c r="J19" s="14">
        <v>0.12</v>
      </c>
      <c r="K19" s="4">
        <v>65</v>
      </c>
      <c r="L19" s="6">
        <v>56.5</v>
      </c>
      <c r="M19" s="5"/>
      <c r="N19" s="5">
        <v>0</v>
      </c>
      <c r="O19" s="11">
        <v>7</v>
      </c>
      <c r="P19" s="6" t="s">
        <v>39</v>
      </c>
      <c r="Q19" s="78">
        <v>1006.1976567045215</v>
      </c>
      <c r="R19" s="50">
        <f t="shared" si="1"/>
        <v>18.333333333333332</v>
      </c>
      <c r="S19" s="51">
        <f t="shared" si="0"/>
        <v>17.055555555555557</v>
      </c>
      <c r="T19" s="51">
        <f t="shared" si="0"/>
        <v>15.555555555555555</v>
      </c>
      <c r="U19" s="52">
        <f t="shared" si="2"/>
        <v>0.30480000000000002</v>
      </c>
      <c r="V19" s="51">
        <f t="shared" si="3"/>
        <v>18.333333333333332</v>
      </c>
      <c r="W19" s="14">
        <f t="shared" si="3"/>
        <v>13.611111111111111</v>
      </c>
    </row>
    <row r="20" spans="2:23" x14ac:dyDescent="0.25">
      <c r="B20" s="4">
        <v>12</v>
      </c>
      <c r="C20" s="33">
        <v>29.85</v>
      </c>
      <c r="D20" s="5">
        <v>65</v>
      </c>
      <c r="E20" s="4">
        <v>64.2</v>
      </c>
      <c r="F20" s="6">
        <v>61.7</v>
      </c>
      <c r="G20" s="5" t="s">
        <v>36</v>
      </c>
      <c r="H20" s="6">
        <v>2</v>
      </c>
      <c r="I20" s="6">
        <v>9</v>
      </c>
      <c r="J20" s="14"/>
      <c r="K20" s="4">
        <v>70.400000000000006</v>
      </c>
      <c r="L20" s="6">
        <v>54</v>
      </c>
      <c r="M20" s="5"/>
      <c r="N20" s="5">
        <v>0</v>
      </c>
      <c r="O20" s="11">
        <v>8</v>
      </c>
      <c r="P20" s="6" t="s">
        <v>40</v>
      </c>
      <c r="Q20" s="78">
        <v>1009.4485897992488</v>
      </c>
      <c r="R20" s="50">
        <f t="shared" si="1"/>
        <v>18.333333333333332</v>
      </c>
      <c r="S20" s="51">
        <f t="shared" si="0"/>
        <v>17.888888888888889</v>
      </c>
      <c r="T20" s="51">
        <f t="shared" si="0"/>
        <v>16.5</v>
      </c>
      <c r="U20" s="52">
        <f t="shared" si="2"/>
        <v>0</v>
      </c>
      <c r="V20" s="51">
        <f t="shared" si="3"/>
        <v>21.333333333333336</v>
      </c>
      <c r="W20" s="14">
        <f t="shared" si="3"/>
        <v>12.222222222222221</v>
      </c>
    </row>
    <row r="21" spans="2:23" x14ac:dyDescent="0.25">
      <c r="B21" s="4">
        <v>13</v>
      </c>
      <c r="C21" s="33">
        <v>29.93</v>
      </c>
      <c r="D21" s="5">
        <v>65</v>
      </c>
      <c r="E21" s="4">
        <v>63.2</v>
      </c>
      <c r="F21" s="6">
        <v>60.4</v>
      </c>
      <c r="G21" s="5" t="s">
        <v>36</v>
      </c>
      <c r="H21" s="6">
        <v>1.5</v>
      </c>
      <c r="I21" s="6">
        <v>10</v>
      </c>
      <c r="J21" s="14">
        <v>0.01</v>
      </c>
      <c r="K21" s="4">
        <v>68.599999999999994</v>
      </c>
      <c r="L21" s="6">
        <v>58</v>
      </c>
      <c r="M21" s="5" t="s">
        <v>36</v>
      </c>
      <c r="N21" s="5">
        <v>1</v>
      </c>
      <c r="O21" s="11">
        <v>7</v>
      </c>
      <c r="P21" s="6" t="s">
        <v>40</v>
      </c>
      <c r="Q21" s="78">
        <v>1012.1577007115214</v>
      </c>
      <c r="R21" s="50">
        <f t="shared" si="1"/>
        <v>18.333333333333332</v>
      </c>
      <c r="S21" s="51">
        <f t="shared" si="0"/>
        <v>17.333333333333336</v>
      </c>
      <c r="T21" s="51">
        <f t="shared" si="0"/>
        <v>15.777777777777777</v>
      </c>
      <c r="U21" s="52">
        <f t="shared" si="2"/>
        <v>2.5399999999999999E-2</v>
      </c>
      <c r="V21" s="51">
        <f t="shared" si="3"/>
        <v>20.333333333333329</v>
      </c>
      <c r="W21" s="14">
        <f t="shared" si="3"/>
        <v>14.444444444444445</v>
      </c>
    </row>
    <row r="22" spans="2:23" x14ac:dyDescent="0.25">
      <c r="B22" s="4">
        <v>14</v>
      </c>
      <c r="C22" s="33">
        <v>30.15</v>
      </c>
      <c r="D22" s="5">
        <v>65</v>
      </c>
      <c r="E22" s="4">
        <v>65</v>
      </c>
      <c r="F22" s="6">
        <v>60.7</v>
      </c>
      <c r="G22" s="5" t="s">
        <v>36</v>
      </c>
      <c r="H22" s="6">
        <v>1</v>
      </c>
      <c r="I22" s="6">
        <v>7</v>
      </c>
      <c r="J22" s="14"/>
      <c r="K22" s="4">
        <v>69</v>
      </c>
      <c r="L22" s="6">
        <v>57.4</v>
      </c>
      <c r="M22" s="5" t="s">
        <v>52</v>
      </c>
      <c r="N22" s="5">
        <v>1</v>
      </c>
      <c r="O22" s="11">
        <v>6</v>
      </c>
      <c r="P22" s="6" t="s">
        <v>40</v>
      </c>
      <c r="Q22" s="78">
        <v>1019.6077557202717</v>
      </c>
      <c r="R22" s="50">
        <f t="shared" si="1"/>
        <v>18.333333333333332</v>
      </c>
      <c r="S22" s="51">
        <f t="shared" si="0"/>
        <v>18.333333333333332</v>
      </c>
      <c r="T22" s="51">
        <f t="shared" si="0"/>
        <v>15.944444444444446</v>
      </c>
      <c r="U22" s="52">
        <f t="shared" si="2"/>
        <v>0</v>
      </c>
      <c r="V22" s="51">
        <f t="shared" si="3"/>
        <v>20.555555555555554</v>
      </c>
      <c r="W22" s="14">
        <f t="shared" si="3"/>
        <v>14.111111111111111</v>
      </c>
    </row>
    <row r="23" spans="2:23" x14ac:dyDescent="0.25">
      <c r="B23" s="4">
        <v>15</v>
      </c>
      <c r="C23" s="33">
        <v>30.02</v>
      </c>
      <c r="D23" s="5">
        <v>65</v>
      </c>
      <c r="E23" s="4">
        <v>70</v>
      </c>
      <c r="F23" s="6">
        <v>61.5</v>
      </c>
      <c r="G23" s="5" t="s">
        <v>32</v>
      </c>
      <c r="H23" s="6">
        <v>2</v>
      </c>
      <c r="I23" s="6">
        <v>1</v>
      </c>
      <c r="J23" s="14"/>
      <c r="K23" s="4">
        <v>81</v>
      </c>
      <c r="L23" s="6">
        <v>52.1</v>
      </c>
      <c r="M23" s="5" t="s">
        <v>36</v>
      </c>
      <c r="N23" s="5">
        <v>1</v>
      </c>
      <c r="O23" s="11">
        <v>7</v>
      </c>
      <c r="P23" s="6" t="s">
        <v>40</v>
      </c>
      <c r="Q23" s="78">
        <v>1015.2054504878283</v>
      </c>
      <c r="R23" s="50">
        <f t="shared" si="1"/>
        <v>18.333333333333332</v>
      </c>
      <c r="S23" s="51">
        <f t="shared" si="0"/>
        <v>21.111111111111111</v>
      </c>
      <c r="T23" s="51">
        <f t="shared" si="0"/>
        <v>16.388888888888889</v>
      </c>
      <c r="U23" s="52">
        <f t="shared" si="2"/>
        <v>0</v>
      </c>
      <c r="V23" s="51">
        <f t="shared" si="3"/>
        <v>27.222222222222221</v>
      </c>
      <c r="W23" s="14">
        <f t="shared" si="3"/>
        <v>11.166666666666668</v>
      </c>
    </row>
    <row r="24" spans="2:23" x14ac:dyDescent="0.25">
      <c r="B24" s="4">
        <v>16</v>
      </c>
      <c r="C24" s="33">
        <v>30.02</v>
      </c>
      <c r="D24" s="5">
        <v>65</v>
      </c>
      <c r="E24" s="4">
        <v>67</v>
      </c>
      <c r="F24" s="6">
        <v>62</v>
      </c>
      <c r="G24" s="5" t="s">
        <v>36</v>
      </c>
      <c r="H24" s="6">
        <v>2</v>
      </c>
      <c r="I24" s="6">
        <v>2</v>
      </c>
      <c r="J24" s="14"/>
      <c r="K24" s="4">
        <v>70.7</v>
      </c>
      <c r="L24" s="6">
        <v>57.1</v>
      </c>
      <c r="M24" s="5" t="s">
        <v>36</v>
      </c>
      <c r="N24" s="5">
        <v>3</v>
      </c>
      <c r="O24" s="11">
        <v>8</v>
      </c>
      <c r="P24" s="6" t="s">
        <v>40</v>
      </c>
      <c r="Q24" s="78">
        <v>1015.2054504878283</v>
      </c>
      <c r="R24" s="50">
        <f t="shared" si="1"/>
        <v>18.333333333333332</v>
      </c>
      <c r="S24" s="51">
        <f t="shared" si="0"/>
        <v>19.444444444444443</v>
      </c>
      <c r="T24" s="51">
        <f t="shared" si="0"/>
        <v>16.666666666666668</v>
      </c>
      <c r="U24" s="52">
        <f t="shared" si="2"/>
        <v>0</v>
      </c>
      <c r="V24" s="51">
        <f t="shared" si="3"/>
        <v>21.5</v>
      </c>
      <c r="W24" s="14">
        <f t="shared" si="3"/>
        <v>13.944444444444445</v>
      </c>
    </row>
    <row r="25" spans="2:23" x14ac:dyDescent="0.25">
      <c r="B25" s="4">
        <v>17</v>
      </c>
      <c r="C25" s="33">
        <v>30.23</v>
      </c>
      <c r="D25" s="5">
        <v>65</v>
      </c>
      <c r="E25" s="4">
        <v>64.8</v>
      </c>
      <c r="F25" s="6">
        <v>60</v>
      </c>
      <c r="G25" s="5" t="s">
        <v>36</v>
      </c>
      <c r="H25" s="6">
        <v>3</v>
      </c>
      <c r="I25" s="6">
        <v>6</v>
      </c>
      <c r="J25" s="14">
        <v>0.33</v>
      </c>
      <c r="K25" s="4">
        <v>70</v>
      </c>
      <c r="L25" s="6">
        <v>56</v>
      </c>
      <c r="M25" s="5" t="s">
        <v>36</v>
      </c>
      <c r="N25" s="5">
        <v>1</v>
      </c>
      <c r="O25" s="11">
        <v>8</v>
      </c>
      <c r="P25" s="6" t="s">
        <v>40</v>
      </c>
      <c r="Q25" s="78">
        <v>1022.3168666325445</v>
      </c>
      <c r="R25" s="50">
        <f t="shared" si="1"/>
        <v>18.333333333333332</v>
      </c>
      <c r="S25" s="51">
        <f t="shared" si="1"/>
        <v>18.222222222222221</v>
      </c>
      <c r="T25" s="51">
        <f t="shared" si="1"/>
        <v>15.555555555555555</v>
      </c>
      <c r="U25" s="52">
        <f t="shared" si="2"/>
        <v>0.83820000000000006</v>
      </c>
      <c r="V25" s="51">
        <f t="shared" si="3"/>
        <v>21.111111111111111</v>
      </c>
      <c r="W25" s="14">
        <f t="shared" si="3"/>
        <v>13.333333333333332</v>
      </c>
    </row>
    <row r="26" spans="2:23" x14ac:dyDescent="0.25">
      <c r="B26" s="4">
        <v>18</v>
      </c>
      <c r="C26" s="33">
        <v>30.12</v>
      </c>
      <c r="D26" s="5">
        <v>65</v>
      </c>
      <c r="E26" s="4">
        <v>62</v>
      </c>
      <c r="F26" s="6">
        <v>62</v>
      </c>
      <c r="G26" s="5" t="s">
        <v>36</v>
      </c>
      <c r="H26" s="6">
        <v>1.5</v>
      </c>
      <c r="I26" s="6">
        <v>10</v>
      </c>
      <c r="J26" s="14">
        <v>0.01</v>
      </c>
      <c r="K26" s="4">
        <v>65</v>
      </c>
      <c r="L26" s="6">
        <v>56.6</v>
      </c>
      <c r="M26" s="5" t="s">
        <v>36</v>
      </c>
      <c r="N26" s="5">
        <v>1</v>
      </c>
      <c r="O26" s="11">
        <v>8</v>
      </c>
      <c r="P26" s="6" t="s">
        <v>75</v>
      </c>
      <c r="Q26" s="78">
        <v>1018.5918391281696</v>
      </c>
      <c r="R26" s="50">
        <f t="shared" si="1"/>
        <v>18.333333333333332</v>
      </c>
      <c r="S26" s="51">
        <f t="shared" si="1"/>
        <v>16.666666666666668</v>
      </c>
      <c r="T26" s="51">
        <f t="shared" si="1"/>
        <v>16.666666666666668</v>
      </c>
      <c r="U26" s="52">
        <f t="shared" si="2"/>
        <v>2.5399999999999999E-2</v>
      </c>
      <c r="V26" s="51">
        <f t="shared" si="3"/>
        <v>18.333333333333332</v>
      </c>
      <c r="W26" s="14">
        <f t="shared" si="3"/>
        <v>13.666666666666668</v>
      </c>
    </row>
    <row r="27" spans="2:23" x14ac:dyDescent="0.25">
      <c r="B27" s="4">
        <v>19</v>
      </c>
      <c r="C27" s="33">
        <v>30.3</v>
      </c>
      <c r="D27" s="5">
        <v>65</v>
      </c>
      <c r="E27" s="4">
        <v>65.2</v>
      </c>
      <c r="F27" s="6">
        <v>63</v>
      </c>
      <c r="G27" s="5" t="s">
        <v>38</v>
      </c>
      <c r="H27" s="6">
        <v>1</v>
      </c>
      <c r="I27" s="6">
        <v>10</v>
      </c>
      <c r="J27" s="14"/>
      <c r="K27" s="4">
        <v>73.8</v>
      </c>
      <c r="L27" s="6">
        <v>59.4</v>
      </c>
      <c r="M27" s="5" t="s">
        <v>38</v>
      </c>
      <c r="N27" s="5">
        <v>1</v>
      </c>
      <c r="O27" s="11">
        <v>7</v>
      </c>
      <c r="P27" s="6" t="s">
        <v>40</v>
      </c>
      <c r="Q27" s="78">
        <v>1024.6873386807831</v>
      </c>
      <c r="R27" s="50">
        <f t="shared" si="1"/>
        <v>18.333333333333332</v>
      </c>
      <c r="S27" s="51">
        <f t="shared" si="1"/>
        <v>18.444444444444446</v>
      </c>
      <c r="T27" s="51">
        <f t="shared" si="1"/>
        <v>17.222222222222221</v>
      </c>
      <c r="U27" s="52">
        <f t="shared" si="2"/>
        <v>0</v>
      </c>
      <c r="V27" s="51">
        <f t="shared" si="3"/>
        <v>23.222222222222221</v>
      </c>
      <c r="W27" s="14">
        <f t="shared" si="3"/>
        <v>15.222222222222221</v>
      </c>
    </row>
    <row r="28" spans="2:23" x14ac:dyDescent="0.25">
      <c r="B28" s="4">
        <v>20</v>
      </c>
      <c r="C28" s="33">
        <v>30.37</v>
      </c>
      <c r="D28" s="5">
        <v>65</v>
      </c>
      <c r="E28" s="4">
        <v>67</v>
      </c>
      <c r="F28" s="6">
        <v>65</v>
      </c>
      <c r="G28" s="5" t="s">
        <v>38</v>
      </c>
      <c r="H28" s="6">
        <v>0.5</v>
      </c>
      <c r="I28" s="6">
        <v>9</v>
      </c>
      <c r="J28" s="14">
        <v>0.01</v>
      </c>
      <c r="K28" s="4">
        <v>73</v>
      </c>
      <c r="L28" s="6">
        <v>56.7</v>
      </c>
      <c r="M28" s="5" t="s">
        <v>36</v>
      </c>
      <c r="N28" s="5">
        <v>1</v>
      </c>
      <c r="O28" s="11">
        <v>7</v>
      </c>
      <c r="P28" s="6" t="s">
        <v>76</v>
      </c>
      <c r="Q28" s="78">
        <v>1027.0578107290221</v>
      </c>
      <c r="R28" s="50">
        <f t="shared" si="1"/>
        <v>18.333333333333332</v>
      </c>
      <c r="S28" s="51">
        <f t="shared" si="1"/>
        <v>19.444444444444443</v>
      </c>
      <c r="T28" s="51">
        <f t="shared" si="1"/>
        <v>18.333333333333332</v>
      </c>
      <c r="U28" s="52">
        <f t="shared" si="2"/>
        <v>2.5399999999999999E-2</v>
      </c>
      <c r="V28" s="51">
        <f t="shared" si="3"/>
        <v>22.777777777777779</v>
      </c>
      <c r="W28" s="14">
        <f t="shared" si="3"/>
        <v>13.722222222222223</v>
      </c>
    </row>
    <row r="29" spans="2:23" x14ac:dyDescent="0.25">
      <c r="B29" s="4">
        <v>21</v>
      </c>
      <c r="C29" s="33">
        <v>30.33</v>
      </c>
      <c r="D29" s="5">
        <v>65</v>
      </c>
      <c r="E29" s="4">
        <v>61</v>
      </c>
      <c r="F29" s="6">
        <v>60.7</v>
      </c>
      <c r="G29" s="5" t="s">
        <v>36</v>
      </c>
      <c r="H29" s="6">
        <v>1</v>
      </c>
      <c r="I29" s="6">
        <v>10</v>
      </c>
      <c r="J29" s="14"/>
      <c r="K29" s="4">
        <v>75.3</v>
      </c>
      <c r="L29" s="6">
        <v>55</v>
      </c>
      <c r="M29" s="5"/>
      <c r="N29" s="5">
        <v>0</v>
      </c>
      <c r="O29" s="11">
        <v>7</v>
      </c>
      <c r="P29" s="6" t="s">
        <v>40</v>
      </c>
      <c r="Q29" s="78">
        <v>1025.7032552728854</v>
      </c>
      <c r="R29" s="50">
        <f t="shared" si="1"/>
        <v>18.333333333333332</v>
      </c>
      <c r="S29" s="51">
        <f t="shared" si="1"/>
        <v>16.111111111111111</v>
      </c>
      <c r="T29" s="51">
        <f t="shared" si="1"/>
        <v>15.944444444444446</v>
      </c>
      <c r="U29" s="52">
        <f t="shared" si="2"/>
        <v>0</v>
      </c>
      <c r="V29" s="51">
        <f t="shared" si="3"/>
        <v>24.055555555555554</v>
      </c>
      <c r="W29" s="14">
        <f t="shared" si="3"/>
        <v>12.777777777777777</v>
      </c>
    </row>
    <row r="30" spans="2:23" x14ac:dyDescent="0.25">
      <c r="B30" s="4">
        <v>22</v>
      </c>
      <c r="C30" s="33">
        <v>30.231999999999999</v>
      </c>
      <c r="D30" s="5">
        <v>67</v>
      </c>
      <c r="E30" s="4">
        <v>74</v>
      </c>
      <c r="F30" s="6">
        <v>68</v>
      </c>
      <c r="G30" s="5" t="s">
        <v>53</v>
      </c>
      <c r="H30" s="6">
        <v>2</v>
      </c>
      <c r="I30" s="6">
        <v>0</v>
      </c>
      <c r="J30" s="14"/>
      <c r="K30" s="4">
        <v>81.400000000000006</v>
      </c>
      <c r="L30" s="6">
        <v>56.5</v>
      </c>
      <c r="M30" s="5" t="s">
        <v>52</v>
      </c>
      <c r="N30" s="5">
        <v>3</v>
      </c>
      <c r="O30" s="11">
        <v>4</v>
      </c>
      <c r="P30" s="6" t="s">
        <v>37</v>
      </c>
      <c r="Q30" s="78">
        <v>1022.3845944053514</v>
      </c>
      <c r="R30" s="50">
        <f t="shared" si="1"/>
        <v>19.444444444444443</v>
      </c>
      <c r="S30" s="51">
        <f t="shared" si="1"/>
        <v>23.333333333333332</v>
      </c>
      <c r="T30" s="51">
        <f t="shared" si="1"/>
        <v>20</v>
      </c>
      <c r="U30" s="52">
        <f t="shared" si="2"/>
        <v>0</v>
      </c>
      <c r="V30" s="51">
        <f t="shared" si="3"/>
        <v>27.444444444444446</v>
      </c>
      <c r="W30" s="14">
        <f t="shared" si="3"/>
        <v>13.611111111111111</v>
      </c>
    </row>
    <row r="31" spans="2:23" x14ac:dyDescent="0.25">
      <c r="B31" s="4">
        <v>23</v>
      </c>
      <c r="C31" s="33">
        <v>30.082000000000001</v>
      </c>
      <c r="D31" s="5">
        <v>67</v>
      </c>
      <c r="E31" s="4">
        <v>76.099999999999994</v>
      </c>
      <c r="F31" s="6">
        <v>66</v>
      </c>
      <c r="G31" s="5" t="s">
        <v>53</v>
      </c>
      <c r="H31" s="6">
        <v>2</v>
      </c>
      <c r="I31" s="6">
        <v>0</v>
      </c>
      <c r="J31" s="14"/>
      <c r="K31" s="4">
        <v>82</v>
      </c>
      <c r="L31" s="6">
        <v>64</v>
      </c>
      <c r="M31" s="5" t="s">
        <v>52</v>
      </c>
      <c r="N31" s="5">
        <v>3</v>
      </c>
      <c r="O31" s="11">
        <v>5</v>
      </c>
      <c r="P31" s="6" t="s">
        <v>37</v>
      </c>
      <c r="Q31" s="78">
        <v>1017.3050114448399</v>
      </c>
      <c r="R31" s="50">
        <f t="shared" si="1"/>
        <v>19.444444444444443</v>
      </c>
      <c r="S31" s="51">
        <f t="shared" si="1"/>
        <v>24.499999999999996</v>
      </c>
      <c r="T31" s="51">
        <f t="shared" si="1"/>
        <v>18.888888888888889</v>
      </c>
      <c r="U31" s="52">
        <f t="shared" si="2"/>
        <v>0</v>
      </c>
      <c r="V31" s="51">
        <f t="shared" si="3"/>
        <v>27.777777777777779</v>
      </c>
      <c r="W31" s="14">
        <f t="shared" si="3"/>
        <v>17.777777777777779</v>
      </c>
    </row>
    <row r="32" spans="2:23" x14ac:dyDescent="0.25">
      <c r="B32" s="4">
        <v>24</v>
      </c>
      <c r="C32" s="33">
        <v>29.911999999999999</v>
      </c>
      <c r="D32" s="5">
        <v>67</v>
      </c>
      <c r="E32" s="4">
        <v>79.5</v>
      </c>
      <c r="F32" s="6">
        <v>65</v>
      </c>
      <c r="G32" s="5" t="s">
        <v>53</v>
      </c>
      <c r="H32" s="6">
        <v>3</v>
      </c>
      <c r="I32" s="6">
        <v>0</v>
      </c>
      <c r="J32" s="14"/>
      <c r="K32" s="4">
        <v>86.2</v>
      </c>
      <c r="L32" s="6">
        <v>65.5</v>
      </c>
      <c r="M32" s="5" t="s">
        <v>53</v>
      </c>
      <c r="N32" s="5">
        <v>3</v>
      </c>
      <c r="O32" s="11">
        <v>4</v>
      </c>
      <c r="P32" s="6" t="s">
        <v>37</v>
      </c>
      <c r="Q32" s="78">
        <v>1011.5481507562602</v>
      </c>
      <c r="R32" s="50">
        <f t="shared" si="1"/>
        <v>19.444444444444443</v>
      </c>
      <c r="S32" s="51">
        <f t="shared" si="1"/>
        <v>26.388888888888889</v>
      </c>
      <c r="T32" s="51">
        <f t="shared" si="1"/>
        <v>18.333333333333332</v>
      </c>
      <c r="U32" s="52">
        <f t="shared" si="2"/>
        <v>0</v>
      </c>
      <c r="V32" s="51">
        <f t="shared" si="3"/>
        <v>30.111111111111111</v>
      </c>
      <c r="W32" s="14">
        <f t="shared" si="3"/>
        <v>18.611111111111111</v>
      </c>
    </row>
    <row r="33" spans="2:23" x14ac:dyDescent="0.25">
      <c r="B33" s="4">
        <v>25</v>
      </c>
      <c r="C33" s="33">
        <v>29.87</v>
      </c>
      <c r="D33" s="5">
        <v>68</v>
      </c>
      <c r="E33" s="4">
        <v>68</v>
      </c>
      <c r="F33" s="6">
        <v>64</v>
      </c>
      <c r="G33" s="5" t="s">
        <v>32</v>
      </c>
      <c r="H33" s="6">
        <v>2</v>
      </c>
      <c r="I33" s="6">
        <v>10</v>
      </c>
      <c r="J33" s="14"/>
      <c r="K33" s="4">
        <v>75.3</v>
      </c>
      <c r="L33" s="6">
        <v>62</v>
      </c>
      <c r="M33" s="5" t="s">
        <v>36</v>
      </c>
      <c r="N33" s="5">
        <v>1</v>
      </c>
      <c r="O33" s="11">
        <v>9</v>
      </c>
      <c r="P33" s="6" t="s">
        <v>35</v>
      </c>
      <c r="Q33" s="78">
        <v>1010.1258675273168</v>
      </c>
      <c r="R33" s="50">
        <f t="shared" si="1"/>
        <v>20</v>
      </c>
      <c r="S33" s="51">
        <f t="shared" si="1"/>
        <v>20</v>
      </c>
      <c r="T33" s="51">
        <f t="shared" si="1"/>
        <v>17.777777777777779</v>
      </c>
      <c r="U33" s="52">
        <f t="shared" si="2"/>
        <v>0</v>
      </c>
      <c r="V33" s="51">
        <f t="shared" si="3"/>
        <v>24.055555555555554</v>
      </c>
      <c r="W33" s="14">
        <f t="shared" si="3"/>
        <v>16.666666666666668</v>
      </c>
    </row>
    <row r="34" spans="2:23" x14ac:dyDescent="0.25">
      <c r="B34" s="4">
        <v>26</v>
      </c>
      <c r="C34" s="33">
        <v>30.04</v>
      </c>
      <c r="D34" s="5">
        <v>68</v>
      </c>
      <c r="E34" s="4">
        <v>65.5</v>
      </c>
      <c r="F34" s="6">
        <v>62</v>
      </c>
      <c r="G34" s="5" t="s">
        <v>46</v>
      </c>
      <c r="H34" s="6">
        <v>3</v>
      </c>
      <c r="I34" s="6">
        <v>3</v>
      </c>
      <c r="J34" s="14"/>
      <c r="K34" s="4">
        <v>74</v>
      </c>
      <c r="L34" s="6">
        <v>60.3</v>
      </c>
      <c r="M34" s="5" t="s">
        <v>36</v>
      </c>
      <c r="N34" s="5">
        <v>1.5</v>
      </c>
      <c r="O34" s="11">
        <v>7</v>
      </c>
      <c r="P34" s="6" t="s">
        <v>40</v>
      </c>
      <c r="Q34" s="78">
        <v>1015.8827282158966</v>
      </c>
      <c r="R34" s="50">
        <f t="shared" si="1"/>
        <v>20</v>
      </c>
      <c r="S34" s="51">
        <f t="shared" si="1"/>
        <v>18.611111111111111</v>
      </c>
      <c r="T34" s="51">
        <f t="shared" si="1"/>
        <v>16.666666666666668</v>
      </c>
      <c r="U34" s="52">
        <f t="shared" si="2"/>
        <v>0</v>
      </c>
      <c r="V34" s="51">
        <f t="shared" si="3"/>
        <v>23.333333333333332</v>
      </c>
      <c r="W34" s="14">
        <f t="shared" si="3"/>
        <v>15.72222222222222</v>
      </c>
    </row>
    <row r="35" spans="2:23" x14ac:dyDescent="0.25">
      <c r="B35" s="4">
        <v>27</v>
      </c>
      <c r="C35" s="33">
        <v>30.09</v>
      </c>
      <c r="D35" s="5">
        <v>68</v>
      </c>
      <c r="E35" s="4">
        <v>66.3</v>
      </c>
      <c r="F35" s="6">
        <v>62.3</v>
      </c>
      <c r="G35" s="5" t="s">
        <v>45</v>
      </c>
      <c r="H35" s="6">
        <v>3</v>
      </c>
      <c r="I35" s="6">
        <v>0</v>
      </c>
      <c r="J35" s="14"/>
      <c r="K35" s="4">
        <v>72</v>
      </c>
      <c r="L35" s="6">
        <v>59.6</v>
      </c>
      <c r="M35" s="5" t="s">
        <v>46</v>
      </c>
      <c r="N35" s="5">
        <v>1</v>
      </c>
      <c r="O35" s="11">
        <v>7</v>
      </c>
      <c r="P35" s="6" t="s">
        <v>40</v>
      </c>
      <c r="Q35" s="78">
        <v>1017.5759225360673</v>
      </c>
      <c r="R35" s="50">
        <f t="shared" si="1"/>
        <v>20</v>
      </c>
      <c r="S35" s="51">
        <f t="shared" si="1"/>
        <v>19.055555555555554</v>
      </c>
      <c r="T35" s="51">
        <f t="shared" si="1"/>
        <v>16.833333333333332</v>
      </c>
      <c r="U35" s="52">
        <f t="shared" si="2"/>
        <v>0</v>
      </c>
      <c r="V35" s="51">
        <f t="shared" si="3"/>
        <v>22.222222222222221</v>
      </c>
      <c r="W35" s="14">
        <f t="shared" si="3"/>
        <v>15.333333333333334</v>
      </c>
    </row>
    <row r="36" spans="2:23" x14ac:dyDescent="0.25">
      <c r="B36" s="4">
        <v>28</v>
      </c>
      <c r="C36" s="33">
        <v>30.14</v>
      </c>
      <c r="D36" s="5">
        <v>68</v>
      </c>
      <c r="E36" s="4">
        <v>65.5</v>
      </c>
      <c r="F36" s="6">
        <v>62</v>
      </c>
      <c r="G36" s="5" t="s">
        <v>52</v>
      </c>
      <c r="H36" s="6">
        <v>4</v>
      </c>
      <c r="I36" s="6">
        <v>10</v>
      </c>
      <c r="J36" s="14"/>
      <c r="K36" s="4">
        <v>66.2</v>
      </c>
      <c r="L36" s="6">
        <v>58.5</v>
      </c>
      <c r="M36" s="5" t="s">
        <v>52</v>
      </c>
      <c r="N36" s="5">
        <v>2</v>
      </c>
      <c r="O36" s="11">
        <v>9</v>
      </c>
      <c r="P36" s="6" t="s">
        <v>71</v>
      </c>
      <c r="Q36" s="78">
        <v>1019.2691168562376</v>
      </c>
      <c r="R36" s="50">
        <f t="shared" si="1"/>
        <v>20</v>
      </c>
      <c r="S36" s="51">
        <f t="shared" si="1"/>
        <v>18.611111111111111</v>
      </c>
      <c r="T36" s="51">
        <f t="shared" si="1"/>
        <v>16.666666666666668</v>
      </c>
      <c r="U36" s="52">
        <f t="shared" si="2"/>
        <v>0</v>
      </c>
      <c r="V36" s="51">
        <f t="shared" si="3"/>
        <v>19</v>
      </c>
      <c r="W36" s="14">
        <f t="shared" si="3"/>
        <v>14.722222222222221</v>
      </c>
    </row>
    <row r="37" spans="2:23" x14ac:dyDescent="0.25">
      <c r="B37" s="4">
        <v>29</v>
      </c>
      <c r="C37" s="33">
        <v>30.134</v>
      </c>
      <c r="D37" s="5">
        <v>66</v>
      </c>
      <c r="E37" s="4">
        <v>62</v>
      </c>
      <c r="F37" s="6">
        <v>56</v>
      </c>
      <c r="G37" s="5" t="s">
        <v>52</v>
      </c>
      <c r="H37" s="6">
        <v>2</v>
      </c>
      <c r="I37" s="6">
        <v>10</v>
      </c>
      <c r="J37" s="14"/>
      <c r="K37" s="4">
        <v>66.099999999999994</v>
      </c>
      <c r="L37" s="6">
        <v>56.5</v>
      </c>
      <c r="M37" s="5" t="s">
        <v>52</v>
      </c>
      <c r="N37" s="5">
        <v>2</v>
      </c>
      <c r="O37" s="11">
        <v>7</v>
      </c>
      <c r="P37" s="6" t="s">
        <v>71</v>
      </c>
      <c r="Q37" s="78">
        <v>1019.0659335378174</v>
      </c>
      <c r="R37" s="50">
        <f t="shared" si="1"/>
        <v>18.888888888888889</v>
      </c>
      <c r="S37" s="51">
        <f t="shared" si="1"/>
        <v>16.666666666666668</v>
      </c>
      <c r="T37" s="51">
        <f t="shared" si="1"/>
        <v>13.333333333333332</v>
      </c>
      <c r="U37" s="52">
        <f t="shared" si="2"/>
        <v>0</v>
      </c>
      <c r="V37" s="51">
        <f t="shared" si="3"/>
        <v>18.944444444444439</v>
      </c>
      <c r="W37" s="14">
        <f t="shared" si="3"/>
        <v>13.611111111111111</v>
      </c>
    </row>
    <row r="38" spans="2:23" x14ac:dyDescent="0.25">
      <c r="B38" s="4">
        <v>30</v>
      </c>
      <c r="C38" s="33">
        <v>29.954000000000001</v>
      </c>
      <c r="D38" s="5">
        <v>66</v>
      </c>
      <c r="E38" s="4">
        <v>67</v>
      </c>
      <c r="F38" s="6">
        <v>62</v>
      </c>
      <c r="G38" s="5" t="s">
        <v>52</v>
      </c>
      <c r="H38" s="6">
        <v>3</v>
      </c>
      <c r="I38" s="6">
        <v>5</v>
      </c>
      <c r="J38" s="14">
        <v>0.4</v>
      </c>
      <c r="K38" s="4">
        <v>73.7</v>
      </c>
      <c r="L38" s="6">
        <v>57.2</v>
      </c>
      <c r="M38" s="5" t="s">
        <v>52</v>
      </c>
      <c r="N38" s="5">
        <v>2</v>
      </c>
      <c r="O38" s="11">
        <v>8</v>
      </c>
      <c r="P38" s="6" t="s">
        <v>77</v>
      </c>
      <c r="Q38" s="78">
        <v>1012.9704339852035</v>
      </c>
      <c r="R38" s="50">
        <f t="shared" si="1"/>
        <v>18.888888888888889</v>
      </c>
      <c r="S38" s="51">
        <f t="shared" si="1"/>
        <v>19.444444444444443</v>
      </c>
      <c r="T38" s="51">
        <f t="shared" si="1"/>
        <v>16.666666666666668</v>
      </c>
      <c r="U38" s="52">
        <f t="shared" si="2"/>
        <v>1.016</v>
      </c>
      <c r="V38" s="51">
        <f t="shared" si="3"/>
        <v>23.166666666666668</v>
      </c>
      <c r="W38" s="14">
        <f t="shared" si="3"/>
        <v>14.000000000000002</v>
      </c>
    </row>
    <row r="39" spans="2:23" x14ac:dyDescent="0.25">
      <c r="B39" s="4">
        <v>31</v>
      </c>
      <c r="C39" s="33">
        <v>29.79</v>
      </c>
      <c r="D39" s="5">
        <v>67</v>
      </c>
      <c r="E39" s="4">
        <v>66</v>
      </c>
      <c r="F39" s="6">
        <v>64.5</v>
      </c>
      <c r="G39" s="5" t="s">
        <v>36</v>
      </c>
      <c r="H39" s="6">
        <v>0.5</v>
      </c>
      <c r="I39" s="6">
        <v>10</v>
      </c>
      <c r="J39" s="14">
        <v>0.01</v>
      </c>
      <c r="K39" s="4">
        <v>72</v>
      </c>
      <c r="L39" s="6">
        <v>60.8</v>
      </c>
      <c r="M39" s="5" t="s">
        <v>38</v>
      </c>
      <c r="N39" s="5">
        <v>1</v>
      </c>
      <c r="O39" s="11">
        <v>9</v>
      </c>
      <c r="P39" s="6" t="s">
        <v>76</v>
      </c>
      <c r="Q39" s="78">
        <v>1007.4167566150443</v>
      </c>
      <c r="R39" s="50">
        <f t="shared" si="1"/>
        <v>19.444444444444443</v>
      </c>
      <c r="S39" s="51">
        <f t="shared" si="1"/>
        <v>18.888888888888889</v>
      </c>
      <c r="T39" s="51">
        <f t="shared" si="1"/>
        <v>18.055555555555554</v>
      </c>
      <c r="U39" s="52">
        <f t="shared" si="2"/>
        <v>2.5399999999999999E-2</v>
      </c>
      <c r="V39" s="51">
        <f t="shared" si="3"/>
        <v>22.222222222222221</v>
      </c>
      <c r="W39" s="14">
        <f t="shared" si="3"/>
        <v>15.999999999999998</v>
      </c>
    </row>
    <row r="40" spans="2:23" x14ac:dyDescent="0.25">
      <c r="B40" s="1" t="s">
        <v>15</v>
      </c>
      <c r="C40" s="12">
        <f t="shared" ref="C40:O40" si="4">SUM(C9:C39)</f>
        <v>932.27799999999991</v>
      </c>
      <c r="D40" s="36">
        <f t="shared" si="4"/>
        <v>2024</v>
      </c>
      <c r="E40" s="36">
        <f t="shared" ref="E40" si="5">SUM(E9:E39)</f>
        <v>2035.8</v>
      </c>
      <c r="F40" s="36">
        <f t="shared" si="4"/>
        <v>1906.4</v>
      </c>
      <c r="G40" s="36"/>
      <c r="H40" s="36">
        <f t="shared" si="4"/>
        <v>57</v>
      </c>
      <c r="I40" s="36">
        <f t="shared" si="4"/>
        <v>204</v>
      </c>
      <c r="J40" s="35">
        <f t="shared" si="4"/>
        <v>1.4400000000000002</v>
      </c>
      <c r="K40" s="36">
        <f t="shared" si="4"/>
        <v>2241.3999999999996</v>
      </c>
      <c r="L40" s="36">
        <f t="shared" si="4"/>
        <v>1772</v>
      </c>
      <c r="M40" s="12"/>
      <c r="N40" s="36">
        <f t="shared" si="4"/>
        <v>41.5</v>
      </c>
      <c r="O40" s="37">
        <f t="shared" si="4"/>
        <v>225</v>
      </c>
      <c r="P40" s="3"/>
      <c r="Q40" s="36">
        <f>SUM(Q9:Q39)</f>
        <v>31527.515288779541</v>
      </c>
      <c r="R40" s="37"/>
      <c r="S40" s="48"/>
      <c r="T40" s="48"/>
      <c r="U40" s="49">
        <f t="shared" si="2"/>
        <v>3.6576000000000004</v>
      </c>
      <c r="V40" s="48"/>
      <c r="W40" s="13"/>
    </row>
    <row r="41" spans="2:23" x14ac:dyDescent="0.25">
      <c r="B41" s="7" t="s">
        <v>16</v>
      </c>
      <c r="C41" s="15">
        <f>C40/31</f>
        <v>30.073483870967738</v>
      </c>
      <c r="D41" s="38">
        <f t="shared" ref="D41:O41" si="6">D40/31</f>
        <v>65.290322580645167</v>
      </c>
      <c r="E41" s="38">
        <f t="shared" ref="E41" si="7">E40/31</f>
        <v>65.670967741935485</v>
      </c>
      <c r="F41" s="38">
        <f t="shared" si="6"/>
        <v>61.49677419354839</v>
      </c>
      <c r="G41" s="38"/>
      <c r="H41" s="38">
        <f t="shared" si="6"/>
        <v>1.8387096774193548</v>
      </c>
      <c r="I41" s="38">
        <f t="shared" si="6"/>
        <v>6.580645161290323</v>
      </c>
      <c r="J41" s="38">
        <f t="shared" si="6"/>
        <v>4.645161290322581E-2</v>
      </c>
      <c r="K41" s="38">
        <f t="shared" si="6"/>
        <v>72.303225806451607</v>
      </c>
      <c r="L41" s="38">
        <f t="shared" si="6"/>
        <v>57.161290322580648</v>
      </c>
      <c r="M41" s="15"/>
      <c r="N41" s="38">
        <f t="shared" si="6"/>
        <v>1.3387096774193548</v>
      </c>
      <c r="O41" s="39">
        <f t="shared" si="6"/>
        <v>7.258064516129032</v>
      </c>
      <c r="P41" s="9"/>
      <c r="Q41" s="38">
        <f>AVERAGE(Q9:Q39)</f>
        <v>1017.0166222186949</v>
      </c>
      <c r="R41" s="39">
        <f t="shared" si="1"/>
        <v>18.49462365591398</v>
      </c>
      <c r="S41" s="53">
        <f t="shared" si="1"/>
        <v>18.706093189964157</v>
      </c>
      <c r="T41" s="53">
        <f t="shared" si="1"/>
        <v>16.387096774193548</v>
      </c>
      <c r="U41" s="54">
        <f t="shared" si="2"/>
        <v>0.11798709677419356</v>
      </c>
      <c r="V41" s="53">
        <f t="shared" si="3"/>
        <v>22.390681003584227</v>
      </c>
      <c r="W41" s="55">
        <f t="shared" si="3"/>
        <v>13.978494623655916</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5.5</v>
      </c>
      <c r="E45" s="5">
        <v>2</v>
      </c>
      <c r="F45" s="5"/>
      <c r="G45" s="5">
        <v>1</v>
      </c>
      <c r="H45" s="5">
        <v>6.5</v>
      </c>
      <c r="I45" s="5">
        <v>10.5</v>
      </c>
      <c r="J45" s="5">
        <v>2.5</v>
      </c>
      <c r="K45" s="6"/>
    </row>
    <row r="46" spans="2:23" ht="30" x14ac:dyDescent="0.25">
      <c r="B46" s="24" t="s">
        <v>28</v>
      </c>
      <c r="C46" s="7">
        <v>5</v>
      </c>
      <c r="D46" s="8">
        <v>25.5</v>
      </c>
      <c r="E46" s="8">
        <v>8.5</v>
      </c>
      <c r="F46" s="8"/>
      <c r="G46" s="8">
        <v>4</v>
      </c>
      <c r="H46" s="8">
        <v>17</v>
      </c>
      <c r="I46" s="8">
        <v>31</v>
      </c>
      <c r="J46" s="8">
        <v>8</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31 K33: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opLeftCell="H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29.91</v>
      </c>
      <c r="D9" s="1">
        <v>67</v>
      </c>
      <c r="E9" s="1">
        <v>62</v>
      </c>
      <c r="F9" s="3">
        <v>61</v>
      </c>
      <c r="G9" s="2" t="s">
        <v>36</v>
      </c>
      <c r="H9" s="3">
        <v>1</v>
      </c>
      <c r="I9" s="3">
        <v>10</v>
      </c>
      <c r="J9" s="13"/>
      <c r="K9" s="1">
        <v>71</v>
      </c>
      <c r="L9" s="3">
        <v>60</v>
      </c>
      <c r="M9" s="2"/>
      <c r="N9" s="2">
        <v>0</v>
      </c>
      <c r="O9" s="10">
        <v>8</v>
      </c>
      <c r="P9" s="3" t="s">
        <v>78</v>
      </c>
      <c r="Q9" s="79">
        <v>1011.4804229834534</v>
      </c>
      <c r="R9" s="37">
        <f>CONVERT(D9,"F","C")</f>
        <v>19.444444444444443</v>
      </c>
      <c r="S9" s="48">
        <f t="shared" ref="S9:T24" si="0">CONVERT(E9,"F","C")</f>
        <v>16.666666666666668</v>
      </c>
      <c r="T9" s="48">
        <f t="shared" si="0"/>
        <v>16.111111111111111</v>
      </c>
      <c r="U9" s="49">
        <f>CONVERT(J9,"in","cm")</f>
        <v>0</v>
      </c>
      <c r="V9" s="48">
        <f>CONVERT(K9,"F","C")</f>
        <v>21.666666666666668</v>
      </c>
      <c r="W9" s="13">
        <f>CONVERT(L9,"F","C")</f>
        <v>15.555555555555555</v>
      </c>
    </row>
    <row r="10" spans="1:23" x14ac:dyDescent="0.25">
      <c r="B10" s="4">
        <v>2</v>
      </c>
      <c r="C10" s="33">
        <v>29.936</v>
      </c>
      <c r="D10" s="5">
        <v>67</v>
      </c>
      <c r="E10" s="4">
        <v>65</v>
      </c>
      <c r="F10" s="6">
        <v>63</v>
      </c>
      <c r="G10" s="5" t="s">
        <v>38</v>
      </c>
      <c r="H10" s="6">
        <v>0.5</v>
      </c>
      <c r="I10" s="6">
        <v>10</v>
      </c>
      <c r="J10" s="14">
        <v>0.05</v>
      </c>
      <c r="K10" s="4">
        <v>67</v>
      </c>
      <c r="L10" s="6">
        <v>60.4</v>
      </c>
      <c r="M10" s="5" t="s">
        <v>46</v>
      </c>
      <c r="N10" s="5">
        <v>0.5</v>
      </c>
      <c r="O10" s="11">
        <v>9</v>
      </c>
      <c r="P10" s="6" t="s">
        <v>55</v>
      </c>
      <c r="Q10" s="78">
        <v>1012.3608840299421</v>
      </c>
      <c r="R10" s="50">
        <f t="shared" ref="R10:T41" si="1">CONVERT(D10,"F","C")</f>
        <v>19.444444444444443</v>
      </c>
      <c r="S10" s="51">
        <f t="shared" si="0"/>
        <v>18.333333333333332</v>
      </c>
      <c r="T10" s="51">
        <f t="shared" si="0"/>
        <v>17.222222222222221</v>
      </c>
      <c r="U10" s="52">
        <f t="shared" ref="U10:U41" si="2">CONVERT(J10,"in","cm")</f>
        <v>0.127</v>
      </c>
      <c r="V10" s="51">
        <f t="shared" ref="V10:W41" si="3">CONVERT(K10,"F","C")</f>
        <v>19.444444444444443</v>
      </c>
      <c r="W10" s="14">
        <f t="shared" si="3"/>
        <v>15.777777777777777</v>
      </c>
    </row>
    <row r="11" spans="1:23" x14ac:dyDescent="0.25">
      <c r="B11" s="4">
        <v>3</v>
      </c>
      <c r="C11" s="33">
        <v>29.898</v>
      </c>
      <c r="D11" s="5">
        <v>67</v>
      </c>
      <c r="E11" s="4">
        <v>62</v>
      </c>
      <c r="F11" s="6">
        <v>61.5</v>
      </c>
      <c r="G11" s="5" t="s">
        <v>38</v>
      </c>
      <c r="H11" s="6">
        <v>1</v>
      </c>
      <c r="I11" s="6">
        <v>10</v>
      </c>
      <c r="J11" s="14">
        <v>0.02</v>
      </c>
      <c r="K11" s="4">
        <v>65.099999999999994</v>
      </c>
      <c r="L11" s="6">
        <v>59</v>
      </c>
      <c r="M11" s="5" t="s">
        <v>38</v>
      </c>
      <c r="N11" s="5">
        <v>0.5</v>
      </c>
      <c r="O11" s="11">
        <v>9</v>
      </c>
      <c r="P11" s="6" t="s">
        <v>55</v>
      </c>
      <c r="Q11" s="78">
        <v>1011.0740563466125</v>
      </c>
      <c r="R11" s="50">
        <f t="shared" si="1"/>
        <v>19.444444444444443</v>
      </c>
      <c r="S11" s="51">
        <f t="shared" si="0"/>
        <v>16.666666666666668</v>
      </c>
      <c r="T11" s="51">
        <f t="shared" si="0"/>
        <v>16.388888888888889</v>
      </c>
      <c r="U11" s="52">
        <f t="shared" si="2"/>
        <v>5.0799999999999998E-2</v>
      </c>
      <c r="V11" s="51">
        <f t="shared" si="3"/>
        <v>18.388888888888886</v>
      </c>
      <c r="W11" s="14">
        <f t="shared" si="3"/>
        <v>15</v>
      </c>
    </row>
    <row r="12" spans="1:23" x14ac:dyDescent="0.25">
      <c r="B12" s="4">
        <v>4</v>
      </c>
      <c r="C12" s="33">
        <v>29.858000000000001</v>
      </c>
      <c r="D12" s="34">
        <v>66</v>
      </c>
      <c r="E12" s="4">
        <v>66.599999999999994</v>
      </c>
      <c r="F12" s="6">
        <v>63</v>
      </c>
      <c r="G12" s="5" t="s">
        <v>32</v>
      </c>
      <c r="H12" s="6">
        <v>2</v>
      </c>
      <c r="I12" s="6">
        <v>8</v>
      </c>
      <c r="J12" s="14">
        <v>0.16</v>
      </c>
      <c r="K12" s="4">
        <v>67</v>
      </c>
      <c r="L12" s="6">
        <v>58</v>
      </c>
      <c r="M12" s="5" t="s">
        <v>38</v>
      </c>
      <c r="N12" s="5">
        <v>0.5</v>
      </c>
      <c r="O12" s="11">
        <v>9</v>
      </c>
      <c r="P12" s="6" t="s">
        <v>43</v>
      </c>
      <c r="Q12" s="78">
        <v>1009.719500890476</v>
      </c>
      <c r="R12" s="50">
        <f t="shared" si="1"/>
        <v>18.888888888888889</v>
      </c>
      <c r="S12" s="51">
        <f t="shared" si="0"/>
        <v>19.222222222222218</v>
      </c>
      <c r="T12" s="51">
        <f t="shared" si="0"/>
        <v>17.222222222222221</v>
      </c>
      <c r="U12" s="52">
        <f t="shared" si="2"/>
        <v>0.40639999999999998</v>
      </c>
      <c r="V12" s="51">
        <f t="shared" si="3"/>
        <v>19.444444444444443</v>
      </c>
      <c r="W12" s="14">
        <f t="shared" si="3"/>
        <v>14.444444444444445</v>
      </c>
    </row>
    <row r="13" spans="1:23" x14ac:dyDescent="0.25">
      <c r="B13" s="4">
        <v>5</v>
      </c>
      <c r="C13" s="33">
        <v>29.82</v>
      </c>
      <c r="D13" s="34">
        <v>65</v>
      </c>
      <c r="E13" s="4">
        <v>64</v>
      </c>
      <c r="F13" s="6">
        <v>62</v>
      </c>
      <c r="G13" s="5" t="s">
        <v>38</v>
      </c>
      <c r="H13" s="6">
        <v>2</v>
      </c>
      <c r="I13" s="6">
        <v>2</v>
      </c>
      <c r="J13" s="14">
        <v>0.01</v>
      </c>
      <c r="K13" s="4">
        <v>70</v>
      </c>
      <c r="L13" s="6">
        <v>54</v>
      </c>
      <c r="M13" s="5" t="s">
        <v>38</v>
      </c>
      <c r="N13" s="5">
        <v>0.5</v>
      </c>
      <c r="O13" s="11">
        <v>8</v>
      </c>
      <c r="P13" s="6" t="s">
        <v>40</v>
      </c>
      <c r="Q13" s="78">
        <v>1008.4326732071465</v>
      </c>
      <c r="R13" s="50">
        <f t="shared" si="1"/>
        <v>18.333333333333332</v>
      </c>
      <c r="S13" s="51">
        <f t="shared" si="0"/>
        <v>17.777777777777779</v>
      </c>
      <c r="T13" s="51">
        <f t="shared" si="0"/>
        <v>16.666666666666668</v>
      </c>
      <c r="U13" s="52">
        <f t="shared" si="2"/>
        <v>2.5399999999999999E-2</v>
      </c>
      <c r="V13" s="51">
        <f t="shared" si="3"/>
        <v>21.111111111111111</v>
      </c>
      <c r="W13" s="14">
        <f t="shared" si="3"/>
        <v>12.222222222222221</v>
      </c>
    </row>
    <row r="14" spans="1:23" x14ac:dyDescent="0.25">
      <c r="B14" s="4">
        <v>6</v>
      </c>
      <c r="C14" s="33">
        <v>30.044</v>
      </c>
      <c r="D14" s="5">
        <v>65</v>
      </c>
      <c r="E14" s="4">
        <v>65</v>
      </c>
      <c r="F14" s="6">
        <v>62</v>
      </c>
      <c r="G14" s="5" t="s">
        <v>38</v>
      </c>
      <c r="H14" s="6">
        <v>1.5</v>
      </c>
      <c r="I14" s="6">
        <v>1</v>
      </c>
      <c r="J14" s="14">
        <v>0.45</v>
      </c>
      <c r="K14" s="4">
        <v>71</v>
      </c>
      <c r="L14" s="6">
        <v>51.5</v>
      </c>
      <c r="M14" s="5" t="s">
        <v>32</v>
      </c>
      <c r="N14" s="5">
        <v>3</v>
      </c>
      <c r="O14" s="11">
        <v>7</v>
      </c>
      <c r="P14" s="6" t="s">
        <v>79</v>
      </c>
      <c r="Q14" s="78">
        <v>1016.0181837615105</v>
      </c>
      <c r="R14" s="50">
        <f t="shared" si="1"/>
        <v>18.333333333333332</v>
      </c>
      <c r="S14" s="51">
        <f t="shared" si="0"/>
        <v>18.333333333333332</v>
      </c>
      <c r="T14" s="51">
        <f t="shared" si="0"/>
        <v>16.666666666666668</v>
      </c>
      <c r="U14" s="52">
        <f t="shared" si="2"/>
        <v>1.143</v>
      </c>
      <c r="V14" s="51">
        <f t="shared" si="3"/>
        <v>21.666666666666668</v>
      </c>
      <c r="W14" s="14">
        <f t="shared" si="3"/>
        <v>10.833333333333334</v>
      </c>
    </row>
    <row r="15" spans="1:23" x14ac:dyDescent="0.25">
      <c r="B15" s="4">
        <v>7</v>
      </c>
      <c r="C15" s="33">
        <v>29.87</v>
      </c>
      <c r="D15" s="5">
        <v>66</v>
      </c>
      <c r="E15" s="4">
        <v>66</v>
      </c>
      <c r="F15" s="6">
        <v>63.2</v>
      </c>
      <c r="G15" s="5" t="s">
        <v>38</v>
      </c>
      <c r="H15" s="6">
        <v>2</v>
      </c>
      <c r="I15" s="6">
        <v>3</v>
      </c>
      <c r="J15" s="14">
        <v>0.25</v>
      </c>
      <c r="K15" s="4">
        <v>70.5</v>
      </c>
      <c r="L15" s="6">
        <v>61</v>
      </c>
      <c r="M15" s="5" t="s">
        <v>38</v>
      </c>
      <c r="N15" s="5">
        <v>1</v>
      </c>
      <c r="O15" s="11">
        <v>9</v>
      </c>
      <c r="P15" s="6" t="s">
        <v>40</v>
      </c>
      <c r="Q15" s="78">
        <v>1010.1258675273168</v>
      </c>
      <c r="R15" s="50">
        <f t="shared" si="1"/>
        <v>18.888888888888889</v>
      </c>
      <c r="S15" s="51">
        <f t="shared" si="0"/>
        <v>18.888888888888889</v>
      </c>
      <c r="T15" s="51">
        <f t="shared" si="0"/>
        <v>17.333333333333336</v>
      </c>
      <c r="U15" s="52">
        <f t="shared" si="2"/>
        <v>0.63500000000000001</v>
      </c>
      <c r="V15" s="51">
        <f t="shared" si="3"/>
        <v>21.388888888888889</v>
      </c>
      <c r="W15" s="14">
        <f t="shared" si="3"/>
        <v>16.111111111111111</v>
      </c>
    </row>
    <row r="16" spans="1:23" x14ac:dyDescent="0.25">
      <c r="B16" s="4">
        <v>8</v>
      </c>
      <c r="C16" s="33">
        <v>29.89</v>
      </c>
      <c r="D16" s="5">
        <v>66</v>
      </c>
      <c r="E16" s="4">
        <v>63</v>
      </c>
      <c r="F16" s="6">
        <v>61.8</v>
      </c>
      <c r="G16" s="5" t="s">
        <v>38</v>
      </c>
      <c r="H16" s="6">
        <v>0.5</v>
      </c>
      <c r="I16" s="6">
        <v>9</v>
      </c>
      <c r="J16" s="14">
        <v>0.01</v>
      </c>
      <c r="K16" s="4">
        <v>70.7</v>
      </c>
      <c r="L16" s="6">
        <v>59.1</v>
      </c>
      <c r="M16" s="5" t="s">
        <v>45</v>
      </c>
      <c r="N16" s="5">
        <v>1.5</v>
      </c>
      <c r="O16" s="11">
        <v>9</v>
      </c>
      <c r="P16" s="6" t="s">
        <v>40</v>
      </c>
      <c r="Q16" s="78">
        <v>1010.8031452553853</v>
      </c>
      <c r="R16" s="50">
        <f t="shared" si="1"/>
        <v>18.888888888888889</v>
      </c>
      <c r="S16" s="51">
        <f t="shared" si="0"/>
        <v>17.222222222222221</v>
      </c>
      <c r="T16" s="51">
        <f t="shared" si="0"/>
        <v>16.555555555555554</v>
      </c>
      <c r="U16" s="52">
        <f t="shared" si="2"/>
        <v>2.5399999999999999E-2</v>
      </c>
      <c r="V16" s="51">
        <f t="shared" si="3"/>
        <v>21.5</v>
      </c>
      <c r="W16" s="14">
        <f t="shared" si="3"/>
        <v>15.055555555555555</v>
      </c>
    </row>
    <row r="17" spans="2:23" x14ac:dyDescent="0.25">
      <c r="B17" s="4">
        <v>9</v>
      </c>
      <c r="C17" s="33">
        <v>30.102</v>
      </c>
      <c r="D17" s="5">
        <v>66</v>
      </c>
      <c r="E17" s="4">
        <v>64.5</v>
      </c>
      <c r="F17" s="6">
        <v>62</v>
      </c>
      <c r="G17" s="5" t="s">
        <v>45</v>
      </c>
      <c r="H17" s="6">
        <v>1.5</v>
      </c>
      <c r="I17" s="6">
        <v>10</v>
      </c>
      <c r="J17" s="14"/>
      <c r="K17" s="4">
        <v>70.400000000000006</v>
      </c>
      <c r="L17" s="6">
        <v>60.3</v>
      </c>
      <c r="M17" s="5" t="s">
        <v>36</v>
      </c>
      <c r="N17" s="5">
        <v>1</v>
      </c>
      <c r="O17" s="11">
        <v>9</v>
      </c>
      <c r="P17" s="6" t="s">
        <v>40</v>
      </c>
      <c r="Q17" s="78">
        <v>1017.9822891729082</v>
      </c>
      <c r="R17" s="50">
        <f t="shared" si="1"/>
        <v>18.888888888888889</v>
      </c>
      <c r="S17" s="51">
        <f t="shared" si="0"/>
        <v>18.055555555555554</v>
      </c>
      <c r="T17" s="51">
        <f t="shared" si="0"/>
        <v>16.666666666666668</v>
      </c>
      <c r="U17" s="52">
        <f t="shared" si="2"/>
        <v>0</v>
      </c>
      <c r="V17" s="51">
        <f t="shared" si="3"/>
        <v>21.333333333333336</v>
      </c>
      <c r="W17" s="14">
        <f t="shared" si="3"/>
        <v>15.72222222222222</v>
      </c>
    </row>
    <row r="18" spans="2:23" x14ac:dyDescent="0.25">
      <c r="B18" s="4">
        <v>10</v>
      </c>
      <c r="C18" s="33">
        <v>30.19</v>
      </c>
      <c r="D18" s="5">
        <v>67</v>
      </c>
      <c r="E18" s="4">
        <v>69.8</v>
      </c>
      <c r="F18" s="6">
        <v>64</v>
      </c>
      <c r="G18" s="5" t="s">
        <v>45</v>
      </c>
      <c r="H18" s="6">
        <v>1.5</v>
      </c>
      <c r="I18" s="6">
        <v>0</v>
      </c>
      <c r="J18" s="14"/>
      <c r="K18" s="4">
        <v>71.2</v>
      </c>
      <c r="L18" s="6">
        <v>55.8</v>
      </c>
      <c r="M18" s="5" t="s">
        <v>45</v>
      </c>
      <c r="N18" s="5">
        <v>1</v>
      </c>
      <c r="O18" s="11">
        <v>7</v>
      </c>
      <c r="P18" s="6" t="s">
        <v>37</v>
      </c>
      <c r="Q18" s="78">
        <v>1020.9623111764083</v>
      </c>
      <c r="R18" s="50">
        <f t="shared" si="1"/>
        <v>19.444444444444443</v>
      </c>
      <c r="S18" s="51">
        <f t="shared" si="0"/>
        <v>20.999999999999996</v>
      </c>
      <c r="T18" s="51">
        <f t="shared" si="0"/>
        <v>17.777777777777779</v>
      </c>
      <c r="U18" s="52">
        <f t="shared" si="2"/>
        <v>0</v>
      </c>
      <c r="V18" s="51">
        <f t="shared" si="3"/>
        <v>21.777777777777779</v>
      </c>
      <c r="W18" s="14">
        <f t="shared" si="3"/>
        <v>13.22222222222222</v>
      </c>
    </row>
    <row r="19" spans="2:23" x14ac:dyDescent="0.25">
      <c r="B19" s="4">
        <v>11</v>
      </c>
      <c r="C19" s="33">
        <v>30.26</v>
      </c>
      <c r="D19" s="5">
        <v>66</v>
      </c>
      <c r="E19" s="4">
        <v>68</v>
      </c>
      <c r="F19" s="6">
        <v>61</v>
      </c>
      <c r="G19" s="5" t="s">
        <v>45</v>
      </c>
      <c r="H19" s="6">
        <v>2</v>
      </c>
      <c r="I19" s="6">
        <v>0</v>
      </c>
      <c r="J19" s="14"/>
      <c r="K19" s="4">
        <v>74.8</v>
      </c>
      <c r="L19" s="6">
        <v>57.2</v>
      </c>
      <c r="M19" s="5" t="s">
        <v>45</v>
      </c>
      <c r="N19" s="5">
        <v>1</v>
      </c>
      <c r="O19" s="11">
        <v>8</v>
      </c>
      <c r="P19" s="6" t="s">
        <v>37</v>
      </c>
      <c r="Q19" s="78">
        <v>1023.3327832246467</v>
      </c>
      <c r="R19" s="50">
        <f t="shared" si="1"/>
        <v>18.888888888888889</v>
      </c>
      <c r="S19" s="51">
        <f t="shared" si="0"/>
        <v>20</v>
      </c>
      <c r="T19" s="51">
        <f t="shared" si="0"/>
        <v>16.111111111111111</v>
      </c>
      <c r="U19" s="52">
        <f t="shared" si="2"/>
        <v>0</v>
      </c>
      <c r="V19" s="51">
        <f t="shared" si="3"/>
        <v>23.777777777777775</v>
      </c>
      <c r="W19" s="14">
        <f t="shared" si="3"/>
        <v>14.000000000000002</v>
      </c>
    </row>
    <row r="20" spans="2:23" x14ac:dyDescent="0.25">
      <c r="B20" s="4">
        <v>12</v>
      </c>
      <c r="C20" s="33">
        <v>30.238</v>
      </c>
      <c r="D20" s="5">
        <v>66</v>
      </c>
      <c r="E20" s="4">
        <v>68</v>
      </c>
      <c r="F20" s="6">
        <v>63</v>
      </c>
      <c r="G20" s="5" t="s">
        <v>52</v>
      </c>
      <c r="H20" s="6">
        <v>3</v>
      </c>
      <c r="I20" s="6">
        <v>1</v>
      </c>
      <c r="J20" s="14"/>
      <c r="K20" s="4">
        <v>74</v>
      </c>
      <c r="L20" s="6">
        <v>57</v>
      </c>
      <c r="M20" s="5" t="s">
        <v>52</v>
      </c>
      <c r="N20" s="5">
        <v>2</v>
      </c>
      <c r="O20" s="11">
        <v>7</v>
      </c>
      <c r="P20" s="6" t="s">
        <v>37</v>
      </c>
      <c r="Q20" s="78">
        <v>1022.5877777237719</v>
      </c>
      <c r="R20" s="50">
        <f t="shared" si="1"/>
        <v>18.888888888888889</v>
      </c>
      <c r="S20" s="51">
        <f t="shared" si="0"/>
        <v>20</v>
      </c>
      <c r="T20" s="51">
        <f t="shared" si="0"/>
        <v>17.222222222222221</v>
      </c>
      <c r="U20" s="52">
        <f t="shared" si="2"/>
        <v>0</v>
      </c>
      <c r="V20" s="51">
        <f t="shared" si="3"/>
        <v>23.333333333333332</v>
      </c>
      <c r="W20" s="14">
        <f t="shared" si="3"/>
        <v>13.888888888888889</v>
      </c>
    </row>
    <row r="21" spans="2:23" x14ac:dyDescent="0.25">
      <c r="B21" s="4">
        <v>13</v>
      </c>
      <c r="C21" s="33">
        <v>30.26</v>
      </c>
      <c r="D21" s="5">
        <v>66</v>
      </c>
      <c r="E21" s="4">
        <v>66.5</v>
      </c>
      <c r="F21" s="6">
        <v>60.3</v>
      </c>
      <c r="G21" s="5" t="s">
        <v>52</v>
      </c>
      <c r="H21" s="6">
        <v>4</v>
      </c>
      <c r="I21" s="6">
        <v>5</v>
      </c>
      <c r="J21" s="14"/>
      <c r="K21" s="4">
        <v>71.400000000000006</v>
      </c>
      <c r="L21" s="6">
        <v>59.4</v>
      </c>
      <c r="M21" s="5" t="s">
        <v>52</v>
      </c>
      <c r="N21" s="5">
        <v>1.5</v>
      </c>
      <c r="O21" s="11">
        <v>6</v>
      </c>
      <c r="P21" s="6" t="s">
        <v>37</v>
      </c>
      <c r="Q21" s="78">
        <v>1023.3327832246467</v>
      </c>
      <c r="R21" s="50">
        <f t="shared" si="1"/>
        <v>18.888888888888889</v>
      </c>
      <c r="S21" s="51">
        <f t="shared" si="0"/>
        <v>19.166666666666668</v>
      </c>
      <c r="T21" s="51">
        <f t="shared" si="0"/>
        <v>15.72222222222222</v>
      </c>
      <c r="U21" s="52">
        <f t="shared" si="2"/>
        <v>0</v>
      </c>
      <c r="V21" s="51">
        <f t="shared" si="3"/>
        <v>21.888888888888893</v>
      </c>
      <c r="W21" s="14">
        <f t="shared" si="3"/>
        <v>15.222222222222221</v>
      </c>
    </row>
    <row r="22" spans="2:23" x14ac:dyDescent="0.25">
      <c r="B22" s="4">
        <v>14</v>
      </c>
      <c r="C22" s="33">
        <v>30.193999999999999</v>
      </c>
      <c r="D22" s="5">
        <v>67</v>
      </c>
      <c r="E22" s="4">
        <v>64</v>
      </c>
      <c r="F22" s="6">
        <v>59.5</v>
      </c>
      <c r="G22" s="5" t="s">
        <v>52</v>
      </c>
      <c r="H22" s="6">
        <v>2</v>
      </c>
      <c r="I22" s="6">
        <v>7</v>
      </c>
      <c r="J22" s="14"/>
      <c r="K22" s="4">
        <v>70.8</v>
      </c>
      <c r="L22" s="6">
        <v>58</v>
      </c>
      <c r="M22" s="5" t="s">
        <v>52</v>
      </c>
      <c r="N22" s="5">
        <v>2</v>
      </c>
      <c r="O22" s="11">
        <v>6</v>
      </c>
      <c r="P22" s="6" t="s">
        <v>40</v>
      </c>
      <c r="Q22" s="78">
        <v>1021.0977667220218</v>
      </c>
      <c r="R22" s="50">
        <f t="shared" si="1"/>
        <v>19.444444444444443</v>
      </c>
      <c r="S22" s="51">
        <f t="shared" si="0"/>
        <v>17.777777777777779</v>
      </c>
      <c r="T22" s="51">
        <f t="shared" si="0"/>
        <v>15.277777777777777</v>
      </c>
      <c r="U22" s="52">
        <f t="shared" si="2"/>
        <v>0</v>
      </c>
      <c r="V22" s="51">
        <f t="shared" si="3"/>
        <v>21.555555555555554</v>
      </c>
      <c r="W22" s="14">
        <f t="shared" si="3"/>
        <v>14.444444444444445</v>
      </c>
    </row>
    <row r="23" spans="2:23" x14ac:dyDescent="0.25">
      <c r="B23" s="4">
        <v>15</v>
      </c>
      <c r="C23" s="33">
        <v>30.053999999999998</v>
      </c>
      <c r="D23" s="5">
        <v>66</v>
      </c>
      <c r="E23" s="4">
        <v>65.5</v>
      </c>
      <c r="F23" s="6">
        <v>61.7</v>
      </c>
      <c r="G23" s="5" t="s">
        <v>52</v>
      </c>
      <c r="H23" s="6">
        <v>3</v>
      </c>
      <c r="I23" s="6">
        <v>1</v>
      </c>
      <c r="J23" s="14"/>
      <c r="K23" s="4">
        <v>73</v>
      </c>
      <c r="L23" s="6">
        <v>60.3</v>
      </c>
      <c r="M23" s="5" t="s">
        <v>52</v>
      </c>
      <c r="N23" s="5">
        <v>3</v>
      </c>
      <c r="O23" s="11">
        <v>8</v>
      </c>
      <c r="P23" s="6" t="s">
        <v>40</v>
      </c>
      <c r="Q23" s="78">
        <v>1016.3568226255443</v>
      </c>
      <c r="R23" s="50">
        <f t="shared" si="1"/>
        <v>18.888888888888889</v>
      </c>
      <c r="S23" s="51">
        <f t="shared" si="0"/>
        <v>18.611111111111111</v>
      </c>
      <c r="T23" s="51">
        <f t="shared" si="0"/>
        <v>16.5</v>
      </c>
      <c r="U23" s="52">
        <f t="shared" si="2"/>
        <v>0</v>
      </c>
      <c r="V23" s="51">
        <f t="shared" si="3"/>
        <v>22.777777777777779</v>
      </c>
      <c r="W23" s="14">
        <f t="shared" si="3"/>
        <v>15.72222222222222</v>
      </c>
    </row>
    <row r="24" spans="2:23" x14ac:dyDescent="0.25">
      <c r="B24" s="4">
        <v>16</v>
      </c>
      <c r="C24" s="33">
        <v>30.08</v>
      </c>
      <c r="D24" s="5">
        <v>67</v>
      </c>
      <c r="E24" s="4">
        <v>64.400000000000006</v>
      </c>
      <c r="F24" s="6">
        <v>60</v>
      </c>
      <c r="G24" s="5" t="s">
        <v>52</v>
      </c>
      <c r="H24" s="6">
        <v>3</v>
      </c>
      <c r="I24" s="6">
        <v>7</v>
      </c>
      <c r="J24" s="14"/>
      <c r="K24" s="4">
        <v>71.099999999999994</v>
      </c>
      <c r="L24" s="6">
        <v>58.1</v>
      </c>
      <c r="M24" s="5" t="s">
        <v>52</v>
      </c>
      <c r="N24" s="5">
        <v>1.5</v>
      </c>
      <c r="O24" s="11">
        <v>6</v>
      </c>
      <c r="P24" s="6" t="s">
        <v>40</v>
      </c>
      <c r="Q24" s="78">
        <v>1017.237283672033</v>
      </c>
      <c r="R24" s="50">
        <f t="shared" si="1"/>
        <v>19.444444444444443</v>
      </c>
      <c r="S24" s="51">
        <f t="shared" si="0"/>
        <v>18.000000000000004</v>
      </c>
      <c r="T24" s="51">
        <f t="shared" si="0"/>
        <v>15.555555555555555</v>
      </c>
      <c r="U24" s="52">
        <f t="shared" si="2"/>
        <v>0</v>
      </c>
      <c r="V24" s="51">
        <f t="shared" si="3"/>
        <v>21.722222222222218</v>
      </c>
      <c r="W24" s="14">
        <f t="shared" si="3"/>
        <v>14.5</v>
      </c>
    </row>
    <row r="25" spans="2:23" x14ac:dyDescent="0.25">
      <c r="B25" s="4">
        <v>17</v>
      </c>
      <c r="C25" s="33">
        <v>30.071999999999999</v>
      </c>
      <c r="D25" s="5">
        <v>66</v>
      </c>
      <c r="E25" s="4">
        <v>66.2</v>
      </c>
      <c r="F25" s="6">
        <v>60.8</v>
      </c>
      <c r="G25" s="5" t="s">
        <v>53</v>
      </c>
      <c r="H25" s="6">
        <v>3</v>
      </c>
      <c r="I25" s="6">
        <v>8</v>
      </c>
      <c r="J25" s="14"/>
      <c r="K25" s="4">
        <v>70</v>
      </c>
      <c r="L25" s="6">
        <v>58.9</v>
      </c>
      <c r="M25" s="5" t="s">
        <v>53</v>
      </c>
      <c r="N25" s="5">
        <v>1</v>
      </c>
      <c r="O25" s="11">
        <v>5</v>
      </c>
      <c r="P25" s="6" t="s">
        <v>40</v>
      </c>
      <c r="Q25" s="78">
        <v>1016.9663725808058</v>
      </c>
      <c r="R25" s="50">
        <f t="shared" si="1"/>
        <v>18.888888888888889</v>
      </c>
      <c r="S25" s="51">
        <f t="shared" si="1"/>
        <v>19</v>
      </c>
      <c r="T25" s="51">
        <f t="shared" si="1"/>
        <v>15.999999999999998</v>
      </c>
      <c r="U25" s="52">
        <f t="shared" si="2"/>
        <v>0</v>
      </c>
      <c r="V25" s="51">
        <f t="shared" si="3"/>
        <v>21.111111111111111</v>
      </c>
      <c r="W25" s="14">
        <f t="shared" si="3"/>
        <v>14.944444444444443</v>
      </c>
    </row>
    <row r="26" spans="2:23" x14ac:dyDescent="0.25">
      <c r="B26" s="4">
        <v>18</v>
      </c>
      <c r="C26" s="33">
        <v>29.99</v>
      </c>
      <c r="D26" s="5">
        <v>66</v>
      </c>
      <c r="E26" s="4">
        <v>65</v>
      </c>
      <c r="F26" s="6">
        <v>59</v>
      </c>
      <c r="G26" s="5" t="s">
        <v>53</v>
      </c>
      <c r="H26" s="6">
        <v>3</v>
      </c>
      <c r="I26" s="6">
        <v>0</v>
      </c>
      <c r="J26" s="14"/>
      <c r="K26" s="44">
        <v>72</v>
      </c>
      <c r="L26" s="6">
        <v>57</v>
      </c>
      <c r="M26" s="5" t="s">
        <v>45</v>
      </c>
      <c r="N26" s="5">
        <v>1</v>
      </c>
      <c r="O26" s="11">
        <v>7</v>
      </c>
      <c r="P26" s="6" t="s">
        <v>40</v>
      </c>
      <c r="Q26" s="78">
        <v>1014.1895338957261</v>
      </c>
      <c r="R26" s="50">
        <f t="shared" si="1"/>
        <v>18.888888888888889</v>
      </c>
      <c r="S26" s="51">
        <f t="shared" si="1"/>
        <v>18.333333333333332</v>
      </c>
      <c r="T26" s="51">
        <f t="shared" si="1"/>
        <v>15</v>
      </c>
      <c r="U26" s="52">
        <f t="shared" si="2"/>
        <v>0</v>
      </c>
      <c r="V26" s="51">
        <f t="shared" si="3"/>
        <v>22.222222222222221</v>
      </c>
      <c r="W26" s="14">
        <f t="shared" si="3"/>
        <v>13.888888888888889</v>
      </c>
    </row>
    <row r="27" spans="2:23" x14ac:dyDescent="0.25">
      <c r="B27" s="4">
        <v>19</v>
      </c>
      <c r="C27" s="33">
        <v>29.9</v>
      </c>
      <c r="D27" s="5">
        <v>66</v>
      </c>
      <c r="E27" s="4">
        <v>64</v>
      </c>
      <c r="F27" s="6">
        <v>59</v>
      </c>
      <c r="G27" s="5" t="s">
        <v>45</v>
      </c>
      <c r="H27" s="6">
        <v>3</v>
      </c>
      <c r="I27" s="6">
        <v>7</v>
      </c>
      <c r="J27" s="14"/>
      <c r="K27" s="44">
        <v>66</v>
      </c>
      <c r="L27" s="6">
        <v>54</v>
      </c>
      <c r="M27" s="5" t="s">
        <v>45</v>
      </c>
      <c r="N27" s="5">
        <v>0.5</v>
      </c>
      <c r="O27" s="11">
        <v>5</v>
      </c>
      <c r="P27" s="6" t="s">
        <v>40</v>
      </c>
      <c r="Q27" s="78">
        <v>1011.1417841194192</v>
      </c>
      <c r="R27" s="50">
        <f t="shared" si="1"/>
        <v>18.888888888888889</v>
      </c>
      <c r="S27" s="51">
        <f t="shared" si="1"/>
        <v>17.777777777777779</v>
      </c>
      <c r="T27" s="51">
        <f t="shared" si="1"/>
        <v>15</v>
      </c>
      <c r="U27" s="52">
        <f t="shared" si="2"/>
        <v>0</v>
      </c>
      <c r="V27" s="51">
        <f t="shared" si="3"/>
        <v>18.888888888888889</v>
      </c>
      <c r="W27" s="14">
        <f t="shared" si="3"/>
        <v>12.222222222222221</v>
      </c>
    </row>
    <row r="28" spans="2:23" x14ac:dyDescent="0.25">
      <c r="B28" s="4">
        <v>20</v>
      </c>
      <c r="C28" s="33">
        <v>30.15</v>
      </c>
      <c r="D28" s="5">
        <v>65</v>
      </c>
      <c r="E28" s="4">
        <v>63.3</v>
      </c>
      <c r="F28" s="6">
        <v>57.3</v>
      </c>
      <c r="G28" s="5" t="s">
        <v>38</v>
      </c>
      <c r="H28" s="6">
        <v>1</v>
      </c>
      <c r="I28" s="6">
        <v>5</v>
      </c>
      <c r="J28" s="14"/>
      <c r="K28" s="44">
        <v>70</v>
      </c>
      <c r="L28" s="6">
        <v>47.9</v>
      </c>
      <c r="M28" s="5" t="s">
        <v>36</v>
      </c>
      <c r="N28" s="5">
        <v>1</v>
      </c>
      <c r="O28" s="11">
        <v>7</v>
      </c>
      <c r="P28" s="6" t="s">
        <v>40</v>
      </c>
      <c r="Q28" s="78">
        <v>1019.6077557202717</v>
      </c>
      <c r="R28" s="50">
        <f t="shared" si="1"/>
        <v>18.333333333333332</v>
      </c>
      <c r="S28" s="51">
        <f t="shared" si="1"/>
        <v>17.388888888888886</v>
      </c>
      <c r="T28" s="51">
        <f t="shared" si="1"/>
        <v>14.055555555555554</v>
      </c>
      <c r="U28" s="52">
        <f t="shared" si="2"/>
        <v>0</v>
      </c>
      <c r="V28" s="51">
        <f t="shared" si="3"/>
        <v>21.111111111111111</v>
      </c>
      <c r="W28" s="14">
        <f t="shared" si="3"/>
        <v>8.8333333333333321</v>
      </c>
    </row>
    <row r="29" spans="2:23" x14ac:dyDescent="0.25">
      <c r="B29" s="4">
        <v>21</v>
      </c>
      <c r="C29" s="33">
        <v>30.24</v>
      </c>
      <c r="D29" s="5">
        <v>65</v>
      </c>
      <c r="E29" s="4">
        <v>66.099999999999994</v>
      </c>
      <c r="F29" s="6">
        <v>57</v>
      </c>
      <c r="G29" s="5" t="s">
        <v>52</v>
      </c>
      <c r="H29" s="6">
        <v>1</v>
      </c>
      <c r="I29" s="6">
        <v>1</v>
      </c>
      <c r="J29" s="14"/>
      <c r="K29" s="4">
        <v>70.3</v>
      </c>
      <c r="L29" s="6">
        <v>46.7</v>
      </c>
      <c r="M29" s="5" t="s">
        <v>36</v>
      </c>
      <c r="N29" s="5">
        <v>0.5</v>
      </c>
      <c r="O29" s="11">
        <v>7</v>
      </c>
      <c r="P29" s="6" t="s">
        <v>40</v>
      </c>
      <c r="Q29" s="78">
        <v>1022.6555054965785</v>
      </c>
      <c r="R29" s="50">
        <f t="shared" si="1"/>
        <v>18.333333333333332</v>
      </c>
      <c r="S29" s="51">
        <f t="shared" si="1"/>
        <v>18.944444444444439</v>
      </c>
      <c r="T29" s="51">
        <f t="shared" si="1"/>
        <v>13.888888888888889</v>
      </c>
      <c r="U29" s="52">
        <f t="shared" si="2"/>
        <v>0</v>
      </c>
      <c r="V29" s="51">
        <f t="shared" si="3"/>
        <v>21.277777777777775</v>
      </c>
      <c r="W29" s="14">
        <f t="shared" si="3"/>
        <v>8.1666666666666679</v>
      </c>
    </row>
    <row r="30" spans="2:23" x14ac:dyDescent="0.25">
      <c r="B30" s="4">
        <v>22</v>
      </c>
      <c r="C30" s="33">
        <v>30.22</v>
      </c>
      <c r="D30" s="5">
        <v>64</v>
      </c>
      <c r="E30" s="4">
        <v>65</v>
      </c>
      <c r="F30" s="6">
        <v>58.5</v>
      </c>
      <c r="G30" s="5" t="s">
        <v>38</v>
      </c>
      <c r="H30" s="6">
        <v>0.5</v>
      </c>
      <c r="I30" s="6">
        <v>3</v>
      </c>
      <c r="J30" s="14">
        <v>0.28999999999999998</v>
      </c>
      <c r="K30" s="4">
        <v>68.400000000000006</v>
      </c>
      <c r="L30" s="6">
        <v>43.6</v>
      </c>
      <c r="M30" s="5" t="s">
        <v>38</v>
      </c>
      <c r="N30" s="5">
        <v>1.5</v>
      </c>
      <c r="O30" s="11">
        <v>7</v>
      </c>
      <c r="P30" s="6" t="s">
        <v>70</v>
      </c>
      <c r="Q30" s="78">
        <v>1021.9782277685104</v>
      </c>
      <c r="R30" s="50">
        <f t="shared" si="1"/>
        <v>17.777777777777779</v>
      </c>
      <c r="S30" s="51">
        <f t="shared" si="1"/>
        <v>18.333333333333332</v>
      </c>
      <c r="T30" s="51">
        <f t="shared" si="1"/>
        <v>14.722222222222221</v>
      </c>
      <c r="U30" s="52">
        <f t="shared" si="2"/>
        <v>0.73660000000000003</v>
      </c>
      <c r="V30" s="51">
        <f t="shared" si="3"/>
        <v>20.222222222222225</v>
      </c>
      <c r="W30" s="14">
        <f t="shared" si="3"/>
        <v>6.4444444444444446</v>
      </c>
    </row>
    <row r="31" spans="2:23" x14ac:dyDescent="0.25">
      <c r="B31" s="4">
        <v>23</v>
      </c>
      <c r="C31" s="33">
        <v>29.974</v>
      </c>
      <c r="D31" s="5">
        <v>65</v>
      </c>
      <c r="E31" s="4">
        <v>64</v>
      </c>
      <c r="F31" s="6">
        <v>58.3</v>
      </c>
      <c r="G31" s="5" t="s">
        <v>46</v>
      </c>
      <c r="H31" s="6">
        <v>2</v>
      </c>
      <c r="I31" s="6">
        <v>4</v>
      </c>
      <c r="J31" s="14"/>
      <c r="K31" s="4">
        <v>67.3</v>
      </c>
      <c r="L31" s="6">
        <v>55</v>
      </c>
      <c r="M31" s="5" t="s">
        <v>36</v>
      </c>
      <c r="N31" s="5">
        <v>0.5</v>
      </c>
      <c r="O31" s="11">
        <v>8</v>
      </c>
      <c r="P31" s="6" t="s">
        <v>40</v>
      </c>
      <c r="Q31" s="78">
        <v>1013.6477117132715</v>
      </c>
      <c r="R31" s="50">
        <f t="shared" si="1"/>
        <v>18.333333333333332</v>
      </c>
      <c r="S31" s="51">
        <f t="shared" si="1"/>
        <v>17.777777777777779</v>
      </c>
      <c r="T31" s="51">
        <f t="shared" si="1"/>
        <v>14.611111111111109</v>
      </c>
      <c r="U31" s="52">
        <f t="shared" si="2"/>
        <v>0</v>
      </c>
      <c r="V31" s="51">
        <f t="shared" si="3"/>
        <v>19.611111111111111</v>
      </c>
      <c r="W31" s="14">
        <f t="shared" si="3"/>
        <v>12.777777777777777</v>
      </c>
    </row>
    <row r="32" spans="2:23" x14ac:dyDescent="0.25">
      <c r="B32" s="4">
        <v>24</v>
      </c>
      <c r="C32" s="33">
        <v>30.06</v>
      </c>
      <c r="D32" s="5">
        <v>65</v>
      </c>
      <c r="E32" s="4">
        <v>65</v>
      </c>
      <c r="F32" s="6">
        <v>60</v>
      </c>
      <c r="G32" s="5" t="s">
        <v>36</v>
      </c>
      <c r="H32" s="6">
        <v>2</v>
      </c>
      <c r="I32" s="6">
        <v>3</v>
      </c>
      <c r="J32" s="14"/>
      <c r="K32" s="4">
        <v>68</v>
      </c>
      <c r="L32" s="6">
        <v>54.5</v>
      </c>
      <c r="M32" s="5" t="s">
        <v>36</v>
      </c>
      <c r="N32" s="5">
        <v>0.5</v>
      </c>
      <c r="O32" s="11">
        <v>8</v>
      </c>
      <c r="P32" s="6" t="s">
        <v>40</v>
      </c>
      <c r="Q32" s="78">
        <v>1016.5600059439649</v>
      </c>
      <c r="R32" s="50">
        <f t="shared" si="1"/>
        <v>18.333333333333332</v>
      </c>
      <c r="S32" s="51">
        <f t="shared" si="1"/>
        <v>18.333333333333332</v>
      </c>
      <c r="T32" s="51">
        <f t="shared" si="1"/>
        <v>15.555555555555555</v>
      </c>
      <c r="U32" s="52">
        <f t="shared" si="2"/>
        <v>0</v>
      </c>
      <c r="V32" s="51">
        <f t="shared" si="3"/>
        <v>20</v>
      </c>
      <c r="W32" s="14">
        <f t="shared" si="3"/>
        <v>12.5</v>
      </c>
    </row>
    <row r="33" spans="2:23" x14ac:dyDescent="0.25">
      <c r="B33" s="4">
        <v>25</v>
      </c>
      <c r="C33" s="33">
        <v>30.076000000000001</v>
      </c>
      <c r="D33" s="5">
        <v>65</v>
      </c>
      <c r="E33" s="4">
        <v>66</v>
      </c>
      <c r="F33" s="6">
        <v>62</v>
      </c>
      <c r="G33" s="5" t="s">
        <v>36</v>
      </c>
      <c r="H33" s="6">
        <v>1.5</v>
      </c>
      <c r="I33" s="6">
        <v>4</v>
      </c>
      <c r="J33" s="14"/>
      <c r="K33" s="4">
        <v>68.3</v>
      </c>
      <c r="L33" s="6">
        <v>50.7</v>
      </c>
      <c r="M33" s="5" t="s">
        <v>36</v>
      </c>
      <c r="N33" s="5">
        <v>0.5</v>
      </c>
      <c r="O33" s="11">
        <v>9</v>
      </c>
      <c r="P33" s="6" t="s">
        <v>40</v>
      </c>
      <c r="Q33" s="78">
        <v>1017.1018281264195</v>
      </c>
      <c r="R33" s="50">
        <f t="shared" si="1"/>
        <v>18.333333333333332</v>
      </c>
      <c r="S33" s="51">
        <f t="shared" si="1"/>
        <v>18.888888888888889</v>
      </c>
      <c r="T33" s="51">
        <f t="shared" si="1"/>
        <v>16.666666666666668</v>
      </c>
      <c r="U33" s="52">
        <f t="shared" si="2"/>
        <v>0</v>
      </c>
      <c r="V33" s="51">
        <f t="shared" si="3"/>
        <v>20.166666666666664</v>
      </c>
      <c r="W33" s="14">
        <f t="shared" si="3"/>
        <v>10.388888888888891</v>
      </c>
    </row>
    <row r="34" spans="2:23" x14ac:dyDescent="0.25">
      <c r="B34" s="4">
        <v>26</v>
      </c>
      <c r="C34" s="33">
        <v>29.98</v>
      </c>
      <c r="D34" s="5">
        <v>64</v>
      </c>
      <c r="E34" s="4">
        <v>63.4</v>
      </c>
      <c r="F34" s="6">
        <v>57</v>
      </c>
      <c r="G34" s="5" t="s">
        <v>46</v>
      </c>
      <c r="H34" s="6">
        <v>3</v>
      </c>
      <c r="I34" s="6">
        <v>7</v>
      </c>
      <c r="J34" s="14"/>
      <c r="K34" s="4">
        <v>65</v>
      </c>
      <c r="L34" s="6">
        <v>52</v>
      </c>
      <c r="M34" s="5"/>
      <c r="N34" s="5">
        <v>0</v>
      </c>
      <c r="O34" s="11">
        <v>5</v>
      </c>
      <c r="P34" s="6" t="s">
        <v>40</v>
      </c>
      <c r="Q34" s="78">
        <v>1013.8508950316922</v>
      </c>
      <c r="R34" s="50">
        <f t="shared" si="1"/>
        <v>17.777777777777779</v>
      </c>
      <c r="S34" s="51">
        <f t="shared" si="1"/>
        <v>17.444444444444443</v>
      </c>
      <c r="T34" s="51">
        <f t="shared" si="1"/>
        <v>13.888888888888889</v>
      </c>
      <c r="U34" s="52">
        <f t="shared" si="2"/>
        <v>0</v>
      </c>
      <c r="V34" s="51">
        <f t="shared" si="3"/>
        <v>18.333333333333332</v>
      </c>
      <c r="W34" s="14">
        <f t="shared" si="3"/>
        <v>11.111111111111111</v>
      </c>
    </row>
    <row r="35" spans="2:23" x14ac:dyDescent="0.25">
      <c r="B35" s="4">
        <v>27</v>
      </c>
      <c r="C35" s="33">
        <v>30.05</v>
      </c>
      <c r="D35" s="5">
        <v>63</v>
      </c>
      <c r="E35" s="4">
        <v>62</v>
      </c>
      <c r="F35" s="6">
        <v>57</v>
      </c>
      <c r="G35" s="5" t="s">
        <v>36</v>
      </c>
      <c r="H35" s="6">
        <v>1</v>
      </c>
      <c r="I35" s="6">
        <v>5</v>
      </c>
      <c r="J35" s="14"/>
      <c r="K35" s="4">
        <v>69</v>
      </c>
      <c r="L35" s="6">
        <v>48.5</v>
      </c>
      <c r="M35" s="5" t="s">
        <v>36</v>
      </c>
      <c r="N35" s="5">
        <v>1</v>
      </c>
      <c r="O35" s="11">
        <v>5</v>
      </c>
      <c r="P35" s="6" t="s">
        <v>40</v>
      </c>
      <c r="Q35" s="78">
        <v>1016.2213670799307</v>
      </c>
      <c r="R35" s="50">
        <f t="shared" si="1"/>
        <v>17.222222222222221</v>
      </c>
      <c r="S35" s="51">
        <f t="shared" si="1"/>
        <v>16.666666666666668</v>
      </c>
      <c r="T35" s="51">
        <f t="shared" si="1"/>
        <v>13.888888888888889</v>
      </c>
      <c r="U35" s="52">
        <f t="shared" si="2"/>
        <v>0</v>
      </c>
      <c r="V35" s="51">
        <f t="shared" si="3"/>
        <v>20.555555555555554</v>
      </c>
      <c r="W35" s="14">
        <f t="shared" si="3"/>
        <v>9.1666666666666661</v>
      </c>
    </row>
    <row r="36" spans="2:23" x14ac:dyDescent="0.25">
      <c r="B36" s="4">
        <v>28</v>
      </c>
      <c r="C36" s="33">
        <v>29.814</v>
      </c>
      <c r="D36" s="5">
        <v>64</v>
      </c>
      <c r="E36" s="4">
        <v>62.4</v>
      </c>
      <c r="F36" s="6">
        <v>60</v>
      </c>
      <c r="G36" s="5" t="s">
        <v>36</v>
      </c>
      <c r="H36" s="6">
        <v>4</v>
      </c>
      <c r="I36" s="6">
        <v>10</v>
      </c>
      <c r="J36" s="14">
        <v>0.09</v>
      </c>
      <c r="K36" s="4">
        <v>67.5</v>
      </c>
      <c r="L36" s="6">
        <v>58.1</v>
      </c>
      <c r="M36" s="5" t="s">
        <v>36</v>
      </c>
      <c r="N36" s="5">
        <v>4</v>
      </c>
      <c r="O36" s="11">
        <v>8</v>
      </c>
      <c r="P36" s="6" t="s">
        <v>43</v>
      </c>
      <c r="Q36" s="78">
        <v>1008.2294898887259</v>
      </c>
      <c r="R36" s="50">
        <f t="shared" si="1"/>
        <v>17.777777777777779</v>
      </c>
      <c r="S36" s="51">
        <f t="shared" si="1"/>
        <v>16.888888888888889</v>
      </c>
      <c r="T36" s="51">
        <f t="shared" si="1"/>
        <v>15.555555555555555</v>
      </c>
      <c r="U36" s="52">
        <f t="shared" si="2"/>
        <v>0.22859999999999997</v>
      </c>
      <c r="V36" s="51">
        <f t="shared" si="3"/>
        <v>19.722222222222221</v>
      </c>
      <c r="W36" s="14">
        <f t="shared" si="3"/>
        <v>14.5</v>
      </c>
    </row>
    <row r="37" spans="2:23" x14ac:dyDescent="0.25">
      <c r="B37" s="4">
        <v>29</v>
      </c>
      <c r="C37" s="33">
        <v>29.943999999999999</v>
      </c>
      <c r="D37" s="5">
        <v>64</v>
      </c>
      <c r="E37" s="4">
        <v>58.7</v>
      </c>
      <c r="F37" s="6">
        <v>54</v>
      </c>
      <c r="G37" s="5" t="s">
        <v>45</v>
      </c>
      <c r="H37" s="6">
        <v>1.5</v>
      </c>
      <c r="I37" s="6">
        <v>9</v>
      </c>
      <c r="J37" s="14"/>
      <c r="K37" s="4">
        <v>66</v>
      </c>
      <c r="L37" s="6">
        <v>54</v>
      </c>
      <c r="M37" s="5" t="s">
        <v>36</v>
      </c>
      <c r="N37" s="5">
        <v>0.5</v>
      </c>
      <c r="O37" s="11">
        <v>7</v>
      </c>
      <c r="P37" s="6" t="s">
        <v>40</v>
      </c>
      <c r="Q37" s="78">
        <v>1012.6317951211693</v>
      </c>
      <c r="R37" s="50">
        <f t="shared" si="1"/>
        <v>17.777777777777779</v>
      </c>
      <c r="S37" s="51">
        <f t="shared" si="1"/>
        <v>14.833333333333334</v>
      </c>
      <c r="T37" s="51">
        <f t="shared" si="1"/>
        <v>12.222222222222221</v>
      </c>
      <c r="U37" s="52">
        <f t="shared" si="2"/>
        <v>0</v>
      </c>
      <c r="V37" s="51">
        <f t="shared" si="3"/>
        <v>18.888888888888889</v>
      </c>
      <c r="W37" s="14">
        <f t="shared" si="3"/>
        <v>12.222222222222221</v>
      </c>
    </row>
    <row r="38" spans="2:23" x14ac:dyDescent="0.25">
      <c r="B38" s="4">
        <v>30</v>
      </c>
      <c r="C38" s="33">
        <v>30.22</v>
      </c>
      <c r="D38" s="5">
        <v>63</v>
      </c>
      <c r="E38" s="4">
        <v>61</v>
      </c>
      <c r="F38" s="6">
        <v>53</v>
      </c>
      <c r="G38" s="5" t="s">
        <v>45</v>
      </c>
      <c r="H38" s="6">
        <v>2</v>
      </c>
      <c r="I38" s="6">
        <v>0</v>
      </c>
      <c r="J38" s="14"/>
      <c r="K38" s="4">
        <v>65</v>
      </c>
      <c r="L38" s="6">
        <v>48.4</v>
      </c>
      <c r="M38" s="5" t="s">
        <v>36</v>
      </c>
      <c r="N38" s="5">
        <v>0.5</v>
      </c>
      <c r="O38" s="11">
        <v>8</v>
      </c>
      <c r="P38" s="6" t="s">
        <v>40</v>
      </c>
      <c r="Q38" s="78">
        <v>1021.9782277685104</v>
      </c>
      <c r="R38" s="50">
        <f t="shared" si="1"/>
        <v>17.222222222222221</v>
      </c>
      <c r="S38" s="51">
        <f t="shared" si="1"/>
        <v>16.111111111111111</v>
      </c>
      <c r="T38" s="51">
        <f t="shared" si="1"/>
        <v>11.666666666666666</v>
      </c>
      <c r="U38" s="52">
        <f t="shared" si="2"/>
        <v>0</v>
      </c>
      <c r="V38" s="51">
        <f t="shared" si="3"/>
        <v>18.333333333333332</v>
      </c>
      <c r="W38" s="14">
        <f t="shared" si="3"/>
        <v>9.1111111111111107</v>
      </c>
    </row>
    <row r="39" spans="2:23" x14ac:dyDescent="0.25">
      <c r="B39" s="4">
        <v>31</v>
      </c>
      <c r="C39" s="33">
        <v>30.34</v>
      </c>
      <c r="D39" s="5">
        <v>63</v>
      </c>
      <c r="E39" s="4">
        <v>63.4</v>
      </c>
      <c r="F39" s="6">
        <v>56.2</v>
      </c>
      <c r="G39" s="5" t="s">
        <v>38</v>
      </c>
      <c r="H39" s="6">
        <v>1.5</v>
      </c>
      <c r="I39" s="6">
        <v>2</v>
      </c>
      <c r="J39" s="14"/>
      <c r="K39" s="4">
        <v>68.8</v>
      </c>
      <c r="L39" s="6">
        <v>46.2</v>
      </c>
      <c r="M39" s="5" t="s">
        <v>45</v>
      </c>
      <c r="N39" s="5">
        <v>0.5</v>
      </c>
      <c r="O39" s="11">
        <v>8</v>
      </c>
      <c r="P39" s="6" t="s">
        <v>40</v>
      </c>
      <c r="Q39" s="78">
        <v>1026.0418941369194</v>
      </c>
      <c r="R39" s="50">
        <f t="shared" si="1"/>
        <v>17.222222222222221</v>
      </c>
      <c r="S39" s="51">
        <f t="shared" si="1"/>
        <v>17.444444444444443</v>
      </c>
      <c r="T39" s="51">
        <f t="shared" si="1"/>
        <v>13.444444444444446</v>
      </c>
      <c r="U39" s="52">
        <f t="shared" si="2"/>
        <v>0</v>
      </c>
      <c r="V39" s="51">
        <f t="shared" si="3"/>
        <v>20.444444444444443</v>
      </c>
      <c r="W39" s="14">
        <f t="shared" si="3"/>
        <v>7.8888888888888902</v>
      </c>
    </row>
    <row r="40" spans="2:23" x14ac:dyDescent="0.25">
      <c r="B40" s="1" t="s">
        <v>15</v>
      </c>
      <c r="C40" s="12">
        <f t="shared" ref="C40:O40" si="4">SUM(C9:C39)</f>
        <v>931.6339999999999</v>
      </c>
      <c r="D40" s="36">
        <f t="shared" si="4"/>
        <v>2028</v>
      </c>
      <c r="E40" s="36">
        <f t="shared" ref="E40" si="5">SUM(E9:E39)</f>
        <v>1999.8000000000002</v>
      </c>
      <c r="F40" s="36">
        <f t="shared" si="4"/>
        <v>1858.1</v>
      </c>
      <c r="G40" s="36"/>
      <c r="H40" s="36">
        <f t="shared" si="4"/>
        <v>60.5</v>
      </c>
      <c r="I40" s="36">
        <f t="shared" si="4"/>
        <v>152</v>
      </c>
      <c r="J40" s="35">
        <f t="shared" si="4"/>
        <v>1.33</v>
      </c>
      <c r="K40" s="36">
        <f>SUM(K9:K39)</f>
        <v>2150.6000000000004</v>
      </c>
      <c r="L40" s="36">
        <f t="shared" si="4"/>
        <v>1704.6000000000001</v>
      </c>
      <c r="M40" s="12"/>
      <c r="N40" s="36">
        <f t="shared" si="4"/>
        <v>34</v>
      </c>
      <c r="O40" s="37">
        <f t="shared" si="4"/>
        <v>229</v>
      </c>
      <c r="P40" s="3"/>
      <c r="Q40" s="36">
        <f>SUM(Q9:Q39)</f>
        <v>31505.706945935744</v>
      </c>
      <c r="R40" s="37"/>
      <c r="S40" s="48"/>
      <c r="T40" s="48"/>
      <c r="U40" s="49">
        <f t="shared" si="2"/>
        <v>3.3782000000000001</v>
      </c>
      <c r="V40" s="48"/>
      <c r="W40" s="13"/>
    </row>
    <row r="41" spans="2:23" x14ac:dyDescent="0.25">
      <c r="B41" s="7" t="s">
        <v>16</v>
      </c>
      <c r="C41" s="15">
        <f>C40/31</f>
        <v>30.052709677419351</v>
      </c>
      <c r="D41" s="38">
        <f t="shared" ref="D41:O41" si="6">D40/31</f>
        <v>65.41935483870968</v>
      </c>
      <c r="E41" s="38">
        <f t="shared" ref="E41" si="7">E40/31</f>
        <v>64.509677419354844</v>
      </c>
      <c r="F41" s="38">
        <f t="shared" si="6"/>
        <v>59.938709677419354</v>
      </c>
      <c r="G41" s="38"/>
      <c r="H41" s="38">
        <f t="shared" si="6"/>
        <v>1.9516129032258065</v>
      </c>
      <c r="I41" s="38">
        <f t="shared" si="6"/>
        <v>4.903225806451613</v>
      </c>
      <c r="J41" s="38">
        <f t="shared" si="6"/>
        <v>4.2903225806451617E-2</v>
      </c>
      <c r="K41" s="38">
        <f t="shared" si="6"/>
        <v>69.374193548387112</v>
      </c>
      <c r="L41" s="38">
        <f t="shared" si="6"/>
        <v>54.987096774193553</v>
      </c>
      <c r="M41" s="15"/>
      <c r="N41" s="38">
        <f t="shared" si="6"/>
        <v>1.096774193548387</v>
      </c>
      <c r="O41" s="39">
        <f t="shared" si="6"/>
        <v>7.387096774193548</v>
      </c>
      <c r="P41" s="9"/>
      <c r="Q41" s="38">
        <f>AVERAGE(Q9:Q39)</f>
        <v>1016.3131272882498</v>
      </c>
      <c r="R41" s="39">
        <f t="shared" si="1"/>
        <v>18.566308243727601</v>
      </c>
      <c r="S41" s="53">
        <f t="shared" si="1"/>
        <v>18.060931899641581</v>
      </c>
      <c r="T41" s="53">
        <f t="shared" si="1"/>
        <v>15.521505376344084</v>
      </c>
      <c r="U41" s="54">
        <f t="shared" si="2"/>
        <v>0.10897419354838711</v>
      </c>
      <c r="V41" s="53">
        <f t="shared" si="3"/>
        <v>20.763440860215063</v>
      </c>
      <c r="W41" s="55">
        <f t="shared" si="3"/>
        <v>12.770609318996417</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c r="E45" s="5"/>
      <c r="F45" s="5"/>
      <c r="G45" s="5"/>
      <c r="H45" s="5"/>
      <c r="I45" s="5"/>
      <c r="J45" s="5"/>
      <c r="K45" s="6"/>
    </row>
    <row r="46" spans="2:23" ht="30" x14ac:dyDescent="0.25">
      <c r="B46" s="24" t="s">
        <v>28</v>
      </c>
      <c r="C46" s="7"/>
      <c r="D46" s="8"/>
      <c r="E46" s="8"/>
      <c r="F46" s="8"/>
      <c r="G46" s="8"/>
      <c r="H46" s="8"/>
      <c r="I46" s="8"/>
      <c r="J46" s="8"/>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F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118</v>
      </c>
    </row>
    <row r="2" spans="1:23" x14ac:dyDescent="0.25">
      <c r="C2" s="91" t="s">
        <v>119</v>
      </c>
    </row>
    <row r="3" spans="1:23" x14ac:dyDescent="0.25">
      <c r="C3" s="91" t="s">
        <v>120</v>
      </c>
    </row>
    <row r="4" spans="1:23" x14ac:dyDescent="0.25">
      <c r="C4" s="91" t="s">
        <v>121</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103</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105</v>
      </c>
      <c r="D8" s="32" t="s">
        <v>4</v>
      </c>
      <c r="E8" s="29" t="s">
        <v>5</v>
      </c>
      <c r="F8" s="30" t="s">
        <v>6</v>
      </c>
      <c r="G8" s="29" t="s">
        <v>7</v>
      </c>
      <c r="H8" s="30" t="s">
        <v>8</v>
      </c>
      <c r="I8" s="30" t="s">
        <v>9</v>
      </c>
      <c r="J8" s="84"/>
      <c r="K8" s="28" t="s">
        <v>11</v>
      </c>
      <c r="L8" s="30" t="s">
        <v>12</v>
      </c>
      <c r="M8" s="29" t="s">
        <v>7</v>
      </c>
      <c r="N8" s="29" t="s">
        <v>8</v>
      </c>
      <c r="O8" s="31" t="s">
        <v>13</v>
      </c>
      <c r="P8" s="81"/>
      <c r="Q8" s="22" t="s">
        <v>106</v>
      </c>
      <c r="R8" s="43" t="s">
        <v>4</v>
      </c>
      <c r="S8" s="41" t="s">
        <v>5</v>
      </c>
      <c r="T8" s="42" t="s">
        <v>6</v>
      </c>
      <c r="U8" s="84"/>
      <c r="V8" s="40" t="s">
        <v>11</v>
      </c>
      <c r="W8" s="42" t="s">
        <v>12</v>
      </c>
    </row>
    <row r="9" spans="1:23" x14ac:dyDescent="0.25">
      <c r="B9" s="1">
        <v>1</v>
      </c>
      <c r="C9" s="27">
        <v>30.1</v>
      </c>
      <c r="D9" s="1">
        <v>63</v>
      </c>
      <c r="E9" s="1">
        <v>63</v>
      </c>
      <c r="F9" s="3">
        <v>57.2</v>
      </c>
      <c r="G9" s="2" t="s">
        <v>32</v>
      </c>
      <c r="H9" s="3">
        <v>2</v>
      </c>
      <c r="I9" s="3">
        <v>4</v>
      </c>
      <c r="J9" s="13"/>
      <c r="K9" s="1">
        <v>69.5</v>
      </c>
      <c r="L9" s="3">
        <v>44.8</v>
      </c>
      <c r="M9" s="2" t="s">
        <v>38</v>
      </c>
      <c r="N9" s="2">
        <v>1</v>
      </c>
      <c r="O9" s="10">
        <v>7</v>
      </c>
      <c r="P9" s="3" t="s">
        <v>40</v>
      </c>
      <c r="Q9" s="79">
        <v>1018.1177447185219</v>
      </c>
      <c r="R9" s="37">
        <f>CONVERT(D9,"F","C")</f>
        <v>17.222222222222221</v>
      </c>
      <c r="S9" s="48">
        <f t="shared" ref="S9:T24" si="0">CONVERT(E9,"F","C")</f>
        <v>17.222222222222221</v>
      </c>
      <c r="T9" s="48">
        <f t="shared" si="0"/>
        <v>14.000000000000002</v>
      </c>
      <c r="U9" s="49">
        <f>CONVERT(J9,"in","cm")</f>
        <v>0</v>
      </c>
      <c r="V9" s="48">
        <f>CONVERT(K9,"F","C")</f>
        <v>20.833333333333332</v>
      </c>
      <c r="W9" s="13">
        <f>CONVERT(L9,"F","C")</f>
        <v>7.1111111111111089</v>
      </c>
    </row>
    <row r="10" spans="1:23" x14ac:dyDescent="0.25">
      <c r="B10" s="4">
        <v>2</v>
      </c>
      <c r="C10" s="33">
        <v>29.692</v>
      </c>
      <c r="D10" s="5">
        <v>64</v>
      </c>
      <c r="E10" s="4">
        <v>62</v>
      </c>
      <c r="F10" s="6">
        <v>61</v>
      </c>
      <c r="G10" s="5" t="s">
        <v>32</v>
      </c>
      <c r="H10" s="6">
        <v>4</v>
      </c>
      <c r="I10" s="6">
        <v>10</v>
      </c>
      <c r="J10" s="14">
        <v>0.59</v>
      </c>
      <c r="K10" s="4">
        <v>65</v>
      </c>
      <c r="L10" s="6">
        <v>57</v>
      </c>
      <c r="M10" s="5" t="s">
        <v>38</v>
      </c>
      <c r="N10" s="5">
        <v>1.5</v>
      </c>
      <c r="O10" s="11">
        <v>9</v>
      </c>
      <c r="P10" s="6" t="s">
        <v>80</v>
      </c>
      <c r="Q10" s="78">
        <v>1004.3012790659304</v>
      </c>
      <c r="R10" s="50">
        <f t="shared" ref="R10:T40" si="1">CONVERT(D10,"F","C")</f>
        <v>17.777777777777779</v>
      </c>
      <c r="S10" s="51">
        <f t="shared" si="0"/>
        <v>16.666666666666668</v>
      </c>
      <c r="T10" s="51">
        <f t="shared" si="0"/>
        <v>16.111111111111111</v>
      </c>
      <c r="U10" s="52">
        <f t="shared" ref="U10:U40" si="2">CONVERT(J10,"in","cm")</f>
        <v>1.4985999999999999</v>
      </c>
      <c r="V10" s="51">
        <f t="shared" ref="V10:W40" si="3">CONVERT(K10,"F","C")</f>
        <v>18.333333333333332</v>
      </c>
      <c r="W10" s="14">
        <f t="shared" si="3"/>
        <v>13.888888888888889</v>
      </c>
    </row>
    <row r="11" spans="1:23" x14ac:dyDescent="0.25">
      <c r="B11" s="4">
        <v>3</v>
      </c>
      <c r="C11" s="33">
        <v>29.69</v>
      </c>
      <c r="D11" s="5">
        <v>64</v>
      </c>
      <c r="E11" s="4">
        <v>62</v>
      </c>
      <c r="F11" s="6">
        <v>60</v>
      </c>
      <c r="G11" s="5" t="s">
        <v>36</v>
      </c>
      <c r="H11" s="6">
        <v>4</v>
      </c>
      <c r="I11" s="6">
        <v>4</v>
      </c>
      <c r="J11" s="14">
        <v>7.0000000000000007E-2</v>
      </c>
      <c r="K11" s="4">
        <v>66.400000000000006</v>
      </c>
      <c r="L11" s="6">
        <v>57</v>
      </c>
      <c r="M11" s="5" t="s">
        <v>36</v>
      </c>
      <c r="N11" s="5">
        <v>2</v>
      </c>
      <c r="O11" s="11">
        <v>7</v>
      </c>
      <c r="P11" s="6" t="s">
        <v>40</v>
      </c>
      <c r="Q11" s="78">
        <v>1004.2335512931235</v>
      </c>
      <c r="R11" s="50">
        <f t="shared" si="1"/>
        <v>17.777777777777779</v>
      </c>
      <c r="S11" s="51">
        <f t="shared" si="0"/>
        <v>16.666666666666668</v>
      </c>
      <c r="T11" s="51">
        <f t="shared" si="0"/>
        <v>15.555555555555555</v>
      </c>
      <c r="U11" s="52">
        <f t="shared" si="2"/>
        <v>0.17780000000000001</v>
      </c>
      <c r="V11" s="51">
        <f t="shared" si="3"/>
        <v>19.111111111111114</v>
      </c>
      <c r="W11" s="14">
        <f t="shared" si="3"/>
        <v>13.888888888888889</v>
      </c>
    </row>
    <row r="12" spans="1:23" x14ac:dyDescent="0.25">
      <c r="B12" s="4">
        <v>4</v>
      </c>
      <c r="C12" s="33">
        <v>30.108000000000001</v>
      </c>
      <c r="D12" s="34">
        <v>64</v>
      </c>
      <c r="E12" s="4">
        <v>65.400000000000006</v>
      </c>
      <c r="F12" s="6">
        <v>61</v>
      </c>
      <c r="G12" s="5" t="s">
        <v>38</v>
      </c>
      <c r="H12" s="6">
        <v>1.5</v>
      </c>
      <c r="I12" s="6">
        <v>3</v>
      </c>
      <c r="J12" s="14"/>
      <c r="K12" s="4">
        <v>66.8</v>
      </c>
      <c r="L12" s="6">
        <v>47</v>
      </c>
      <c r="M12" s="5" t="s">
        <v>38</v>
      </c>
      <c r="N12" s="5">
        <v>3</v>
      </c>
      <c r="O12" s="11">
        <v>8</v>
      </c>
      <c r="P12" s="6" t="s">
        <v>40</v>
      </c>
      <c r="Q12" s="78">
        <v>1018.3886558097489</v>
      </c>
      <c r="R12" s="50">
        <f t="shared" si="1"/>
        <v>17.777777777777779</v>
      </c>
      <c r="S12" s="51">
        <f t="shared" si="0"/>
        <v>18.555555555555557</v>
      </c>
      <c r="T12" s="51">
        <f t="shared" si="0"/>
        <v>16.111111111111111</v>
      </c>
      <c r="U12" s="52">
        <f t="shared" si="2"/>
        <v>0</v>
      </c>
      <c r="V12" s="51">
        <f t="shared" si="3"/>
        <v>19.333333333333332</v>
      </c>
      <c r="W12" s="14">
        <f t="shared" si="3"/>
        <v>8.3333333333333339</v>
      </c>
    </row>
    <row r="13" spans="1:23" x14ac:dyDescent="0.25">
      <c r="B13" s="4">
        <v>5</v>
      </c>
      <c r="C13" s="33">
        <v>29.853999999999999</v>
      </c>
      <c r="D13" s="34">
        <v>65</v>
      </c>
      <c r="E13" s="4">
        <v>65.400000000000006</v>
      </c>
      <c r="F13" s="6">
        <v>62</v>
      </c>
      <c r="G13" s="5" t="s">
        <v>32</v>
      </c>
      <c r="H13" s="6">
        <v>4</v>
      </c>
      <c r="I13" s="6">
        <v>2</v>
      </c>
      <c r="J13" s="14">
        <v>0.17</v>
      </c>
      <c r="K13" s="4">
        <v>71</v>
      </c>
      <c r="L13" s="6">
        <v>60</v>
      </c>
      <c r="M13" s="5" t="s">
        <v>38</v>
      </c>
      <c r="N13" s="5">
        <v>2</v>
      </c>
      <c r="O13" s="11">
        <v>8</v>
      </c>
      <c r="P13" s="6" t="s">
        <v>50</v>
      </c>
      <c r="Q13" s="78">
        <v>1009.7872286632827</v>
      </c>
      <c r="R13" s="50">
        <f t="shared" si="1"/>
        <v>18.333333333333332</v>
      </c>
      <c r="S13" s="51">
        <f t="shared" si="0"/>
        <v>18.555555555555557</v>
      </c>
      <c r="T13" s="51">
        <f t="shared" si="0"/>
        <v>16.666666666666668</v>
      </c>
      <c r="U13" s="52">
        <f t="shared" si="2"/>
        <v>0.43179999999999996</v>
      </c>
      <c r="V13" s="51">
        <f t="shared" si="3"/>
        <v>21.666666666666668</v>
      </c>
      <c r="W13" s="14">
        <f t="shared" si="3"/>
        <v>15.555555555555555</v>
      </c>
    </row>
    <row r="14" spans="1:23" x14ac:dyDescent="0.25">
      <c r="B14" s="4">
        <v>6</v>
      </c>
      <c r="C14" s="33">
        <v>29.614000000000001</v>
      </c>
      <c r="D14" s="5">
        <v>65</v>
      </c>
      <c r="E14" s="4">
        <v>61.4</v>
      </c>
      <c r="F14" s="6">
        <v>59</v>
      </c>
      <c r="G14" s="5" t="s">
        <v>38</v>
      </c>
      <c r="H14" s="6">
        <v>2</v>
      </c>
      <c r="I14" s="6">
        <v>10</v>
      </c>
      <c r="J14" s="14">
        <v>0.82</v>
      </c>
      <c r="K14" s="4">
        <v>64.400000000000006</v>
      </c>
      <c r="L14" s="6">
        <v>54.3</v>
      </c>
      <c r="M14" s="5" t="s">
        <v>31</v>
      </c>
      <c r="N14" s="5">
        <v>3</v>
      </c>
      <c r="O14" s="11">
        <v>9</v>
      </c>
      <c r="P14" s="6" t="s">
        <v>81</v>
      </c>
      <c r="Q14" s="78">
        <v>1001.6598959264644</v>
      </c>
      <c r="R14" s="50">
        <f t="shared" si="1"/>
        <v>18.333333333333332</v>
      </c>
      <c r="S14" s="51">
        <f t="shared" si="0"/>
        <v>16.333333333333332</v>
      </c>
      <c r="T14" s="51">
        <f t="shared" si="0"/>
        <v>15</v>
      </c>
      <c r="U14" s="52">
        <f t="shared" si="2"/>
        <v>2.0827999999999998</v>
      </c>
      <c r="V14" s="51">
        <f t="shared" si="3"/>
        <v>18.000000000000004</v>
      </c>
      <c r="W14" s="14">
        <f t="shared" si="3"/>
        <v>12.388888888888888</v>
      </c>
    </row>
    <row r="15" spans="1:23" x14ac:dyDescent="0.25">
      <c r="B15" s="4">
        <v>7</v>
      </c>
      <c r="C15" s="33">
        <v>29.46</v>
      </c>
      <c r="D15" s="5">
        <v>63</v>
      </c>
      <c r="E15" s="4">
        <v>54.8</v>
      </c>
      <c r="F15" s="6">
        <v>54</v>
      </c>
      <c r="G15" s="5" t="s">
        <v>38</v>
      </c>
      <c r="H15" s="6">
        <v>1.5</v>
      </c>
      <c r="I15" s="6">
        <v>10</v>
      </c>
      <c r="J15" s="14">
        <v>0.33</v>
      </c>
      <c r="K15" s="4">
        <v>61</v>
      </c>
      <c r="L15" s="6">
        <v>53</v>
      </c>
      <c r="M15" s="5" t="s">
        <v>36</v>
      </c>
      <c r="N15" s="5">
        <v>2</v>
      </c>
      <c r="O15" s="11">
        <v>8</v>
      </c>
      <c r="P15" s="6" t="s">
        <v>80</v>
      </c>
      <c r="Q15" s="78">
        <v>996.4448574203393</v>
      </c>
      <c r="R15" s="50">
        <f t="shared" si="1"/>
        <v>17.222222222222221</v>
      </c>
      <c r="S15" s="51">
        <f t="shared" si="0"/>
        <v>12.666666666666664</v>
      </c>
      <c r="T15" s="51">
        <f t="shared" si="0"/>
        <v>12.222222222222221</v>
      </c>
      <c r="U15" s="52">
        <f t="shared" si="2"/>
        <v>0.83820000000000006</v>
      </c>
      <c r="V15" s="51">
        <f t="shared" si="3"/>
        <v>16.111111111111111</v>
      </c>
      <c r="W15" s="14">
        <f t="shared" si="3"/>
        <v>11.666666666666666</v>
      </c>
    </row>
    <row r="16" spans="1:23" x14ac:dyDescent="0.25">
      <c r="B16" s="4">
        <v>8</v>
      </c>
      <c r="C16" s="33">
        <v>29.888000000000002</v>
      </c>
      <c r="D16" s="5">
        <v>63</v>
      </c>
      <c r="E16" s="4">
        <v>62.5</v>
      </c>
      <c r="F16" s="6">
        <v>60</v>
      </c>
      <c r="G16" s="5" t="s">
        <v>36</v>
      </c>
      <c r="H16" s="6">
        <v>2</v>
      </c>
      <c r="I16" s="6">
        <v>8</v>
      </c>
      <c r="J16" s="14">
        <v>0.3</v>
      </c>
      <c r="K16" s="4">
        <v>66.7</v>
      </c>
      <c r="L16" s="6">
        <v>55.1</v>
      </c>
      <c r="M16" s="5" t="s">
        <v>32</v>
      </c>
      <c r="N16" s="5">
        <v>5</v>
      </c>
      <c r="O16" s="11">
        <v>7</v>
      </c>
      <c r="P16" s="6" t="s">
        <v>40</v>
      </c>
      <c r="Q16" s="78">
        <v>1010.9386008009988</v>
      </c>
      <c r="R16" s="50">
        <f t="shared" si="1"/>
        <v>17.222222222222221</v>
      </c>
      <c r="S16" s="51">
        <f t="shared" si="0"/>
        <v>16.944444444444443</v>
      </c>
      <c r="T16" s="51">
        <f t="shared" si="0"/>
        <v>15.555555555555555</v>
      </c>
      <c r="U16" s="52">
        <f t="shared" si="2"/>
        <v>0.76200000000000001</v>
      </c>
      <c r="V16" s="51">
        <f t="shared" si="3"/>
        <v>19.277777777777779</v>
      </c>
      <c r="W16" s="14">
        <f t="shared" si="3"/>
        <v>12.833333333333334</v>
      </c>
    </row>
    <row r="17" spans="2:23" x14ac:dyDescent="0.25">
      <c r="B17" s="4">
        <v>9</v>
      </c>
      <c r="C17" s="33">
        <v>29.643999999999998</v>
      </c>
      <c r="D17" s="5">
        <v>63</v>
      </c>
      <c r="E17" s="4">
        <v>64</v>
      </c>
      <c r="F17" s="6">
        <v>61</v>
      </c>
      <c r="G17" s="5" t="s">
        <v>38</v>
      </c>
      <c r="H17" s="6">
        <v>3</v>
      </c>
      <c r="I17" s="6">
        <v>10</v>
      </c>
      <c r="J17" s="14">
        <v>0.01</v>
      </c>
      <c r="K17" s="4">
        <v>69.099999999999994</v>
      </c>
      <c r="L17" s="6">
        <v>59</v>
      </c>
      <c r="M17" s="5" t="s">
        <v>36</v>
      </c>
      <c r="N17" s="5">
        <v>4</v>
      </c>
      <c r="O17" s="11">
        <v>9</v>
      </c>
      <c r="P17" s="6" t="s">
        <v>40</v>
      </c>
      <c r="Q17" s="78">
        <v>1002.6758125185668</v>
      </c>
      <c r="R17" s="50">
        <f t="shared" si="1"/>
        <v>17.222222222222221</v>
      </c>
      <c r="S17" s="51">
        <f t="shared" si="0"/>
        <v>17.777777777777779</v>
      </c>
      <c r="T17" s="51">
        <f t="shared" si="0"/>
        <v>16.111111111111111</v>
      </c>
      <c r="U17" s="52">
        <f t="shared" si="2"/>
        <v>2.5399999999999999E-2</v>
      </c>
      <c r="V17" s="51">
        <f t="shared" si="3"/>
        <v>20.611111111111107</v>
      </c>
      <c r="W17" s="14">
        <f t="shared" si="3"/>
        <v>15</v>
      </c>
    </row>
    <row r="18" spans="2:23" x14ac:dyDescent="0.25">
      <c r="B18" s="4">
        <v>10</v>
      </c>
      <c r="C18" s="33">
        <v>29.96</v>
      </c>
      <c r="D18" s="5">
        <v>63</v>
      </c>
      <c r="E18" s="4">
        <v>61</v>
      </c>
      <c r="F18" s="6">
        <v>55</v>
      </c>
      <c r="G18" s="5" t="s">
        <v>36</v>
      </c>
      <c r="H18" s="6">
        <v>4</v>
      </c>
      <c r="I18" s="6">
        <v>7</v>
      </c>
      <c r="J18" s="14"/>
      <c r="K18" s="4">
        <v>63.7</v>
      </c>
      <c r="L18" s="6">
        <v>54.4</v>
      </c>
      <c r="M18" s="5" t="s">
        <v>36</v>
      </c>
      <c r="N18" s="5">
        <v>1.5</v>
      </c>
      <c r="O18" s="11">
        <v>7</v>
      </c>
      <c r="P18" s="6" t="s">
        <v>40</v>
      </c>
      <c r="Q18" s="78">
        <v>1013.3768006220441</v>
      </c>
      <c r="R18" s="50">
        <f t="shared" si="1"/>
        <v>17.222222222222221</v>
      </c>
      <c r="S18" s="51">
        <f t="shared" si="0"/>
        <v>16.111111111111111</v>
      </c>
      <c r="T18" s="51">
        <f t="shared" si="0"/>
        <v>12.777777777777777</v>
      </c>
      <c r="U18" s="52">
        <f t="shared" si="2"/>
        <v>0</v>
      </c>
      <c r="V18" s="51">
        <f t="shared" si="3"/>
        <v>17.611111111111111</v>
      </c>
      <c r="W18" s="14">
        <f t="shared" si="3"/>
        <v>12.444444444444443</v>
      </c>
    </row>
    <row r="19" spans="2:23" x14ac:dyDescent="0.25">
      <c r="B19" s="4">
        <v>11</v>
      </c>
      <c r="C19" s="33">
        <v>30.234000000000002</v>
      </c>
      <c r="D19" s="5">
        <v>62</v>
      </c>
      <c r="E19" s="4">
        <v>62</v>
      </c>
      <c r="F19" s="6">
        <v>56</v>
      </c>
      <c r="G19" s="5" t="s">
        <v>36</v>
      </c>
      <c r="H19" s="6">
        <v>1.5</v>
      </c>
      <c r="I19" s="6">
        <v>3</v>
      </c>
      <c r="J19" s="14"/>
      <c r="K19" s="4">
        <v>65.400000000000006</v>
      </c>
      <c r="L19" s="6">
        <v>46</v>
      </c>
      <c r="M19" s="5" t="s">
        <v>38</v>
      </c>
      <c r="N19" s="5">
        <v>0.5</v>
      </c>
      <c r="O19" s="11">
        <v>8</v>
      </c>
      <c r="P19" s="6" t="s">
        <v>40</v>
      </c>
      <c r="Q19" s="78">
        <v>1022.6555054965788</v>
      </c>
      <c r="R19" s="50">
        <f t="shared" si="1"/>
        <v>16.666666666666668</v>
      </c>
      <c r="S19" s="51">
        <f t="shared" si="0"/>
        <v>16.666666666666668</v>
      </c>
      <c r="T19" s="51">
        <f t="shared" si="0"/>
        <v>13.333333333333332</v>
      </c>
      <c r="U19" s="52">
        <f t="shared" si="2"/>
        <v>0</v>
      </c>
      <c r="V19" s="51">
        <f t="shared" si="3"/>
        <v>18.555555555555557</v>
      </c>
      <c r="W19" s="14">
        <f t="shared" si="3"/>
        <v>7.7777777777777777</v>
      </c>
    </row>
    <row r="20" spans="2:23" x14ac:dyDescent="0.25">
      <c r="B20" s="4">
        <v>12</v>
      </c>
      <c r="C20" s="33">
        <v>30.26</v>
      </c>
      <c r="D20" s="5">
        <v>62</v>
      </c>
      <c r="E20" s="4">
        <v>61</v>
      </c>
      <c r="F20" s="6">
        <v>56</v>
      </c>
      <c r="G20" s="5" t="s">
        <v>38</v>
      </c>
      <c r="H20" s="6">
        <v>1</v>
      </c>
      <c r="I20" s="6">
        <v>4</v>
      </c>
      <c r="J20" s="14"/>
      <c r="K20" s="4">
        <v>65.7</v>
      </c>
      <c r="L20" s="6">
        <v>41.5</v>
      </c>
      <c r="M20" s="5" t="s">
        <v>38</v>
      </c>
      <c r="N20" s="5">
        <v>0.5</v>
      </c>
      <c r="O20" s="11">
        <v>7</v>
      </c>
      <c r="P20" s="6" t="s">
        <v>35</v>
      </c>
      <c r="Q20" s="78">
        <v>1023.5359665430672</v>
      </c>
      <c r="R20" s="50">
        <f t="shared" si="1"/>
        <v>16.666666666666668</v>
      </c>
      <c r="S20" s="51">
        <f t="shared" si="0"/>
        <v>16.111111111111111</v>
      </c>
      <c r="T20" s="51">
        <f t="shared" si="0"/>
        <v>13.333333333333332</v>
      </c>
      <c r="U20" s="52">
        <f t="shared" si="2"/>
        <v>0</v>
      </c>
      <c r="V20" s="51">
        <f t="shared" si="3"/>
        <v>18.722222222222225</v>
      </c>
      <c r="W20" s="14">
        <f t="shared" si="3"/>
        <v>5.2777777777777777</v>
      </c>
    </row>
    <row r="21" spans="2:23" x14ac:dyDescent="0.25">
      <c r="B21" s="4">
        <v>13</v>
      </c>
      <c r="C21" s="33">
        <v>30.184000000000001</v>
      </c>
      <c r="D21" s="5">
        <v>62</v>
      </c>
      <c r="E21" s="4">
        <v>62</v>
      </c>
      <c r="F21" s="6">
        <v>58</v>
      </c>
      <c r="G21" s="5" t="s">
        <v>38</v>
      </c>
      <c r="H21" s="6">
        <v>1.5</v>
      </c>
      <c r="I21" s="6">
        <v>10</v>
      </c>
      <c r="J21" s="14"/>
      <c r="K21" s="4">
        <v>63.7</v>
      </c>
      <c r="L21" s="6">
        <v>48</v>
      </c>
      <c r="M21" s="5" t="s">
        <v>36</v>
      </c>
      <c r="N21" s="5">
        <v>1.5</v>
      </c>
      <c r="O21" s="11">
        <v>8</v>
      </c>
      <c r="P21" s="6" t="s">
        <v>35</v>
      </c>
      <c r="Q21" s="78">
        <v>1020.9623111764081</v>
      </c>
      <c r="R21" s="50">
        <f t="shared" si="1"/>
        <v>16.666666666666668</v>
      </c>
      <c r="S21" s="51">
        <f t="shared" si="0"/>
        <v>16.666666666666668</v>
      </c>
      <c r="T21" s="51">
        <f t="shared" si="0"/>
        <v>14.444444444444445</v>
      </c>
      <c r="U21" s="52">
        <f t="shared" si="2"/>
        <v>0</v>
      </c>
      <c r="V21" s="51">
        <f t="shared" si="3"/>
        <v>17.611111111111111</v>
      </c>
      <c r="W21" s="14">
        <f t="shared" si="3"/>
        <v>8.8888888888888893</v>
      </c>
    </row>
    <row r="22" spans="2:23" x14ac:dyDescent="0.25">
      <c r="B22" s="4">
        <v>14</v>
      </c>
      <c r="C22" s="33">
        <v>30.062000000000001</v>
      </c>
      <c r="D22" s="5">
        <v>63</v>
      </c>
      <c r="E22" s="4">
        <v>62.3</v>
      </c>
      <c r="F22" s="6">
        <v>59.2</v>
      </c>
      <c r="G22" s="5" t="s">
        <v>36</v>
      </c>
      <c r="H22" s="6">
        <v>2</v>
      </c>
      <c r="I22" s="6">
        <v>9</v>
      </c>
      <c r="J22" s="14"/>
      <c r="K22" s="4">
        <v>65.8</v>
      </c>
      <c r="L22" s="6">
        <v>58</v>
      </c>
      <c r="M22" s="5" t="s">
        <v>38</v>
      </c>
      <c r="N22" s="5">
        <v>1</v>
      </c>
      <c r="O22" s="11">
        <v>9</v>
      </c>
      <c r="P22" s="6" t="s">
        <v>37</v>
      </c>
      <c r="Q22" s="78">
        <v>1016.8309170351921</v>
      </c>
      <c r="R22" s="50">
        <f t="shared" si="1"/>
        <v>17.222222222222221</v>
      </c>
      <c r="S22" s="51">
        <f t="shared" si="0"/>
        <v>16.833333333333332</v>
      </c>
      <c r="T22" s="51">
        <f t="shared" si="0"/>
        <v>15.111111111111112</v>
      </c>
      <c r="U22" s="52">
        <f t="shared" si="2"/>
        <v>0</v>
      </c>
      <c r="V22" s="51">
        <f t="shared" si="3"/>
        <v>18.777777777777775</v>
      </c>
      <c r="W22" s="14">
        <f t="shared" si="3"/>
        <v>14.444444444444445</v>
      </c>
    </row>
    <row r="23" spans="2:23" x14ac:dyDescent="0.25">
      <c r="B23" s="4">
        <v>15</v>
      </c>
      <c r="C23" s="33">
        <v>30.28</v>
      </c>
      <c r="D23" s="5">
        <v>63</v>
      </c>
      <c r="E23" s="4">
        <v>61</v>
      </c>
      <c r="F23" s="6">
        <v>59.7</v>
      </c>
      <c r="G23" s="5" t="s">
        <v>32</v>
      </c>
      <c r="H23" s="6">
        <v>1</v>
      </c>
      <c r="I23" s="6">
        <v>10</v>
      </c>
      <c r="J23" s="14"/>
      <c r="K23" s="4">
        <v>64.2</v>
      </c>
      <c r="L23" s="6">
        <v>51.6</v>
      </c>
      <c r="M23" s="5" t="s">
        <v>38</v>
      </c>
      <c r="N23" s="5">
        <v>0.5</v>
      </c>
      <c r="O23" s="11">
        <v>8</v>
      </c>
      <c r="P23" s="6" t="s">
        <v>37</v>
      </c>
      <c r="Q23" s="78">
        <v>1024.2132442711356</v>
      </c>
      <c r="R23" s="50">
        <f t="shared" si="1"/>
        <v>17.222222222222221</v>
      </c>
      <c r="S23" s="51">
        <f t="shared" si="0"/>
        <v>16.111111111111111</v>
      </c>
      <c r="T23" s="51">
        <f t="shared" si="0"/>
        <v>15.388888888888889</v>
      </c>
      <c r="U23" s="52">
        <f t="shared" si="2"/>
        <v>0</v>
      </c>
      <c r="V23" s="51">
        <f t="shared" si="3"/>
        <v>17.888888888888889</v>
      </c>
      <c r="W23" s="14">
        <f t="shared" si="3"/>
        <v>10.888888888888889</v>
      </c>
    </row>
    <row r="24" spans="2:23" x14ac:dyDescent="0.25">
      <c r="B24" s="4">
        <v>16</v>
      </c>
      <c r="C24" s="33">
        <v>30.52</v>
      </c>
      <c r="D24" s="5">
        <v>62</v>
      </c>
      <c r="E24" s="4">
        <v>60</v>
      </c>
      <c r="F24" s="6">
        <v>54.7</v>
      </c>
      <c r="G24" s="5" t="s">
        <v>32</v>
      </c>
      <c r="H24" s="6">
        <v>1.5</v>
      </c>
      <c r="I24" s="6">
        <v>0</v>
      </c>
      <c r="J24" s="14"/>
      <c r="K24" s="4">
        <v>64.3</v>
      </c>
      <c r="L24" s="6">
        <v>50.2</v>
      </c>
      <c r="M24" s="5" t="s">
        <v>34</v>
      </c>
      <c r="N24" s="5">
        <v>1</v>
      </c>
      <c r="O24" s="11">
        <v>7</v>
      </c>
      <c r="P24" s="6" t="s">
        <v>40</v>
      </c>
      <c r="Q24" s="78">
        <v>1032.3405770079539</v>
      </c>
      <c r="R24" s="50">
        <f t="shared" si="1"/>
        <v>16.666666666666668</v>
      </c>
      <c r="S24" s="51">
        <f t="shared" si="0"/>
        <v>15.555555555555555</v>
      </c>
      <c r="T24" s="51">
        <f t="shared" si="0"/>
        <v>12.611111111111112</v>
      </c>
      <c r="U24" s="52">
        <f t="shared" si="2"/>
        <v>0</v>
      </c>
      <c r="V24" s="51">
        <f t="shared" si="3"/>
        <v>17.944444444444443</v>
      </c>
      <c r="W24" s="14">
        <f t="shared" si="3"/>
        <v>10.111111111111112</v>
      </c>
    </row>
    <row r="25" spans="2:23" x14ac:dyDescent="0.25">
      <c r="B25" s="4">
        <v>17</v>
      </c>
      <c r="C25" s="33">
        <v>30.52</v>
      </c>
      <c r="D25" s="5">
        <v>62</v>
      </c>
      <c r="E25" s="4">
        <v>61</v>
      </c>
      <c r="F25" s="6">
        <v>56.2</v>
      </c>
      <c r="G25" s="5" t="s">
        <v>38</v>
      </c>
      <c r="H25" s="6">
        <v>1</v>
      </c>
      <c r="I25" s="6">
        <v>0</v>
      </c>
      <c r="J25" s="14"/>
      <c r="K25" s="4">
        <v>67</v>
      </c>
      <c r="L25" s="6">
        <v>45.1</v>
      </c>
      <c r="M25" s="5" t="s">
        <v>52</v>
      </c>
      <c r="N25" s="5">
        <v>1</v>
      </c>
      <c r="O25" s="11">
        <v>8</v>
      </c>
      <c r="P25" s="6" t="s">
        <v>37</v>
      </c>
      <c r="Q25" s="78">
        <v>1032.3405770079539</v>
      </c>
      <c r="R25" s="50">
        <f t="shared" si="1"/>
        <v>16.666666666666668</v>
      </c>
      <c r="S25" s="51">
        <f t="shared" si="1"/>
        <v>16.111111111111111</v>
      </c>
      <c r="T25" s="51">
        <f t="shared" si="1"/>
        <v>13.444444444444446</v>
      </c>
      <c r="U25" s="52">
        <f t="shared" si="2"/>
        <v>0</v>
      </c>
      <c r="V25" s="51">
        <f t="shared" si="3"/>
        <v>19.444444444444443</v>
      </c>
      <c r="W25" s="14">
        <f t="shared" si="3"/>
        <v>7.2777777777777786</v>
      </c>
    </row>
    <row r="26" spans="2:23" x14ac:dyDescent="0.25">
      <c r="B26" s="4">
        <v>18</v>
      </c>
      <c r="C26" s="33">
        <v>30.38</v>
      </c>
      <c r="D26" s="5">
        <v>62</v>
      </c>
      <c r="E26" s="4">
        <v>63</v>
      </c>
      <c r="F26" s="6">
        <v>59.8</v>
      </c>
      <c r="G26" s="5" t="s">
        <v>38</v>
      </c>
      <c r="H26" s="6">
        <v>1</v>
      </c>
      <c r="I26" s="6">
        <v>1</v>
      </c>
      <c r="J26" s="14"/>
      <c r="K26" s="4">
        <v>65.7</v>
      </c>
      <c r="L26" s="6">
        <v>45</v>
      </c>
      <c r="M26" s="5" t="s">
        <v>34</v>
      </c>
      <c r="N26" s="5">
        <v>1</v>
      </c>
      <c r="O26" s="11">
        <v>8</v>
      </c>
      <c r="P26" s="6" t="s">
        <v>37</v>
      </c>
      <c r="Q26" s="78">
        <v>1027.5996329114764</v>
      </c>
      <c r="R26" s="50">
        <f t="shared" si="1"/>
        <v>16.666666666666668</v>
      </c>
      <c r="S26" s="51">
        <f t="shared" si="1"/>
        <v>17.222222222222221</v>
      </c>
      <c r="T26" s="51">
        <f t="shared" si="1"/>
        <v>15.444444444444443</v>
      </c>
      <c r="U26" s="52">
        <f t="shared" si="2"/>
        <v>0</v>
      </c>
      <c r="V26" s="51">
        <f t="shared" si="3"/>
        <v>18.722222222222225</v>
      </c>
      <c r="W26" s="14">
        <f t="shared" si="3"/>
        <v>7.2222222222222223</v>
      </c>
    </row>
    <row r="27" spans="2:23" x14ac:dyDescent="0.25">
      <c r="B27" s="4">
        <v>19</v>
      </c>
      <c r="C27" s="33">
        <v>30.33</v>
      </c>
      <c r="D27" s="5">
        <v>62</v>
      </c>
      <c r="E27" s="4">
        <v>62</v>
      </c>
      <c r="F27" s="6">
        <v>57.6</v>
      </c>
      <c r="G27" s="5" t="s">
        <v>34</v>
      </c>
      <c r="H27" s="6">
        <v>1.5</v>
      </c>
      <c r="I27" s="6">
        <v>0</v>
      </c>
      <c r="J27" s="14"/>
      <c r="K27" s="4">
        <v>66</v>
      </c>
      <c r="L27" s="6">
        <v>54</v>
      </c>
      <c r="M27" s="5" t="s">
        <v>34</v>
      </c>
      <c r="N27" s="5">
        <v>2</v>
      </c>
      <c r="O27" s="11">
        <v>8</v>
      </c>
      <c r="P27" s="6" t="s">
        <v>37</v>
      </c>
      <c r="Q27" s="78">
        <v>1025.9064385913059</v>
      </c>
      <c r="R27" s="50">
        <f t="shared" si="1"/>
        <v>16.666666666666668</v>
      </c>
      <c r="S27" s="51">
        <f t="shared" si="1"/>
        <v>16.666666666666668</v>
      </c>
      <c r="T27" s="51">
        <f t="shared" si="1"/>
        <v>14.222222222222223</v>
      </c>
      <c r="U27" s="52">
        <f t="shared" si="2"/>
        <v>0</v>
      </c>
      <c r="V27" s="51">
        <f t="shared" si="3"/>
        <v>18.888888888888889</v>
      </c>
      <c r="W27" s="14">
        <f t="shared" si="3"/>
        <v>12.222222222222221</v>
      </c>
    </row>
    <row r="28" spans="2:23" x14ac:dyDescent="0.25">
      <c r="B28" s="4">
        <v>20</v>
      </c>
      <c r="C28" s="33">
        <v>30.297999999999998</v>
      </c>
      <c r="D28" s="5">
        <v>62</v>
      </c>
      <c r="E28" s="4">
        <v>60.4</v>
      </c>
      <c r="F28" s="6">
        <v>55</v>
      </c>
      <c r="G28" s="5" t="s">
        <v>34</v>
      </c>
      <c r="H28" s="6">
        <v>1.5</v>
      </c>
      <c r="I28" s="6">
        <v>0</v>
      </c>
      <c r="J28" s="14"/>
      <c r="K28" s="4">
        <v>68</v>
      </c>
      <c r="L28" s="6">
        <v>52</v>
      </c>
      <c r="M28" s="5" t="s">
        <v>52</v>
      </c>
      <c r="N28" s="5">
        <v>1.5</v>
      </c>
      <c r="O28" s="11">
        <v>6</v>
      </c>
      <c r="P28" s="6" t="s">
        <v>37</v>
      </c>
      <c r="Q28" s="78">
        <v>1024.8227942263968</v>
      </c>
      <c r="R28" s="50">
        <f t="shared" si="1"/>
        <v>16.666666666666668</v>
      </c>
      <c r="S28" s="51">
        <f t="shared" si="1"/>
        <v>15.777777777777777</v>
      </c>
      <c r="T28" s="51">
        <f t="shared" si="1"/>
        <v>12.777777777777777</v>
      </c>
      <c r="U28" s="52">
        <f t="shared" si="2"/>
        <v>0</v>
      </c>
      <c r="V28" s="51">
        <f t="shared" si="3"/>
        <v>20</v>
      </c>
      <c r="W28" s="14">
        <f t="shared" si="3"/>
        <v>11.111111111111111</v>
      </c>
    </row>
    <row r="29" spans="2:23" x14ac:dyDescent="0.25">
      <c r="B29" s="4">
        <v>21</v>
      </c>
      <c r="C29" s="33">
        <v>30.35</v>
      </c>
      <c r="D29" s="5">
        <v>63</v>
      </c>
      <c r="E29" s="4">
        <v>64.3</v>
      </c>
      <c r="F29" s="6">
        <v>59</v>
      </c>
      <c r="G29" s="5" t="s">
        <v>34</v>
      </c>
      <c r="H29" s="6">
        <v>1.5</v>
      </c>
      <c r="I29" s="6">
        <v>0</v>
      </c>
      <c r="J29" s="14"/>
      <c r="K29" s="4">
        <v>70</v>
      </c>
      <c r="L29" s="6">
        <v>51.7</v>
      </c>
      <c r="M29" s="5" t="s">
        <v>34</v>
      </c>
      <c r="N29" s="5">
        <v>1.5</v>
      </c>
      <c r="O29" s="11">
        <v>8</v>
      </c>
      <c r="P29" s="6" t="s">
        <v>37</v>
      </c>
      <c r="Q29" s="78">
        <v>1026.5837163193742</v>
      </c>
      <c r="R29" s="50">
        <f t="shared" si="1"/>
        <v>17.222222222222221</v>
      </c>
      <c r="S29" s="51">
        <f t="shared" si="1"/>
        <v>17.944444444444443</v>
      </c>
      <c r="T29" s="51">
        <f t="shared" si="1"/>
        <v>15</v>
      </c>
      <c r="U29" s="52">
        <f t="shared" si="2"/>
        <v>0</v>
      </c>
      <c r="V29" s="51">
        <f t="shared" si="3"/>
        <v>21.111111111111111</v>
      </c>
      <c r="W29" s="14">
        <f t="shared" si="3"/>
        <v>10.944444444444446</v>
      </c>
    </row>
    <row r="30" spans="2:23" x14ac:dyDescent="0.25">
      <c r="B30" s="4">
        <v>22</v>
      </c>
      <c r="C30" s="33">
        <v>30.32</v>
      </c>
      <c r="D30" s="5">
        <v>63</v>
      </c>
      <c r="E30" s="4">
        <v>63.5</v>
      </c>
      <c r="F30" s="6">
        <v>58</v>
      </c>
      <c r="G30" s="5" t="s">
        <v>34</v>
      </c>
      <c r="H30" s="6">
        <v>1</v>
      </c>
      <c r="I30" s="6">
        <v>0</v>
      </c>
      <c r="J30" s="14"/>
      <c r="K30" s="4">
        <v>70</v>
      </c>
      <c r="L30" s="6">
        <v>52.7</v>
      </c>
      <c r="M30" s="5" t="s">
        <v>34</v>
      </c>
      <c r="N30" s="5">
        <v>2</v>
      </c>
      <c r="O30" s="11">
        <v>8</v>
      </c>
      <c r="P30" s="6" t="s">
        <v>37</v>
      </c>
      <c r="Q30" s="78">
        <v>1025.5677997272719</v>
      </c>
      <c r="R30" s="50">
        <f t="shared" si="1"/>
        <v>17.222222222222221</v>
      </c>
      <c r="S30" s="51">
        <f t="shared" si="1"/>
        <v>17.5</v>
      </c>
      <c r="T30" s="51">
        <f t="shared" si="1"/>
        <v>14.444444444444445</v>
      </c>
      <c r="U30" s="52">
        <f t="shared" si="2"/>
        <v>0</v>
      </c>
      <c r="V30" s="51">
        <f t="shared" si="3"/>
        <v>21.111111111111111</v>
      </c>
      <c r="W30" s="14">
        <f t="shared" si="3"/>
        <v>11.500000000000002</v>
      </c>
    </row>
    <row r="31" spans="2:23" x14ac:dyDescent="0.25">
      <c r="B31" s="4">
        <v>23</v>
      </c>
      <c r="C31" s="33">
        <v>30.274000000000001</v>
      </c>
      <c r="D31" s="5">
        <v>63</v>
      </c>
      <c r="E31" s="4">
        <v>59.6</v>
      </c>
      <c r="F31" s="6">
        <v>54</v>
      </c>
      <c r="G31" s="5" t="s">
        <v>34</v>
      </c>
      <c r="H31" s="6">
        <v>2</v>
      </c>
      <c r="I31" s="6">
        <v>0</v>
      </c>
      <c r="J31" s="14"/>
      <c r="K31" s="4">
        <v>66</v>
      </c>
      <c r="L31" s="6">
        <v>51.3</v>
      </c>
      <c r="M31" s="5" t="s">
        <v>34</v>
      </c>
      <c r="N31" s="5">
        <v>1.5</v>
      </c>
      <c r="O31" s="11">
        <v>6</v>
      </c>
      <c r="P31" s="6" t="s">
        <v>82</v>
      </c>
      <c r="Q31" s="78">
        <v>1024.0100609527151</v>
      </c>
      <c r="R31" s="50">
        <f t="shared" si="1"/>
        <v>17.222222222222221</v>
      </c>
      <c r="S31" s="51">
        <f t="shared" si="1"/>
        <v>15.333333333333334</v>
      </c>
      <c r="T31" s="51">
        <f t="shared" si="1"/>
        <v>12.222222222222221</v>
      </c>
      <c r="U31" s="52">
        <f t="shared" si="2"/>
        <v>0</v>
      </c>
      <c r="V31" s="51">
        <f t="shared" si="3"/>
        <v>18.888888888888889</v>
      </c>
      <c r="W31" s="14">
        <f t="shared" si="3"/>
        <v>10.72222222222222</v>
      </c>
    </row>
    <row r="32" spans="2:23" x14ac:dyDescent="0.25">
      <c r="B32" s="4">
        <v>24</v>
      </c>
      <c r="C32" s="33">
        <v>30.283999999999999</v>
      </c>
      <c r="D32" s="5">
        <v>63</v>
      </c>
      <c r="E32" s="4">
        <v>62</v>
      </c>
      <c r="F32" s="6">
        <v>57</v>
      </c>
      <c r="G32" s="5" t="s">
        <v>38</v>
      </c>
      <c r="H32" s="6">
        <v>1</v>
      </c>
      <c r="I32" s="6">
        <v>0</v>
      </c>
      <c r="J32" s="14"/>
      <c r="K32" s="4">
        <v>66.900000000000006</v>
      </c>
      <c r="L32" s="6">
        <v>45.2</v>
      </c>
      <c r="M32" s="5"/>
      <c r="N32" s="5">
        <v>0</v>
      </c>
      <c r="O32" s="11">
        <v>7</v>
      </c>
      <c r="P32" s="6" t="s">
        <v>37</v>
      </c>
      <c r="Q32" s="78">
        <v>1024.3486998167491</v>
      </c>
      <c r="R32" s="50">
        <f t="shared" si="1"/>
        <v>17.222222222222221</v>
      </c>
      <c r="S32" s="51">
        <f t="shared" si="1"/>
        <v>16.666666666666668</v>
      </c>
      <c r="T32" s="51">
        <f t="shared" si="1"/>
        <v>13.888888888888889</v>
      </c>
      <c r="U32" s="52">
        <f t="shared" si="2"/>
        <v>0</v>
      </c>
      <c r="V32" s="51">
        <f t="shared" si="3"/>
        <v>19.388888888888893</v>
      </c>
      <c r="W32" s="14">
        <f t="shared" si="3"/>
        <v>7.3333333333333348</v>
      </c>
    </row>
    <row r="33" spans="2:23" x14ac:dyDescent="0.25">
      <c r="B33" s="4">
        <v>25</v>
      </c>
      <c r="C33" s="33">
        <v>30.347999999999999</v>
      </c>
      <c r="D33" s="5">
        <v>62</v>
      </c>
      <c r="E33" s="4">
        <v>63</v>
      </c>
      <c r="F33" s="6">
        <v>59.4</v>
      </c>
      <c r="G33" s="5" t="s">
        <v>52</v>
      </c>
      <c r="H33" s="6">
        <v>1.5</v>
      </c>
      <c r="I33" s="6">
        <v>0</v>
      </c>
      <c r="J33" s="14"/>
      <c r="K33" s="4">
        <v>69.5</v>
      </c>
      <c r="L33" s="6">
        <v>43.6</v>
      </c>
      <c r="M33" s="5"/>
      <c r="N33" s="5">
        <v>0</v>
      </c>
      <c r="O33" s="11">
        <v>6</v>
      </c>
      <c r="P33" s="6" t="s">
        <v>37</v>
      </c>
      <c r="Q33" s="78">
        <v>1026.5159885465671</v>
      </c>
      <c r="R33" s="50">
        <f t="shared" si="1"/>
        <v>16.666666666666668</v>
      </c>
      <c r="S33" s="51">
        <f t="shared" si="1"/>
        <v>17.222222222222221</v>
      </c>
      <c r="T33" s="51">
        <f t="shared" si="1"/>
        <v>15.222222222222221</v>
      </c>
      <c r="U33" s="52">
        <f t="shared" si="2"/>
        <v>0</v>
      </c>
      <c r="V33" s="51">
        <f t="shared" si="3"/>
        <v>20.833333333333332</v>
      </c>
      <c r="W33" s="14">
        <f t="shared" si="3"/>
        <v>6.4444444444444446</v>
      </c>
    </row>
    <row r="34" spans="2:23" x14ac:dyDescent="0.25">
      <c r="B34" s="4">
        <v>26</v>
      </c>
      <c r="C34" s="33">
        <v>30.196000000000002</v>
      </c>
      <c r="D34" s="5">
        <v>63</v>
      </c>
      <c r="E34" s="4">
        <v>64.5</v>
      </c>
      <c r="F34" s="6">
        <v>60.7</v>
      </c>
      <c r="G34" s="5" t="s">
        <v>52</v>
      </c>
      <c r="H34" s="6">
        <v>1</v>
      </c>
      <c r="I34" s="6">
        <v>0</v>
      </c>
      <c r="J34" s="14"/>
      <c r="K34" s="4">
        <v>71</v>
      </c>
      <c r="L34" s="6">
        <v>48</v>
      </c>
      <c r="M34" s="5"/>
      <c r="N34" s="5">
        <v>0</v>
      </c>
      <c r="O34" s="11"/>
      <c r="P34" s="6" t="s">
        <v>37</v>
      </c>
      <c r="Q34" s="78">
        <v>1021.368677813249</v>
      </c>
      <c r="R34" s="50">
        <f t="shared" si="1"/>
        <v>17.222222222222221</v>
      </c>
      <c r="S34" s="51">
        <f t="shared" si="1"/>
        <v>18.055555555555554</v>
      </c>
      <c r="T34" s="51">
        <f t="shared" si="1"/>
        <v>15.944444444444446</v>
      </c>
      <c r="U34" s="52">
        <f t="shared" si="2"/>
        <v>0</v>
      </c>
      <c r="V34" s="51">
        <f t="shared" si="3"/>
        <v>21.666666666666668</v>
      </c>
      <c r="W34" s="14">
        <f t="shared" si="3"/>
        <v>8.8888888888888893</v>
      </c>
    </row>
    <row r="35" spans="2:23" x14ac:dyDescent="0.25">
      <c r="B35" s="4">
        <v>27</v>
      </c>
      <c r="C35" s="33">
        <v>30.22</v>
      </c>
      <c r="D35" s="5">
        <v>66</v>
      </c>
      <c r="E35" s="4">
        <v>62</v>
      </c>
      <c r="F35" s="6">
        <v>61</v>
      </c>
      <c r="G35" s="5" t="s">
        <v>52</v>
      </c>
      <c r="H35" s="6">
        <v>2</v>
      </c>
      <c r="I35" s="6">
        <v>0</v>
      </c>
      <c r="J35" s="14"/>
      <c r="K35" s="4">
        <v>69</v>
      </c>
      <c r="L35" s="6">
        <v>53</v>
      </c>
      <c r="M35" s="5" t="s">
        <v>52</v>
      </c>
      <c r="N35" s="5">
        <v>1</v>
      </c>
      <c r="O35" s="11"/>
      <c r="P35" s="6" t="s">
        <v>37</v>
      </c>
      <c r="Q35" s="78">
        <v>1022.1814110869308</v>
      </c>
      <c r="R35" s="50">
        <f t="shared" si="1"/>
        <v>18.888888888888889</v>
      </c>
      <c r="S35" s="51">
        <f t="shared" si="1"/>
        <v>16.666666666666668</v>
      </c>
      <c r="T35" s="51">
        <f t="shared" si="1"/>
        <v>16.111111111111111</v>
      </c>
      <c r="U35" s="52">
        <f t="shared" si="2"/>
        <v>0</v>
      </c>
      <c r="V35" s="51">
        <f t="shared" si="3"/>
        <v>20.555555555555554</v>
      </c>
      <c r="W35" s="14">
        <f t="shared" si="3"/>
        <v>11.666666666666666</v>
      </c>
    </row>
    <row r="36" spans="2:23" x14ac:dyDescent="0.25">
      <c r="B36" s="4">
        <v>28</v>
      </c>
      <c r="C36" s="33">
        <v>30.3</v>
      </c>
      <c r="D36" s="5">
        <v>66</v>
      </c>
      <c r="E36" s="4">
        <v>64</v>
      </c>
      <c r="F36" s="6">
        <v>59</v>
      </c>
      <c r="G36" s="5" t="s">
        <v>52</v>
      </c>
      <c r="H36" s="6">
        <v>1</v>
      </c>
      <c r="I36" s="6">
        <v>0</v>
      </c>
      <c r="J36" s="14"/>
      <c r="K36" s="4">
        <v>70</v>
      </c>
      <c r="L36" s="6">
        <v>52</v>
      </c>
      <c r="M36" s="5" t="s">
        <v>52</v>
      </c>
      <c r="N36" s="5">
        <v>1.5</v>
      </c>
      <c r="O36" s="11"/>
      <c r="P36" s="6" t="s">
        <v>37</v>
      </c>
      <c r="Q36" s="78">
        <v>1024.8905219992037</v>
      </c>
      <c r="R36" s="50">
        <f t="shared" si="1"/>
        <v>18.888888888888889</v>
      </c>
      <c r="S36" s="51">
        <f t="shared" si="1"/>
        <v>17.777777777777779</v>
      </c>
      <c r="T36" s="51">
        <f t="shared" si="1"/>
        <v>15</v>
      </c>
      <c r="U36" s="52">
        <f t="shared" si="2"/>
        <v>0</v>
      </c>
      <c r="V36" s="51">
        <f t="shared" si="3"/>
        <v>21.111111111111111</v>
      </c>
      <c r="W36" s="14">
        <f t="shared" si="3"/>
        <v>11.111111111111111</v>
      </c>
    </row>
    <row r="37" spans="2:23" x14ac:dyDescent="0.25">
      <c r="B37" s="4">
        <v>29</v>
      </c>
      <c r="C37" s="33">
        <v>30.37</v>
      </c>
      <c r="D37" s="5">
        <v>66</v>
      </c>
      <c r="E37" s="4">
        <v>65</v>
      </c>
      <c r="F37" s="6">
        <v>59</v>
      </c>
      <c r="G37" s="5" t="s">
        <v>52</v>
      </c>
      <c r="H37" s="6">
        <v>1</v>
      </c>
      <c r="I37" s="6">
        <v>0</v>
      </c>
      <c r="J37" s="14"/>
      <c r="K37" s="4">
        <v>71.7</v>
      </c>
      <c r="L37" s="6">
        <v>51</v>
      </c>
      <c r="M37" s="5" t="s">
        <v>52</v>
      </c>
      <c r="N37" s="5">
        <v>2</v>
      </c>
      <c r="O37" s="11"/>
      <c r="P37" s="6" t="s">
        <v>37</v>
      </c>
      <c r="Q37" s="78">
        <v>1027.2609940474426</v>
      </c>
      <c r="R37" s="50">
        <f t="shared" si="1"/>
        <v>18.888888888888889</v>
      </c>
      <c r="S37" s="51">
        <f t="shared" si="1"/>
        <v>18.333333333333332</v>
      </c>
      <c r="T37" s="51">
        <f t="shared" si="1"/>
        <v>15</v>
      </c>
      <c r="U37" s="52">
        <f t="shared" si="2"/>
        <v>0</v>
      </c>
      <c r="V37" s="51">
        <f t="shared" si="3"/>
        <v>22.055555555555557</v>
      </c>
      <c r="W37" s="14">
        <f t="shared" si="3"/>
        <v>10.555555555555555</v>
      </c>
    </row>
    <row r="38" spans="2:23" x14ac:dyDescent="0.25">
      <c r="B38" s="4">
        <v>30</v>
      </c>
      <c r="C38" s="33">
        <v>30.408000000000001</v>
      </c>
      <c r="D38" s="5">
        <v>63</v>
      </c>
      <c r="E38" s="4">
        <v>60.3</v>
      </c>
      <c r="F38" s="6">
        <v>57.3</v>
      </c>
      <c r="G38" s="5" t="s">
        <v>52</v>
      </c>
      <c r="H38" s="6">
        <v>3</v>
      </c>
      <c r="I38" s="6">
        <v>9</v>
      </c>
      <c r="J38" s="14"/>
      <c r="K38" s="4">
        <v>66.599999999999994</v>
      </c>
      <c r="L38" s="6">
        <v>55.3</v>
      </c>
      <c r="M38" s="5" t="s">
        <v>52</v>
      </c>
      <c r="N38" s="5">
        <v>2</v>
      </c>
      <c r="O38" s="11">
        <v>8</v>
      </c>
      <c r="P38" s="6" t="s">
        <v>37</v>
      </c>
      <c r="Q38" s="78">
        <v>1028.5478217307721</v>
      </c>
      <c r="R38" s="50">
        <f t="shared" si="1"/>
        <v>17.222222222222221</v>
      </c>
      <c r="S38" s="51">
        <f t="shared" si="1"/>
        <v>15.72222222222222</v>
      </c>
      <c r="T38" s="51">
        <f t="shared" si="1"/>
        <v>14.055555555555554</v>
      </c>
      <c r="U38" s="52">
        <f t="shared" si="2"/>
        <v>0</v>
      </c>
      <c r="V38" s="51">
        <f t="shared" si="3"/>
        <v>19.222222222222218</v>
      </c>
      <c r="W38" s="14">
        <f t="shared" si="3"/>
        <v>12.944444444444443</v>
      </c>
    </row>
    <row r="39" spans="2:23" x14ac:dyDescent="0.25">
      <c r="B39" s="1" t="s">
        <v>15</v>
      </c>
      <c r="C39" s="12">
        <f t="shared" ref="C39:O39" si="4">SUM(C8:C38)</f>
        <v>904.14800000000002</v>
      </c>
      <c r="D39" s="36">
        <f t="shared" si="4"/>
        <v>1897</v>
      </c>
      <c r="E39" s="36">
        <f t="shared" ref="E39" si="5">SUM(E8:E38)</f>
        <v>1864.3999999999999</v>
      </c>
      <c r="F39" s="36">
        <f t="shared" si="4"/>
        <v>1746.8000000000002</v>
      </c>
      <c r="G39" s="36"/>
      <c r="H39" s="36">
        <f t="shared" si="4"/>
        <v>56.5</v>
      </c>
      <c r="I39" s="36">
        <f t="shared" si="4"/>
        <v>114</v>
      </c>
      <c r="J39" s="35">
        <f t="shared" si="4"/>
        <v>2.2899999999999996</v>
      </c>
      <c r="K39" s="36">
        <f t="shared" si="4"/>
        <v>2010.1000000000004</v>
      </c>
      <c r="L39" s="36">
        <f t="shared" si="4"/>
        <v>1536.8</v>
      </c>
      <c r="M39" s="12"/>
      <c r="N39" s="36">
        <f t="shared" si="4"/>
        <v>47</v>
      </c>
      <c r="O39" s="37">
        <f t="shared" si="4"/>
        <v>199</v>
      </c>
      <c r="P39" s="3"/>
      <c r="Q39" s="37">
        <f>SUM(Q9:Q38)</f>
        <v>30582.408083146765</v>
      </c>
      <c r="R39" s="37"/>
      <c r="S39" s="48"/>
      <c r="T39" s="48"/>
      <c r="U39" s="49">
        <f t="shared" si="2"/>
        <v>5.8165999999999984</v>
      </c>
      <c r="V39" s="48"/>
      <c r="W39" s="13"/>
    </row>
    <row r="40" spans="2:23" x14ac:dyDescent="0.25">
      <c r="B40" s="7" t="s">
        <v>16</v>
      </c>
      <c r="C40" s="15">
        <f>C39/30</f>
        <v>30.138266666666667</v>
      </c>
      <c r="D40" s="38">
        <f>D39/30</f>
        <v>63.233333333333334</v>
      </c>
      <c r="E40" s="38">
        <f>E39/30</f>
        <v>62.146666666666661</v>
      </c>
      <c r="F40" s="38">
        <f>F39/30</f>
        <v>58.226666666666674</v>
      </c>
      <c r="G40" s="38"/>
      <c r="H40" s="38">
        <f>H39/30</f>
        <v>1.8833333333333333</v>
      </c>
      <c r="I40" s="38">
        <f>I39/30</f>
        <v>3.8</v>
      </c>
      <c r="J40" s="38">
        <f>J39/30</f>
        <v>7.6333333333333322E-2</v>
      </c>
      <c r="K40" s="38">
        <f>K39/30</f>
        <v>67.003333333333345</v>
      </c>
      <c r="L40" s="38">
        <f>L39/30</f>
        <v>51.226666666666667</v>
      </c>
      <c r="M40" s="15"/>
      <c r="N40" s="38">
        <f>N39/30</f>
        <v>1.5666666666666667</v>
      </c>
      <c r="O40" s="39">
        <f>O39/30</f>
        <v>6.6333333333333337</v>
      </c>
      <c r="P40" s="9"/>
      <c r="Q40" s="38">
        <f>AVERAGE(Q9:Q38)</f>
        <v>1019.4136027715589</v>
      </c>
      <c r="R40" s="39">
        <f t="shared" si="1"/>
        <v>17.351851851851851</v>
      </c>
      <c r="S40" s="53">
        <f t="shared" si="1"/>
        <v>16.748148148148143</v>
      </c>
      <c r="T40" s="53">
        <f t="shared" si="1"/>
        <v>14.570370370370373</v>
      </c>
      <c r="U40" s="54">
        <f t="shared" si="2"/>
        <v>0.19388666666666662</v>
      </c>
      <c r="V40" s="53">
        <f t="shared" si="3"/>
        <v>19.446296296296303</v>
      </c>
      <c r="W40" s="55">
        <f t="shared" si="3"/>
        <v>10.681481481481482</v>
      </c>
    </row>
    <row r="42" spans="2:23" x14ac:dyDescent="0.25">
      <c r="B42" s="1"/>
      <c r="C42" s="88" t="s">
        <v>17</v>
      </c>
      <c r="D42" s="89"/>
      <c r="E42" s="89"/>
      <c r="F42" s="89"/>
      <c r="G42" s="89"/>
      <c r="H42" s="89"/>
      <c r="I42" s="89"/>
      <c r="J42" s="89"/>
      <c r="K42" s="90"/>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6</v>
      </c>
      <c r="E44" s="5">
        <v>0.5</v>
      </c>
      <c r="F44" s="5">
        <v>5</v>
      </c>
      <c r="G44" s="5">
        <v>3.5</v>
      </c>
      <c r="H44" s="5">
        <v>8.5</v>
      </c>
      <c r="I44" s="5">
        <v>5</v>
      </c>
      <c r="J44" s="5"/>
      <c r="K44" s="6"/>
    </row>
    <row r="45" spans="2:23" ht="30" x14ac:dyDescent="0.25">
      <c r="B45" s="24" t="s">
        <v>28</v>
      </c>
      <c r="C45" s="7"/>
      <c r="D45" s="8">
        <v>18.5</v>
      </c>
      <c r="E45" s="8">
        <v>1.5</v>
      </c>
      <c r="F45" s="8">
        <v>15</v>
      </c>
      <c r="G45" s="8">
        <v>20.5</v>
      </c>
      <c r="H45" s="8">
        <v>23</v>
      </c>
      <c r="I45" s="8">
        <v>24.5</v>
      </c>
      <c r="J45" s="8"/>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5321D97-1384-43F5-9C47-2F85BDFCEC09}">
  <ds:schemaRefs>
    <ds:schemaRef ds:uri="http://schemas.microsoft.com/sharepoint/v3/contenttype/forms"/>
  </ds:schemaRefs>
</ds:datastoreItem>
</file>

<file path=customXml/itemProps3.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